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mc:AlternateContent xmlns:mc="http://schemas.openxmlformats.org/markup-compatibility/2006">
    <mc:Choice Requires="x15">
      <x15ac:absPath xmlns:x15ac="http://schemas.microsoft.com/office/spreadsheetml/2010/11/ac" url="I:\Ref 37\Vergaben\2028_SUN\07_VU\ANLAGEN\Final für Bekanntmachung\"/>
    </mc:Choice>
  </mc:AlternateContent>
  <xr:revisionPtr revIDLastSave="0" documentId="13_ncr:1_{EF19B900-293C-4558-9021-D62EB137A220}" xr6:coauthVersionLast="47" xr6:coauthVersionMax="47" xr10:uidLastSave="{00000000-0000-0000-0000-000000000000}"/>
  <bookViews>
    <workbookView xWindow="28680" yWindow="-120" windowWidth="29040" windowHeight="18240" tabRatio="846" firstSheet="24" activeTab="30" xr2:uid="{00000000-000D-0000-FFFF-FFFF00000000}"/>
  </bookViews>
  <sheets>
    <sheet name="Deckblatt" sheetId="83" r:id="rId1"/>
    <sheet name="Übersicht" sheetId="27" r:id="rId2"/>
    <sheet name="0a Vorlaufkosten Los B" sheetId="89" r:id="rId3"/>
    <sheet name="0b Vorlaufkosten O2" sheetId="91" r:id="rId4"/>
    <sheet name="0c Vorlaufkosten O3" sheetId="98" r:id="rId5"/>
    <sheet name="1a Kostenrechnung Los B " sheetId="23" r:id="rId6"/>
    <sheet name="1b Kostenrechnung O2" sheetId="93" r:id="rId7"/>
    <sheet name="1c Kostenrechnung O3" sheetId="99" r:id="rId8"/>
    <sheet name="1d Kostenrechnung VO 2037" sheetId="94" r:id="rId9"/>
    <sheet name="1e Kostenrechnung VO 2038" sheetId="102" r:id="rId10"/>
    <sheet name="1f Kostenrechnung O2 VO 2037" sheetId="104" r:id="rId11"/>
    <sheet name="1g Kostenrechnung O2 VO 2038" sheetId="105" r:id="rId12"/>
    <sheet name="1h Kostenrechnung O3 VO 2037" sheetId="106" r:id="rId13"/>
    <sheet name="1i Kostenrechnung O3 VO 2038" sheetId="107" r:id="rId14"/>
    <sheet name="2a Fahrzeuge Los B" sheetId="66" r:id="rId15"/>
    <sheet name="2b Fahrzeuge O2" sheetId="95" r:id="rId16"/>
    <sheet name="2c Fahrzeuge O3" sheetId="100" r:id="rId17"/>
    <sheet name="3 zusätzliche Personale" sheetId="63" r:id="rId18"/>
    <sheet name="4 Vertrieb" sheetId="54" r:id="rId19"/>
    <sheet name="5 Mehrqualität" sheetId="92" r:id="rId20"/>
    <sheet name="6a effektivePreisgleitung LosB " sheetId="68" r:id="rId21"/>
    <sheet name="6b effektivePreisgleitung O2" sheetId="96" r:id="rId22"/>
    <sheet name="6c effektivePreisgleitung O3" sheetId="101" r:id="rId23"/>
    <sheet name="6d effektivePreisgleitungVO2037" sheetId="97" r:id="rId24"/>
    <sheet name="6e effektivePreisgleitungVO2038" sheetId="103" r:id="rId25"/>
    <sheet name="6f effektivePreisgleitungO2VO37" sheetId="108" r:id="rId26"/>
    <sheet name="6g effektivePreisgleitungO2VO38" sheetId="109" r:id="rId27"/>
    <sheet name="6h effektivePreisgleitungO3VO37" sheetId="110" r:id="rId28"/>
    <sheet name="6i effektivePreisgleitungO3VO38" sheetId="111" r:id="rId29"/>
    <sheet name="7 Wertung" sheetId="69" r:id="rId30"/>
    <sheet name="8 Bestätigung" sheetId="70" r:id="rId31"/>
    <sheet name="Backup" sheetId="65" state="hidden" r:id="rId32"/>
  </sheets>
  <externalReferences>
    <externalReference r:id="rId33"/>
  </externalReferences>
  <definedNames>
    <definedName name="_xlnm.Print_Area" localSheetId="2">'0a Vorlaufkosten Los B'!$A$1:$E$20</definedName>
    <definedName name="_xlnm.Print_Area" localSheetId="3">'0b Vorlaufkosten O2'!$A$1:$E$20</definedName>
    <definedName name="_xlnm.Print_Area" localSheetId="4">'0c Vorlaufkosten O3'!$A$1:$E$20</definedName>
    <definedName name="_xlnm.Print_Area" localSheetId="5">'1a Kostenrechnung Los B '!$A$1:$L$175</definedName>
    <definedName name="_xlnm.Print_Area" localSheetId="6">'1b Kostenrechnung O2'!$A$1:$L$175</definedName>
    <definedName name="_xlnm.Print_Area" localSheetId="7">'1c Kostenrechnung O3'!$A$1:$L$175</definedName>
    <definedName name="_xlnm.Print_Area" localSheetId="8">'1d Kostenrechnung VO 2037'!$A$1:$L$175</definedName>
    <definedName name="_xlnm.Print_Area" localSheetId="9">'1e Kostenrechnung VO 2038'!$A$1:$L$175</definedName>
    <definedName name="_xlnm.Print_Area" localSheetId="10">'1f Kostenrechnung O2 VO 2037'!$A$1:$L$175</definedName>
    <definedName name="_xlnm.Print_Area" localSheetId="11">'1g Kostenrechnung O2 VO 2038'!$A$1:$L$175</definedName>
    <definedName name="_xlnm.Print_Area" localSheetId="12">'1h Kostenrechnung O3 VO 2037'!$A$1:$L$175</definedName>
    <definedName name="_xlnm.Print_Area" localSheetId="13">'1i Kostenrechnung O3 VO 2038'!$A$1:$L$175</definedName>
    <definedName name="_xlnm.Print_Area" localSheetId="17">'3 zusätzliche Personale'!$A$1:$E$20</definedName>
    <definedName name="_xlnm.Print_Area" localSheetId="18">'4 Vertrieb'!$A$1:$L$58</definedName>
    <definedName name="_xlnm.Print_Area" localSheetId="19">'5 Mehrqualität'!$A$1:$G$26</definedName>
    <definedName name="_xlnm.Print_Area" localSheetId="20">'6a effektivePreisgleitung LosB '!$A$1:$G$37</definedName>
    <definedName name="_xlnm.Print_Area" localSheetId="21">'6b effektivePreisgleitung O2'!$A$1:$G$37</definedName>
    <definedName name="_xlnm.Print_Area" localSheetId="22">'6c effektivePreisgleitung O3'!$A$1:$G$37</definedName>
    <definedName name="_xlnm.Print_Area" localSheetId="23">'6d effektivePreisgleitungVO2037'!$A$1:$G$37</definedName>
    <definedName name="_xlnm.Print_Area" localSheetId="24">'6e effektivePreisgleitungVO2038'!$A$1:$G$37</definedName>
    <definedName name="_xlnm.Print_Area" localSheetId="25">'6f effektivePreisgleitungO2VO37'!$A$1:$G$37</definedName>
    <definedName name="_xlnm.Print_Area" localSheetId="26">'6g effektivePreisgleitungO2VO38'!$A$1:$G$37</definedName>
    <definedName name="_xlnm.Print_Area" localSheetId="27">'6h effektivePreisgleitungO3VO37'!$A$1:$G$37</definedName>
    <definedName name="_xlnm.Print_Area" localSheetId="28">'6i effektivePreisgleitungO3VO38'!$A$1:$G$37</definedName>
    <definedName name="_xlnm.Print_Area" localSheetId="29">'7 Wertung'!$A$1:$S$53</definedName>
    <definedName name="_xlnm.Print_Area" localSheetId="30">'8 Bestätigung'!$B:$H</definedName>
    <definedName name="_xlnm.Print_Area" localSheetId="1">Übersicht!$B$1:$D$47</definedName>
    <definedName name="_xlnm.Print_Titles" localSheetId="5">'1a Kostenrechnung Los B '!$1:$5</definedName>
    <definedName name="_xlnm.Print_Titles" localSheetId="6">'1b Kostenrechnung O2'!$1:$5</definedName>
    <definedName name="_xlnm.Print_Titles" localSheetId="7">'1c Kostenrechnung O3'!$1:$5</definedName>
    <definedName name="_xlnm.Print_Titles" localSheetId="8">'1d Kostenrechnung VO 2037'!$1:$5</definedName>
    <definedName name="_xlnm.Print_Titles" localSheetId="9">'1e Kostenrechnung VO 2038'!$1:$5</definedName>
    <definedName name="_xlnm.Print_Titles" localSheetId="10">'1f Kostenrechnung O2 VO 2037'!$1:$5</definedName>
    <definedName name="_xlnm.Print_Titles" localSheetId="11">'1g Kostenrechnung O2 VO 2038'!$1:$5</definedName>
    <definedName name="_xlnm.Print_Titles" localSheetId="12">'1h Kostenrechnung O3 VO 2037'!$1:$5</definedName>
    <definedName name="_xlnm.Print_Titles" localSheetId="13">'1i Kostenrechnung O3 VO 2038'!$1:$5</definedName>
    <definedName name="_xlnm.Print_Titles" localSheetId="14">'2a Fahrzeuge Los B'!$13:$15</definedName>
    <definedName name="_xlnm.Print_Titles" localSheetId="15">'2b Fahrzeuge O2'!$13:$15</definedName>
    <definedName name="_xlnm.Print_Titles" localSheetId="16">'2c Fahrzeuge O3'!$13:$15</definedName>
    <definedName name="Fplkm_BS2">#REF!</definedName>
    <definedName name="Fplkm_Opt" localSheetId="19">'[1]1c Kostenrechnung O1'!$H$18</definedName>
    <definedName name="Fplkm_Opt">#REF!</definedName>
    <definedName name="FplkmBS1" localSheetId="6">'1b Kostenrechnung O2'!$G$15</definedName>
    <definedName name="FplkmBS1" localSheetId="7">'1c Kostenrechnung O3'!$G$15</definedName>
    <definedName name="FplkmBS1" localSheetId="8">'1d Kostenrechnung VO 2037'!$G$15</definedName>
    <definedName name="FplkmBS1" localSheetId="9">'1e Kostenrechnung VO 2038'!$G$15</definedName>
    <definedName name="FplkmBS1" localSheetId="10">'1f Kostenrechnung O2 VO 2037'!$G$15</definedName>
    <definedName name="FplkmBS1" localSheetId="11">'1g Kostenrechnung O2 VO 2038'!$G$15</definedName>
    <definedName name="FplkmBS1" localSheetId="12">'1h Kostenrechnung O3 VO 2037'!$G$15</definedName>
    <definedName name="FplkmBS1" localSheetId="13">'1i Kostenrechnung O3 VO 2038'!$G$15</definedName>
    <definedName name="FplkmBS1" localSheetId="19">'[1]1a Kostenrechnung Los A BS 1'!$H$18</definedName>
    <definedName name="FplkmBS1">'1a Kostenrechnung Los B '!$G$15</definedName>
    <definedName name="FplkmBS2">#REF!</definedName>
    <definedName name="FplkmO" localSheetId="19">#REF!</definedName>
    <definedName name="FplkmO">#REF!</definedName>
    <definedName name="VertrDauer">'7 Wertung'!#REF!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9" i="70" l="1"/>
  <c r="H97" i="23"/>
  <c r="H97" i="107" l="1"/>
  <c r="H97" i="106"/>
  <c r="H97" i="105"/>
  <c r="H97" i="104"/>
  <c r="H97" i="102"/>
  <c r="H97" i="94"/>
  <c r="H97" i="93"/>
  <c r="H106" i="23"/>
  <c r="H132" i="107"/>
  <c r="H132" i="106"/>
  <c r="H132" i="105"/>
  <c r="I131" i="105"/>
  <c r="H132" i="104"/>
  <c r="H132" i="102"/>
  <c r="H132" i="94"/>
  <c r="H132" i="99"/>
  <c r="H132" i="93"/>
  <c r="H132" i="23"/>
  <c r="S17" i="69"/>
  <c r="D43" i="27"/>
  <c r="D42" i="27"/>
  <c r="D41" i="27"/>
  <c r="D40" i="27"/>
  <c r="A11" i="111"/>
  <c r="C10" i="111"/>
  <c r="C6" i="111"/>
  <c r="A6" i="111"/>
  <c r="A2" i="111"/>
  <c r="A11" i="110"/>
  <c r="C10" i="110"/>
  <c r="C6" i="110"/>
  <c r="A6" i="110"/>
  <c r="A2" i="110"/>
  <c r="A11" i="109"/>
  <c r="C10" i="109"/>
  <c r="C6" i="109"/>
  <c r="A6" i="109"/>
  <c r="A2" i="109"/>
  <c r="A11" i="108"/>
  <c r="C10" i="108"/>
  <c r="C6" i="108"/>
  <c r="A6" i="108"/>
  <c r="A2" i="108"/>
  <c r="D23" i="27"/>
  <c r="D22" i="27"/>
  <c r="D21" i="27"/>
  <c r="D20" i="27"/>
  <c r="H174" i="107"/>
  <c r="B172" i="107"/>
  <c r="E168" i="107"/>
  <c r="H168" i="107" s="1"/>
  <c r="E167" i="107"/>
  <c r="H167" i="107" s="1"/>
  <c r="F158" i="107"/>
  <c r="D26" i="111" s="1"/>
  <c r="G155" i="107"/>
  <c r="G158" i="107" s="1"/>
  <c r="H137" i="107"/>
  <c r="H120" i="107"/>
  <c r="H124" i="107" s="1"/>
  <c r="H138" i="107" s="1"/>
  <c r="D24" i="111" s="1"/>
  <c r="H112" i="107"/>
  <c r="H106" i="107"/>
  <c r="H89" i="107"/>
  <c r="H80" i="107"/>
  <c r="H79" i="107"/>
  <c r="H78" i="107"/>
  <c r="H77" i="107"/>
  <c r="G19" i="111" s="1"/>
  <c r="H76" i="107"/>
  <c r="H75" i="107"/>
  <c r="H66" i="107"/>
  <c r="H65" i="107"/>
  <c r="H64" i="107"/>
  <c r="H59" i="107"/>
  <c r="H61" i="107" s="1"/>
  <c r="F15" i="111" s="1"/>
  <c r="F27" i="111" s="1"/>
  <c r="H51" i="107"/>
  <c r="H45" i="107"/>
  <c r="E12" i="111" s="1"/>
  <c r="H34" i="107"/>
  <c r="G19" i="107"/>
  <c r="G15" i="107"/>
  <c r="I96" i="107" s="1"/>
  <c r="B7" i="107"/>
  <c r="A7" i="107"/>
  <c r="A6" i="107"/>
  <c r="A2" i="107"/>
  <c r="H174" i="106"/>
  <c r="B172" i="106"/>
  <c r="E168" i="106"/>
  <c r="H168" i="106" s="1"/>
  <c r="E167" i="106"/>
  <c r="H167" i="106" s="1"/>
  <c r="F158" i="106"/>
  <c r="G155" i="106"/>
  <c r="G158" i="106" s="1"/>
  <c r="D26" i="110" s="1"/>
  <c r="I154" i="106"/>
  <c r="H152" i="106"/>
  <c r="I151" i="106"/>
  <c r="H137" i="106"/>
  <c r="I122" i="106"/>
  <c r="I121" i="106"/>
  <c r="H120" i="106"/>
  <c r="H124" i="106" s="1"/>
  <c r="H112" i="106"/>
  <c r="H106" i="106"/>
  <c r="I92" i="106"/>
  <c r="I91" i="106"/>
  <c r="H89" i="106"/>
  <c r="H80" i="106"/>
  <c r="H79" i="106"/>
  <c r="H78" i="106"/>
  <c r="H77" i="106"/>
  <c r="G19" i="110" s="1"/>
  <c r="H76" i="106"/>
  <c r="H75" i="106"/>
  <c r="H66" i="106"/>
  <c r="H65" i="106"/>
  <c r="H64" i="106"/>
  <c r="H67" i="106" s="1"/>
  <c r="I67" i="106" s="1"/>
  <c r="H59" i="106"/>
  <c r="H61" i="106" s="1"/>
  <c r="F15" i="110" s="1"/>
  <c r="F27" i="110" s="1"/>
  <c r="H51" i="106"/>
  <c r="I50" i="106"/>
  <c r="H45" i="106"/>
  <c r="E12" i="110" s="1"/>
  <c r="I37" i="106"/>
  <c r="H34" i="106"/>
  <c r="I34" i="106" s="1"/>
  <c r="I30" i="106"/>
  <c r="G19" i="106"/>
  <c r="G15" i="106"/>
  <c r="I43" i="106" s="1"/>
  <c r="B7" i="106"/>
  <c r="A7" i="106"/>
  <c r="A6" i="106"/>
  <c r="A2" i="106"/>
  <c r="H174" i="105"/>
  <c r="B172" i="105"/>
  <c r="E168" i="105"/>
  <c r="H168" i="105" s="1"/>
  <c r="E167" i="105"/>
  <c r="H167" i="105" s="1"/>
  <c r="G158" i="105"/>
  <c r="D26" i="109" s="1"/>
  <c r="F158" i="105"/>
  <c r="H137" i="105"/>
  <c r="I127" i="105"/>
  <c r="H120" i="105"/>
  <c r="H124" i="105" s="1"/>
  <c r="H112" i="105"/>
  <c r="H106" i="105"/>
  <c r="H89" i="105"/>
  <c r="G21" i="109" s="1"/>
  <c r="H80" i="105"/>
  <c r="H79" i="105"/>
  <c r="I79" i="105" s="1"/>
  <c r="H78" i="105"/>
  <c r="H77" i="105"/>
  <c r="H76" i="105"/>
  <c r="H75" i="105"/>
  <c r="H74" i="105" s="1"/>
  <c r="H66" i="105"/>
  <c r="H65" i="105"/>
  <c r="H64" i="105"/>
  <c r="H59" i="105"/>
  <c r="H61" i="105" s="1"/>
  <c r="F15" i="109" s="1"/>
  <c r="F27" i="109" s="1"/>
  <c r="H51" i="105"/>
  <c r="H45" i="105"/>
  <c r="E12" i="109" s="1"/>
  <c r="I43" i="105"/>
  <c r="H34" i="105"/>
  <c r="D11" i="109" s="1"/>
  <c r="I31" i="105"/>
  <c r="G19" i="105"/>
  <c r="G15" i="105"/>
  <c r="I96" i="105" s="1"/>
  <c r="B7" i="105"/>
  <c r="A7" i="105"/>
  <c r="A6" i="105"/>
  <c r="A2" i="105"/>
  <c r="H174" i="104"/>
  <c r="B172" i="104"/>
  <c r="E168" i="104"/>
  <c r="H168" i="104" s="1"/>
  <c r="E167" i="104"/>
  <c r="H167" i="104" s="1"/>
  <c r="G158" i="104"/>
  <c r="F158" i="104"/>
  <c r="D26" i="108" s="1"/>
  <c r="H137" i="104"/>
  <c r="H120" i="104"/>
  <c r="H124" i="104" s="1"/>
  <c r="H112" i="104"/>
  <c r="H106" i="104"/>
  <c r="H89" i="104"/>
  <c r="H80" i="104"/>
  <c r="H79" i="104"/>
  <c r="H78" i="104"/>
  <c r="H77" i="104"/>
  <c r="H76" i="104"/>
  <c r="H75" i="104"/>
  <c r="H66" i="104"/>
  <c r="H65" i="104"/>
  <c r="H64" i="104"/>
  <c r="H59" i="104"/>
  <c r="H51" i="104"/>
  <c r="D13" i="108" s="1"/>
  <c r="I48" i="104"/>
  <c r="H45" i="104"/>
  <c r="E12" i="108" s="1"/>
  <c r="I43" i="104"/>
  <c r="H34" i="104"/>
  <c r="D11" i="108" s="1"/>
  <c r="I31" i="104"/>
  <c r="G19" i="104"/>
  <c r="G15" i="104"/>
  <c r="I172" i="104" s="1"/>
  <c r="B7" i="104"/>
  <c r="A7" i="104"/>
  <c r="A6" i="104"/>
  <c r="A2" i="104"/>
  <c r="I41" i="107" l="1"/>
  <c r="I136" i="107"/>
  <c r="I60" i="107"/>
  <c r="I91" i="107"/>
  <c r="I120" i="107"/>
  <c r="I29" i="107"/>
  <c r="I128" i="107"/>
  <c r="I148" i="107"/>
  <c r="H157" i="107"/>
  <c r="I173" i="107"/>
  <c r="I131" i="107"/>
  <c r="I31" i="107"/>
  <c r="I48" i="107"/>
  <c r="I111" i="107"/>
  <c r="H151" i="107"/>
  <c r="I34" i="107"/>
  <c r="H52" i="107"/>
  <c r="I52" i="107" s="1"/>
  <c r="I75" i="107"/>
  <c r="I97" i="107"/>
  <c r="I135" i="107"/>
  <c r="I151" i="107"/>
  <c r="I90" i="107"/>
  <c r="H154" i="107"/>
  <c r="I42" i="107"/>
  <c r="I28" i="107"/>
  <c r="I44" i="107"/>
  <c r="I64" i="107"/>
  <c r="I78" i="107"/>
  <c r="I104" i="107"/>
  <c r="I127" i="107"/>
  <c r="H148" i="107"/>
  <c r="I156" i="107"/>
  <c r="I172" i="107"/>
  <c r="I78" i="106"/>
  <c r="I100" i="106"/>
  <c r="I136" i="106"/>
  <c r="I131" i="106"/>
  <c r="I96" i="106"/>
  <c r="I29" i="106"/>
  <c r="I49" i="106"/>
  <c r="I112" i="106"/>
  <c r="H146" i="106"/>
  <c r="H74" i="106"/>
  <c r="H81" i="106" s="1"/>
  <c r="I81" i="106" s="1"/>
  <c r="H52" i="105"/>
  <c r="I52" i="105" s="1"/>
  <c r="H151" i="105"/>
  <c r="G19" i="109"/>
  <c r="G27" i="109" s="1"/>
  <c r="G33" i="109" s="1"/>
  <c r="H67" i="105"/>
  <c r="H68" i="105" s="1"/>
  <c r="I68" i="105" s="1"/>
  <c r="G18" i="109"/>
  <c r="H74" i="104"/>
  <c r="G18" i="108" s="1"/>
  <c r="I97" i="104"/>
  <c r="I120" i="104"/>
  <c r="I37" i="104"/>
  <c r="I91" i="104"/>
  <c r="I128" i="104"/>
  <c r="I38" i="104"/>
  <c r="I60" i="104"/>
  <c r="G19" i="108"/>
  <c r="I104" i="104"/>
  <c r="I137" i="104"/>
  <c r="I168" i="104"/>
  <c r="I131" i="104"/>
  <c r="H67" i="104"/>
  <c r="I67" i="104" s="1"/>
  <c r="I149" i="104"/>
  <c r="I28" i="104"/>
  <c r="I154" i="104"/>
  <c r="I174" i="104"/>
  <c r="I96" i="104"/>
  <c r="I158" i="107"/>
  <c r="I38" i="107"/>
  <c r="I49" i="107"/>
  <c r="I105" i="107"/>
  <c r="I121" i="107"/>
  <c r="I154" i="107"/>
  <c r="D11" i="111"/>
  <c r="G21" i="111"/>
  <c r="D13" i="111"/>
  <c r="H52" i="106"/>
  <c r="I52" i="106" s="1"/>
  <c r="I105" i="106"/>
  <c r="I128" i="106"/>
  <c r="I148" i="106"/>
  <c r="I173" i="106"/>
  <c r="I42" i="106"/>
  <c r="H68" i="106"/>
  <c r="I75" i="106"/>
  <c r="I129" i="106"/>
  <c r="H149" i="106"/>
  <c r="D13" i="110"/>
  <c r="I64" i="106"/>
  <c r="E16" i="110"/>
  <c r="E27" i="110" s="1"/>
  <c r="G18" i="110"/>
  <c r="G27" i="110" s="1"/>
  <c r="G33" i="110" s="1"/>
  <c r="D11" i="110"/>
  <c r="H169" i="106"/>
  <c r="H176" i="106" s="1"/>
  <c r="I176" i="106" s="1"/>
  <c r="H157" i="106"/>
  <c r="G21" i="110"/>
  <c r="I44" i="105"/>
  <c r="I29" i="105"/>
  <c r="I41" i="105"/>
  <c r="I49" i="105"/>
  <c r="I30" i="105"/>
  <c r="I42" i="105"/>
  <c r="I50" i="105"/>
  <c r="I65" i="105"/>
  <c r="I78" i="105"/>
  <c r="I92" i="105"/>
  <c r="I111" i="105"/>
  <c r="H148" i="105"/>
  <c r="H169" i="105"/>
  <c r="H176" i="105" s="1"/>
  <c r="I176" i="105" s="1"/>
  <c r="H113" i="105"/>
  <c r="D22" i="109" s="1"/>
  <c r="D27" i="109" s="1"/>
  <c r="I100" i="105"/>
  <c r="I112" i="105"/>
  <c r="I129" i="105"/>
  <c r="H154" i="105"/>
  <c r="H81" i="105"/>
  <c r="H82" i="105" s="1"/>
  <c r="I82" i="105" s="1"/>
  <c r="I104" i="105"/>
  <c r="H138" i="105"/>
  <c r="D24" i="109" s="1"/>
  <c r="H157" i="105"/>
  <c r="I28" i="105"/>
  <c r="I38" i="105"/>
  <c r="I48" i="105"/>
  <c r="I60" i="105"/>
  <c r="I76" i="105"/>
  <c r="I90" i="105"/>
  <c r="I105" i="105"/>
  <c r="I120" i="105"/>
  <c r="I135" i="105"/>
  <c r="I173" i="105"/>
  <c r="I37" i="105"/>
  <c r="I59" i="105"/>
  <c r="I64" i="105"/>
  <c r="I91" i="105"/>
  <c r="I122" i="105"/>
  <c r="D13" i="109"/>
  <c r="I34" i="104"/>
  <c r="I44" i="104"/>
  <c r="I59" i="104"/>
  <c r="I76" i="104"/>
  <c r="I90" i="104"/>
  <c r="I101" i="104"/>
  <c r="I127" i="104"/>
  <c r="I136" i="104"/>
  <c r="H149" i="104"/>
  <c r="H154" i="104"/>
  <c r="I173" i="104"/>
  <c r="I78" i="104"/>
  <c r="I92" i="104"/>
  <c r="I105" i="104"/>
  <c r="I121" i="104"/>
  <c r="I129" i="104"/>
  <c r="H146" i="104"/>
  <c r="H151" i="104"/>
  <c r="H155" i="104"/>
  <c r="H169" i="104"/>
  <c r="G21" i="108"/>
  <c r="G27" i="108" s="1"/>
  <c r="I29" i="104"/>
  <c r="I41" i="104"/>
  <c r="I49" i="104"/>
  <c r="I65" i="104"/>
  <c r="I79" i="104"/>
  <c r="I93" i="104"/>
  <c r="I106" i="104"/>
  <c r="I122" i="104"/>
  <c r="I130" i="104"/>
  <c r="I146" i="104"/>
  <c r="I151" i="104"/>
  <c r="I155" i="104"/>
  <c r="I30" i="104"/>
  <c r="I42" i="104"/>
  <c r="I50" i="104"/>
  <c r="I111" i="104"/>
  <c r="I123" i="104"/>
  <c r="H138" i="104"/>
  <c r="D24" i="108" s="1"/>
  <c r="H148" i="104"/>
  <c r="H152" i="104"/>
  <c r="H157" i="104"/>
  <c r="H52" i="104"/>
  <c r="I52" i="104" s="1"/>
  <c r="H81" i="104"/>
  <c r="H82" i="104" s="1"/>
  <c r="I82" i="104" s="1"/>
  <c r="I100" i="104"/>
  <c r="I112" i="104"/>
  <c r="I135" i="104"/>
  <c r="I148" i="104"/>
  <c r="I152" i="104"/>
  <c r="I157" i="104"/>
  <c r="E16" i="108"/>
  <c r="E27" i="108" s="1"/>
  <c r="F33" i="111"/>
  <c r="F33" i="110"/>
  <c r="F33" i="109"/>
  <c r="H169" i="107"/>
  <c r="H176" i="107" s="1"/>
  <c r="I176" i="107" s="1"/>
  <c r="H67" i="107"/>
  <c r="I30" i="107"/>
  <c r="I37" i="107"/>
  <c r="I43" i="107"/>
  <c r="I50" i="107"/>
  <c r="I59" i="107"/>
  <c r="I92" i="107"/>
  <c r="I100" i="107"/>
  <c r="I112" i="107"/>
  <c r="I122" i="107"/>
  <c r="I129" i="107"/>
  <c r="H146" i="107"/>
  <c r="H149" i="107"/>
  <c r="H152" i="107"/>
  <c r="I157" i="107"/>
  <c r="I168" i="107"/>
  <c r="I65" i="107"/>
  <c r="I76" i="107"/>
  <c r="I79" i="107"/>
  <c r="I93" i="107"/>
  <c r="I101" i="107"/>
  <c r="I106" i="107"/>
  <c r="H113" i="107"/>
  <c r="D22" i="111" s="1"/>
  <c r="I123" i="107"/>
  <c r="I130" i="107"/>
  <c r="I137" i="107"/>
  <c r="I146" i="107"/>
  <c r="I149" i="107"/>
  <c r="I152" i="107"/>
  <c r="H155" i="107"/>
  <c r="I174" i="107"/>
  <c r="I32" i="107"/>
  <c r="I39" i="107"/>
  <c r="I51" i="107"/>
  <c r="H74" i="107"/>
  <c r="I94" i="107"/>
  <c r="I102" i="107"/>
  <c r="I109" i="107"/>
  <c r="I113" i="107"/>
  <c r="H147" i="107"/>
  <c r="H150" i="107"/>
  <c r="H153" i="107"/>
  <c r="I155" i="107"/>
  <c r="I169" i="107"/>
  <c r="I33" i="107"/>
  <c r="I40" i="107"/>
  <c r="I45" i="107"/>
  <c r="I61" i="107"/>
  <c r="I66" i="107"/>
  <c r="I77" i="107"/>
  <c r="I80" i="107"/>
  <c r="I89" i="107"/>
  <c r="I95" i="107"/>
  <c r="I103" i="107"/>
  <c r="I110" i="107"/>
  <c r="I124" i="107"/>
  <c r="I132" i="107"/>
  <c r="I138" i="107"/>
  <c r="I147" i="107"/>
  <c r="I150" i="107"/>
  <c r="I153" i="107"/>
  <c r="H156" i="107"/>
  <c r="H158" i="107"/>
  <c r="I167" i="107"/>
  <c r="H140" i="106"/>
  <c r="H82" i="106"/>
  <c r="I82" i="106" s="1"/>
  <c r="H113" i="106"/>
  <c r="D22" i="110" s="1"/>
  <c r="I97" i="106"/>
  <c r="H138" i="106"/>
  <c r="D24" i="110" s="1"/>
  <c r="I28" i="106"/>
  <c r="I41" i="106"/>
  <c r="I48" i="106"/>
  <c r="I90" i="106"/>
  <c r="I104" i="106"/>
  <c r="I111" i="106"/>
  <c r="I120" i="106"/>
  <c r="I127" i="106"/>
  <c r="I135" i="106"/>
  <c r="H148" i="106"/>
  <c r="H151" i="106"/>
  <c r="H154" i="106"/>
  <c r="I156" i="106"/>
  <c r="I158" i="106"/>
  <c r="I172" i="106"/>
  <c r="I59" i="106"/>
  <c r="I157" i="106"/>
  <c r="I168" i="106"/>
  <c r="I31" i="106"/>
  <c r="I38" i="106"/>
  <c r="I44" i="106"/>
  <c r="I60" i="106"/>
  <c r="I65" i="106"/>
  <c r="I68" i="106"/>
  <c r="I76" i="106"/>
  <c r="I79" i="106"/>
  <c r="I93" i="106"/>
  <c r="I101" i="106"/>
  <c r="I106" i="106"/>
  <c r="I123" i="106"/>
  <c r="I130" i="106"/>
  <c r="I137" i="106"/>
  <c r="I146" i="106"/>
  <c r="I149" i="106"/>
  <c r="I152" i="106"/>
  <c r="H155" i="106"/>
  <c r="I174" i="106"/>
  <c r="I32" i="106"/>
  <c r="I39" i="106"/>
  <c r="I51" i="106"/>
  <c r="I94" i="106"/>
  <c r="I102" i="106"/>
  <c r="I109" i="106"/>
  <c r="H147" i="106"/>
  <c r="H150" i="106"/>
  <c r="H153" i="106"/>
  <c r="I155" i="106"/>
  <c r="I33" i="106"/>
  <c r="I40" i="106"/>
  <c r="I45" i="106"/>
  <c r="I61" i="106"/>
  <c r="I66" i="106"/>
  <c r="I74" i="106"/>
  <c r="I77" i="106"/>
  <c r="I80" i="106"/>
  <c r="I89" i="106"/>
  <c r="I95" i="106"/>
  <c r="I103" i="106"/>
  <c r="I110" i="106"/>
  <c r="I124" i="106"/>
  <c r="I132" i="106"/>
  <c r="I147" i="106"/>
  <c r="I150" i="106"/>
  <c r="I153" i="106"/>
  <c r="H156" i="106"/>
  <c r="H158" i="106"/>
  <c r="I167" i="106"/>
  <c r="I39" i="105"/>
  <c r="I33" i="105"/>
  <c r="I40" i="105"/>
  <c r="I45" i="105"/>
  <c r="I61" i="105"/>
  <c r="I66" i="105"/>
  <c r="I74" i="105"/>
  <c r="I77" i="105"/>
  <c r="I80" i="105"/>
  <c r="I89" i="105"/>
  <c r="I95" i="105"/>
  <c r="I103" i="105"/>
  <c r="I110" i="105"/>
  <c r="I124" i="105"/>
  <c r="I132" i="105"/>
  <c r="I147" i="105"/>
  <c r="I150" i="105"/>
  <c r="I153" i="105"/>
  <c r="I156" i="105"/>
  <c r="I158" i="105"/>
  <c r="I172" i="105"/>
  <c r="I34" i="105"/>
  <c r="I75" i="105"/>
  <c r="I97" i="105"/>
  <c r="I121" i="105"/>
  <c r="I128" i="105"/>
  <c r="I136" i="105"/>
  <c r="I148" i="105"/>
  <c r="I151" i="105"/>
  <c r="I154" i="105"/>
  <c r="I157" i="105"/>
  <c r="I168" i="105"/>
  <c r="H146" i="105"/>
  <c r="H149" i="105"/>
  <c r="H152" i="105"/>
  <c r="H155" i="105"/>
  <c r="I174" i="105"/>
  <c r="I93" i="105"/>
  <c r="I101" i="105"/>
  <c r="I106" i="105"/>
  <c r="I123" i="105"/>
  <c r="I130" i="105"/>
  <c r="I137" i="105"/>
  <c r="I146" i="105"/>
  <c r="I149" i="105"/>
  <c r="I152" i="105"/>
  <c r="I155" i="105"/>
  <c r="I32" i="105"/>
  <c r="I51" i="105"/>
  <c r="I94" i="105"/>
  <c r="I102" i="105"/>
  <c r="I109" i="105"/>
  <c r="H147" i="105"/>
  <c r="H150" i="105"/>
  <c r="H153" i="105"/>
  <c r="H156" i="105"/>
  <c r="H158" i="105"/>
  <c r="I167" i="105"/>
  <c r="H176" i="104"/>
  <c r="I176" i="104" s="1"/>
  <c r="I169" i="104"/>
  <c r="I64" i="104"/>
  <c r="I75" i="104"/>
  <c r="H113" i="104"/>
  <c r="I32" i="104"/>
  <c r="I39" i="104"/>
  <c r="I51" i="104"/>
  <c r="H61" i="104"/>
  <c r="I94" i="104"/>
  <c r="I102" i="104"/>
  <c r="I109" i="104"/>
  <c r="H147" i="104"/>
  <c r="H150" i="104"/>
  <c r="H153" i="104"/>
  <c r="H156" i="104"/>
  <c r="H158" i="104"/>
  <c r="I167" i="104"/>
  <c r="I33" i="104"/>
  <c r="I40" i="104"/>
  <c r="I45" i="104"/>
  <c r="I66" i="104"/>
  <c r="I74" i="104"/>
  <c r="I77" i="104"/>
  <c r="I80" i="104"/>
  <c r="I89" i="104"/>
  <c r="I95" i="104"/>
  <c r="I103" i="104"/>
  <c r="I110" i="104"/>
  <c r="I124" i="104"/>
  <c r="I132" i="104"/>
  <c r="I147" i="104"/>
  <c r="I150" i="104"/>
  <c r="I153" i="104"/>
  <c r="I156" i="104"/>
  <c r="I158" i="104"/>
  <c r="D27" i="111" l="1"/>
  <c r="D29" i="111" s="1"/>
  <c r="D27" i="110"/>
  <c r="E29" i="110" s="1"/>
  <c r="I113" i="106"/>
  <c r="I169" i="106"/>
  <c r="I81" i="105"/>
  <c r="E16" i="109"/>
  <c r="E27" i="109" s="1"/>
  <c r="E29" i="109" s="1"/>
  <c r="I113" i="105"/>
  <c r="H140" i="105"/>
  <c r="H160" i="105" s="1"/>
  <c r="I160" i="105" s="1"/>
  <c r="I67" i="105"/>
  <c r="I67" i="107"/>
  <c r="E16" i="111"/>
  <c r="E27" i="111" s="1"/>
  <c r="H81" i="107"/>
  <c r="H140" i="107" s="1"/>
  <c r="H160" i="107" s="1"/>
  <c r="G18" i="111"/>
  <c r="G27" i="111" s="1"/>
  <c r="G33" i="111" s="1"/>
  <c r="G34" i="111" s="1"/>
  <c r="I74" i="107"/>
  <c r="I138" i="106"/>
  <c r="F29" i="110"/>
  <c r="D29" i="110"/>
  <c r="G34" i="110"/>
  <c r="I138" i="105"/>
  <c r="I169" i="105"/>
  <c r="G34" i="109"/>
  <c r="G33" i="108"/>
  <c r="I113" i="104"/>
  <c r="D22" i="108"/>
  <c r="D27" i="108" s="1"/>
  <c r="E29" i="108" s="1"/>
  <c r="H68" i="104"/>
  <c r="I68" i="104" s="1"/>
  <c r="F15" i="108"/>
  <c r="F27" i="108" s="1"/>
  <c r="I81" i="104"/>
  <c r="I138" i="104"/>
  <c r="G28" i="110"/>
  <c r="G35" i="110" s="1"/>
  <c r="G29" i="109"/>
  <c r="G28" i="109"/>
  <c r="G35" i="109" s="1"/>
  <c r="H68" i="107"/>
  <c r="I68" i="107" s="1"/>
  <c r="H160" i="106"/>
  <c r="I140" i="106"/>
  <c r="I61" i="104"/>
  <c r="H140" i="104"/>
  <c r="G29" i="111" l="1"/>
  <c r="E29" i="111"/>
  <c r="G29" i="110"/>
  <c r="I140" i="105"/>
  <c r="E28" i="109"/>
  <c r="J10" i="69"/>
  <c r="D29" i="109"/>
  <c r="F29" i="109"/>
  <c r="G32" i="109" s="1"/>
  <c r="J11" i="69" s="1"/>
  <c r="J35" i="69" s="1"/>
  <c r="I160" i="107"/>
  <c r="L10" i="69"/>
  <c r="E28" i="111"/>
  <c r="I140" i="107"/>
  <c r="G28" i="111"/>
  <c r="G35" i="111" s="1"/>
  <c r="H82" i="107"/>
  <c r="I82" i="107" s="1"/>
  <c r="F29" i="111"/>
  <c r="G32" i="111" s="1"/>
  <c r="L11" i="69" s="1"/>
  <c r="L35" i="69" s="1"/>
  <c r="I81" i="107"/>
  <c r="G32" i="110"/>
  <c r="K11" i="69" s="1"/>
  <c r="K33" i="69" s="1"/>
  <c r="I160" i="106"/>
  <c r="E28" i="110"/>
  <c r="K10" i="69"/>
  <c r="G28" i="108"/>
  <c r="D29" i="108"/>
  <c r="G29" i="108"/>
  <c r="F29" i="108"/>
  <c r="G32" i="108" s="1"/>
  <c r="I11" i="69" s="1"/>
  <c r="I33" i="69" s="1"/>
  <c r="F33" i="108"/>
  <c r="G34" i="108" s="1"/>
  <c r="H160" i="104"/>
  <c r="I140" i="104"/>
  <c r="K32" i="69" l="1"/>
  <c r="G35" i="108"/>
  <c r="L34" i="69"/>
  <c r="J34" i="69"/>
  <c r="I160" i="104"/>
  <c r="I10" i="69"/>
  <c r="I32" i="69" s="1"/>
  <c r="E28" i="108"/>
  <c r="G15" i="98"/>
  <c r="G15" i="91"/>
  <c r="G15" i="89" l="1"/>
  <c r="D39" i="27"/>
  <c r="E12" i="103"/>
  <c r="A11" i="103"/>
  <c r="C10" i="103"/>
  <c r="C6" i="103"/>
  <c r="A6" i="103"/>
  <c r="A2" i="103"/>
  <c r="D19" i="27"/>
  <c r="H174" i="102"/>
  <c r="B172" i="102"/>
  <c r="E168" i="102"/>
  <c r="H168" i="102" s="1"/>
  <c r="E167" i="102"/>
  <c r="H167" i="102" s="1"/>
  <c r="H169" i="102" s="1"/>
  <c r="F158" i="102"/>
  <c r="G155" i="102"/>
  <c r="G158" i="102" s="1"/>
  <c r="H137" i="102"/>
  <c r="H120" i="102"/>
  <c r="H124" i="102" s="1"/>
  <c r="H112" i="102"/>
  <c r="H106" i="102"/>
  <c r="H89" i="102"/>
  <c r="I97" i="102" s="1"/>
  <c r="H80" i="102"/>
  <c r="I79" i="102"/>
  <c r="H79" i="102"/>
  <c r="H78" i="102"/>
  <c r="H77" i="102"/>
  <c r="H76" i="102"/>
  <c r="I76" i="102" s="1"/>
  <c r="H75" i="102"/>
  <c r="H74" i="102" s="1"/>
  <c r="H66" i="102"/>
  <c r="H65" i="102"/>
  <c r="H64" i="102"/>
  <c r="H59" i="102"/>
  <c r="H61" i="102" s="1"/>
  <c r="H51" i="102"/>
  <c r="I48" i="102"/>
  <c r="H45" i="102"/>
  <c r="I38" i="102"/>
  <c r="H34" i="102"/>
  <c r="D11" i="103" s="1"/>
  <c r="I31" i="102"/>
  <c r="I30" i="102"/>
  <c r="G19" i="102"/>
  <c r="G15" i="102"/>
  <c r="B7" i="102"/>
  <c r="A7" i="102"/>
  <c r="A6" i="102"/>
  <c r="A2" i="102"/>
  <c r="D37" i="27"/>
  <c r="A11" i="101"/>
  <c r="C10" i="101"/>
  <c r="C6" i="101"/>
  <c r="A6" i="101"/>
  <c r="A2" i="101"/>
  <c r="D27" i="27"/>
  <c r="D26" i="27"/>
  <c r="B8" i="100"/>
  <c r="A8" i="100"/>
  <c r="A6" i="100"/>
  <c r="A2" i="100"/>
  <c r="D17" i="27"/>
  <c r="D13" i="27"/>
  <c r="D12" i="27"/>
  <c r="D26" i="103" l="1"/>
  <c r="G21" i="103"/>
  <c r="G19" i="103"/>
  <c r="H176" i="102"/>
  <c r="I60" i="102"/>
  <c r="I131" i="102"/>
  <c r="I96" i="102"/>
  <c r="I44" i="102"/>
  <c r="H81" i="102"/>
  <c r="H82" i="102" s="1"/>
  <c r="I82" i="102" s="1"/>
  <c r="G18" i="103"/>
  <c r="F15" i="103"/>
  <c r="F27" i="103" s="1"/>
  <c r="H67" i="102"/>
  <c r="E16" i="103" s="1"/>
  <c r="E27" i="103" s="1"/>
  <c r="H113" i="102"/>
  <c r="D22" i="103" s="1"/>
  <c r="I37" i="102"/>
  <c r="H52" i="102"/>
  <c r="I52" i="102" s="1"/>
  <c r="I65" i="102"/>
  <c r="I28" i="102"/>
  <c r="I41" i="102"/>
  <c r="D13" i="103"/>
  <c r="F33" i="103"/>
  <c r="H138" i="102"/>
  <c r="D24" i="103" s="1"/>
  <c r="I176" i="102"/>
  <c r="I90" i="102"/>
  <c r="I104" i="102"/>
  <c r="I111" i="102"/>
  <c r="I120" i="102"/>
  <c r="I127" i="102"/>
  <c r="I135" i="102"/>
  <c r="H148" i="102"/>
  <c r="H151" i="102"/>
  <c r="H154" i="102"/>
  <c r="I156" i="102"/>
  <c r="I158" i="102"/>
  <c r="I172" i="102"/>
  <c r="I29" i="102"/>
  <c r="I34" i="102"/>
  <c r="I42" i="102"/>
  <c r="I49" i="102"/>
  <c r="I64" i="102"/>
  <c r="I75" i="102"/>
  <c r="I78" i="102"/>
  <c r="I91" i="102"/>
  <c r="I105" i="102"/>
  <c r="I121" i="102"/>
  <c r="I128" i="102"/>
  <c r="I136" i="102"/>
  <c r="I148" i="102"/>
  <c r="I151" i="102"/>
  <c r="I154" i="102"/>
  <c r="H157" i="102"/>
  <c r="I173" i="102"/>
  <c r="I43" i="102"/>
  <c r="I50" i="102"/>
  <c r="I59" i="102"/>
  <c r="I92" i="102"/>
  <c r="I100" i="102"/>
  <c r="I112" i="102"/>
  <c r="I122" i="102"/>
  <c r="I129" i="102"/>
  <c r="H146" i="102"/>
  <c r="H149" i="102"/>
  <c r="H152" i="102"/>
  <c r="I157" i="102"/>
  <c r="I168" i="102"/>
  <c r="I93" i="102"/>
  <c r="I101" i="102"/>
  <c r="I106" i="102"/>
  <c r="I123" i="102"/>
  <c r="I130" i="102"/>
  <c r="I137" i="102"/>
  <c r="I146" i="102"/>
  <c r="I149" i="102"/>
  <c r="I152" i="102"/>
  <c r="H155" i="102"/>
  <c r="I174" i="102"/>
  <c r="I32" i="102"/>
  <c r="I39" i="102"/>
  <c r="I51" i="102"/>
  <c r="I94" i="102"/>
  <c r="H147" i="102"/>
  <c r="H150" i="102"/>
  <c r="H153" i="102"/>
  <c r="I155" i="102"/>
  <c r="I169" i="102"/>
  <c r="I102" i="102"/>
  <c r="I109" i="102"/>
  <c r="I33" i="102"/>
  <c r="I40" i="102"/>
  <c r="I45" i="102"/>
  <c r="I61" i="102"/>
  <c r="I66" i="102"/>
  <c r="I74" i="102"/>
  <c r="I77" i="102"/>
  <c r="I80" i="102"/>
  <c r="I89" i="102"/>
  <c r="I95" i="102"/>
  <c r="I103" i="102"/>
  <c r="I110" i="102"/>
  <c r="I124" i="102"/>
  <c r="I132" i="102"/>
  <c r="I147" i="102"/>
  <c r="I150" i="102"/>
  <c r="I153" i="102"/>
  <c r="H156" i="102"/>
  <c r="H158" i="102"/>
  <c r="I167" i="102"/>
  <c r="G155" i="99"/>
  <c r="G158" i="99" s="1"/>
  <c r="G15" i="93"/>
  <c r="H174" i="99"/>
  <c r="B172" i="99"/>
  <c r="E168" i="99"/>
  <c r="H168" i="99" s="1"/>
  <c r="E167" i="99"/>
  <c r="H167" i="99" s="1"/>
  <c r="F158" i="99"/>
  <c r="H137" i="99"/>
  <c r="H120" i="99"/>
  <c r="H124" i="99" s="1"/>
  <c r="H112" i="99"/>
  <c r="H106" i="99"/>
  <c r="H89" i="99"/>
  <c r="G21" i="101" s="1"/>
  <c r="H80" i="99"/>
  <c r="H79" i="99"/>
  <c r="H78" i="99"/>
  <c r="H77" i="99"/>
  <c r="H76" i="99"/>
  <c r="H75" i="99"/>
  <c r="H74" i="99" s="1"/>
  <c r="H66" i="99"/>
  <c r="H65" i="99"/>
  <c r="H64" i="99"/>
  <c r="H59" i="99"/>
  <c r="H61" i="99" s="1"/>
  <c r="F15" i="101" s="1"/>
  <c r="F27" i="101" s="1"/>
  <c r="F33" i="101" s="1"/>
  <c r="H51" i="99"/>
  <c r="H45" i="99"/>
  <c r="E12" i="101" s="1"/>
  <c r="I42" i="99"/>
  <c r="H34" i="99"/>
  <c r="D11" i="101" s="1"/>
  <c r="G19" i="99"/>
  <c r="G15" i="99"/>
  <c r="H152" i="99" s="1"/>
  <c r="B7" i="99"/>
  <c r="A7" i="99"/>
  <c r="A6" i="99"/>
  <c r="A2" i="99"/>
  <c r="O10" i="69"/>
  <c r="O14" i="69" s="1"/>
  <c r="B7" i="98"/>
  <c r="A7" i="98"/>
  <c r="A5" i="98"/>
  <c r="A2" i="98"/>
  <c r="A2" i="89"/>
  <c r="P31" i="69"/>
  <c r="D38" i="27"/>
  <c r="D36" i="27"/>
  <c r="A11" i="97"/>
  <c r="C10" i="97"/>
  <c r="C6" i="97"/>
  <c r="A6" i="97"/>
  <c r="A2" i="97"/>
  <c r="A11" i="96"/>
  <c r="C10" i="96"/>
  <c r="C6" i="96"/>
  <c r="A6" i="96"/>
  <c r="A2" i="96"/>
  <c r="G24" i="92"/>
  <c r="D25" i="27"/>
  <c r="B8" i="95"/>
  <c r="A8" i="95"/>
  <c r="A6" i="95"/>
  <c r="A2" i="95"/>
  <c r="D18" i="27"/>
  <c r="D16" i="27"/>
  <c r="H174" i="94"/>
  <c r="B172" i="94"/>
  <c r="E168" i="94"/>
  <c r="H168" i="94" s="1"/>
  <c r="E167" i="94"/>
  <c r="H167" i="94" s="1"/>
  <c r="F158" i="94"/>
  <c r="G155" i="94"/>
  <c r="G158" i="94" s="1"/>
  <c r="H137" i="94"/>
  <c r="H120" i="94"/>
  <c r="H124" i="94" s="1"/>
  <c r="H112" i="94"/>
  <c r="H106" i="94"/>
  <c r="H89" i="94"/>
  <c r="H80" i="94"/>
  <c r="H79" i="94"/>
  <c r="H78" i="94"/>
  <c r="H77" i="94"/>
  <c r="H76" i="94"/>
  <c r="H75" i="94"/>
  <c r="H66" i="94"/>
  <c r="H65" i="94"/>
  <c r="H64" i="94"/>
  <c r="H59" i="94"/>
  <c r="H61" i="94" s="1"/>
  <c r="F15" i="97" s="1"/>
  <c r="F27" i="97" s="1"/>
  <c r="H51" i="94"/>
  <c r="D13" i="97" s="1"/>
  <c r="H45" i="94"/>
  <c r="E12" i="97" s="1"/>
  <c r="H34" i="94"/>
  <c r="G19" i="94"/>
  <c r="G15" i="94"/>
  <c r="B7" i="94"/>
  <c r="A7" i="94"/>
  <c r="A6" i="94"/>
  <c r="A2" i="94"/>
  <c r="E167" i="93"/>
  <c r="G27" i="103" l="1"/>
  <c r="G33" i="103" s="1"/>
  <c r="G34" i="103" s="1"/>
  <c r="I138" i="102"/>
  <c r="I81" i="102"/>
  <c r="I113" i="102"/>
  <c r="D27" i="103"/>
  <c r="G29" i="103" s="1"/>
  <c r="G19" i="97"/>
  <c r="I29" i="94"/>
  <c r="I131" i="94"/>
  <c r="I96" i="94"/>
  <c r="G19" i="101"/>
  <c r="H97" i="99"/>
  <c r="I96" i="99"/>
  <c r="I131" i="99"/>
  <c r="I100" i="99"/>
  <c r="I131" i="93"/>
  <c r="I96" i="93"/>
  <c r="H68" i="102"/>
  <c r="I68" i="102" s="1"/>
  <c r="I67" i="102"/>
  <c r="H140" i="102"/>
  <c r="H160" i="102" s="1"/>
  <c r="I42" i="94"/>
  <c r="H154" i="94"/>
  <c r="H138" i="99"/>
  <c r="D24" i="101" s="1"/>
  <c r="I152" i="99"/>
  <c r="I44" i="99"/>
  <c r="I111" i="99"/>
  <c r="I135" i="99"/>
  <c r="I156" i="99"/>
  <c r="I172" i="99"/>
  <c r="I30" i="99"/>
  <c r="I112" i="99"/>
  <c r="H157" i="99"/>
  <c r="I31" i="99"/>
  <c r="I50" i="99"/>
  <c r="H52" i="99"/>
  <c r="I52" i="99" s="1"/>
  <c r="D13" i="101"/>
  <c r="I97" i="99"/>
  <c r="I123" i="99"/>
  <c r="I148" i="99"/>
  <c r="H169" i="99"/>
  <c r="H176" i="99" s="1"/>
  <c r="I176" i="99" s="1"/>
  <c r="I43" i="99"/>
  <c r="H81" i="99"/>
  <c r="H82" i="99" s="1"/>
  <c r="I82" i="99" s="1"/>
  <c r="G18" i="101"/>
  <c r="G27" i="101" s="1"/>
  <c r="G33" i="101" s="1"/>
  <c r="G34" i="101" s="1"/>
  <c r="H148" i="99"/>
  <c r="D26" i="101"/>
  <c r="H169" i="94"/>
  <c r="H176" i="94" s="1"/>
  <c r="I78" i="94"/>
  <c r="I156" i="94"/>
  <c r="I34" i="94"/>
  <c r="I128" i="94"/>
  <c r="I49" i="94"/>
  <c r="I75" i="94"/>
  <c r="I105" i="94"/>
  <c r="I135" i="94"/>
  <c r="I34" i="99"/>
  <c r="I76" i="99"/>
  <c r="I90" i="99"/>
  <c r="I101" i="99"/>
  <c r="I127" i="99"/>
  <c r="I136" i="99"/>
  <c r="H149" i="99"/>
  <c r="H154" i="99"/>
  <c r="I157" i="99"/>
  <c r="I173" i="99"/>
  <c r="I37" i="99"/>
  <c r="I60" i="99"/>
  <c r="I91" i="99"/>
  <c r="I104" i="99"/>
  <c r="I120" i="99"/>
  <c r="I128" i="99"/>
  <c r="I137" i="99"/>
  <c r="I149" i="99"/>
  <c r="I154" i="99"/>
  <c r="I174" i="99"/>
  <c r="I28" i="99"/>
  <c r="I38" i="99"/>
  <c r="I48" i="99"/>
  <c r="I64" i="99"/>
  <c r="I78" i="99"/>
  <c r="I92" i="99"/>
  <c r="I105" i="99"/>
  <c r="I121" i="99"/>
  <c r="I129" i="99"/>
  <c r="H146" i="99"/>
  <c r="H151" i="99"/>
  <c r="I158" i="99"/>
  <c r="I29" i="99"/>
  <c r="I41" i="99"/>
  <c r="I49" i="99"/>
  <c r="I65" i="99"/>
  <c r="I79" i="99"/>
  <c r="I93" i="99"/>
  <c r="I106" i="99"/>
  <c r="I122" i="99"/>
  <c r="I130" i="99"/>
  <c r="I146" i="99"/>
  <c r="I151" i="99"/>
  <c r="H155" i="99"/>
  <c r="I168" i="99"/>
  <c r="I81" i="99"/>
  <c r="I75" i="99"/>
  <c r="I59" i="99"/>
  <c r="H113" i="99"/>
  <c r="I32" i="99"/>
  <c r="I39" i="99"/>
  <c r="I51" i="99"/>
  <c r="I94" i="99"/>
  <c r="I102" i="99"/>
  <c r="I109" i="99"/>
  <c r="H147" i="99"/>
  <c r="H150" i="99"/>
  <c r="H153" i="99"/>
  <c r="I155" i="99"/>
  <c r="H67" i="99"/>
  <c r="I33" i="99"/>
  <c r="I40" i="99"/>
  <c r="I45" i="99"/>
  <c r="I61" i="99"/>
  <c r="I66" i="99"/>
  <c r="I74" i="99"/>
  <c r="I77" i="99"/>
  <c r="I80" i="99"/>
  <c r="I89" i="99"/>
  <c r="I95" i="99"/>
  <c r="I103" i="99"/>
  <c r="I110" i="99"/>
  <c r="I124" i="99"/>
  <c r="I132" i="99"/>
  <c r="I138" i="99"/>
  <c r="I147" i="99"/>
  <c r="I150" i="99"/>
  <c r="I153" i="99"/>
  <c r="H156" i="99"/>
  <c r="H158" i="99"/>
  <c r="I167" i="99"/>
  <c r="I158" i="94"/>
  <c r="D26" i="97"/>
  <c r="H74" i="94"/>
  <c r="I74" i="94" s="1"/>
  <c r="H138" i="94"/>
  <c r="D24" i="97" s="1"/>
  <c r="D11" i="97"/>
  <c r="G21" i="97"/>
  <c r="H67" i="94"/>
  <c r="I172" i="94"/>
  <c r="I64" i="94"/>
  <c r="I121" i="94"/>
  <c r="H148" i="94"/>
  <c r="H52" i="94"/>
  <c r="I91" i="94"/>
  <c r="H151" i="94"/>
  <c r="F33" i="97"/>
  <c r="H68" i="94"/>
  <c r="I68" i="94" s="1"/>
  <c r="I97" i="94"/>
  <c r="H113" i="94"/>
  <c r="D22" i="97" s="1"/>
  <c r="I176" i="94"/>
  <c r="I30" i="94"/>
  <c r="I37" i="94"/>
  <c r="I43" i="94"/>
  <c r="I50" i="94"/>
  <c r="I59" i="94"/>
  <c r="I92" i="94"/>
  <c r="I100" i="94"/>
  <c r="I112" i="94"/>
  <c r="I122" i="94"/>
  <c r="I129" i="94"/>
  <c r="I136" i="94"/>
  <c r="I148" i="94"/>
  <c r="I151" i="94"/>
  <c r="I154" i="94"/>
  <c r="H157" i="94"/>
  <c r="I173" i="94"/>
  <c r="I31" i="94"/>
  <c r="I38" i="94"/>
  <c r="I44" i="94"/>
  <c r="I60" i="94"/>
  <c r="I65" i="94"/>
  <c r="I76" i="94"/>
  <c r="I79" i="94"/>
  <c r="I93" i="94"/>
  <c r="I101" i="94"/>
  <c r="I106" i="94"/>
  <c r="I123" i="94"/>
  <c r="H146" i="94"/>
  <c r="H149" i="94"/>
  <c r="H152" i="94"/>
  <c r="I157" i="94"/>
  <c r="I168" i="94"/>
  <c r="I32" i="94"/>
  <c r="I39" i="94"/>
  <c r="I51" i="94"/>
  <c r="I94" i="94"/>
  <c r="I102" i="94"/>
  <c r="I109" i="94"/>
  <c r="I130" i="94"/>
  <c r="I137" i="94"/>
  <c r="I146" i="94"/>
  <c r="I149" i="94"/>
  <c r="I152" i="94"/>
  <c r="H155" i="94"/>
  <c r="I174" i="94"/>
  <c r="I33" i="94"/>
  <c r="I40" i="94"/>
  <c r="I45" i="94"/>
  <c r="I61" i="94"/>
  <c r="I66" i="94"/>
  <c r="I77" i="94"/>
  <c r="I80" i="94"/>
  <c r="I89" i="94"/>
  <c r="I95" i="94"/>
  <c r="I103" i="94"/>
  <c r="I110" i="94"/>
  <c r="I124" i="94"/>
  <c r="H147" i="94"/>
  <c r="H150" i="94"/>
  <c r="H153" i="94"/>
  <c r="I155" i="94"/>
  <c r="I169" i="94"/>
  <c r="I28" i="94"/>
  <c r="I41" i="94"/>
  <c r="I48" i="94"/>
  <c r="I52" i="94"/>
  <c r="I90" i="94"/>
  <c r="I104" i="94"/>
  <c r="I111" i="94"/>
  <c r="I120" i="94"/>
  <c r="I127" i="94"/>
  <c r="I132" i="94"/>
  <c r="I138" i="94"/>
  <c r="I147" i="94"/>
  <c r="I150" i="94"/>
  <c r="I153" i="94"/>
  <c r="H156" i="94"/>
  <c r="H158" i="94"/>
  <c r="I167" i="94"/>
  <c r="G28" i="103" l="1"/>
  <c r="G35" i="103"/>
  <c r="D29" i="103"/>
  <c r="E29" i="103"/>
  <c r="F29" i="103"/>
  <c r="G32" i="103" s="1"/>
  <c r="H11" i="69" s="1"/>
  <c r="H35" i="69" s="1"/>
  <c r="I140" i="102"/>
  <c r="I160" i="102"/>
  <c r="H10" i="69"/>
  <c r="E28" i="103"/>
  <c r="D27" i="97"/>
  <c r="I67" i="99"/>
  <c r="E16" i="101"/>
  <c r="E27" i="101" s="1"/>
  <c r="I113" i="99"/>
  <c r="D22" i="101"/>
  <c r="D27" i="101" s="1"/>
  <c r="I169" i="99"/>
  <c r="H140" i="99"/>
  <c r="H68" i="99"/>
  <c r="I68" i="99" s="1"/>
  <c r="H81" i="94"/>
  <c r="G18" i="97"/>
  <c r="G27" i="97" s="1"/>
  <c r="G33" i="97" s="1"/>
  <c r="G34" i="97" s="1"/>
  <c r="I113" i="94"/>
  <c r="I67" i="94"/>
  <c r="E16" i="97"/>
  <c r="E27" i="97" s="1"/>
  <c r="D29" i="97" s="1"/>
  <c r="H34" i="69" l="1"/>
  <c r="R34" i="69" s="1"/>
  <c r="F29" i="101"/>
  <c r="D29" i="101"/>
  <c r="G28" i="101"/>
  <c r="G35" i="101" s="1"/>
  <c r="G29" i="101"/>
  <c r="E29" i="101"/>
  <c r="H160" i="99"/>
  <c r="I140" i="99"/>
  <c r="G28" i="97"/>
  <c r="G35" i="97" s="1"/>
  <c r="I81" i="94"/>
  <c r="H140" i="94"/>
  <c r="H82" i="94"/>
  <c r="I82" i="94" s="1"/>
  <c r="F29" i="97"/>
  <c r="G29" i="97"/>
  <c r="E29" i="97"/>
  <c r="I33" i="93"/>
  <c r="H174" i="93"/>
  <c r="B172" i="93"/>
  <c r="E168" i="93"/>
  <c r="H168" i="93" s="1"/>
  <c r="H167" i="93"/>
  <c r="F158" i="93"/>
  <c r="G158" i="93"/>
  <c r="H137" i="93"/>
  <c r="H120" i="93"/>
  <c r="H124" i="93" s="1"/>
  <c r="H112" i="93"/>
  <c r="H106" i="93"/>
  <c r="H89" i="93"/>
  <c r="H80" i="93"/>
  <c r="H79" i="93"/>
  <c r="H78" i="93"/>
  <c r="H77" i="93"/>
  <c r="H76" i="93"/>
  <c r="H75" i="93"/>
  <c r="H74" i="93"/>
  <c r="H66" i="93"/>
  <c r="H65" i="93"/>
  <c r="H64" i="93"/>
  <c r="H59" i="93"/>
  <c r="I59" i="93" s="1"/>
  <c r="H51" i="93"/>
  <c r="D13" i="96" s="1"/>
  <c r="H45" i="93"/>
  <c r="E12" i="96" s="1"/>
  <c r="H34" i="93"/>
  <c r="D11" i="96" s="1"/>
  <c r="G19" i="93"/>
  <c r="B7" i="93"/>
  <c r="A7" i="93"/>
  <c r="A6" i="93"/>
  <c r="A2" i="93"/>
  <c r="F158" i="23"/>
  <c r="G155" i="23"/>
  <c r="G158" i="23" s="1"/>
  <c r="H67" i="93" l="1"/>
  <c r="E16" i="96" s="1"/>
  <c r="E27" i="96" s="1"/>
  <c r="G32" i="101"/>
  <c r="F11" i="69" s="1"/>
  <c r="F21" i="69" s="1"/>
  <c r="I160" i="99"/>
  <c r="F10" i="69"/>
  <c r="E28" i="101"/>
  <c r="H52" i="93"/>
  <c r="D26" i="96"/>
  <c r="G32" i="97"/>
  <c r="G11" i="69" s="1"/>
  <c r="G33" i="69" s="1"/>
  <c r="I66" i="93"/>
  <c r="D26" i="68"/>
  <c r="H81" i="93"/>
  <c r="H82" i="93" s="1"/>
  <c r="I82" i="93" s="1"/>
  <c r="G18" i="96"/>
  <c r="H61" i="93"/>
  <c r="H113" i="93"/>
  <c r="D22" i="96" s="1"/>
  <c r="G21" i="96"/>
  <c r="G19" i="96"/>
  <c r="H160" i="94"/>
  <c r="I140" i="94"/>
  <c r="H169" i="93"/>
  <c r="H176" i="93" s="1"/>
  <c r="I176" i="93" s="1"/>
  <c r="I40" i="93"/>
  <c r="I45" i="93"/>
  <c r="H138" i="93"/>
  <c r="D24" i="96" s="1"/>
  <c r="I77" i="93"/>
  <c r="I89" i="93"/>
  <c r="I103" i="93"/>
  <c r="I124" i="93"/>
  <c r="H150" i="93"/>
  <c r="H153" i="93"/>
  <c r="I29" i="93"/>
  <c r="I34" i="93"/>
  <c r="I42" i="93"/>
  <c r="I49" i="93"/>
  <c r="I64" i="93"/>
  <c r="I67" i="93"/>
  <c r="I75" i="93"/>
  <c r="I78" i="93"/>
  <c r="I91" i="93"/>
  <c r="I105" i="93"/>
  <c r="I121" i="93"/>
  <c r="I128" i="93"/>
  <c r="I135" i="93"/>
  <c r="H148" i="93"/>
  <c r="H151" i="93"/>
  <c r="H154" i="93"/>
  <c r="I156" i="93"/>
  <c r="I158" i="93"/>
  <c r="I172" i="93"/>
  <c r="I30" i="93"/>
  <c r="I37" i="93"/>
  <c r="I43" i="93"/>
  <c r="I50" i="93"/>
  <c r="I92" i="93"/>
  <c r="I100" i="93"/>
  <c r="I112" i="93"/>
  <c r="I122" i="93"/>
  <c r="I129" i="93"/>
  <c r="I136" i="93"/>
  <c r="I148" i="93"/>
  <c r="I151" i="93"/>
  <c r="I154" i="93"/>
  <c r="H157" i="93"/>
  <c r="I173" i="93"/>
  <c r="I31" i="93"/>
  <c r="I38" i="93"/>
  <c r="I44" i="93"/>
  <c r="I60" i="93"/>
  <c r="I65" i="93"/>
  <c r="I76" i="93"/>
  <c r="I79" i="93"/>
  <c r="I93" i="93"/>
  <c r="I101" i="93"/>
  <c r="I106" i="93"/>
  <c r="I123" i="93"/>
  <c r="H146" i="93"/>
  <c r="H149" i="93"/>
  <c r="H152" i="93"/>
  <c r="I157" i="93"/>
  <c r="I168" i="93"/>
  <c r="I32" i="93"/>
  <c r="I39" i="93"/>
  <c r="I51" i="93"/>
  <c r="I94" i="93"/>
  <c r="I102" i="93"/>
  <c r="I109" i="93"/>
  <c r="I130" i="93"/>
  <c r="I137" i="93"/>
  <c r="I146" i="93"/>
  <c r="I149" i="93"/>
  <c r="I152" i="93"/>
  <c r="H155" i="93"/>
  <c r="I174" i="93"/>
  <c r="I74" i="93"/>
  <c r="I80" i="93"/>
  <c r="I95" i="93"/>
  <c r="I110" i="93"/>
  <c r="H147" i="93"/>
  <c r="I155" i="93"/>
  <c r="I28" i="93"/>
  <c r="I41" i="93"/>
  <c r="I48" i="93"/>
  <c r="I52" i="93"/>
  <c r="I90" i="93"/>
  <c r="I104" i="93"/>
  <c r="I111" i="93"/>
  <c r="I120" i="93"/>
  <c r="I127" i="93"/>
  <c r="I132" i="93"/>
  <c r="I147" i="93"/>
  <c r="I150" i="93"/>
  <c r="I153" i="93"/>
  <c r="H156" i="93"/>
  <c r="H158" i="93"/>
  <c r="I167" i="93"/>
  <c r="I81" i="93" l="1"/>
  <c r="H140" i="93"/>
  <c r="H160" i="93" s="1"/>
  <c r="I160" i="93" s="1"/>
  <c r="F15" i="69"/>
  <c r="F23" i="69"/>
  <c r="F25" i="69"/>
  <c r="F17" i="69"/>
  <c r="F19" i="69"/>
  <c r="F29" i="69"/>
  <c r="F31" i="69"/>
  <c r="F27" i="69"/>
  <c r="F14" i="69"/>
  <c r="I138" i="93"/>
  <c r="I97" i="93"/>
  <c r="I113" i="93"/>
  <c r="D27" i="96"/>
  <c r="I169" i="93"/>
  <c r="H68" i="93"/>
  <c r="I68" i="93" s="1"/>
  <c r="F15" i="96"/>
  <c r="F27" i="96" s="1"/>
  <c r="G27" i="96"/>
  <c r="I61" i="93"/>
  <c r="I160" i="94"/>
  <c r="G10" i="69"/>
  <c r="G32" i="69" s="1"/>
  <c r="R32" i="69" s="1"/>
  <c r="E28" i="97"/>
  <c r="I140" i="93" l="1"/>
  <c r="E28" i="96"/>
  <c r="E10" i="69"/>
  <c r="S32" i="69"/>
  <c r="F33" i="96"/>
  <c r="F29" i="96"/>
  <c r="G33" i="96"/>
  <c r="G34" i="96" s="1"/>
  <c r="G29" i="96"/>
  <c r="G28" i="96"/>
  <c r="E29" i="96"/>
  <c r="D29" i="96"/>
  <c r="S34" i="69" l="1"/>
  <c r="G32" i="96"/>
  <c r="E11" i="69" s="1"/>
  <c r="G35" i="96"/>
  <c r="E29" i="69" l="1"/>
  <c r="E17" i="69"/>
  <c r="E27" i="69"/>
  <c r="E15" i="69"/>
  <c r="E25" i="69"/>
  <c r="E23" i="69"/>
  <c r="E21" i="69"/>
  <c r="E31" i="69"/>
  <c r="E19" i="69"/>
  <c r="E14" i="69"/>
  <c r="D33" i="27" l="1"/>
  <c r="A17" i="92" l="1"/>
  <c r="A18" i="92" s="1"/>
  <c r="A19" i="92" s="1"/>
  <c r="A20" i="92" s="1"/>
  <c r="A21" i="92" s="1"/>
  <c r="B7" i="92"/>
  <c r="A2" i="92"/>
  <c r="E21" i="92"/>
  <c r="G21" i="92" s="1"/>
  <c r="E20" i="92"/>
  <c r="G20" i="92" s="1"/>
  <c r="E19" i="92"/>
  <c r="G19" i="92" s="1"/>
  <c r="E18" i="92"/>
  <c r="G18" i="92" s="1"/>
  <c r="E17" i="92"/>
  <c r="G17" i="92" s="1"/>
  <c r="G23" i="92" l="1"/>
  <c r="G25" i="92" s="1"/>
  <c r="Q10" i="69" s="1"/>
  <c r="D11" i="27"/>
  <c r="N10" i="69"/>
  <c r="N14" i="69" s="1"/>
  <c r="B7" i="91"/>
  <c r="A7" i="91"/>
  <c r="A5" i="91"/>
  <c r="A2" i="91"/>
  <c r="H174" i="23"/>
  <c r="H59" i="23"/>
  <c r="G15" i="23"/>
  <c r="I96" i="23" l="1"/>
  <c r="I106" i="23"/>
  <c r="I131" i="23"/>
  <c r="I154" i="23"/>
  <c r="H156" i="23"/>
  <c r="I156" i="23"/>
  <c r="H155" i="23"/>
  <c r="I155" i="23"/>
  <c r="H157" i="23"/>
  <c r="H158" i="23"/>
  <c r="I157" i="23"/>
  <c r="H154" i="23"/>
  <c r="H153" i="23"/>
  <c r="I153" i="23"/>
  <c r="I146" i="23"/>
  <c r="H146" i="23"/>
  <c r="I152" i="23"/>
  <c r="H152" i="23"/>
  <c r="H61" i="23"/>
  <c r="I61" i="23" s="1"/>
  <c r="H147" i="23"/>
  <c r="I147" i="23"/>
  <c r="I151" i="23"/>
  <c r="H151" i="23"/>
  <c r="I158" i="23"/>
  <c r="I149" i="23"/>
  <c r="H150" i="23"/>
  <c r="I148" i="23"/>
  <c r="H149" i="23"/>
  <c r="H148" i="23"/>
  <c r="I150" i="23"/>
  <c r="I172" i="23"/>
  <c r="I173" i="23"/>
  <c r="I174" i="23"/>
  <c r="I59" i="23"/>
  <c r="I60" i="23"/>
  <c r="M10" i="69"/>
  <c r="M14" i="69" s="1"/>
  <c r="B7" i="89"/>
  <c r="A7" i="89"/>
  <c r="A5" i="89"/>
  <c r="D35" i="27" l="1"/>
  <c r="D15" i="27"/>
  <c r="E168" i="23"/>
  <c r="H168" i="23" s="1"/>
  <c r="G19" i="23"/>
  <c r="E167" i="23"/>
  <c r="H167" i="23" s="1"/>
  <c r="H169" i="23" l="1"/>
  <c r="I168" i="23"/>
  <c r="I130" i="23"/>
  <c r="H176" i="23" l="1"/>
  <c r="I176" i="23" s="1"/>
  <c r="I169" i="23"/>
  <c r="H34" i="23" l="1"/>
  <c r="I34" i="23" s="1"/>
  <c r="H79" i="23" l="1"/>
  <c r="H75" i="23"/>
  <c r="C11" i="63"/>
  <c r="S31" i="69" l="1"/>
  <c r="S33" i="69"/>
  <c r="D31" i="27"/>
  <c r="F15" i="68" l="1"/>
  <c r="F27" i="68" s="1"/>
  <c r="H137" i="23" l="1"/>
  <c r="H78" i="23" l="1"/>
  <c r="P15" i="69" l="1"/>
  <c r="C13" i="63" l="1"/>
  <c r="C12" i="63"/>
  <c r="C14" i="63" l="1"/>
  <c r="I132" i="23"/>
  <c r="I129" i="23"/>
  <c r="I31" i="23"/>
  <c r="I30" i="23"/>
  <c r="I137" i="23"/>
  <c r="I135" i="23"/>
  <c r="I136" i="23"/>
  <c r="I29" i="23"/>
  <c r="I79" i="23"/>
  <c r="I78" i="23"/>
  <c r="I28" i="23"/>
  <c r="I94" i="23"/>
  <c r="P19" i="69"/>
  <c r="P21" i="69"/>
  <c r="A2" i="23" l="1"/>
  <c r="H89" i="23" l="1"/>
  <c r="G21" i="68" s="1"/>
  <c r="H64" i="23" l="1"/>
  <c r="H65" i="23"/>
  <c r="H66" i="23"/>
  <c r="H120" i="23"/>
  <c r="H112" i="23"/>
  <c r="H80" i="23"/>
  <c r="H77" i="23"/>
  <c r="H76" i="23"/>
  <c r="H51" i="23"/>
  <c r="D13" i="68" s="1"/>
  <c r="H45" i="23"/>
  <c r="E12" i="68" s="1"/>
  <c r="G19" i="68" l="1"/>
  <c r="D11" i="68"/>
  <c r="H52" i="23"/>
  <c r="I52" i="23" s="1"/>
  <c r="H74" i="23"/>
  <c r="H113" i="23"/>
  <c r="D22" i="68" s="1"/>
  <c r="H67" i="23"/>
  <c r="H124" i="23"/>
  <c r="H138" i="23" s="1"/>
  <c r="I138" i="23" l="1"/>
  <c r="D24" i="68"/>
  <c r="D27" i="68" s="1"/>
  <c r="G18" i="68"/>
  <c r="G27" i="68" s="1"/>
  <c r="H81" i="23"/>
  <c r="E16" i="68"/>
  <c r="E27" i="68" s="1"/>
  <c r="H68" i="23"/>
  <c r="I68" i="23" s="1"/>
  <c r="I74" i="23"/>
  <c r="D5" i="69"/>
  <c r="C5" i="69"/>
  <c r="C6" i="68"/>
  <c r="A6" i="68"/>
  <c r="D29" i="68" l="1"/>
  <c r="H140" i="23"/>
  <c r="H160" i="23" s="1"/>
  <c r="H82" i="23"/>
  <c r="I81" i="23"/>
  <c r="P29" i="69"/>
  <c r="P27" i="69"/>
  <c r="P25" i="69"/>
  <c r="P23" i="69"/>
  <c r="P17" i="69"/>
  <c r="I140" i="23" l="1"/>
  <c r="D10" i="69"/>
  <c r="I160" i="23"/>
  <c r="E28" i="68"/>
  <c r="I82" i="23"/>
  <c r="D47" i="27"/>
  <c r="D45" i="27"/>
  <c r="B6" i="70" l="1"/>
  <c r="B14" i="69" l="1"/>
  <c r="B15" i="69" s="1"/>
  <c r="B16" i="69" s="1"/>
  <c r="B17" i="69" s="1"/>
  <c r="B18" i="69" s="1"/>
  <c r="B19" i="69" s="1"/>
  <c r="B20" i="69" s="1"/>
  <c r="B21" i="69" s="1"/>
  <c r="B22" i="69" s="1"/>
  <c r="B23" i="69" s="1"/>
  <c r="B24" i="69" s="1"/>
  <c r="B25" i="69" s="1"/>
  <c r="B26" i="69" s="1"/>
  <c r="B27" i="69" s="1"/>
  <c r="B28" i="69" s="1"/>
  <c r="C16" i="69"/>
  <c r="E16" i="69" s="1"/>
  <c r="F16" i="69" l="1"/>
  <c r="B29" i="69"/>
  <c r="B30" i="69" s="1"/>
  <c r="B31" i="69" s="1"/>
  <c r="B32" i="69" s="1"/>
  <c r="B33" i="69" s="1"/>
  <c r="B34" i="69" s="1"/>
  <c r="B35" i="69" s="1"/>
  <c r="C10" i="68"/>
  <c r="C18" i="69"/>
  <c r="E18" i="69" s="1"/>
  <c r="A11" i="68"/>
  <c r="F18" i="69" l="1"/>
  <c r="B37" i="69"/>
  <c r="B38" i="69" s="1"/>
  <c r="S19" i="69"/>
  <c r="S21" i="69" s="1"/>
  <c r="C20" i="69"/>
  <c r="E20" i="69" s="1"/>
  <c r="F20" i="69" l="1"/>
  <c r="S35" i="69"/>
  <c r="C22" i="69"/>
  <c r="E22" i="69" s="1"/>
  <c r="B8" i="63"/>
  <c r="A8" i="63"/>
  <c r="D8" i="54"/>
  <c r="A8" i="54"/>
  <c r="B8" i="66"/>
  <c r="A8" i="66"/>
  <c r="B7" i="23"/>
  <c r="A7" i="23"/>
  <c r="A6" i="66"/>
  <c r="A6" i="63"/>
  <c r="A6" i="54"/>
  <c r="A6" i="23"/>
  <c r="P10" i="69"/>
  <c r="A2" i="63"/>
  <c r="F22" i="69" l="1"/>
  <c r="P16" i="69"/>
  <c r="P14" i="69"/>
  <c r="P18" i="69"/>
  <c r="P20" i="69"/>
  <c r="S23" i="69"/>
  <c r="S25" i="69" s="1"/>
  <c r="S27" i="69" s="1"/>
  <c r="P22" i="69"/>
  <c r="C24" i="69"/>
  <c r="E24" i="69" s="1"/>
  <c r="F24" i="69" l="1"/>
  <c r="S29" i="69"/>
  <c r="P24" i="69"/>
  <c r="C26" i="69"/>
  <c r="E26" i="69" s="1"/>
  <c r="F26" i="69" l="1"/>
  <c r="P26" i="69"/>
  <c r="C28" i="69"/>
  <c r="E28" i="69" s="1"/>
  <c r="F28" i="69" l="1"/>
  <c r="C30" i="69"/>
  <c r="E30" i="69" s="1"/>
  <c r="P28" i="69"/>
  <c r="P30" i="69" l="1"/>
  <c r="F30" i="69"/>
  <c r="D29" i="27"/>
  <c r="I167" i="23" l="1"/>
  <c r="B172" i="23"/>
  <c r="I122" i="23" l="1"/>
  <c r="I128" i="23"/>
  <c r="I104" i="23"/>
  <c r="I101" i="23"/>
  <c r="B2" i="70"/>
  <c r="B2" i="69"/>
  <c r="I102" i="23"/>
  <c r="I77" i="23"/>
  <c r="I92" i="23"/>
  <c r="I93" i="23"/>
  <c r="I91" i="23"/>
  <c r="A2" i="68"/>
  <c r="I51" i="23"/>
  <c r="A2" i="54"/>
  <c r="A2" i="66"/>
  <c r="I65" i="23"/>
  <c r="I66" i="23"/>
  <c r="I64" i="23"/>
  <c r="I67" i="23"/>
  <c r="I120" i="23"/>
  <c r="I109" i="23"/>
  <c r="I90" i="23"/>
  <c r="I76" i="23"/>
  <c r="I49" i="23"/>
  <c r="I42" i="23"/>
  <c r="I38" i="23"/>
  <c r="I33" i="23"/>
  <c r="I127" i="23"/>
  <c r="I121" i="23"/>
  <c r="I100" i="23"/>
  <c r="I89" i="23"/>
  <c r="I75" i="23"/>
  <c r="I41" i="23"/>
  <c r="I112" i="23"/>
  <c r="I48" i="23"/>
  <c r="I37" i="23"/>
  <c r="I123" i="23"/>
  <c r="I111" i="23"/>
  <c r="I105" i="23"/>
  <c r="I97" i="23"/>
  <c r="I45" i="23"/>
  <c r="I44" i="23"/>
  <c r="I40" i="23"/>
  <c r="I110" i="23"/>
  <c r="I95" i="23"/>
  <c r="I80" i="23"/>
  <c r="I50" i="23"/>
  <c r="I43" i="23"/>
  <c r="I103" i="23"/>
  <c r="I39" i="23"/>
  <c r="I32" i="23"/>
  <c r="F33" i="68" l="1"/>
  <c r="I113" i="23"/>
  <c r="I124" i="23"/>
  <c r="G29" i="68" l="1"/>
  <c r="G28" i="68"/>
  <c r="F29" i="68"/>
  <c r="E29" i="68"/>
  <c r="G33" i="68"/>
  <c r="G34" i="68" s="1"/>
  <c r="G32" i="68" l="1"/>
  <c r="D11" i="69" s="1"/>
  <c r="G35" i="68"/>
  <c r="D28" i="69" l="1"/>
  <c r="Q15" i="69"/>
  <c r="Q28" i="69"/>
  <c r="D31" i="69"/>
  <c r="Q14" i="69"/>
  <c r="D15" i="69"/>
  <c r="Q31" i="69"/>
  <c r="Q29" i="69"/>
  <c r="Q17" i="69"/>
  <c r="D20" i="69"/>
  <c r="D30" i="69"/>
  <c r="D14" i="69"/>
  <c r="Q22" i="69"/>
  <c r="Q27" i="69"/>
  <c r="D19" i="69"/>
  <c r="Q19" i="69"/>
  <c r="Q30" i="69"/>
  <c r="Q20" i="69"/>
  <c r="Q25" i="69"/>
  <c r="D29" i="69"/>
  <c r="D17" i="69"/>
  <c r="Q18" i="69"/>
  <c r="Q23" i="69"/>
  <c r="D27" i="69"/>
  <c r="D23" i="69"/>
  <c r="Q26" i="69"/>
  <c r="Q21" i="69"/>
  <c r="D25" i="69"/>
  <c r="Q24" i="69"/>
  <c r="Q16" i="69"/>
  <c r="D21" i="69"/>
  <c r="D18" i="69"/>
  <c r="D26" i="69"/>
  <c r="R26" i="69" s="1"/>
  <c r="D22" i="69"/>
  <c r="D24" i="69"/>
  <c r="R24" i="69" s="1"/>
  <c r="D16" i="69"/>
  <c r="R16" i="69" s="1"/>
  <c r="S16" i="69" s="1"/>
  <c r="R14" i="69" l="1"/>
  <c r="S14" i="69" s="1"/>
  <c r="R28" i="69"/>
  <c r="S28" i="69" s="1"/>
  <c r="R30" i="69"/>
  <c r="S30" i="69" s="1"/>
  <c r="R20" i="69"/>
  <c r="S20" i="69" s="1"/>
  <c r="R22" i="69"/>
  <c r="S22" i="69" s="1"/>
  <c r="R18" i="69"/>
  <c r="S18" i="69" s="1"/>
  <c r="S24" i="69"/>
  <c r="S26" i="69"/>
  <c r="S37" i="69" l="1"/>
  <c r="S38" i="69" s="1"/>
  <c r="B14" i="70" s="1"/>
</calcChain>
</file>

<file path=xl/sharedStrings.xml><?xml version="1.0" encoding="utf-8"?>
<sst xmlns="http://schemas.openxmlformats.org/spreadsheetml/2006/main" count="4876" uniqueCount="595">
  <si>
    <t>Gewertet werden ausschließlich die Regelfahrzeuge nach Blatt 3 (ohne Berücksichtigung von Reserve-Fahrzeugen)</t>
  </si>
  <si>
    <t>Einheit</t>
  </si>
  <si>
    <t>Position</t>
  </si>
  <si>
    <t>Bezeichnung</t>
  </si>
  <si>
    <t>Zugpersonal</t>
  </si>
  <si>
    <t>1.1</t>
  </si>
  <si>
    <t>1.2</t>
  </si>
  <si>
    <t>1.3</t>
  </si>
  <si>
    <t>3</t>
  </si>
  <si>
    <t>1</t>
  </si>
  <si>
    <t>1.1.2</t>
  </si>
  <si>
    <t>1.1.1</t>
  </si>
  <si>
    <t>1.2.1</t>
  </si>
  <si>
    <t>1.2.2</t>
  </si>
  <si>
    <t>1.2.3</t>
  </si>
  <si>
    <t>1.1.3</t>
  </si>
  <si>
    <t>Blatt</t>
  </si>
  <si>
    <t>Inhalt</t>
  </si>
  <si>
    <t>Anzahl bzw.
Menge</t>
  </si>
  <si>
    <t>Vertriebskosten</t>
  </si>
  <si>
    <t>Übersicht Kalkulations- und Bewertungsschema</t>
  </si>
  <si>
    <t>Fplkm</t>
  </si>
  <si>
    <t>2</t>
  </si>
  <si>
    <t>Trassenkosten für Leer- und Überführungsfahrten</t>
  </si>
  <si>
    <t xml:space="preserve">Hinzufügungen, Streichungen, Abänderungen an den Vordrucken sind unzulässig. </t>
  </si>
  <si>
    <t>Summe Position 1.2</t>
  </si>
  <si>
    <t>Summe Position 1.1</t>
  </si>
  <si>
    <t>0.1</t>
  </si>
  <si>
    <t>Der Bieter ist gehalten, sämtliche bei der Durchführung des Betriebes gemäß Verdingungsunterlagen anfallenden Kosten vollständig im vorliegenden Kalkulationsschema abzubilden. Dazu sind alle Kosten vollständig den angegebenen Positionen zuzuordnen. Eine nachträgliche Vergütungsanpassung wegen vermeintlich nicht im Kalkulationsschema abgefragter Positionen ist ausgeschlossen.</t>
  </si>
  <si>
    <t>Kosten je Einheit
[EUR/Einheit]</t>
  </si>
  <si>
    <t>Gesamtkosten
[EUR/Jahr]</t>
  </si>
  <si>
    <t>Fahrleistungsbezogene Betriebskosten</t>
  </si>
  <si>
    <t>1.4</t>
  </si>
  <si>
    <t>Triebfahrzeugführer</t>
  </si>
  <si>
    <t>Marketingkosten</t>
  </si>
  <si>
    <t>Fzkm</t>
  </si>
  <si>
    <t>Fahrzeugreinigung</t>
  </si>
  <si>
    <t>1.1.4</t>
  </si>
  <si>
    <t>Energiekosten</t>
  </si>
  <si>
    <t>1.3.1</t>
  </si>
  <si>
    <t>1.3.2</t>
  </si>
  <si>
    <t>Personalabhängige Produktionskosten</t>
  </si>
  <si>
    <t>Zugbegleiter</t>
  </si>
  <si>
    <t>Summe Position 1.3</t>
  </si>
  <si>
    <t>Verwaltung</t>
  </si>
  <si>
    <t>Sonstige Kosten der Leistungserstellung</t>
  </si>
  <si>
    <t>Infrastrukturkosten [nachrichtlich]</t>
  </si>
  <si>
    <t>Fplkm Leer</t>
  </si>
  <si>
    <t>Fzkm Last</t>
  </si>
  <si>
    <t>Vertriebskosten mobile Terminals</t>
  </si>
  <si>
    <t>sonstige Vertriebskosten</t>
  </si>
  <si>
    <t>Stk.</t>
  </si>
  <si>
    <t>unternehmensinterne Umlagen</t>
  </si>
  <si>
    <t>1.4.1</t>
  </si>
  <si>
    <t>1.4.2</t>
  </si>
  <si>
    <t>1.4.3</t>
  </si>
  <si>
    <t>ggf. sonstiger Marketingaufwand</t>
  </si>
  <si>
    <t>ggf. sonstige Kosten der Leistungserstellung</t>
  </si>
  <si>
    <t>Leistungsumfang Fahrzeugkilometer Last</t>
  </si>
  <si>
    <t>Leistungsumfang Fahrzeugkilometer Leer</t>
  </si>
  <si>
    <t>Fzkm Leer</t>
  </si>
  <si>
    <t>Fahrzeugversicherung</t>
  </si>
  <si>
    <t>Finanzierungskosten</t>
  </si>
  <si>
    <t>Abschreibungen AHK</t>
  </si>
  <si>
    <t>Wagnis</t>
  </si>
  <si>
    <t>Gewinn</t>
  </si>
  <si>
    <t>Fahrgastrechte und Kundengarantien</t>
  </si>
  <si>
    <t>Standort</t>
  </si>
  <si>
    <t>vorgegebener Mindestwert</t>
  </si>
  <si>
    <t>Kosten je Fplkm
[EUR/Fplkm]</t>
  </si>
  <si>
    <t>Digitaler Vertrieb</t>
  </si>
  <si>
    <t>x</t>
  </si>
  <si>
    <t>Fixkosten stationäre Automaten</t>
  </si>
  <si>
    <t>Summe Position 1</t>
  </si>
  <si>
    <t>4</t>
  </si>
  <si>
    <t>5</t>
  </si>
  <si>
    <t>5.1</t>
  </si>
  <si>
    <t>5.1.1</t>
  </si>
  <si>
    <t>5.1.2</t>
  </si>
  <si>
    <t>5.1.3</t>
  </si>
  <si>
    <t>5.1.4</t>
  </si>
  <si>
    <t>5.2</t>
  </si>
  <si>
    <t>5.2.1</t>
  </si>
  <si>
    <t>5.2.2</t>
  </si>
  <si>
    <t>5.2.3</t>
  </si>
  <si>
    <t>Summe Position 5.2</t>
  </si>
  <si>
    <t>Summe Position 5.1</t>
  </si>
  <si>
    <t>Fahrzeuge</t>
  </si>
  <si>
    <t>Jahr</t>
  </si>
  <si>
    <t>Nur grün hinterlegte Felder sind vom Bieter auszufüllen.</t>
  </si>
  <si>
    <t>Verbundaufwand VMT</t>
  </si>
  <si>
    <t xml:space="preserve">personenbediente Verkaufsstellen mit eigenem Personal </t>
  </si>
  <si>
    <t>Vertrieb Fernverkehr pbV</t>
  </si>
  <si>
    <t>Leasingkosten</t>
  </si>
  <si>
    <t>Kosten der Vorhaltung und der Instandhaltung</t>
  </si>
  <si>
    <t>Kosten für die Vorhaltung von Fahrzeugen und Werkstätten</t>
  </si>
  <si>
    <t>Allgemeine Kosten der Instandhaltung</t>
  </si>
  <si>
    <t>Sachkosten für Wartung und Unterhaltung der Fahrzeuge</t>
  </si>
  <si>
    <t>Werkstatt-Nebenkosten</t>
  </si>
  <si>
    <t>Beseitigung von Unfall- u. Vandalismusschäden</t>
  </si>
  <si>
    <t>Kosten wartungsbedingter Überführungsfahrten</t>
  </si>
  <si>
    <t>Abschreibung und Kapitaldienst Werkstätten bzw. Leasingkosten Werkstätten</t>
  </si>
  <si>
    <t>Sonstige Kosten der Fahrzeugvorhaltung</t>
  </si>
  <si>
    <t>Sonstiges</t>
  </si>
  <si>
    <t>Abstellkosten, Rangieren</t>
  </si>
  <si>
    <t>Kosten der Geschäftsführung</t>
  </si>
  <si>
    <t>4.1</t>
  </si>
  <si>
    <t>4.1.1</t>
  </si>
  <si>
    <t>4.1.2</t>
  </si>
  <si>
    <t>Immobilien-Einrichtung, Sachmittelbeschaffung</t>
  </si>
  <si>
    <t>4.1.3</t>
  </si>
  <si>
    <t>Sonstige Kosten für Aufbau und Einrichtung der Werkstätten und Anlagen</t>
  </si>
  <si>
    <t>1.2.4</t>
  </si>
  <si>
    <t>1.2.5</t>
  </si>
  <si>
    <t>1.2.6</t>
  </si>
  <si>
    <t>1.2.7</t>
  </si>
  <si>
    <t>1.2.8</t>
  </si>
  <si>
    <t>2.1</t>
  </si>
  <si>
    <t>2.1.1</t>
  </si>
  <si>
    <t>2.1.2</t>
  </si>
  <si>
    <t>2.2</t>
  </si>
  <si>
    <t>3.1</t>
  </si>
  <si>
    <t>3.1.1</t>
  </si>
  <si>
    <t>3.1.2</t>
  </si>
  <si>
    <t>3.2</t>
  </si>
  <si>
    <t>4.2</t>
  </si>
  <si>
    <t>4.2.1</t>
  </si>
  <si>
    <t>4.2.3</t>
  </si>
  <si>
    <t>4.3</t>
  </si>
  <si>
    <t>4.3.1</t>
  </si>
  <si>
    <t>4.3.2</t>
  </si>
  <si>
    <t>4.3.3</t>
  </si>
  <si>
    <t>Verbundaufwand</t>
  </si>
  <si>
    <t>6</t>
  </si>
  <si>
    <t>7</t>
  </si>
  <si>
    <t xml:space="preserve">pbV über Kooperationspartner (Agentur) </t>
  </si>
  <si>
    <t>Kooperationspartner</t>
  </si>
  <si>
    <t>Kosten pro Jahr</t>
  </si>
  <si>
    <t>Ausfwahlfelder Blatt Vertrieb</t>
  </si>
  <si>
    <t>Format pbV</t>
  </si>
  <si>
    <t xml:space="preserve">Nutzung </t>
  </si>
  <si>
    <t>Weiternutzung</t>
  </si>
  <si>
    <t>Mitnutzung</t>
  </si>
  <si>
    <t>Neueinrichtung</t>
  </si>
  <si>
    <t>Los</t>
  </si>
  <si>
    <t>Betriebsstufe</t>
  </si>
  <si>
    <t>Los A</t>
  </si>
  <si>
    <t>Los B</t>
  </si>
  <si>
    <t>BS 1</t>
  </si>
  <si>
    <t>BS 2</t>
  </si>
  <si>
    <t>BS 1 + 2</t>
  </si>
  <si>
    <t>Anzahl</t>
  </si>
  <si>
    <t>Aufteilungs-faktor</t>
  </si>
  <si>
    <t>Fahrzeugtyp</t>
  </si>
  <si>
    <t>Fahrzeuganzahl / Baujahre</t>
  </si>
  <si>
    <t>Anzahl der Fahrzeuge</t>
  </si>
  <si>
    <t>Baujahr(e)</t>
  </si>
  <si>
    <t>Fahrzeugerwerb</t>
  </si>
  <si>
    <t>[€]</t>
  </si>
  <si>
    <t>Abschreibungsart</t>
  </si>
  <si>
    <t>Abschreibungsdauer</t>
  </si>
  <si>
    <t>Abschreibungsaufwand je Fahrzeug</t>
  </si>
  <si>
    <t>[€ / Jahr]</t>
  </si>
  <si>
    <t>(Kalk.) Zinssatz</t>
  </si>
  <si>
    <t>[%]</t>
  </si>
  <si>
    <t>Kapitalkosten je Fahrzeug</t>
  </si>
  <si>
    <t>Fahrzeugleasing /-anmietung</t>
  </si>
  <si>
    <t>Leasing-/Mietkosten je Fahrzeug</t>
  </si>
  <si>
    <t>Laufzeit des Leasing-/Mietvertrages</t>
  </si>
  <si>
    <t>[Jahre]</t>
  </si>
  <si>
    <t>eventuelle Einmal- / Schlußzahlungen je Fahrzeug bei Leasing-/Mietverträgen</t>
  </si>
  <si>
    <t>enthaltene Leistungen (z. B. Wartung und/oder Instandhaltung, Versicherungen):</t>
  </si>
  <si>
    <t>Energieverbrauch</t>
  </si>
  <si>
    <t>mittlere Fahrleistung Planfahrten je Fahrzeug</t>
  </si>
  <si>
    <t>[Fzgkm / Jahr]</t>
  </si>
  <si>
    <t>mittlere Fahrleistung Leerfahrten je Fahrzeug</t>
  </si>
  <si>
    <t>2.2.1</t>
  </si>
  <si>
    <t>2.2.2</t>
  </si>
  <si>
    <t>2.2.3</t>
  </si>
  <si>
    <t>Summe Position 2.1</t>
  </si>
  <si>
    <t>Summe Position 2.2</t>
  </si>
  <si>
    <t>Summe Position 3</t>
  </si>
  <si>
    <t>Summe Position 2</t>
  </si>
  <si>
    <t>Summe Position 4</t>
  </si>
  <si>
    <t>Summe Position 4.1</t>
  </si>
  <si>
    <t>Summe Position 4.2</t>
  </si>
  <si>
    <t>Summe Position 4.3</t>
  </si>
  <si>
    <t>Summe Position 5</t>
  </si>
  <si>
    <t>Aushilfskräfte</t>
  </si>
  <si>
    <t>Servicepersonal/ Reisendenlenker</t>
  </si>
  <si>
    <t>Sicherheitspersonale</t>
  </si>
  <si>
    <t>Kostensatz pro Stunde
 [€/h]</t>
  </si>
  <si>
    <t>Summe Wertungspreis</t>
  </si>
  <si>
    <t xml:space="preserve">Kalkulation der Vertriebskosten </t>
  </si>
  <si>
    <t>Bieter:</t>
  </si>
  <si>
    <t>E</t>
  </si>
  <si>
    <t>D</t>
  </si>
  <si>
    <t>C</t>
  </si>
  <si>
    <t>B</t>
  </si>
  <si>
    <t>A</t>
  </si>
  <si>
    <t>Kontrollrechnung:</t>
  </si>
  <si>
    <t>gewichteter jährlicher Preisgleitfaktor (Pgl, effektiv)</t>
  </si>
  <si>
    <t>Annahme jährliche Preissteigerung für Wertung (Pgl, Annahme)</t>
  </si>
  <si>
    <t>Anteil fortschreibungsfähige Kosten an der "Gesamtsumme der Kosten des EVU":</t>
  </si>
  <si>
    <t>Anteil der Einzelsummen an der "Gesamtsumme der Kosten des EVU" in Prozentpunkte</t>
  </si>
  <si>
    <t>hier:</t>
  </si>
  <si>
    <t>Kontrolle Gesamsumme Kosten</t>
  </si>
  <si>
    <t>Summe Position 1 bis 5 (gruppiert nach Index)</t>
  </si>
  <si>
    <t>S</t>
  </si>
  <si>
    <t>Kosten der Geschäftsbesorgung</t>
  </si>
  <si>
    <r>
      <t>Personalabhängige Produktionskosten</t>
    </r>
    <r>
      <rPr>
        <b/>
        <sz val="10"/>
        <rFont val="Arial"/>
        <family val="2"/>
      </rPr>
      <t/>
    </r>
  </si>
  <si>
    <t>Fortschreibung nach Preis-Index Personal</t>
  </si>
  <si>
    <t>Fortschreibung nach Preis-Index Energie</t>
  </si>
  <si>
    <t>keine Fortschreibung</t>
  </si>
  <si>
    <t>nur informativ</t>
  </si>
  <si>
    <t>Annahmen für die Preisgleitung im Rahmen der Angebotswertung</t>
  </si>
  <si>
    <t>Betriebsaufnahme</t>
  </si>
  <si>
    <t>Zeitlicher Vorlauf wegen Preisgleitung</t>
  </si>
  <si>
    <t xml:space="preserve">
jährlicher
Wertungspreis</t>
  </si>
  <si>
    <t>Ermittlung eines Wertungspreises</t>
  </si>
  <si>
    <t>Ort, Datum</t>
  </si>
  <si>
    <r>
      <t xml:space="preserve">und eines </t>
    </r>
    <r>
      <rPr>
        <b/>
        <sz val="11"/>
        <rFont val="Arial"/>
        <family val="2"/>
      </rPr>
      <t>Wertungspreises</t>
    </r>
    <r>
      <rPr>
        <sz val="11"/>
        <rFont val="Arial"/>
        <family val="2"/>
      </rPr>
      <t xml:space="preserve"> 
(= Jahresmittel der abgezinsten jährlichen Wertungspreise über die theoretische Vertragslaufzeit)</t>
    </r>
  </si>
  <si>
    <t>Hiermit gebe ich für den Bieter</t>
  </si>
  <si>
    <t>Personalkosten Verwaltung / Overhead</t>
  </si>
  <si>
    <t>Sachkosten Verwaltung</t>
  </si>
  <si>
    <t>Notfall- / Störmanagement</t>
  </si>
  <si>
    <t>Qualitätserfassung / Berichtswesen</t>
  </si>
  <si>
    <t>4.2.5</t>
  </si>
  <si>
    <t>4.2.2</t>
  </si>
  <si>
    <t>4.2.4</t>
  </si>
  <si>
    <t>4.2.6</t>
  </si>
  <si>
    <t>laufende Kosten für Personalakquise/-ausbildung und Prüfungen</t>
  </si>
  <si>
    <t>Beschwerdemanagement</t>
  </si>
  <si>
    <t>1.3.3</t>
  </si>
  <si>
    <t>Stationäre Fahrausweisautomaten</t>
  </si>
  <si>
    <t>Kosten Wartungsverträge Werkstätten</t>
  </si>
  <si>
    <t xml:space="preserve">Kosten Wartungsverträge </t>
  </si>
  <si>
    <t>Disponenten</t>
  </si>
  <si>
    <t>3.3</t>
  </si>
  <si>
    <t>Personal Kundenkontaktstelle und Kundenservice</t>
  </si>
  <si>
    <t>7.1</t>
  </si>
  <si>
    <t>7.2</t>
  </si>
  <si>
    <t>1.3.4</t>
  </si>
  <si>
    <t>1.4.4</t>
  </si>
  <si>
    <t>1.4.5</t>
  </si>
  <si>
    <t>3.4</t>
  </si>
  <si>
    <t>Vertrieb</t>
  </si>
  <si>
    <t>effektive Preisgleitung</t>
  </si>
  <si>
    <t>Unterschrift</t>
  </si>
  <si>
    <t>Wertung</t>
  </si>
  <si>
    <r>
      <t xml:space="preserve">Format
</t>
    </r>
    <r>
      <rPr>
        <sz val="9"/>
        <rFont val="Arial"/>
        <family val="2"/>
      </rPr>
      <t>[personenbediente Verkaufstelle mit eigenem Personal oder
pbV über Kooperationspartner]</t>
    </r>
  </si>
  <si>
    <r>
      <t xml:space="preserve">Nutzung
</t>
    </r>
    <r>
      <rPr>
        <sz val="9"/>
        <rFont val="Arial"/>
        <family val="2"/>
      </rPr>
      <t>[Weiternutzung, Mitnutzung, Neueinrichtung]</t>
    </r>
  </si>
  <si>
    <t>Kalkulations-prämisse</t>
  </si>
  <si>
    <r>
      <t xml:space="preserve">Nutzung
</t>
    </r>
    <r>
      <rPr>
        <sz val="9"/>
        <rFont val="Arial"/>
        <family val="2"/>
      </rPr>
      <t>[Weiternutzung, Neueinrichtung]</t>
    </r>
  </si>
  <si>
    <r>
      <t xml:space="preserve">Wertungspreis </t>
    </r>
    <r>
      <rPr>
        <sz val="9"/>
        <rFont val="Arial"/>
        <family val="2"/>
      </rPr>
      <t>(= Jahresmittel der abgezinsten jährlichen Wertungspreise über die theoretische Vertragslaufzeit)</t>
    </r>
  </si>
  <si>
    <r>
      <t>1)</t>
    </r>
    <r>
      <rPr>
        <sz val="9"/>
        <rFont val="Arial"/>
        <family val="2"/>
      </rPr>
      <t xml:space="preserve">  Wert orientiert sich an der erwarteten allgemeinem Geldentwertung; Jahreswert</t>
    </r>
  </si>
  <si>
    <t xml:space="preserve"> [Jahre]</t>
  </si>
  <si>
    <t>0,00 h</t>
  </si>
  <si>
    <t xml:space="preserve">EBO-Untersuchung (HU) </t>
  </si>
  <si>
    <t>Quelle: TLBV, Referat 37 | Schienenpersonennahverkehr</t>
  </si>
  <si>
    <t xml:space="preserve">Buchwert je Fahrzeug zu Beginn des ersten Einsatzjahres </t>
  </si>
  <si>
    <t>Kostenart</t>
  </si>
  <si>
    <t>fix</t>
  </si>
  <si>
    <t>varia-bel</t>
  </si>
  <si>
    <t>Jahresarbeitszeit/ VZP</t>
  </si>
  <si>
    <t>VZP</t>
  </si>
  <si>
    <t>sonstiges</t>
  </si>
  <si>
    <r>
      <t xml:space="preserve">
Jahr
</t>
    </r>
    <r>
      <rPr>
        <b/>
        <i/>
        <sz val="9"/>
        <rFont val="Arial"/>
        <family val="2"/>
      </rPr>
      <t xml:space="preserve">
 </t>
    </r>
  </si>
  <si>
    <t>WLAN (Anschaffung, Abschreibung der Hardware sowie deren Montage)</t>
  </si>
  <si>
    <t>WLAN (Kosten der WLAN-Betriebsführung, normiert auf den zugrundegelegten Datenverbrauch)</t>
  </si>
  <si>
    <t>4.1.4</t>
  </si>
  <si>
    <t>* bezogen auf den geplanten Fahrzeugeinsatz/-kombination</t>
  </si>
  <si>
    <t>Personaleinstellung und -ausbildung</t>
  </si>
  <si>
    <t>Vorlaufkosten*</t>
  </si>
  <si>
    <t>*</t>
  </si>
  <si>
    <t xml:space="preserve">Blatt 4: </t>
  </si>
  <si>
    <t>Öffnungszeiten</t>
  </si>
  <si>
    <t xml:space="preserve">
Kosten für zusätzliche Personale (Annahme 600 Std. pro Jahr)</t>
  </si>
  <si>
    <t>(Wert aus Blatt 3, Annahme Preisgleitung 3%)</t>
  </si>
  <si>
    <t>Sicherheitspersonal</t>
  </si>
  <si>
    <t xml:space="preserve">Personal Werkstatt und Instandhaltung </t>
  </si>
  <si>
    <t xml:space="preserve">Fortschreibung nach Preis-Index Instandhaltung </t>
  </si>
  <si>
    <t xml:space="preserve">Blatt 8: </t>
  </si>
  <si>
    <t>4.1.5</t>
  </si>
  <si>
    <t>4.1.6</t>
  </si>
  <si>
    <t>4.1.7</t>
  </si>
  <si>
    <t>nicht laufleistungsabhängige Kosten der Fahrzeuginstandhaltung (ohne Personalaufwand)</t>
  </si>
  <si>
    <t>laufleistungsbezogene Kosten für Instandhaltung (ohne Personalaufwand)</t>
  </si>
  <si>
    <t>Fahrzeugtyp 1</t>
  </si>
  <si>
    <t>Fahrzeugtyp 2</t>
  </si>
  <si>
    <t>Fahrzeugtyp 3</t>
  </si>
  <si>
    <t>Kostensatz für Ermittlung Wertungspreis 200 Stunden/Jahr</t>
  </si>
  <si>
    <t>Videobasiertes Vertriebsformat</t>
  </si>
  <si>
    <t>Personenbedienter Vertrieb (inkl. Videobasiertes Vertriebsformat)</t>
  </si>
  <si>
    <t>Betriebskosten stationäre Automaten</t>
  </si>
  <si>
    <t xml:space="preserve">Kosten je geöffneter Std. (Nachrichtlich ø über Vertragslaufzeit)
</t>
  </si>
  <si>
    <t>Fahrzeugtyp 4</t>
  </si>
  <si>
    <t>Fahrzeugtyp 5</t>
  </si>
  <si>
    <t>0.1.1</t>
  </si>
  <si>
    <t>0.1.2</t>
  </si>
  <si>
    <t>0.1.3</t>
  </si>
  <si>
    <t>0.1.4</t>
  </si>
  <si>
    <t>Gesamtkosten [EUR]</t>
  </si>
  <si>
    <t>Summe Position 0.1</t>
  </si>
  <si>
    <t>3.5</t>
  </si>
  <si>
    <t>Bestätigung</t>
  </si>
  <si>
    <t>Unternehmen und Name des Erklärenden</t>
  </si>
  <si>
    <t>1.1.5</t>
  </si>
  <si>
    <t>1.1.6</t>
  </si>
  <si>
    <t xml:space="preserve"> </t>
  </si>
  <si>
    <t xml:space="preserve">Versicherungen </t>
  </si>
  <si>
    <t>5.3</t>
  </si>
  <si>
    <t>Erlöse (ohne Fahrgeldeinnahmen)</t>
  </si>
  <si>
    <t>5.3.1</t>
  </si>
  <si>
    <t>sonstige Erlöse</t>
  </si>
  <si>
    <t>Summe Position 5.3</t>
  </si>
  <si>
    <t>Erlöse aus erhöhtem Beförderungsentgelt (EBE)</t>
  </si>
  <si>
    <t>lfd. Marketingaufwendungen (gemäß LB 5.4.3)</t>
  </si>
  <si>
    <t>Kalkulation der Stundensätze für die zusätzliche Gestellung von Personal gemäß Kapitel 4.11 der Leistungsbeschreibung</t>
  </si>
  <si>
    <t>Kosten für Sicherheitsleistung (gemäß § 10 VDV)</t>
  </si>
  <si>
    <t>Betriebsaufnahmebudget Marketing (gemäß LB 5.4.3)</t>
  </si>
  <si>
    <t>Vorlaufkosten</t>
  </si>
  <si>
    <t>Preis-fortschrei-bung</t>
  </si>
  <si>
    <t>Fahrgastinformation (gemäß LB. 5.1)</t>
  </si>
  <si>
    <t>Kostenrechnung</t>
  </si>
  <si>
    <t>Dieses Blatt ist für jeden Fahrzeugtyp selbständig auszufüllen.</t>
  </si>
  <si>
    <t xml:space="preserve">1.1 </t>
  </si>
  <si>
    <t xml:space="preserve">Allgemeine Kosten der Instandhaltung </t>
  </si>
  <si>
    <t>3.2 und 3.5</t>
  </si>
  <si>
    <t>Zugpersonal, Personal Werkstatt und Instandhaltung, Sicherheitspersonal</t>
  </si>
  <si>
    <t>3.1, 3.3 und 3.4</t>
  </si>
  <si>
    <t>Disponenten, Personal Kundenkontaktstelle und Kundenservice</t>
  </si>
  <si>
    <t xml:space="preserve">F </t>
  </si>
  <si>
    <t>(Unternehmensbezeichnung)</t>
  </si>
  <si>
    <t>(Übertrag aus Blatt 7 "Wertung")</t>
  </si>
  <si>
    <r>
      <t xml:space="preserve">
vorläufiger jährliches Entgelt </t>
    </r>
    <r>
      <rPr>
        <i/>
        <sz val="9"/>
        <rFont val="Arial"/>
        <family val="2"/>
      </rPr>
      <t xml:space="preserve">
(nicht abgezinst)</t>
    </r>
  </si>
  <si>
    <t>theoretische Vertragslaufzeit</t>
  </si>
  <si>
    <t>F</t>
  </si>
  <si>
    <t>Blatt 7:</t>
  </si>
  <si>
    <t xml:space="preserve">4.1.1 </t>
  </si>
  <si>
    <t>4.1.2 bis 4.1.7, 4.2 und 4.3</t>
  </si>
  <si>
    <t>Kosten der Geschäftsführung ohne Personalkosten Verwaltung / Overhead</t>
  </si>
  <si>
    <t>Leistungsumfang Fahrplankilometer TLBV</t>
  </si>
  <si>
    <t xml:space="preserve">Kundenkontaktstelle </t>
  </si>
  <si>
    <t>5.2.4</t>
  </si>
  <si>
    <t>TLBV</t>
  </si>
  <si>
    <t>1a</t>
  </si>
  <si>
    <t>1b</t>
  </si>
  <si>
    <t>Blatt 6a:</t>
  </si>
  <si>
    <t>6a</t>
  </si>
  <si>
    <t>6b</t>
  </si>
  <si>
    <t xml:space="preserve">ab.
Dieses Angebot umfasst insbesondere alle vorstehenden Blätter (0 - 7) dieses Kalkulationsschemas.
Ich erkenne deren Regelungen, u.a. zur Preisbildungssystematik über die gesamte Vertragslaufzeit, vollumfänglich und ohne Vorbehalte an und erkläre alle weiteren Bietereintragungen für verbindlich. </t>
  </si>
  <si>
    <t>(Wert aus Blatt 1a, ohne durchlaufende Posten)</t>
  </si>
  <si>
    <t>G</t>
  </si>
  <si>
    <t>H</t>
  </si>
  <si>
    <r>
      <rPr>
        <sz val="9"/>
        <rFont val="Arial"/>
        <family val="2"/>
      </rPr>
      <t>[h]</t>
    </r>
    <r>
      <rPr>
        <vertAlign val="subscript"/>
        <sz val="9"/>
        <rFont val="Arial"/>
        <family val="2"/>
      </rPr>
      <t xml:space="preserve"> </t>
    </r>
  </si>
  <si>
    <t xml:space="preserve">Blatt 1b: </t>
  </si>
  <si>
    <t xml:space="preserve">Blatt 1a: </t>
  </si>
  <si>
    <t>Kalkulation der Vorlaufkosten</t>
  </si>
  <si>
    <t>1.3.5</t>
  </si>
  <si>
    <t>aus Blatt 1b:</t>
  </si>
  <si>
    <t>aus Blatt 1a:</t>
  </si>
  <si>
    <t>Wettbewerbsprojekt Südthüringen-Unterfranken-Netz (SUN)</t>
  </si>
  <si>
    <t>Vorlaufkosten werden mit der ersten Abschlagszahlung im Dezember 2028 als Einmalbetrag erstattet</t>
  </si>
  <si>
    <t>Leistungsumfang Fahrplankilometer BEG</t>
  </si>
  <si>
    <t>Kalkulation der vertragsgegenständlichen SPNV-Leistungen Grundangebot</t>
  </si>
  <si>
    <t>davon Dieseltraktion</t>
  </si>
  <si>
    <t>davon Vorheizen</t>
  </si>
  <si>
    <t>Fixkosten Entwerter</t>
  </si>
  <si>
    <t>Betriebskosten Entwerter</t>
  </si>
  <si>
    <t>Zählung und Erhebung</t>
  </si>
  <si>
    <t>BEG</t>
  </si>
  <si>
    <t>0a</t>
  </si>
  <si>
    <t>0b</t>
  </si>
  <si>
    <t>Blatt 0b:</t>
  </si>
  <si>
    <t>Blatt 0a:</t>
  </si>
  <si>
    <t>Verbrauch an Dieselkraftstoff</t>
  </si>
  <si>
    <t>[Liter / Fzgkm]</t>
  </si>
  <si>
    <t>Kraftstoffverbrauch für Zugförderung Planfahrten je Fahrzeug ****</t>
  </si>
  <si>
    <t>[Liter/Jahr]</t>
  </si>
  <si>
    <t>Kraftstoffverbrauch für Zugförderung Leerfahrten je Fahrzeug ****</t>
  </si>
  <si>
    <t>Wertungsrelevante Ausstattungs- und Servicemerkmale</t>
  </si>
  <si>
    <t>Im Folgenden sind dazu die vom Bieter verbindlich angebotenen wertungsrelevanten Qualitätsmerkmale und deren Umfang angegeben (siehe grün unterlegten Felder).</t>
  </si>
  <si>
    <t>Ausstattungs- und Servicemerkmale</t>
  </si>
  <si>
    <t xml:space="preserve">
Betrag (jährlicher)</t>
  </si>
  <si>
    <t>Bezug</t>
  </si>
  <si>
    <t xml:space="preserve">
maximal anerkannt werden ...</t>
  </si>
  <si>
    <t>erfüllt
%-Anteil oder Anzahl eintragen
(oder ab (2) "ja" bei 100%-Anteil")</t>
  </si>
  <si>
    <t xml:space="preserve">
Wertungsvorteil (Jahreswert)</t>
  </si>
  <si>
    <t>gesamte Fahrzeugflotte</t>
  </si>
  <si>
    <t xml:space="preserve">mindestens 25 % der vis-à-vis-Sitzgruppen in der 2. Klasse sind mit festen Tischen in einer Größe von mindestens 400 mm x 400 mm ausgestattet  </t>
  </si>
  <si>
    <t>TSI PRM-konforme Innendisplays</t>
  </si>
  <si>
    <t>Summe Mehrqualitäten rechnerisch</t>
  </si>
  <si>
    <t>maximal anrechenbarer Wertungsvorteil aus Mehrqualitäten</t>
  </si>
  <si>
    <t>anzurechnender Wertungsvorteil aus Mehrqualitäten</t>
  </si>
  <si>
    <t xml:space="preserve">Blatt 5: </t>
  </si>
  <si>
    <t>Mehrqualität</t>
  </si>
  <si>
    <t xml:space="preserve">Universaltoilette (TSI PRM) </t>
  </si>
  <si>
    <t xml:space="preserve"> Mobilfunkrepeater in mindestens 50% der Fahrzeugbereiche, die von Fahrgästen genutzt werden</t>
  </si>
  <si>
    <r>
      <t>Im Rahmen der Angebotswertung wird für die in folgender Tabelle genannten Ausstattungs- und Servicemerkmale ein Wertungsvorteil angesetzt.</t>
    </r>
    <r>
      <rPr>
        <sz val="10"/>
        <color indexed="10"/>
        <rFont val="Arial"/>
        <family val="2"/>
      </rPr>
      <t xml:space="preserve"> </t>
    </r>
    <r>
      <rPr>
        <sz val="10"/>
        <rFont val="Arial"/>
        <family val="2"/>
      </rPr>
      <t>Die rechnerische Ermittlung des Wertungsvorteils ergibt sich aus der in der Tabelle dargestellten Systematik. Gewertet werden ausschließlich die Regel- und Reservefahrzeuge inklusive der Fahrzeuge für die Option</t>
    </r>
    <r>
      <rPr>
        <sz val="10"/>
        <color rgb="FFFF0000"/>
        <rFont val="Arial"/>
        <family val="2"/>
      </rPr>
      <t>.</t>
    </r>
    <r>
      <rPr>
        <sz val="10"/>
        <rFont val="Arial"/>
        <family val="2"/>
      </rPr>
      <t xml:space="preserve">
Die Vergabe des maximal möglichen Wertungsbonus setzt voraus, dass 100% der gesamten Fahrzeugflotte (Regel- und Reservefahrzeuge) mit vorgenanntem Mehrqualitätsmerkmal ausgestattet werden. Werden weniger Fahrzeuge damit ausgestattet, verringert sich der Wertungsbonus entsprechend.</t>
    </r>
  </si>
  <si>
    <t>mind. Sechs Sitzreihen in Reihenbestuhlung Sitzabstand größer gleich 800mm</t>
  </si>
  <si>
    <t>[Los A, O1]</t>
  </si>
  <si>
    <t>Blatt 6b:</t>
  </si>
  <si>
    <t>(Wert aus Blatt 0a, keine Preisgleitung)</t>
  </si>
  <si>
    <t>(Wert aus Blatt 0b, keine Preisgleitung)</t>
  </si>
  <si>
    <t>I</t>
  </si>
  <si>
    <t>Wertungsvorteil für Mehrqualität</t>
  </si>
  <si>
    <t>(Wert aus Blatt 5)</t>
  </si>
  <si>
    <t>entsprechend Grundangebot</t>
  </si>
  <si>
    <t>Gesamtkosten TLBV
[EUR/Jahr]</t>
  </si>
  <si>
    <t>Summe Position 7</t>
  </si>
  <si>
    <t>7.3</t>
  </si>
  <si>
    <t>7.4</t>
  </si>
  <si>
    <t>7.5</t>
  </si>
  <si>
    <t>7.6</t>
  </si>
  <si>
    <t>7.7</t>
  </si>
  <si>
    <t>Kosten je Fplkm TLBV
[EUR/Fplkm]</t>
  </si>
  <si>
    <t>Gesamtkosten BEG
[EUR/Jahr]</t>
  </si>
  <si>
    <t>Kosten je Fplkm BEG
[EUR/Fplkm]</t>
  </si>
  <si>
    <t>7 Aufgabenträgerspezifische Kosten</t>
  </si>
  <si>
    <t>Summe der Gesamtkosten des EVU  (ohne aufgabenträgerspezifische Kosten)  (Summe Position 1 bis 5)</t>
  </si>
  <si>
    <t>8</t>
  </si>
  <si>
    <t>Summe der Gesamtkosten des EVU   ( Position 6 + Position 7)</t>
  </si>
  <si>
    <t>5.3.2</t>
  </si>
  <si>
    <t>7.8</t>
  </si>
  <si>
    <t>7.9</t>
  </si>
  <si>
    <t>7.10</t>
  </si>
  <si>
    <t>7.11</t>
  </si>
  <si>
    <t>7.12</t>
  </si>
  <si>
    <t>QMS Bayern Pauschale Qualitätsmesssystem</t>
  </si>
  <si>
    <t>QMS Bayern zusätzlicher Personalaufwand für Berichtswesen</t>
  </si>
  <si>
    <t>QMS Bayern zusätzlicher Sachaufwand</t>
  </si>
  <si>
    <t>QMS Bayern Bonus/Malus Anreizsystem</t>
  </si>
  <si>
    <t>Lohn-Std.</t>
  </si>
  <si>
    <t xml:space="preserve">Blatt 1c: </t>
  </si>
  <si>
    <t>1c</t>
  </si>
  <si>
    <t>Blatt 2a:</t>
  </si>
  <si>
    <t>Fahrzeuge Grundangebot</t>
  </si>
  <si>
    <t>Blatt 2b:</t>
  </si>
  <si>
    <t>2a</t>
  </si>
  <si>
    <t>2b</t>
  </si>
  <si>
    <t>Aufgabenträgerspezifische Kosten</t>
  </si>
  <si>
    <t>Blatt 6c:</t>
  </si>
  <si>
    <t>6c</t>
  </si>
  <si>
    <t>aus Blatt 1c:</t>
  </si>
  <si>
    <t>J</t>
  </si>
  <si>
    <r>
      <t xml:space="preserve">Summe über die theoretische Vertragslaufzeit </t>
    </r>
    <r>
      <rPr>
        <b/>
        <vertAlign val="superscript"/>
        <sz val="9"/>
        <rFont val="Arial"/>
        <family val="2"/>
      </rPr>
      <t xml:space="preserve"> </t>
    </r>
    <r>
      <rPr>
        <b/>
        <sz val="9"/>
        <rFont val="Arial"/>
        <family val="2"/>
      </rPr>
      <t>( = 01.01.2029 bis 31.12.2038 einschl.) inkl. Vorlaufkosten</t>
    </r>
  </si>
  <si>
    <t>(Wert aus Blatt 1b, ohne durchlaufende Posten) zu 50%</t>
  </si>
  <si>
    <t>9</t>
  </si>
  <si>
    <t>9.1</t>
  </si>
  <si>
    <t>9.1.1</t>
  </si>
  <si>
    <t>9.1.2</t>
  </si>
  <si>
    <t>9.2</t>
  </si>
  <si>
    <t>9.2.1</t>
  </si>
  <si>
    <t>9.2.2</t>
  </si>
  <si>
    <t>Summe Position 9.1</t>
  </si>
  <si>
    <t>Summe Position 9.2</t>
  </si>
  <si>
    <t xml:space="preserve">Summe Infrastrukturkosten (Postion 9)  </t>
  </si>
  <si>
    <t>Verbundaufwand NVM</t>
  </si>
  <si>
    <t>Verbundaufwand VGN</t>
  </si>
  <si>
    <t>Anlage LB–10.1b</t>
  </si>
  <si>
    <t>Kalkulationsschema Los B</t>
  </si>
  <si>
    <t>Südthüringen-Unterfranken-Netz (SUN) Los B</t>
  </si>
  <si>
    <t>Vorlaufkosten Los B</t>
  </si>
  <si>
    <t>Vorlaufkosten Option Rennsteig RB 49</t>
  </si>
  <si>
    <t>Vorlaufkosten Option Stundentakt RB 50</t>
  </si>
  <si>
    <t>Kostenrechnung Los B</t>
  </si>
  <si>
    <t>Kostenrechnung Option Rennsteig RB 49</t>
  </si>
  <si>
    <t>Kalkulation der vertragsgegenständlichen SPNV-Leistungen Option Rennsteig RB 49</t>
  </si>
  <si>
    <t>Kostenrechnung Option Stundentakt RB 50</t>
  </si>
  <si>
    <t>Kalkulation der vertragsgegenständlichen SPNV-Leistungen Option Stundentakt RB 50</t>
  </si>
  <si>
    <t xml:space="preserve">Blatt 1d: </t>
  </si>
  <si>
    <t xml:space="preserve">Leistungsumfang </t>
  </si>
  <si>
    <t>Leistungsumfang</t>
  </si>
  <si>
    <t>Blatt 0c:</t>
  </si>
  <si>
    <t>0c</t>
  </si>
  <si>
    <t>1d</t>
  </si>
  <si>
    <t>Fahrzeuge Option Stundentakt RB 50</t>
  </si>
  <si>
    <t>Blatt 2c:</t>
  </si>
  <si>
    <t>2c</t>
  </si>
  <si>
    <t>Fahrzeuge Option Rennsteig RB 49</t>
  </si>
  <si>
    <t xml:space="preserve"> effektive Preisgleitung Los B</t>
  </si>
  <si>
    <t xml:space="preserve"> effektive Preisgleitung Option Stundentakt RB 50</t>
  </si>
  <si>
    <t>Blatt 6d:</t>
  </si>
  <si>
    <t>6d</t>
  </si>
  <si>
    <t xml:space="preserve"> effektive Preisgleitung Option Rennsteig RB 49</t>
  </si>
  <si>
    <t>aus Blatt 1d:</t>
  </si>
  <si>
    <t>(Wert aus Blatt 1c, ohne durchlaufende Posten) zu 50%</t>
  </si>
  <si>
    <t>(Wert aus Blatt 1d, ohne durchlaufende Posten)</t>
  </si>
  <si>
    <t xml:space="preserve">
Gesamtsumme Kosten des EVU Option Rennsteig RB 49
</t>
  </si>
  <si>
    <t xml:space="preserve">
Gesamtsumme Kosten des EVU Option Stundentakt RB 50
</t>
  </si>
  <si>
    <t>Vorlaufkosten des EVU Option Rennsteig RB 49</t>
  </si>
  <si>
    <t>Vorlaufkosten des EVU Option Stundentakt RB 50</t>
  </si>
  <si>
    <t>(Wert aus Blatt 0c, keine Preisgleitung)</t>
  </si>
  <si>
    <t>K</t>
  </si>
  <si>
    <t>L</t>
  </si>
  <si>
    <t>BI_27</t>
  </si>
  <si>
    <t>BI_41; BI_27</t>
  </si>
  <si>
    <t>Wert in Zelle G13 angepasst BI_36; BI_27</t>
  </si>
  <si>
    <r>
      <t xml:space="preserve">Kostenrechnung für ein Fahrplanjahr auf Basis des Normjahres gemäß Verkehrstageschlüssel; Alle Preise sind mit Preisstand des Jahres </t>
    </r>
    <r>
      <rPr>
        <i/>
        <strike/>
        <sz val="10"/>
        <color rgb="FF0070C0"/>
        <rFont val="Arial"/>
        <family val="2"/>
      </rPr>
      <t>2024</t>
    </r>
    <r>
      <rPr>
        <i/>
        <sz val="10"/>
        <color rgb="FF0070C0"/>
        <rFont val="Arial"/>
        <family val="2"/>
      </rPr>
      <t xml:space="preserve"> 2025 </t>
    </r>
    <r>
      <rPr>
        <i/>
        <vertAlign val="subscript"/>
        <sz val="10"/>
        <color rgb="FF0070C0"/>
        <rFont val="Arial"/>
        <family val="2"/>
      </rPr>
      <t>BI_27</t>
    </r>
    <r>
      <rPr>
        <i/>
        <sz val="10"/>
        <rFont val="Arial"/>
        <family val="2"/>
      </rPr>
      <t xml:space="preserve"> ohne Mehrwertsteuer anzubieten!</t>
    </r>
  </si>
  <si>
    <r>
      <t>Trassenkosten für Fahrplanfahrten, DB InfraGo, Preisstand TPS</t>
    </r>
    <r>
      <rPr>
        <b/>
        <sz val="10"/>
        <color rgb="FF0070C0"/>
        <rFont val="Arial"/>
        <family val="2"/>
      </rPr>
      <t xml:space="preserve"> </t>
    </r>
    <r>
      <rPr>
        <b/>
        <strike/>
        <sz val="10"/>
        <color rgb="FF0070C0"/>
        <rFont val="Arial"/>
        <family val="2"/>
      </rPr>
      <t xml:space="preserve">2024 </t>
    </r>
    <r>
      <rPr>
        <b/>
        <sz val="10"/>
        <color rgb="FF0070C0"/>
        <rFont val="Arial"/>
        <family val="2"/>
      </rPr>
      <t xml:space="preserve">2025 </t>
    </r>
    <r>
      <rPr>
        <b/>
        <vertAlign val="subscript"/>
        <sz val="10"/>
        <color rgb="FF0070C0"/>
        <rFont val="Arial"/>
        <family val="2"/>
      </rPr>
      <t>BI_27</t>
    </r>
  </si>
  <si>
    <r>
      <t xml:space="preserve">Stationskosten für Fahrplanfahrten, DB InfraGo, Preisstand SPS </t>
    </r>
    <r>
      <rPr>
        <b/>
        <strike/>
        <sz val="10"/>
        <color rgb="FF0070C0"/>
        <rFont val="Arial"/>
        <family val="2"/>
      </rPr>
      <t xml:space="preserve">2024 </t>
    </r>
    <r>
      <rPr>
        <b/>
        <sz val="10"/>
        <color rgb="FF0070C0"/>
        <rFont val="Arial"/>
        <family val="2"/>
      </rPr>
      <t xml:space="preserve">2025 </t>
    </r>
    <r>
      <rPr>
        <b/>
        <vertAlign val="subscript"/>
        <sz val="10"/>
        <color rgb="FF0070C0"/>
        <rFont val="Arial"/>
        <family val="2"/>
      </rPr>
      <t>BI_27</t>
    </r>
  </si>
  <si>
    <t>Wert in Zelle C10 angepasst BI_27</t>
  </si>
  <si>
    <r>
      <t>ein verbindliches Angebot für die  ausgeschriebene Dienstleistung Personenbeförderung per Bahn "</t>
    </r>
    <r>
      <rPr>
        <b/>
        <sz val="11"/>
        <rFont val="Arial"/>
        <family val="2"/>
      </rPr>
      <t>Südthüringen-Unterfranken-Netz</t>
    </r>
    <r>
      <rPr>
        <sz val="11"/>
        <rFont val="Arial"/>
        <family val="2"/>
      </rPr>
      <t xml:space="preserve">" Los B für das Vertragsjahr </t>
    </r>
    <r>
      <rPr>
        <strike/>
        <sz val="11"/>
        <color rgb="FF0070C0"/>
        <rFont val="Arial"/>
        <family val="2"/>
      </rPr>
      <t xml:space="preserve">2024 </t>
    </r>
    <r>
      <rPr>
        <sz val="11"/>
        <color rgb="FF0070C0"/>
        <rFont val="Arial"/>
        <family val="2"/>
      </rPr>
      <t xml:space="preserve">2025 </t>
    </r>
    <r>
      <rPr>
        <vertAlign val="subscript"/>
        <sz val="11"/>
        <color rgb="FF0070C0"/>
        <rFont val="Arial"/>
        <family val="2"/>
      </rPr>
      <t>BI_27</t>
    </r>
    <r>
      <rPr>
        <sz val="11"/>
        <rFont val="Arial"/>
        <family val="2"/>
      </rPr>
      <t xml:space="preserve"> nach Maßgabe des ausgeschriebenen Fahrplans in Höhe von</t>
    </r>
  </si>
  <si>
    <r>
      <t xml:space="preserve">Blatt 3: Zusätzliche Gestellung von </t>
    </r>
    <r>
      <rPr>
        <b/>
        <sz val="12"/>
        <color rgb="FF0070C0"/>
        <rFont val="Arial"/>
        <family val="2"/>
      </rPr>
      <t>Aushilfskräften,</t>
    </r>
    <r>
      <rPr>
        <b/>
        <sz val="12"/>
        <rFont val="Arial"/>
        <family val="2"/>
      </rPr>
      <t xml:space="preserve"> Servicepersonal / Reisendenlenkern und Sicherheitspersonal </t>
    </r>
    <r>
      <rPr>
        <b/>
        <vertAlign val="subscript"/>
        <sz val="12"/>
        <color rgb="FF0070C0"/>
        <rFont val="Arial"/>
        <family val="2"/>
      </rPr>
      <t>BI_53</t>
    </r>
  </si>
  <si>
    <r>
      <t xml:space="preserve">Kostenrechnung für die zusätzliche Gestellung von </t>
    </r>
    <r>
      <rPr>
        <i/>
        <sz val="10"/>
        <color rgb="FF0070C0"/>
        <rFont val="Arial"/>
        <family val="2"/>
      </rPr>
      <t xml:space="preserve">Aushilfskräften, Servicepersonal/ Reisendenlenkern und Sicherheitspersonal </t>
    </r>
    <r>
      <rPr>
        <i/>
        <strike/>
        <sz val="10"/>
        <color rgb="FF0070C0"/>
        <rFont val="Arial"/>
        <family val="2"/>
      </rPr>
      <t xml:space="preserve">Reisendenlenkern und Servicekräften </t>
    </r>
    <r>
      <rPr>
        <i/>
        <vertAlign val="subscript"/>
        <sz val="10"/>
        <color rgb="FF0070C0"/>
        <rFont val="Arial"/>
        <family val="2"/>
      </rPr>
      <t>BI_53</t>
    </r>
    <r>
      <rPr>
        <i/>
        <sz val="10"/>
        <rFont val="Arial"/>
        <family val="2"/>
      </rPr>
      <t xml:space="preserve">; Alle Preise sind pro Schichtstunde mit Preisstand des Jahres </t>
    </r>
    <r>
      <rPr>
        <i/>
        <strike/>
        <sz val="10"/>
        <color rgb="FF0070C0"/>
        <rFont val="Arial"/>
        <family val="2"/>
      </rPr>
      <t xml:space="preserve">2024 </t>
    </r>
    <r>
      <rPr>
        <i/>
        <sz val="10"/>
        <color rgb="FF0070C0"/>
        <rFont val="Arial"/>
        <family val="2"/>
      </rPr>
      <t xml:space="preserve">2025 </t>
    </r>
    <r>
      <rPr>
        <i/>
        <vertAlign val="subscript"/>
        <sz val="10"/>
        <color rgb="FF0070C0"/>
        <rFont val="Arial"/>
        <family val="2"/>
      </rPr>
      <t>BI_27</t>
    </r>
    <r>
      <rPr>
        <i/>
        <sz val="10"/>
        <rFont val="Arial"/>
        <family val="2"/>
      </rPr>
      <t xml:space="preserve"> ohne Mehrwertsteuer anzubieten!</t>
    </r>
  </si>
  <si>
    <r>
      <t xml:space="preserve">Zusätzliche Gestellung von </t>
    </r>
    <r>
      <rPr>
        <b/>
        <sz val="10"/>
        <color rgb="FF0070C0"/>
        <rFont val="Arial"/>
        <family val="2"/>
      </rPr>
      <t xml:space="preserve">Aushilfskräften, Servicepersonale/ Reisendenlenkern und Sicherheitspersonal </t>
    </r>
    <r>
      <rPr>
        <b/>
        <strike/>
        <sz val="10"/>
        <color rgb="FF0070C0"/>
        <rFont val="Arial"/>
        <family val="2"/>
      </rPr>
      <t>Reisendenlenkern und Servicekräften</t>
    </r>
    <r>
      <rPr>
        <b/>
        <sz val="10"/>
        <color rgb="FF0070C0"/>
        <rFont val="Arial"/>
        <family val="2"/>
      </rPr>
      <t xml:space="preserve"> </t>
    </r>
    <r>
      <rPr>
        <b/>
        <vertAlign val="subscript"/>
        <sz val="10"/>
        <color rgb="FF0070C0"/>
        <rFont val="Arial"/>
        <family val="2"/>
      </rPr>
      <t>BI_53</t>
    </r>
  </si>
  <si>
    <r>
      <rPr>
        <sz val="8"/>
        <color rgb="FF0070C0"/>
        <rFont val="Arial"/>
        <family val="2"/>
      </rPr>
      <t>Formel in Zelle E16 angepasst</t>
    </r>
    <r>
      <rPr>
        <vertAlign val="subscript"/>
        <sz val="8"/>
        <color rgb="FF0070C0"/>
        <rFont val="Arial"/>
        <family val="2"/>
      </rPr>
      <t xml:space="preserve"> BI_103</t>
    </r>
  </si>
  <si>
    <r>
      <rPr>
        <sz val="8"/>
        <color rgb="FF0070C0"/>
        <rFont val="Arial"/>
        <family val="2"/>
      </rPr>
      <t>Formel in Zelle E30 angepasst</t>
    </r>
    <r>
      <rPr>
        <vertAlign val="subscript"/>
        <sz val="8"/>
        <color rgb="FF0070C0"/>
        <rFont val="Arial"/>
        <family val="2"/>
      </rPr>
      <t xml:space="preserve"> BI_103</t>
    </r>
  </si>
  <si>
    <r>
      <rPr>
        <sz val="8"/>
        <color rgb="FF0070C0"/>
        <rFont val="Arial"/>
        <family val="2"/>
      </rPr>
      <t>Formel in Zelle E28 angepasst</t>
    </r>
    <r>
      <rPr>
        <vertAlign val="subscript"/>
        <sz val="8"/>
        <color rgb="FF0070C0"/>
        <rFont val="Arial"/>
        <family val="2"/>
      </rPr>
      <t xml:space="preserve"> BI_103</t>
    </r>
  </si>
  <si>
    <r>
      <rPr>
        <sz val="8"/>
        <color rgb="FF0070C0"/>
        <rFont val="Arial"/>
        <family val="2"/>
      </rPr>
      <t>Formel in Zelle E26 angepasst</t>
    </r>
    <r>
      <rPr>
        <vertAlign val="subscript"/>
        <sz val="8"/>
        <color rgb="FF0070C0"/>
        <rFont val="Arial"/>
        <family val="2"/>
      </rPr>
      <t xml:space="preserve"> BI_103</t>
    </r>
  </si>
  <si>
    <r>
      <rPr>
        <sz val="8"/>
        <color rgb="FF0070C0"/>
        <rFont val="Arial"/>
        <family val="2"/>
      </rPr>
      <t>Formel in Zelle E24 angepasst</t>
    </r>
    <r>
      <rPr>
        <vertAlign val="subscript"/>
        <sz val="8"/>
        <color rgb="FF0070C0"/>
        <rFont val="Arial"/>
        <family val="2"/>
      </rPr>
      <t xml:space="preserve"> BI_103</t>
    </r>
  </si>
  <si>
    <r>
      <rPr>
        <sz val="8"/>
        <color rgb="FF0070C0"/>
        <rFont val="Arial"/>
        <family val="2"/>
      </rPr>
      <t>Formel in Zelle E22 angepasst</t>
    </r>
    <r>
      <rPr>
        <vertAlign val="subscript"/>
        <sz val="8"/>
        <color rgb="FF0070C0"/>
        <rFont val="Arial"/>
        <family val="2"/>
      </rPr>
      <t xml:space="preserve"> BI_103</t>
    </r>
  </si>
  <si>
    <r>
      <rPr>
        <sz val="8"/>
        <color rgb="FF0070C0"/>
        <rFont val="Arial"/>
        <family val="2"/>
      </rPr>
      <t>Formel in Zelle E20 angepasst</t>
    </r>
    <r>
      <rPr>
        <vertAlign val="subscript"/>
        <sz val="8"/>
        <color rgb="FF0070C0"/>
        <rFont val="Arial"/>
        <family val="2"/>
      </rPr>
      <t xml:space="preserve"> BI_103</t>
    </r>
  </si>
  <si>
    <r>
      <rPr>
        <sz val="8"/>
        <color rgb="FF0070C0"/>
        <rFont val="Arial"/>
        <family val="2"/>
      </rPr>
      <t>Formel in Zelle E18 angepasst</t>
    </r>
    <r>
      <rPr>
        <vertAlign val="subscript"/>
        <sz val="8"/>
        <color rgb="FF0070C0"/>
        <rFont val="Arial"/>
        <family val="2"/>
      </rPr>
      <t xml:space="preserve"> BI_103</t>
    </r>
  </si>
  <si>
    <r>
      <t xml:space="preserve">Kostenrechnung Verlängerungsoption </t>
    </r>
    <r>
      <rPr>
        <b/>
        <sz val="14"/>
        <color rgb="FF0070C0"/>
        <rFont val="Arial"/>
        <family val="2"/>
      </rPr>
      <t xml:space="preserve">2037 </t>
    </r>
    <r>
      <rPr>
        <b/>
        <vertAlign val="subscript"/>
        <sz val="14"/>
        <color rgb="FF0070C0"/>
        <rFont val="Arial"/>
        <family val="2"/>
      </rPr>
      <t>BI_94</t>
    </r>
    <r>
      <rPr>
        <b/>
        <sz val="14"/>
        <color rgb="FF0070C0"/>
        <rFont val="Arial"/>
        <family val="2"/>
      </rPr>
      <t xml:space="preserve"> </t>
    </r>
    <r>
      <rPr>
        <b/>
        <sz val="14"/>
        <rFont val="Arial"/>
        <family val="2"/>
      </rPr>
      <t xml:space="preserve"> Los B</t>
    </r>
  </si>
  <si>
    <r>
      <t xml:space="preserve">Kalkulation der vertragsgegenständlichen SPNV-Leistungen Verlängerungsoption </t>
    </r>
    <r>
      <rPr>
        <i/>
        <sz val="12"/>
        <color rgb="FF0070C0"/>
        <rFont val="Arial"/>
        <family val="2"/>
      </rPr>
      <t xml:space="preserve">2037 </t>
    </r>
    <r>
      <rPr>
        <i/>
        <vertAlign val="subscript"/>
        <sz val="12"/>
        <color rgb="FF0070C0"/>
        <rFont val="Arial"/>
        <family val="2"/>
      </rPr>
      <t>BI_94</t>
    </r>
  </si>
  <si>
    <t>Kostenrechnung Verlängerungsoption 2038 Los B</t>
  </si>
  <si>
    <t>Kalkulation der vertragsgegenständlichen SPNV-Leistungen Verlängerungsoption 2038</t>
  </si>
  <si>
    <r>
      <rPr>
        <b/>
        <sz val="14"/>
        <color rgb="FF0070C0"/>
        <rFont val="Arial"/>
        <family val="2"/>
      </rPr>
      <t xml:space="preserve">Blatt neu eingefügt </t>
    </r>
    <r>
      <rPr>
        <b/>
        <vertAlign val="subscript"/>
        <sz val="14"/>
        <color rgb="FF0070C0"/>
        <rFont val="Arial"/>
        <family val="2"/>
      </rPr>
      <t>BI_94</t>
    </r>
  </si>
  <si>
    <t>1e</t>
  </si>
  <si>
    <t>6e</t>
  </si>
  <si>
    <r>
      <t xml:space="preserve"> effektive Preisgleitung Los B Verlängerungsoption </t>
    </r>
    <r>
      <rPr>
        <b/>
        <sz val="12"/>
        <color rgb="FF0070C0"/>
        <rFont val="Arial"/>
        <family val="2"/>
      </rPr>
      <t xml:space="preserve">2037 </t>
    </r>
    <r>
      <rPr>
        <b/>
        <vertAlign val="subscript"/>
        <sz val="12"/>
        <color rgb="FF0070C0"/>
        <rFont val="Arial"/>
        <family val="2"/>
      </rPr>
      <t>BI_94</t>
    </r>
  </si>
  <si>
    <t xml:space="preserve"> effektive Preisgleitung Los B Verlängerungsoption 2038</t>
  </si>
  <si>
    <r>
      <t xml:space="preserve">Blatt neu eingefügt </t>
    </r>
    <r>
      <rPr>
        <b/>
        <vertAlign val="subscript"/>
        <sz val="10"/>
        <color rgb="FF0070C0"/>
        <rFont val="Arial"/>
        <family val="2"/>
      </rPr>
      <t>BI_94</t>
    </r>
  </si>
  <si>
    <t>aus Blatt 1e:</t>
  </si>
  <si>
    <r>
      <rPr>
        <sz val="10"/>
        <color rgb="FF0070C0"/>
        <rFont val="Arial"/>
        <family val="2"/>
      </rPr>
      <t xml:space="preserve">Spalte neu eingefügt </t>
    </r>
    <r>
      <rPr>
        <vertAlign val="subscript"/>
        <sz val="10"/>
        <color rgb="FF0070C0"/>
        <rFont val="Arial"/>
        <family val="2"/>
      </rPr>
      <t>BI_94</t>
    </r>
  </si>
  <si>
    <t>(Wert aus Blatt 1e, ohne durchlaufende Posten)</t>
  </si>
  <si>
    <t xml:space="preserve">
Gesamtsumme Kosten der Verlängerunsoption 2038 Los B
</t>
  </si>
  <si>
    <r>
      <t xml:space="preserve">
Gesamtsumme Kosten der Verlängerunsoption </t>
    </r>
    <r>
      <rPr>
        <b/>
        <sz val="9"/>
        <color rgb="FF0070C0"/>
        <rFont val="Arial"/>
        <family val="2"/>
      </rPr>
      <t xml:space="preserve">2037 </t>
    </r>
    <r>
      <rPr>
        <b/>
        <vertAlign val="subscript"/>
        <sz val="9"/>
        <color rgb="FF0070C0"/>
        <rFont val="Arial"/>
        <family val="2"/>
      </rPr>
      <t>BI_94</t>
    </r>
    <r>
      <rPr>
        <b/>
        <sz val="9"/>
        <rFont val="Arial"/>
        <family val="2"/>
      </rPr>
      <t xml:space="preserve"> Los B
</t>
    </r>
  </si>
  <si>
    <t xml:space="preserve">
Gesamtsumme Kosten des EVU Grundangebot Los B
</t>
  </si>
  <si>
    <t>M</t>
  </si>
  <si>
    <t>0.1.5</t>
  </si>
  <si>
    <r>
      <t xml:space="preserve">Sonstiges ** </t>
    </r>
    <r>
      <rPr>
        <vertAlign val="subscript"/>
        <sz val="9"/>
        <color rgb="FF0070C0"/>
        <rFont val="Arial"/>
        <family val="2"/>
      </rPr>
      <t>BI_125</t>
    </r>
  </si>
  <si>
    <t>**</t>
  </si>
  <si>
    <r>
      <t xml:space="preserve">Erläuterung der unter Sonstiges zusammengefassten Kosten im Angebot </t>
    </r>
    <r>
      <rPr>
        <vertAlign val="subscript"/>
        <sz val="8"/>
        <color rgb="FF0070C0"/>
        <rFont val="Arial"/>
        <family val="2"/>
      </rPr>
      <t>BI_125</t>
    </r>
  </si>
  <si>
    <r>
      <rPr>
        <sz val="9"/>
        <color rgb="FF0070C0"/>
        <rFont val="Arial"/>
        <family val="2"/>
      </rPr>
      <t>Sonstiges **</t>
    </r>
    <r>
      <rPr>
        <vertAlign val="subscript"/>
        <sz val="9"/>
        <color rgb="FF0070C0"/>
        <rFont val="Arial"/>
        <family val="2"/>
      </rPr>
      <t xml:space="preserve"> BI_125</t>
    </r>
  </si>
  <si>
    <t>BI_139: Zelle E59 Korrektur Zellformat</t>
  </si>
  <si>
    <r>
      <t xml:space="preserve">Blatt neu eingefügt </t>
    </r>
    <r>
      <rPr>
        <vertAlign val="subscript"/>
        <sz val="10"/>
        <color rgb="FF0070C0"/>
        <rFont val="Arial"/>
        <family val="2"/>
      </rPr>
      <t>BI_95</t>
    </r>
  </si>
  <si>
    <t>Kostenrechnung Verlängerungsoption 2037 Option Rennsteig RB 49</t>
  </si>
  <si>
    <t>Kalkulation der vertragsgegenständlichen SPNV-Leistungen der Verlängerungsoption 2037 Option Rennsteig RB 49</t>
  </si>
  <si>
    <t xml:space="preserve">Blatt 1f: </t>
  </si>
  <si>
    <t xml:space="preserve">Blatt 1g: </t>
  </si>
  <si>
    <t>Kostenrechnung Verlängerungsoption 2038 Option Rennsteig RB 49</t>
  </si>
  <si>
    <t>Kalkulation der vertragsgegenständlichen SPNV-Leistungen der Verlängerungsoption 2038 Option Rennsteig RB 49</t>
  </si>
  <si>
    <t xml:space="preserve">Blatt 1h: </t>
  </si>
  <si>
    <t>Kostenrechnung Verlängerungsoption 2037 Option Stundentakt RB 50</t>
  </si>
  <si>
    <t>Kalkulation der vertragsgegenständlichen SPNV-Leistungen der Verlängerungsoption 2037 Option Stundentakt RB 50</t>
  </si>
  <si>
    <t xml:space="preserve">Blatt 1i: </t>
  </si>
  <si>
    <t>Kostenrechnung Verlängerungsoption 2038 Option Stundentakt RB 50</t>
  </si>
  <si>
    <t>Kalkulation der vertragsgegenständlichen SPNV-Leistungen der Verlängerungsoption 2038 Option Stundentakt RB 50</t>
  </si>
  <si>
    <t>1f</t>
  </si>
  <si>
    <t>1g</t>
  </si>
  <si>
    <t>1h</t>
  </si>
  <si>
    <t>1i</t>
  </si>
  <si>
    <t>6f</t>
  </si>
  <si>
    <t>6g</t>
  </si>
  <si>
    <t>6h</t>
  </si>
  <si>
    <t>6i</t>
  </si>
  <si>
    <t>Blatt 6f:</t>
  </si>
  <si>
    <t xml:space="preserve"> effektive Preisgleitung Verlängerungsoption 2037 Option Rennsteig RB 49</t>
  </si>
  <si>
    <t>aus Blatt 1f:</t>
  </si>
  <si>
    <t>Blatt 6g:</t>
  </si>
  <si>
    <t xml:space="preserve"> effektive Preisgleitung Verlängerungsoption 2038 Option Rennsteig RB 49</t>
  </si>
  <si>
    <t>aus Blatt 1g:</t>
  </si>
  <si>
    <t>Blatt 6h:</t>
  </si>
  <si>
    <t xml:space="preserve"> effektive Preisgleitung Verlängerungsoption 2037 Option Stundentakt RB 50</t>
  </si>
  <si>
    <t>aus Blatt 1h:</t>
  </si>
  <si>
    <t>Blatt 6i:</t>
  </si>
  <si>
    <t xml:space="preserve"> effektive Preisgleitung Verlängerungsoption 2038 Option Stundentakt RB 50</t>
  </si>
  <si>
    <t>aus Blatt 1i:</t>
  </si>
  <si>
    <r>
      <t xml:space="preserve">Spalte neu eingefügt </t>
    </r>
    <r>
      <rPr>
        <vertAlign val="subscript"/>
        <sz val="10"/>
        <color rgb="FF0070C0"/>
        <rFont val="Arial"/>
        <family val="2"/>
      </rPr>
      <t>BI_95</t>
    </r>
  </si>
  <si>
    <t xml:space="preserve">
Gesamtsumme Kosten der Verlängerunsoption 2037 Option Rennsteig RB 49
</t>
  </si>
  <si>
    <t xml:space="preserve">
Gesamtsumme Kosten der Verlängerunsoption 2038 Option Rennsteig RB 49
</t>
  </si>
  <si>
    <t xml:space="preserve">
Gesamtsumme Kosten der Verlängerunsoption 2037 Option Stundentakt RB 50
</t>
  </si>
  <si>
    <t xml:space="preserve">
Gesamtsumme Kosten der Verlängerunsoption 2038 Option Stundentakt RB 50
</t>
  </si>
  <si>
    <t>(Wert aus Blatt 1f ohne durchlaufende Posten)</t>
  </si>
  <si>
    <t>(Wert aus Blatt 1g, ohne durchlaufende Posten)</t>
  </si>
  <si>
    <t>(Wert aus Blatt 1h, ohne durchlaufende Posten)</t>
  </si>
  <si>
    <t>(Wert aus Blatt 1i, ohne durchlaufende Posten)</t>
  </si>
  <si>
    <t>N</t>
  </si>
  <si>
    <t>O</t>
  </si>
  <si>
    <t>P</t>
  </si>
  <si>
    <t>Q</t>
  </si>
  <si>
    <t>(P) = (B) + (C) + (D) + (E) + (F) + (G) + (H) + (I) + (J) + (K) + (L) + (M) + (N) - (O)</t>
  </si>
  <si>
    <r>
      <t xml:space="preserve">(Werte aus Spalte P, abgezinst </t>
    </r>
    <r>
      <rPr>
        <i/>
        <vertAlign val="superscript"/>
        <sz val="9"/>
        <rFont val="Arial"/>
        <family val="2"/>
      </rPr>
      <t>1)</t>
    </r>
    <r>
      <rPr>
        <i/>
        <sz val="9"/>
        <rFont val="Arial"/>
        <family val="2"/>
      </rPr>
      <t>)</t>
    </r>
  </si>
  <si>
    <t>5.2.5</t>
  </si>
  <si>
    <r>
      <t xml:space="preserve">Verbundaufwand DTVG </t>
    </r>
    <r>
      <rPr>
        <vertAlign val="subscript"/>
        <sz val="9"/>
        <color rgb="FF0070C0"/>
        <rFont val="Arial"/>
        <family val="2"/>
      </rPr>
      <t>BI_113</t>
    </r>
  </si>
  <si>
    <t>4.1.8</t>
  </si>
  <si>
    <r>
      <t xml:space="preserve">Kosten Sicherheitsleistung </t>
    </r>
    <r>
      <rPr>
        <vertAlign val="subscript"/>
        <sz val="9"/>
        <color rgb="FF0070C0"/>
        <rFont val="Arial"/>
        <family val="2"/>
      </rPr>
      <t>BI_159</t>
    </r>
  </si>
  <si>
    <t>Zellschutz aufgehoben BI_163</t>
  </si>
  <si>
    <r>
      <t>Blatt 1</t>
    </r>
    <r>
      <rPr>
        <b/>
        <strike/>
        <sz val="14"/>
        <color rgb="FF0070C0"/>
        <rFont val="Arial"/>
        <family val="2"/>
      </rPr>
      <t>d</t>
    </r>
    <r>
      <rPr>
        <b/>
        <sz val="14"/>
        <color rgb="FF0070C0"/>
        <rFont val="Arial"/>
        <family val="2"/>
      </rPr>
      <t xml:space="preserve">e </t>
    </r>
    <r>
      <rPr>
        <b/>
        <vertAlign val="subscript"/>
        <sz val="14"/>
        <color rgb="FF0070C0"/>
        <rFont val="Arial"/>
        <family val="2"/>
      </rPr>
      <t>BI_164</t>
    </r>
    <r>
      <rPr>
        <b/>
        <sz val="14"/>
        <rFont val="Arial"/>
        <family val="2"/>
      </rPr>
      <t xml:space="preserve">: </t>
    </r>
  </si>
  <si>
    <r>
      <t xml:space="preserve">Vorlaufkosten des EVU Grundangebot Los </t>
    </r>
    <r>
      <rPr>
        <b/>
        <strike/>
        <sz val="9"/>
        <color rgb="FF0070C0"/>
        <rFont val="Arial"/>
        <family val="2"/>
      </rPr>
      <t>A</t>
    </r>
    <r>
      <rPr>
        <b/>
        <sz val="9"/>
        <color rgb="FF0070C0"/>
        <rFont val="Arial"/>
        <family val="2"/>
      </rPr>
      <t xml:space="preserve">B </t>
    </r>
    <r>
      <rPr>
        <b/>
        <vertAlign val="subscript"/>
        <sz val="9"/>
        <color rgb="FF0070C0"/>
        <rFont val="Arial"/>
        <family val="2"/>
      </rPr>
      <t>BI_164</t>
    </r>
  </si>
  <si>
    <r>
      <t xml:space="preserve">Formel angepasst </t>
    </r>
    <r>
      <rPr>
        <vertAlign val="subscript"/>
        <sz val="10"/>
        <color rgb="FF0070C0"/>
        <rFont val="Arial"/>
        <family val="2"/>
      </rPr>
      <t>BI_164</t>
    </r>
  </si>
  <si>
    <r>
      <t xml:space="preserve">(Übertrag aus Blatt 1a, 1b, </t>
    </r>
    <r>
      <rPr>
        <sz val="10"/>
        <color rgb="FF0070C0"/>
        <rFont val="Arial"/>
        <family val="2"/>
      </rPr>
      <t>1c, 1d, 1e, 1f, 1g, 1h</t>
    </r>
    <r>
      <rPr>
        <sz val="10"/>
        <rFont val="Arial"/>
        <family val="2"/>
      </rPr>
      <t xml:space="preserve"> und 1</t>
    </r>
    <r>
      <rPr>
        <strike/>
        <sz val="10"/>
        <color rgb="FF0070C0"/>
        <rFont val="Arial"/>
        <family val="2"/>
      </rPr>
      <t>c</t>
    </r>
    <r>
      <rPr>
        <sz val="10"/>
        <color rgb="FF0070C0"/>
        <rFont val="Arial"/>
        <family val="2"/>
      </rPr>
      <t xml:space="preserve">i </t>
    </r>
    <r>
      <rPr>
        <vertAlign val="subscript"/>
        <sz val="10"/>
        <color rgb="FF0070C0"/>
        <rFont val="Arial"/>
        <family val="2"/>
      </rPr>
      <t>BI_164</t>
    </r>
    <r>
      <rPr>
        <sz val="10"/>
        <rFont val="Arial"/>
        <family val="2"/>
      </rPr>
      <t xml:space="preserve"> "Kostenrechnung" im Jahr </t>
    </r>
    <r>
      <rPr>
        <strike/>
        <sz val="10"/>
        <color rgb="FF0070C0"/>
        <rFont val="Arial"/>
        <family val="2"/>
      </rPr>
      <t>2024</t>
    </r>
    <r>
      <rPr>
        <sz val="10"/>
        <color rgb="FF0070C0"/>
        <rFont val="Arial"/>
        <family val="2"/>
      </rPr>
      <t xml:space="preserve"> 2025</t>
    </r>
    <r>
      <rPr>
        <sz val="10"/>
        <rFont val="Arial"/>
        <family val="2"/>
      </rPr>
      <t>"</t>
    </r>
    <r>
      <rPr>
        <vertAlign val="subscript"/>
        <sz val="10"/>
        <color rgb="FF0070C0"/>
        <rFont val="Arial"/>
        <family val="2"/>
      </rPr>
      <t>BI_27</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</si>
</sst>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4" formatCode="_-* #,##0.00\ &quot;€&quot;_-;\-* #,##0.00\ &quot;€&quot;_-;_-* &quot;-&quot;??\ &quot;€&quot;_-;_-@_-"/>
    <numFmt numFmtId="164" formatCode="_-* #,##0.00\ _€_-;\-* #,##0.00\ _€_-;_-* &quot;-&quot;??\ _€_-;_-@_-"/>
    <numFmt numFmtId="165" formatCode="#,##0.000"/>
    <numFmt numFmtId="166" formatCode="#,##0.00\ &quot;€&quot;"/>
    <numFmt numFmtId="167" formatCode="\ @"/>
    <numFmt numFmtId="168" formatCode="_-* #,##0.00\ [$€]_-;\-* #,##0.00\ [$€]_-;_-* &quot;-&quot;??\ [$€]_-;_-@_-"/>
    <numFmt numFmtId="169" formatCode="#,##0.000&quot; €/Fplkm&quot;"/>
    <numFmt numFmtId="170" formatCode="_-* #,##0.00\ &quot;DM&quot;_-;\-* #,##0.00\ &quot;DM&quot;_-;_-* &quot;-&quot;??\ &quot;DM&quot;_-;_-@_-"/>
    <numFmt numFmtId="171" formatCode="#,##0.000_ ;\-#,##0.000\ "/>
    <numFmt numFmtId="172" formatCode="#,##0.00&quot; €/h&quot;"/>
    <numFmt numFmtId="173" formatCode="0.0%"/>
    <numFmt numFmtId="174" formatCode="0.00\ &quot;€/Fplkm&quot;"/>
    <numFmt numFmtId="175" formatCode="0\ &quot;Jahre&quot;"/>
    <numFmt numFmtId="176" formatCode="#,##0.00\ &quot;€/Jahr&quot;"/>
    <numFmt numFmtId="177" formatCode="#,##0\ &quot;Fzgkm / Jahr&quot;"/>
    <numFmt numFmtId="178" formatCode="#,##0\ &quot;€&quot;"/>
    <numFmt numFmtId="179" formatCode="&quot;(&quot;0&quot;)&quot;"/>
    <numFmt numFmtId="180" formatCode="&quot;(&quot;@&quot;)&quot;"/>
    <numFmt numFmtId="181" formatCode="0.00%&quot;  &quot;"/>
    <numFmt numFmtId="182" formatCode="#,##0.00\ &quot;€&quot;&quot; &quot;"/>
    <numFmt numFmtId="183" formatCode="#,##0\ &quot;€&quot;&quot;  &quot;"/>
    <numFmt numFmtId="184" formatCode="\ \ @"/>
    <numFmt numFmtId="185" formatCode="#,##0.0000\ &quot;€&quot;&quot; &quot;"/>
    <numFmt numFmtId="186" formatCode="0.0%&quot;        &quot;"/>
    <numFmt numFmtId="187" formatCode="0.0%&quot;   &quot;"/>
    <numFmt numFmtId="188" formatCode="#,##0\ &quot;kWh&quot;"/>
    <numFmt numFmtId="189" formatCode="#,##0.0"/>
    <numFmt numFmtId="190" formatCode="#,##0.000\ &quot;€&quot;"/>
    <numFmt numFmtId="191" formatCode="#,##0.00\ &quot;kWh/Fzgkm&quot;"/>
    <numFmt numFmtId="192" formatCode="#,##0\ &quot;kWh / Jahr&quot;"/>
    <numFmt numFmtId="193" formatCode="#,##0\ &quot;€&quot;\ \ "/>
  </numFmts>
  <fonts count="98" x14ac:knownFonts="1">
    <font>
      <sz val="10"/>
      <name val="Arial"/>
    </font>
    <font>
      <sz val="11"/>
      <color theme="1"/>
      <name val="Calibri"/>
      <family val="2"/>
      <scheme val="minor"/>
    </font>
    <font>
      <sz val="10"/>
      <name val="Arial"/>
      <family val="2"/>
    </font>
    <font>
      <b/>
      <sz val="10"/>
      <name val="Arial"/>
      <family val="2"/>
    </font>
    <font>
      <b/>
      <sz val="12"/>
      <name val="Arial"/>
      <family val="2"/>
    </font>
    <font>
      <sz val="10"/>
      <name val="Arial"/>
      <family val="2"/>
    </font>
    <font>
      <b/>
      <sz val="10"/>
      <color indexed="9"/>
      <name val="Arial"/>
      <family val="2"/>
    </font>
    <font>
      <sz val="8"/>
      <name val="Arial"/>
      <family val="2"/>
    </font>
    <font>
      <sz val="14"/>
      <name val="Arial"/>
      <family val="2"/>
    </font>
    <font>
      <b/>
      <sz val="14"/>
      <name val="Arial"/>
      <family val="2"/>
    </font>
    <font>
      <b/>
      <sz val="9"/>
      <name val="Arial"/>
      <family val="2"/>
    </font>
    <font>
      <sz val="9"/>
      <name val="Arial"/>
      <family val="2"/>
    </font>
    <font>
      <b/>
      <sz val="10"/>
      <color indexed="62"/>
      <name val="Arial"/>
      <family val="2"/>
    </font>
    <font>
      <b/>
      <sz val="8"/>
      <name val="Arial"/>
      <family val="2"/>
    </font>
    <font>
      <b/>
      <sz val="10"/>
      <color indexed="10"/>
      <name val="Arial"/>
      <family val="2"/>
    </font>
    <font>
      <i/>
      <sz val="10"/>
      <name val="Arial"/>
      <family val="2"/>
    </font>
    <font>
      <b/>
      <sz val="8"/>
      <color indexed="9"/>
      <name val="Arial"/>
      <family val="2"/>
    </font>
    <font>
      <sz val="10"/>
      <name val="Arial"/>
      <family val="2"/>
    </font>
    <font>
      <sz val="8"/>
      <color indexed="9"/>
      <name val="Arial"/>
      <family val="2"/>
    </font>
    <font>
      <i/>
      <sz val="8"/>
      <name val="Arial"/>
      <family val="2"/>
    </font>
    <font>
      <b/>
      <sz val="10"/>
      <color indexed="8"/>
      <name val="Arial"/>
      <family val="2"/>
    </font>
    <font>
      <b/>
      <i/>
      <sz val="8"/>
      <name val="Arial"/>
      <family val="2"/>
    </font>
    <font>
      <i/>
      <sz val="8"/>
      <color indexed="9"/>
      <name val="Arial"/>
      <family val="2"/>
    </font>
    <font>
      <b/>
      <sz val="9"/>
      <name val="Arial"/>
      <family val="2"/>
    </font>
    <font>
      <i/>
      <sz val="11"/>
      <name val="Arial"/>
      <family val="2"/>
    </font>
    <font>
      <sz val="9"/>
      <name val="Arial"/>
      <family val="2"/>
    </font>
    <font>
      <b/>
      <i/>
      <sz val="10"/>
      <name val="Arial"/>
      <family val="2"/>
    </font>
    <font>
      <b/>
      <sz val="9"/>
      <color indexed="62"/>
      <name val="Arial"/>
      <family val="2"/>
    </font>
    <font>
      <b/>
      <sz val="9"/>
      <color indexed="9"/>
      <name val="Arial"/>
      <family val="2"/>
    </font>
    <font>
      <sz val="9"/>
      <color indexed="8"/>
      <name val="Arial"/>
      <family val="2"/>
    </font>
    <font>
      <b/>
      <i/>
      <sz val="8"/>
      <color rgb="FFFF0000"/>
      <name val="Arial"/>
      <family val="2"/>
    </font>
    <font>
      <i/>
      <sz val="9"/>
      <name val="Arial"/>
      <family val="2"/>
    </font>
    <font>
      <sz val="9"/>
      <color rgb="FFFF0000"/>
      <name val="Arial"/>
      <family val="2"/>
    </font>
    <font>
      <sz val="10"/>
      <color rgb="FFFF0000"/>
      <name val="Arial"/>
      <family val="2"/>
    </font>
    <font>
      <sz val="10"/>
      <name val="Arial"/>
      <family val="2"/>
    </font>
    <font>
      <sz val="9"/>
      <color indexed="9"/>
      <name val="Arial"/>
      <family val="2"/>
    </font>
    <font>
      <sz val="10"/>
      <color indexed="9"/>
      <name val="Arial"/>
      <family val="2"/>
    </font>
    <font>
      <sz val="9"/>
      <color indexed="18"/>
      <name val="Arial"/>
      <family val="2"/>
    </font>
    <font>
      <b/>
      <i/>
      <sz val="9"/>
      <color rgb="FFFF0000"/>
      <name val="Arial"/>
      <family val="2"/>
    </font>
    <font>
      <sz val="6"/>
      <color rgb="FFFF0000"/>
      <name val="Arial"/>
      <family val="2"/>
    </font>
    <font>
      <b/>
      <sz val="11"/>
      <name val="Arial"/>
      <family val="2"/>
    </font>
    <font>
      <sz val="11"/>
      <name val="Arial"/>
      <family val="2"/>
    </font>
    <font>
      <b/>
      <sz val="10"/>
      <color rgb="FFFF0000"/>
      <name val="Arial"/>
      <family val="2"/>
    </font>
    <font>
      <b/>
      <sz val="8"/>
      <color rgb="FFFF0000"/>
      <name val="Arial"/>
      <family val="2"/>
    </font>
    <font>
      <vertAlign val="superscript"/>
      <sz val="10"/>
      <name val="Arial"/>
      <family val="2"/>
    </font>
    <font>
      <u/>
      <sz val="14"/>
      <name val="Arial"/>
      <family val="2"/>
    </font>
    <font>
      <u/>
      <sz val="10"/>
      <name val="Arial"/>
      <family val="2"/>
    </font>
    <font>
      <sz val="12"/>
      <name val="Arial"/>
      <family val="2"/>
    </font>
    <font>
      <sz val="9"/>
      <color indexed="10"/>
      <name val="Arial"/>
      <family val="2"/>
    </font>
    <font>
      <b/>
      <sz val="11"/>
      <color indexed="9"/>
      <name val="Arial"/>
      <family val="2"/>
    </font>
    <font>
      <i/>
      <sz val="11"/>
      <color indexed="9"/>
      <name val="Arial"/>
      <family val="2"/>
    </font>
    <font>
      <i/>
      <sz val="12"/>
      <name val="Arial"/>
      <family val="2"/>
    </font>
    <font>
      <b/>
      <i/>
      <sz val="9"/>
      <name val="Arial"/>
      <family val="2"/>
    </font>
    <font>
      <b/>
      <sz val="9"/>
      <color indexed="8"/>
      <name val="Arial"/>
      <family val="2"/>
    </font>
    <font>
      <vertAlign val="superscript"/>
      <sz val="9"/>
      <name val="Arial"/>
      <family val="2"/>
    </font>
    <font>
      <b/>
      <sz val="9"/>
      <name val="Symbol"/>
      <family val="1"/>
      <charset val="2"/>
    </font>
    <font>
      <sz val="9"/>
      <color indexed="23"/>
      <name val="Arial"/>
      <family val="2"/>
    </font>
    <font>
      <i/>
      <sz val="9"/>
      <color indexed="23"/>
      <name val="Arial"/>
      <family val="2"/>
    </font>
    <font>
      <b/>
      <sz val="9"/>
      <color indexed="10"/>
      <name val="Arial"/>
      <family val="2"/>
    </font>
    <font>
      <b/>
      <vertAlign val="superscript"/>
      <sz val="9"/>
      <name val="Arial"/>
      <family val="2"/>
    </font>
    <font>
      <i/>
      <vertAlign val="superscript"/>
      <sz val="9"/>
      <name val="Arial"/>
      <family val="2"/>
    </font>
    <font>
      <i/>
      <sz val="9"/>
      <color indexed="8"/>
      <name val="Arial"/>
      <family val="2"/>
    </font>
    <font>
      <sz val="11"/>
      <color theme="1"/>
      <name val="Arial"/>
      <family val="2"/>
    </font>
    <font>
      <b/>
      <sz val="20"/>
      <color theme="1"/>
      <name val="Arial"/>
      <family val="2"/>
    </font>
    <font>
      <sz val="20"/>
      <color theme="1"/>
      <name val="Arial"/>
      <family val="2"/>
    </font>
    <font>
      <sz val="12"/>
      <color theme="1"/>
      <name val="Arial"/>
      <family val="2"/>
    </font>
    <font>
      <b/>
      <sz val="11"/>
      <color rgb="FFFF0000"/>
      <name val="Arial"/>
      <family val="2"/>
    </font>
    <font>
      <sz val="9"/>
      <color rgb="FF0070C0"/>
      <name val="Arial"/>
      <family val="2"/>
    </font>
    <font>
      <sz val="8"/>
      <color rgb="FF0070C0"/>
      <name val="Arial"/>
      <family val="2"/>
    </font>
    <font>
      <sz val="10"/>
      <color rgb="FF0070C0"/>
      <name val="Arial"/>
      <family val="2"/>
    </font>
    <font>
      <vertAlign val="subscript"/>
      <sz val="10"/>
      <color rgb="FF0070C0"/>
      <name val="Arial"/>
      <family val="2"/>
    </font>
    <font>
      <strike/>
      <sz val="10"/>
      <color rgb="FF0070C0"/>
      <name val="Arial"/>
      <family val="2"/>
    </font>
    <font>
      <vertAlign val="subscript"/>
      <sz val="9"/>
      <name val="Arial"/>
      <family val="2"/>
    </font>
    <font>
      <sz val="10"/>
      <color indexed="10"/>
      <name val="Arial"/>
      <family val="2"/>
    </font>
    <font>
      <vertAlign val="superscript"/>
      <sz val="10"/>
      <color indexed="10"/>
      <name val="Arial"/>
      <family val="2"/>
    </font>
    <font>
      <sz val="10"/>
      <name val="Arial"/>
      <family val="2"/>
    </font>
    <font>
      <i/>
      <sz val="10"/>
      <color rgb="FF0070C0"/>
      <name val="Arial"/>
      <family val="2"/>
    </font>
    <font>
      <i/>
      <vertAlign val="subscript"/>
      <sz val="10"/>
      <color rgb="FF0070C0"/>
      <name val="Arial"/>
      <family val="2"/>
    </font>
    <font>
      <i/>
      <strike/>
      <sz val="10"/>
      <color rgb="FF0070C0"/>
      <name val="Arial"/>
      <family val="2"/>
    </font>
    <font>
      <b/>
      <sz val="10"/>
      <color rgb="FF0070C0"/>
      <name val="Arial"/>
      <family val="2"/>
    </font>
    <font>
      <b/>
      <vertAlign val="subscript"/>
      <sz val="10"/>
      <color rgb="FF0070C0"/>
      <name val="Arial"/>
      <family val="2"/>
    </font>
    <font>
      <b/>
      <strike/>
      <sz val="10"/>
      <color rgb="FF0070C0"/>
      <name val="Arial"/>
      <family val="2"/>
    </font>
    <font>
      <b/>
      <sz val="9"/>
      <color rgb="FF0070C0"/>
      <name val="Arial"/>
      <family val="2"/>
    </font>
    <font>
      <vertAlign val="subscript"/>
      <sz val="9"/>
      <color rgb="FF0070C0"/>
      <name val="Arial"/>
      <family val="2"/>
    </font>
    <font>
      <sz val="11"/>
      <color rgb="FF0070C0"/>
      <name val="Arial"/>
      <family val="2"/>
    </font>
    <font>
      <vertAlign val="subscript"/>
      <sz val="11"/>
      <color rgb="FF0070C0"/>
      <name val="Arial"/>
      <family val="2"/>
    </font>
    <font>
      <strike/>
      <sz val="11"/>
      <color rgb="FF0070C0"/>
      <name val="Arial"/>
      <family val="2"/>
    </font>
    <font>
      <b/>
      <sz val="12"/>
      <color rgb="FF0070C0"/>
      <name val="Arial"/>
      <family val="2"/>
    </font>
    <font>
      <b/>
      <vertAlign val="subscript"/>
      <sz val="12"/>
      <color rgb="FF0070C0"/>
      <name val="Arial"/>
      <family val="2"/>
    </font>
    <font>
      <vertAlign val="subscript"/>
      <sz val="8"/>
      <color rgb="FF0070C0"/>
      <name val="Arial"/>
      <family val="2"/>
    </font>
    <font>
      <b/>
      <sz val="14"/>
      <color rgb="FF0070C0"/>
      <name val="Arial"/>
      <family val="2"/>
    </font>
    <font>
      <b/>
      <vertAlign val="subscript"/>
      <sz val="14"/>
      <color rgb="FF0070C0"/>
      <name val="Arial"/>
      <family val="2"/>
    </font>
    <font>
      <i/>
      <sz val="12"/>
      <color rgb="FF0070C0"/>
      <name val="Arial"/>
      <family val="2"/>
    </font>
    <font>
      <i/>
      <vertAlign val="subscript"/>
      <sz val="12"/>
      <color rgb="FF0070C0"/>
      <name val="Arial"/>
      <family val="2"/>
    </font>
    <font>
      <i/>
      <sz val="9"/>
      <color rgb="FF0070C0"/>
      <name val="Arial"/>
      <family val="2"/>
    </font>
    <font>
      <b/>
      <vertAlign val="subscript"/>
      <sz val="9"/>
      <color rgb="FF0070C0"/>
      <name val="Arial"/>
      <family val="2"/>
    </font>
    <font>
      <b/>
      <strike/>
      <sz val="14"/>
      <color rgb="FF0070C0"/>
      <name val="Arial"/>
      <family val="2"/>
    </font>
    <font>
      <b/>
      <strike/>
      <sz val="9"/>
      <color rgb="FF0070C0"/>
      <name val="Arial"/>
      <family val="2"/>
    </font>
  </fonts>
  <fills count="23">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darkUp"/>
    </fill>
    <fill>
      <patternFill patternType="solid">
        <fgColor theme="0" tint="-0.14999847407452621"/>
        <bgColor indexed="64"/>
      </patternFill>
    </fill>
    <fill>
      <patternFill patternType="solid">
        <fgColor rgb="FFCCFFCC"/>
        <bgColor indexed="64"/>
      </patternFill>
    </fill>
    <fill>
      <patternFill patternType="solid">
        <fgColor indexed="65"/>
        <bgColor indexed="64"/>
      </patternFill>
    </fill>
    <fill>
      <patternFill patternType="solid">
        <fgColor theme="0"/>
        <bgColor indexed="64"/>
      </patternFill>
    </fill>
    <fill>
      <patternFill patternType="solid">
        <fgColor theme="1"/>
        <bgColor indexed="64"/>
      </patternFill>
    </fill>
    <fill>
      <patternFill patternType="solid">
        <fgColor indexed="51"/>
        <bgColor indexed="64"/>
      </patternFill>
    </fill>
    <fill>
      <patternFill patternType="solid">
        <fgColor indexed="47"/>
        <bgColor indexed="64"/>
      </patternFill>
    </fill>
    <fill>
      <patternFill patternType="lightUp"/>
    </fill>
    <fill>
      <patternFill patternType="solid">
        <fgColor indexed="26"/>
        <bgColor indexed="64"/>
      </patternFill>
    </fill>
    <fill>
      <patternFill patternType="solid">
        <fgColor rgb="FFFFFFCC"/>
        <bgColor indexed="64"/>
      </patternFill>
    </fill>
    <fill>
      <patternFill patternType="lightUp">
        <bgColor indexed="51"/>
      </patternFill>
    </fill>
    <fill>
      <patternFill patternType="lightUp">
        <bgColor indexed="26"/>
      </patternFill>
    </fill>
    <fill>
      <patternFill patternType="solid">
        <fgColor indexed="23"/>
        <bgColor indexed="64"/>
      </patternFill>
    </fill>
    <fill>
      <patternFill patternType="solid">
        <fgColor rgb="FFC0C0C0"/>
        <bgColor indexed="64"/>
      </patternFill>
    </fill>
    <fill>
      <patternFill patternType="solid">
        <fgColor rgb="FFFFFF99"/>
        <bgColor indexed="64"/>
      </patternFill>
    </fill>
  </fills>
  <borders count="94">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hair">
        <color indexed="64"/>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style="medium">
        <color indexed="64"/>
      </right>
      <top/>
      <bottom/>
      <diagonal/>
    </border>
    <border>
      <left style="hair">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style="thick">
        <color indexed="64"/>
      </top>
      <bottom style="thin">
        <color indexed="64"/>
      </bottom>
      <diagonal/>
    </border>
    <border>
      <left/>
      <right style="medium">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medium">
        <color indexed="64"/>
      </right>
      <top style="medium">
        <color indexed="64"/>
      </top>
      <bottom/>
      <diagonal/>
    </border>
    <border>
      <left/>
      <right/>
      <top/>
      <bottom style="thick">
        <color theme="0"/>
      </bottom>
      <diagonal/>
    </border>
    <border>
      <left style="hair">
        <color indexed="64"/>
      </left>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168"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64" fontId="34" fillId="0" borderId="0" applyFont="0" applyFill="0" applyBorder="0" applyAlignment="0" applyProtection="0"/>
    <xf numFmtId="0" fontId="2" fillId="0" borderId="0"/>
    <xf numFmtId="0" fontId="1" fillId="0" borderId="0"/>
    <xf numFmtId="44" fontId="75" fillId="0" borderId="0" applyFont="0" applyFill="0" applyBorder="0" applyAlignment="0" applyProtection="0"/>
  </cellStyleXfs>
  <cellXfs count="913">
    <xf numFmtId="0" fontId="0" fillId="0" borderId="0" xfId="0"/>
    <xf numFmtId="167" fontId="0" fillId="0" borderId="0" xfId="0" applyNumberFormat="1" applyAlignment="1" applyProtection="1">
      <alignment horizontal="left" vertical="center" wrapText="1"/>
    </xf>
    <xf numFmtId="0" fontId="0" fillId="0" borderId="0" xfId="0" applyBorder="1" applyAlignment="1" applyProtection="1">
      <alignment vertical="center" wrapText="1"/>
    </xf>
    <xf numFmtId="0" fontId="0" fillId="0" borderId="0" xfId="0" applyAlignment="1" applyProtection="1">
      <alignment horizontal="center" vertical="center" wrapText="1"/>
    </xf>
    <xf numFmtId="0" fontId="9" fillId="0" borderId="0" xfId="0" applyNumberFormat="1" applyFont="1" applyAlignment="1" applyProtection="1">
      <alignment horizontal="left" vertical="center"/>
    </xf>
    <xf numFmtId="0" fontId="2" fillId="0" borderId="0" xfId="0" applyFont="1" applyBorder="1" applyAlignment="1" applyProtection="1">
      <alignment vertical="center" wrapText="1"/>
    </xf>
    <xf numFmtId="0" fontId="8" fillId="0" borderId="0" xfId="0" applyNumberFormat="1" applyFont="1" applyAlignment="1" applyProtection="1">
      <alignment horizontal="left" vertical="center"/>
    </xf>
    <xf numFmtId="0" fontId="23" fillId="0" borderId="0" xfId="0" applyNumberFormat="1" applyFont="1" applyAlignment="1" applyProtection="1">
      <alignment horizontal="left" vertical="center"/>
    </xf>
    <xf numFmtId="0" fontId="23" fillId="0" borderId="0" xfId="0" applyFont="1" applyFill="1" applyBorder="1" applyAlignment="1" applyProtection="1">
      <alignment horizontal="left" vertical="center"/>
    </xf>
    <xf numFmtId="0" fontId="23" fillId="0" borderId="0" xfId="0" applyFont="1" applyFill="1" applyAlignment="1" applyProtection="1">
      <alignment horizontal="left" vertical="center"/>
    </xf>
    <xf numFmtId="0" fontId="23" fillId="0" borderId="0" xfId="0" applyFont="1" applyAlignment="1" applyProtection="1">
      <alignment horizontal="left" vertical="center"/>
    </xf>
    <xf numFmtId="0" fontId="4" fillId="0" borderId="0" xfId="0" applyFont="1" applyAlignment="1" applyProtection="1">
      <alignment vertical="center"/>
    </xf>
    <xf numFmtId="0" fontId="19" fillId="0" borderId="0" xfId="0" applyNumberFormat="1" applyFont="1" applyAlignment="1" applyProtection="1">
      <alignment horizontal="left" vertical="center"/>
    </xf>
    <xf numFmtId="0" fontId="19" fillId="0" borderId="0" xfId="0" applyFont="1" applyBorder="1" applyAlignment="1" applyProtection="1">
      <alignment vertical="center" wrapText="1"/>
    </xf>
    <xf numFmtId="0" fontId="19" fillId="0" borderId="0" xfId="0" applyFont="1" applyAlignment="1" applyProtection="1">
      <alignment horizontal="center" vertical="center" wrapText="1"/>
    </xf>
    <xf numFmtId="0" fontId="22" fillId="0" borderId="0" xfId="0" applyFont="1" applyAlignment="1" applyProtection="1">
      <alignment horizontal="center" vertical="center" wrapText="1"/>
    </xf>
    <xf numFmtId="0" fontId="19" fillId="0" borderId="0" xfId="0" applyFont="1" applyBorder="1" applyAlignment="1" applyProtection="1">
      <alignment vertical="center"/>
    </xf>
    <xf numFmtId="0" fontId="19" fillId="0" borderId="0" xfId="0" applyFont="1" applyFill="1" applyBorder="1" applyAlignment="1" applyProtection="1">
      <alignment horizontal="center" vertical="center"/>
    </xf>
    <xf numFmtId="0" fontId="19" fillId="0" borderId="0" xfId="0" applyFont="1" applyAlignment="1" applyProtection="1">
      <alignment vertical="center"/>
    </xf>
    <xf numFmtId="0" fontId="0" fillId="0" borderId="0" xfId="0" applyProtection="1"/>
    <xf numFmtId="0" fontId="21" fillId="0" borderId="0" xfId="0" applyFont="1" applyFill="1" applyBorder="1" applyAlignment="1" applyProtection="1">
      <alignment horizontal="center" vertical="center"/>
    </xf>
    <xf numFmtId="0" fontId="19" fillId="0" borderId="0" xfId="0" applyNumberFormat="1" applyFont="1" applyBorder="1" applyAlignment="1" applyProtection="1">
      <alignment horizontal="left" vertical="center"/>
    </xf>
    <xf numFmtId="0" fontId="19" fillId="0" borderId="0"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11" fillId="0" borderId="0" xfId="0" applyFont="1" applyAlignment="1" applyProtection="1">
      <alignment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9" fontId="6" fillId="0" borderId="0" xfId="2" applyFont="1" applyFill="1" applyBorder="1" applyAlignment="1" applyProtection="1">
      <alignment horizontal="center" vertical="center" wrapText="1"/>
    </xf>
    <xf numFmtId="0" fontId="26" fillId="0" borderId="0" xfId="0" applyFont="1" applyAlignment="1" applyProtection="1">
      <alignment vertical="center"/>
    </xf>
    <xf numFmtId="0" fontId="0" fillId="0" borderId="0" xfId="0" applyBorder="1" applyProtection="1"/>
    <xf numFmtId="0" fontId="18" fillId="0" borderId="0" xfId="0" applyFont="1" applyAlignment="1" applyProtection="1">
      <alignment horizontal="center" vertical="center" wrapText="1"/>
    </xf>
    <xf numFmtId="0" fontId="28" fillId="0" borderId="0" xfId="0" applyFont="1" applyFill="1" applyAlignment="1" applyProtection="1">
      <alignment horizontal="left" vertical="center"/>
    </xf>
    <xf numFmtId="169" fontId="25" fillId="0" borderId="0" xfId="0" applyNumberFormat="1" applyFont="1" applyBorder="1" applyAlignment="1" applyProtection="1">
      <alignment horizontal="right" vertical="center"/>
    </xf>
    <xf numFmtId="0" fontId="3" fillId="0" borderId="0" xfId="0" applyFont="1" applyFill="1" applyBorder="1" applyAlignment="1" applyProtection="1">
      <alignment horizontal="left" vertical="center"/>
    </xf>
    <xf numFmtId="167" fontId="3" fillId="0" borderId="4"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9" fontId="3" fillId="0" borderId="0" xfId="2" applyFont="1" applyFill="1" applyBorder="1" applyAlignment="1" applyProtection="1">
      <alignment horizontal="center" vertical="center" wrapText="1"/>
    </xf>
    <xf numFmtId="167" fontId="3" fillId="0" borderId="0" xfId="0" applyNumberFormat="1" applyFont="1" applyFill="1" applyBorder="1" applyAlignment="1" applyProtection="1">
      <alignment horizontal="left" vertical="center" wrapText="1"/>
    </xf>
    <xf numFmtId="169" fontId="25" fillId="0" borderId="0" xfId="0" applyNumberFormat="1" applyFont="1" applyBorder="1" applyAlignment="1" applyProtection="1">
      <alignment vertical="center"/>
    </xf>
    <xf numFmtId="167" fontId="0" fillId="0" borderId="0" xfId="0" applyNumberFormat="1" applyBorder="1" applyAlignment="1" applyProtection="1">
      <alignment horizontal="left" vertical="center" wrapText="1"/>
    </xf>
    <xf numFmtId="0" fontId="0" fillId="0" borderId="0" xfId="0" applyAlignment="1" applyProtection="1">
      <alignment horizontal="center" vertical="center"/>
    </xf>
    <xf numFmtId="0" fontId="0" fillId="0" borderId="0" xfId="0" applyAlignment="1" applyProtection="1">
      <alignment vertical="center"/>
    </xf>
    <xf numFmtId="0" fontId="0" fillId="0" borderId="0" xfId="0" applyFill="1" applyAlignment="1" applyProtection="1">
      <alignment vertical="center"/>
    </xf>
    <xf numFmtId="0" fontId="0" fillId="0" borderId="0" xfId="0" applyBorder="1" applyAlignment="1" applyProtection="1">
      <alignment vertical="center"/>
    </xf>
    <xf numFmtId="169" fontId="0" fillId="0" borderId="0" xfId="0" applyNumberFormat="1" applyAlignment="1" applyProtection="1">
      <alignment vertical="center"/>
    </xf>
    <xf numFmtId="169" fontId="0" fillId="0" borderId="0" xfId="0" applyNumberFormat="1" applyFill="1" applyBorder="1" applyAlignment="1" applyProtection="1">
      <alignment vertical="center"/>
    </xf>
    <xf numFmtId="0" fontId="18" fillId="7" borderId="2" xfId="0" applyFont="1" applyFill="1" applyBorder="1" applyAlignment="1" applyProtection="1">
      <alignment horizontal="center" vertical="center" wrapText="1"/>
    </xf>
    <xf numFmtId="169" fontId="0" fillId="0" borderId="0" xfId="0" applyNumberFormat="1" applyFill="1" applyBorder="1" applyProtection="1"/>
    <xf numFmtId="169" fontId="19" fillId="0" borderId="0" xfId="0" applyNumberFormat="1" applyFont="1" applyFill="1" applyBorder="1" applyAlignment="1" applyProtection="1">
      <alignment vertical="center"/>
    </xf>
    <xf numFmtId="0" fontId="6" fillId="2" borderId="17" xfId="0" applyFont="1" applyFill="1" applyBorder="1" applyAlignment="1" applyProtection="1">
      <alignment horizontal="center" vertical="center"/>
    </xf>
    <xf numFmtId="169" fontId="2" fillId="0" borderId="0" xfId="0" applyNumberFormat="1" applyFont="1" applyFill="1" applyBorder="1" applyAlignment="1" applyProtection="1">
      <alignment vertical="center"/>
    </xf>
    <xf numFmtId="0" fontId="35" fillId="7" borderId="2" xfId="0" applyFont="1" applyFill="1" applyBorder="1" applyAlignment="1" applyProtection="1">
      <alignment horizontal="center" vertical="center" wrapText="1"/>
    </xf>
    <xf numFmtId="0" fontId="11" fillId="7" borderId="2" xfId="0"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169" fontId="38" fillId="0" borderId="0" xfId="0" applyNumberFormat="1" applyFont="1" applyFill="1" applyBorder="1" applyProtection="1"/>
    <xf numFmtId="0" fontId="11" fillId="0" borderId="0" xfId="0" applyFont="1" applyProtection="1"/>
    <xf numFmtId="165" fontId="11" fillId="4" borderId="2" xfId="1" applyNumberFormat="1" applyFont="1" applyFill="1" applyBorder="1" applyAlignment="1" applyProtection="1">
      <alignment horizontal="right" vertical="center" wrapText="1"/>
      <protection locked="0"/>
    </xf>
    <xf numFmtId="165" fontId="11" fillId="9" borderId="2" xfId="1" applyNumberFormat="1" applyFont="1" applyFill="1" applyBorder="1" applyAlignment="1" applyProtection="1">
      <alignment horizontal="right" vertical="center" wrapText="1"/>
      <protection locked="0"/>
    </xf>
    <xf numFmtId="0" fontId="11" fillId="9" borderId="2" xfId="0" applyFont="1" applyFill="1" applyBorder="1" applyAlignment="1" applyProtection="1">
      <alignment horizontal="center" vertical="center" wrapText="1"/>
      <protection locked="0"/>
    </xf>
    <xf numFmtId="0" fontId="0" fillId="0" borderId="0" xfId="0" applyFill="1" applyAlignment="1" applyProtection="1">
      <alignment vertical="center" wrapText="1"/>
    </xf>
    <xf numFmtId="14" fontId="0" fillId="0" borderId="0" xfId="0" applyNumberFormat="1" applyFill="1" applyAlignment="1" applyProtection="1">
      <alignment vertical="center" wrapText="1"/>
    </xf>
    <xf numFmtId="0" fontId="5" fillId="0" borderId="0" xfId="0" applyFont="1" applyBorder="1" applyAlignment="1" applyProtection="1">
      <alignment vertical="center" wrapText="1"/>
    </xf>
    <xf numFmtId="0" fontId="5" fillId="0" borderId="0" xfId="0" applyFont="1" applyAlignment="1" applyProtection="1">
      <alignment vertical="center" wrapText="1"/>
    </xf>
    <xf numFmtId="0" fontId="19" fillId="0" borderId="0" xfId="0" applyFont="1" applyAlignment="1" applyProtection="1">
      <alignment horizontal="center" vertical="center"/>
    </xf>
    <xf numFmtId="0" fontId="0" fillId="0" borderId="0" xfId="0" applyBorder="1" applyAlignment="1" applyProtection="1">
      <alignment horizontal="center" vertical="center"/>
    </xf>
    <xf numFmtId="0" fontId="11" fillId="0" borderId="0" xfId="0" applyFont="1" applyAlignment="1" applyProtection="1">
      <alignment horizontal="center" vertical="center"/>
    </xf>
    <xf numFmtId="0" fontId="33" fillId="0" borderId="0" xfId="0" applyFont="1" applyAlignment="1" applyProtection="1">
      <alignment horizontal="left" vertical="center"/>
    </xf>
    <xf numFmtId="0" fontId="39" fillId="0" borderId="0" xfId="0" applyFont="1" applyAlignment="1" applyProtection="1">
      <alignment vertical="center"/>
    </xf>
    <xf numFmtId="0" fontId="2" fillId="0" borderId="0" xfId="0" applyFont="1"/>
    <xf numFmtId="0" fontId="3" fillId="0" borderId="0" xfId="0" applyFont="1"/>
    <xf numFmtId="0" fontId="33" fillId="0" borderId="0" xfId="0" applyFont="1" applyAlignment="1" applyProtection="1">
      <alignment vertical="center"/>
    </xf>
    <xf numFmtId="167" fontId="42" fillId="0" borderId="0"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9" fontId="42" fillId="0" borderId="0" xfId="2" applyFont="1" applyFill="1" applyBorder="1" applyAlignment="1" applyProtection="1">
      <alignment horizontal="center" vertical="center" wrapText="1"/>
    </xf>
    <xf numFmtId="169" fontId="32" fillId="0" borderId="0" xfId="0" applyNumberFormat="1" applyFont="1" applyBorder="1" applyAlignment="1" applyProtection="1">
      <alignment vertical="center"/>
    </xf>
    <xf numFmtId="0" fontId="33" fillId="0" borderId="0" xfId="0" applyFont="1" applyAlignment="1" applyProtection="1">
      <alignment horizontal="center" vertical="center"/>
    </xf>
    <xf numFmtId="0" fontId="42" fillId="0" borderId="0" xfId="0" applyFont="1" applyAlignment="1" applyProtection="1">
      <alignment horizontal="left" vertical="center"/>
    </xf>
    <xf numFmtId="0" fontId="2" fillId="0" borderId="0" xfId="5" applyProtection="1">
      <protection hidden="1"/>
    </xf>
    <xf numFmtId="0" fontId="7" fillId="0" borderId="0" xfId="5" applyFont="1" applyProtection="1">
      <protection hidden="1"/>
    </xf>
    <xf numFmtId="0" fontId="7" fillId="0" borderId="0" xfId="5" applyFont="1" applyAlignment="1" applyProtection="1">
      <alignment vertical="center"/>
      <protection hidden="1"/>
    </xf>
    <xf numFmtId="0" fontId="2" fillId="0" borderId="0" xfId="5" applyAlignment="1" applyProtection="1">
      <alignment vertical="center"/>
      <protection hidden="1"/>
    </xf>
    <xf numFmtId="0" fontId="2" fillId="0" borderId="0" xfId="5" applyAlignment="1" applyProtection="1">
      <alignment vertical="top" wrapText="1"/>
      <protection hidden="1"/>
    </xf>
    <xf numFmtId="0" fontId="19" fillId="0" borderId="0" xfId="5" applyFont="1" applyProtection="1">
      <protection hidden="1"/>
    </xf>
    <xf numFmtId="0" fontId="4" fillId="0" borderId="0" xfId="5" applyFont="1" applyProtection="1">
      <protection hidden="1"/>
    </xf>
    <xf numFmtId="0" fontId="4" fillId="0" borderId="0" xfId="5" applyFont="1" applyAlignment="1" applyProtection="1">
      <alignment horizontal="left"/>
      <protection hidden="1"/>
    </xf>
    <xf numFmtId="0" fontId="10" fillId="0" borderId="0" xfId="5" applyFont="1" applyAlignment="1" applyProtection="1">
      <alignment horizontal="left" vertical="center"/>
      <protection hidden="1"/>
    </xf>
    <xf numFmtId="0" fontId="2" fillId="0" borderId="0" xfId="5" applyAlignment="1" applyProtection="1">
      <alignment horizontal="center" vertical="top" wrapText="1"/>
      <protection hidden="1"/>
    </xf>
    <xf numFmtId="0" fontId="24" fillId="0" borderId="0" xfId="5" applyFont="1" applyAlignment="1" applyProtection="1">
      <alignment vertical="center"/>
      <protection hidden="1"/>
    </xf>
    <xf numFmtId="0" fontId="24" fillId="0" borderId="0" xfId="5" applyFont="1" applyAlignment="1" applyProtection="1">
      <alignment vertical="center" wrapText="1"/>
      <protection hidden="1"/>
    </xf>
    <xf numFmtId="0" fontId="2" fillId="0" borderId="0" xfId="5" applyAlignment="1" applyProtection="1">
      <alignment vertical="center" wrapText="1"/>
      <protection hidden="1"/>
    </xf>
    <xf numFmtId="0" fontId="45" fillId="0" borderId="0" xfId="5" applyFont="1" applyProtection="1">
      <protection hidden="1"/>
    </xf>
    <xf numFmtId="0" fontId="46" fillId="0" borderId="0" xfId="5" applyFont="1" applyAlignment="1" applyProtection="1">
      <alignment horizontal="right"/>
      <protection hidden="1"/>
    </xf>
    <xf numFmtId="0" fontId="8" fillId="0" borderId="0" xfId="5" applyFont="1" applyAlignment="1" applyProtection="1">
      <alignment horizontal="left"/>
      <protection hidden="1"/>
    </xf>
    <xf numFmtId="0" fontId="2" fillId="0" borderId="0" xfId="5" applyAlignment="1">
      <alignment vertical="center"/>
    </xf>
    <xf numFmtId="0" fontId="2" fillId="0" borderId="0" xfId="5" applyAlignment="1">
      <alignment horizontal="right" vertical="center"/>
    </xf>
    <xf numFmtId="0" fontId="2" fillId="0" borderId="0" xfId="5" quotePrefix="1" applyBorder="1" applyAlignment="1">
      <alignment vertical="center"/>
    </xf>
    <xf numFmtId="0" fontId="2" fillId="0" borderId="0" xfId="5" quotePrefix="1" applyAlignment="1">
      <alignment horizontal="right" vertical="center"/>
    </xf>
    <xf numFmtId="0" fontId="3" fillId="0" borderId="0" xfId="5" applyFont="1" applyAlignment="1">
      <alignment vertical="center"/>
    </xf>
    <xf numFmtId="9" fontId="2" fillId="0" borderId="0" xfId="2" applyFont="1" applyBorder="1" applyAlignment="1">
      <alignment horizontal="center" vertical="center"/>
    </xf>
    <xf numFmtId="0" fontId="2" fillId="0" borderId="0" xfId="5" applyFont="1" applyAlignment="1">
      <alignment vertical="center"/>
    </xf>
    <xf numFmtId="185" fontId="2" fillId="0" borderId="0" xfId="5" applyNumberFormat="1" applyAlignment="1">
      <alignment vertical="center"/>
    </xf>
    <xf numFmtId="0" fontId="19" fillId="0" borderId="0" xfId="5" applyFont="1"/>
    <xf numFmtId="0" fontId="4" fillId="0" borderId="0" xfId="5" applyFont="1"/>
    <xf numFmtId="0" fontId="4" fillId="0" borderId="0" xfId="5" applyFont="1" applyAlignment="1">
      <alignment horizontal="left"/>
    </xf>
    <xf numFmtId="0" fontId="4" fillId="0" borderId="0" xfId="5" applyFont="1" applyBorder="1" applyAlignment="1">
      <alignment horizontal="left"/>
    </xf>
    <xf numFmtId="0" fontId="4" fillId="0" borderId="0" xfId="5" applyFont="1" applyFill="1" applyBorder="1" applyAlignment="1">
      <alignment horizontal="left" vertical="center"/>
    </xf>
    <xf numFmtId="0" fontId="4" fillId="0" borderId="0" xfId="5" applyFont="1" applyBorder="1" applyAlignment="1">
      <alignment vertical="top" wrapText="1"/>
    </xf>
    <xf numFmtId="0" fontId="10" fillId="0" borderId="0" xfId="5" applyFont="1" applyAlignment="1">
      <alignment horizontal="left" vertical="center"/>
    </xf>
    <xf numFmtId="0" fontId="10" fillId="0" borderId="0" xfId="5" applyFont="1" applyFill="1" applyAlignment="1">
      <alignment horizontal="left" vertical="center"/>
    </xf>
    <xf numFmtId="49" fontId="10" fillId="0" borderId="0" xfId="5" applyNumberFormat="1" applyFont="1" applyAlignment="1">
      <alignment horizontal="left" vertical="center"/>
    </xf>
    <xf numFmtId="0" fontId="10" fillId="0" borderId="0" xfId="5" applyNumberFormat="1" applyFont="1" applyAlignment="1">
      <alignment horizontal="left" vertical="center"/>
    </xf>
    <xf numFmtId="0" fontId="2" fillId="0" borderId="0" xfId="5" applyNumberFormat="1" applyAlignment="1">
      <alignment vertical="center"/>
    </xf>
    <xf numFmtId="0" fontId="24" fillId="0" borderId="0" xfId="5" applyFont="1" applyAlignment="1">
      <alignment vertical="center"/>
    </xf>
    <xf numFmtId="0" fontId="2" fillId="0" borderId="0" xfId="5" applyAlignment="1">
      <alignment horizontal="center" vertical="center" wrapText="1"/>
    </xf>
    <xf numFmtId="0" fontId="2" fillId="0" borderId="0" xfId="5" applyBorder="1" applyAlignment="1">
      <alignment vertical="center" wrapText="1"/>
    </xf>
    <xf numFmtId="0" fontId="2" fillId="0" borderId="0" xfId="5" applyAlignment="1">
      <alignment vertical="center" wrapText="1"/>
    </xf>
    <xf numFmtId="0" fontId="2" fillId="0" borderId="0" xfId="5"/>
    <xf numFmtId="0" fontId="14" fillId="0" borderId="0" xfId="5" applyFont="1" applyAlignment="1">
      <alignment vertical="center"/>
    </xf>
    <xf numFmtId="0" fontId="11" fillId="0" borderId="0" xfId="5" applyNumberFormat="1" applyFont="1"/>
    <xf numFmtId="0" fontId="24" fillId="0" borderId="0" xfId="5" applyFont="1"/>
    <xf numFmtId="0" fontId="24" fillId="0" borderId="0" xfId="5" applyNumberFormat="1" applyFont="1"/>
    <xf numFmtId="0" fontId="9" fillId="0" borderId="0" xfId="5" applyNumberFormat="1" applyFont="1" applyAlignment="1">
      <alignment horizontal="left" vertical="center"/>
    </xf>
    <xf numFmtId="0" fontId="9" fillId="0" borderId="0" xfId="5" applyNumberFormat="1" applyFont="1" applyAlignment="1">
      <alignment horizontal="left"/>
    </xf>
    <xf numFmtId="0" fontId="3" fillId="0" borderId="0" xfId="0" applyFont="1" applyAlignment="1" applyProtection="1">
      <alignment horizontal="center" vertical="center"/>
    </xf>
    <xf numFmtId="0" fontId="42" fillId="0" borderId="0" xfId="0" applyFont="1" applyAlignment="1" applyProtection="1">
      <alignment horizontal="center" vertical="center"/>
    </xf>
    <xf numFmtId="0" fontId="51" fillId="0" borderId="0" xfId="0" applyFont="1" applyAlignment="1" applyProtection="1">
      <alignment vertical="center"/>
    </xf>
    <xf numFmtId="0" fontId="51" fillId="0" borderId="0" xfId="0" applyFont="1" applyAlignment="1" applyProtection="1">
      <alignment horizontal="center" vertical="center"/>
    </xf>
    <xf numFmtId="0" fontId="51" fillId="0" borderId="0" xfId="0" applyNumberFormat="1" applyFont="1" applyAlignment="1" applyProtection="1">
      <alignment vertical="center"/>
    </xf>
    <xf numFmtId="0" fontId="47" fillId="0" borderId="0" xfId="0" applyFont="1" applyBorder="1" applyAlignment="1" applyProtection="1">
      <alignment vertical="center" wrapText="1"/>
    </xf>
    <xf numFmtId="0" fontId="47" fillId="0" borderId="0" xfId="0" applyFont="1" applyAlignment="1" applyProtection="1">
      <alignment vertical="center" wrapText="1"/>
    </xf>
    <xf numFmtId="169" fontId="47" fillId="0" borderId="0" xfId="0" applyNumberFormat="1" applyFont="1" applyBorder="1" applyAlignment="1" applyProtection="1">
      <alignment vertical="center" wrapText="1"/>
    </xf>
    <xf numFmtId="0" fontId="47" fillId="0" borderId="0" xfId="0" applyFont="1" applyAlignment="1" applyProtection="1">
      <alignment vertical="center"/>
    </xf>
    <xf numFmtId="0" fontId="47" fillId="0" borderId="0" xfId="0" applyFont="1" applyFill="1" applyAlignment="1" applyProtection="1">
      <alignment horizontal="center" vertical="center"/>
    </xf>
    <xf numFmtId="167" fontId="6" fillId="0" borderId="0" xfId="0" applyNumberFormat="1" applyFont="1" applyFill="1" applyBorder="1" applyAlignment="1" applyProtection="1">
      <alignment horizontal="left" vertical="center" wrapText="1"/>
    </xf>
    <xf numFmtId="167" fontId="28" fillId="2" borderId="29" xfId="0" applyNumberFormat="1" applyFont="1" applyFill="1" applyBorder="1" applyAlignment="1" applyProtection="1">
      <alignment horizontal="left" vertical="center" wrapText="1"/>
    </xf>
    <xf numFmtId="0" fontId="28" fillId="2" borderId="17" xfId="0" applyFont="1" applyFill="1" applyBorder="1" applyAlignment="1" applyProtection="1">
      <alignment horizontal="left" vertical="center"/>
    </xf>
    <xf numFmtId="0" fontId="28" fillId="2" borderId="17" xfId="0" applyFont="1" applyFill="1" applyBorder="1" applyAlignment="1" applyProtection="1">
      <alignment horizontal="left" vertical="center" wrapText="1"/>
    </xf>
    <xf numFmtId="0" fontId="11" fillId="0" borderId="21" xfId="0" applyFont="1" applyFill="1" applyBorder="1" applyAlignment="1" applyProtection="1">
      <alignment horizontal="centerContinuous" vertical="center" wrapText="1"/>
    </xf>
    <xf numFmtId="174" fontId="10" fillId="0" borderId="21" xfId="0" applyNumberFormat="1" applyFont="1" applyFill="1" applyBorder="1" applyAlignment="1" applyProtection="1">
      <alignment horizontal="centerContinuous" vertical="center" wrapText="1"/>
    </xf>
    <xf numFmtId="167" fontId="10" fillId="8" borderId="29" xfId="0" applyNumberFormat="1" applyFont="1" applyFill="1" applyBorder="1" applyAlignment="1" applyProtection="1">
      <alignment horizontal="left" vertical="center" wrapText="1"/>
    </xf>
    <xf numFmtId="0" fontId="53" fillId="8" borderId="17" xfId="0" applyFont="1" applyFill="1" applyBorder="1" applyAlignment="1" applyProtection="1">
      <alignment horizontal="left" vertical="center"/>
    </xf>
    <xf numFmtId="49" fontId="10" fillId="8" borderId="9" xfId="0" applyNumberFormat="1" applyFont="1" applyFill="1" applyBorder="1" applyAlignment="1" applyProtection="1">
      <alignment horizontal="left" vertical="center"/>
    </xf>
    <xf numFmtId="49" fontId="11" fillId="0" borderId="50" xfId="0" applyNumberFormat="1" applyFont="1" applyBorder="1" applyAlignment="1" applyProtection="1">
      <alignment horizontal="left" vertical="center"/>
    </xf>
    <xf numFmtId="0" fontId="11" fillId="9" borderId="53" xfId="0" applyFont="1" applyFill="1" applyBorder="1" applyAlignment="1" applyProtection="1">
      <alignment horizontal="center" vertical="center"/>
      <protection locked="0"/>
    </xf>
    <xf numFmtId="0" fontId="11" fillId="9" borderId="54" xfId="0" applyFont="1" applyFill="1" applyBorder="1" applyAlignment="1" applyProtection="1">
      <alignment horizontal="center" vertical="center"/>
      <protection locked="0"/>
    </xf>
    <xf numFmtId="49" fontId="11" fillId="0" borderId="55" xfId="0" applyNumberFormat="1" applyFont="1" applyBorder="1" applyAlignment="1" applyProtection="1">
      <alignment horizontal="left" vertical="center"/>
    </xf>
    <xf numFmtId="0" fontId="11" fillId="9" borderId="58" xfId="0" applyFont="1" applyFill="1" applyBorder="1" applyAlignment="1" applyProtection="1">
      <alignment horizontal="center" vertical="center"/>
      <protection locked="0"/>
    </xf>
    <xf numFmtId="49" fontId="11" fillId="0" borderId="59" xfId="0" applyNumberFormat="1" applyFont="1" applyBorder="1" applyAlignment="1" applyProtection="1">
      <alignment horizontal="left" vertical="center"/>
    </xf>
    <xf numFmtId="0" fontId="11" fillId="9" borderId="62" xfId="0" applyFont="1" applyFill="1" applyBorder="1" applyAlignment="1" applyProtection="1">
      <alignment horizontal="center" vertical="center"/>
      <protection locked="0"/>
    </xf>
    <xf numFmtId="175" fontId="11" fillId="9" borderId="62" xfId="0" applyNumberFormat="1" applyFont="1" applyFill="1" applyBorder="1" applyAlignment="1" applyProtection="1">
      <alignment horizontal="center" vertical="center"/>
      <protection locked="0"/>
    </xf>
    <xf numFmtId="10" fontId="11" fillId="9" borderId="62" xfId="2" applyNumberFormat="1" applyFont="1" applyFill="1" applyBorder="1" applyAlignment="1" applyProtection="1">
      <alignment horizontal="center" vertical="center"/>
      <protection locked="0"/>
    </xf>
    <xf numFmtId="175" fontId="11" fillId="9" borderId="60" xfId="0" applyNumberFormat="1" applyFont="1" applyFill="1" applyBorder="1" applyAlignment="1" applyProtection="1">
      <alignment horizontal="center" vertical="center"/>
      <protection locked="0"/>
    </xf>
    <xf numFmtId="49" fontId="11" fillId="0" borderId="48" xfId="0" applyNumberFormat="1" applyFont="1" applyBorder="1" applyAlignment="1" applyProtection="1">
      <alignment horizontal="left" vertical="center"/>
    </xf>
    <xf numFmtId="0" fontId="11" fillId="0" borderId="63" xfId="0" applyFont="1" applyBorder="1" applyAlignment="1" applyProtection="1">
      <alignment horizontal="center" vertical="center"/>
    </xf>
    <xf numFmtId="0" fontId="11" fillId="0" borderId="61" xfId="0" applyFont="1" applyBorder="1" applyAlignment="1" applyProtection="1">
      <alignment horizontal="center" vertical="center"/>
    </xf>
    <xf numFmtId="0" fontId="11" fillId="0" borderId="57" xfId="0" applyFont="1" applyBorder="1" applyAlignment="1" applyProtection="1">
      <alignment horizontal="center" vertical="center"/>
    </xf>
    <xf numFmtId="167" fontId="28" fillId="2" borderId="29" xfId="0" applyNumberFormat="1" applyFont="1" applyFill="1" applyBorder="1" applyAlignment="1" applyProtection="1">
      <alignment horizontal="center" vertical="center" wrapText="1"/>
    </xf>
    <xf numFmtId="0" fontId="28" fillId="2" borderId="17" xfId="0" applyFont="1" applyFill="1" applyBorder="1" applyAlignment="1" applyProtection="1">
      <alignment horizontal="center" vertical="center" wrapText="1"/>
    </xf>
    <xf numFmtId="172" fontId="11" fillId="9" borderId="2" xfId="0" applyNumberFormat="1" applyFont="1" applyFill="1" applyBorder="1" applyAlignment="1" applyProtection="1">
      <alignment horizontal="center" vertical="center"/>
      <protection locked="0"/>
    </xf>
    <xf numFmtId="166" fontId="11" fillId="0" borderId="2" xfId="0" applyNumberFormat="1"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41" fillId="0" borderId="0" xfId="0" applyFont="1" applyProtection="1"/>
    <xf numFmtId="0" fontId="28" fillId="2" borderId="10" xfId="0" applyFont="1" applyFill="1" applyBorder="1" applyAlignment="1" applyProtection="1">
      <alignment horizontal="left" vertical="center"/>
    </xf>
    <xf numFmtId="0" fontId="28" fillId="2" borderId="10" xfId="0" applyFont="1" applyFill="1" applyBorder="1" applyAlignment="1" applyProtection="1">
      <alignment horizontal="center" vertical="center" wrapText="1"/>
    </xf>
    <xf numFmtId="9" fontId="28" fillId="2" borderId="10" xfId="2" applyFont="1" applyFill="1" applyBorder="1" applyAlignment="1" applyProtection="1">
      <alignment horizontal="center" vertical="center" wrapText="1"/>
    </xf>
    <xf numFmtId="0" fontId="28" fillId="2" borderId="17" xfId="0" applyFont="1" applyFill="1" applyBorder="1" applyAlignment="1" applyProtection="1">
      <alignment horizontal="center" vertical="center"/>
    </xf>
    <xf numFmtId="0" fontId="10" fillId="0" borderId="2" xfId="0" applyFont="1" applyBorder="1" applyAlignment="1" applyProtection="1">
      <alignment vertical="center" wrapText="1"/>
    </xf>
    <xf numFmtId="0" fontId="11" fillId="0" borderId="0" xfId="0" applyFont="1" applyAlignment="1" applyProtection="1">
      <alignment wrapText="1"/>
    </xf>
    <xf numFmtId="0" fontId="11" fillId="9" borderId="2" xfId="0" applyFont="1" applyFill="1" applyBorder="1" applyProtection="1">
      <protection locked="0"/>
    </xf>
    <xf numFmtId="0" fontId="11" fillId="9" borderId="2" xfId="0" applyFont="1" applyFill="1" applyBorder="1" applyAlignment="1" applyProtection="1">
      <alignment wrapText="1"/>
      <protection locked="0"/>
    </xf>
    <xf numFmtId="10" fontId="11" fillId="9" borderId="2" xfId="2" applyNumberFormat="1" applyFont="1" applyFill="1" applyBorder="1" applyAlignment="1" applyProtection="1">
      <alignment wrapText="1"/>
      <protection locked="0"/>
    </xf>
    <xf numFmtId="0" fontId="51" fillId="0" borderId="0" xfId="5" applyNumberFormat="1" applyFont="1" applyAlignment="1">
      <alignment vertical="center"/>
    </xf>
    <xf numFmtId="0" fontId="15" fillId="0" borderId="0" xfId="5" applyNumberFormat="1" applyFont="1" applyAlignment="1">
      <alignment vertical="center"/>
    </xf>
    <xf numFmtId="0" fontId="4" fillId="0" borderId="0" xfId="5" applyNumberFormat="1" applyFont="1" applyAlignment="1">
      <alignment horizontal="left" vertical="center"/>
    </xf>
    <xf numFmtId="0" fontId="4" fillId="0" borderId="0" xfId="5" applyFont="1" applyAlignment="1">
      <alignment horizontal="left" vertical="center"/>
    </xf>
    <xf numFmtId="0" fontId="10" fillId="0" borderId="2" xfId="5" applyFont="1" applyBorder="1" applyAlignment="1">
      <alignment horizontal="left" vertical="center" wrapText="1"/>
    </xf>
    <xf numFmtId="49" fontId="10" fillId="0" borderId="2" xfId="5" applyNumberFormat="1" applyFont="1" applyBorder="1" applyAlignment="1">
      <alignment horizontal="center" vertical="center" wrapText="1"/>
    </xf>
    <xf numFmtId="0" fontId="28" fillId="2" borderId="2" xfId="5" applyFont="1" applyFill="1" applyBorder="1" applyAlignment="1">
      <alignment horizontal="left" vertical="center"/>
    </xf>
    <xf numFmtId="182" fontId="11" fillId="5" borderId="2" xfId="5" applyNumberFormat="1" applyFont="1" applyFill="1" applyBorder="1" applyAlignment="1">
      <alignment horizontal="right" vertical="center"/>
    </xf>
    <xf numFmtId="183" fontId="11" fillId="15" borderId="2" xfId="5" applyNumberFormat="1" applyFont="1" applyFill="1" applyBorder="1" applyAlignment="1">
      <alignment horizontal="right" vertical="center"/>
    </xf>
    <xf numFmtId="183" fontId="11" fillId="2" borderId="2" xfId="5" applyNumberFormat="1" applyFont="1" applyFill="1" applyBorder="1" applyAlignment="1">
      <alignment horizontal="right" vertical="center"/>
    </xf>
    <xf numFmtId="0" fontId="11" fillId="0" borderId="2" xfId="5" applyFont="1" applyFill="1" applyBorder="1" applyAlignment="1">
      <alignment horizontal="left" vertical="center"/>
    </xf>
    <xf numFmtId="181" fontId="11" fillId="0" borderId="2" xfId="2" applyNumberFormat="1" applyFont="1" applyBorder="1" applyAlignment="1">
      <alignment horizontal="right" vertical="center"/>
    </xf>
    <xf numFmtId="0" fontId="11" fillId="0" borderId="4" xfId="5" applyFont="1" applyBorder="1" applyAlignment="1">
      <alignment vertical="center"/>
    </xf>
    <xf numFmtId="0" fontId="56" fillId="0" borderId="69" xfId="5" applyFont="1" applyBorder="1" applyAlignment="1">
      <alignment vertical="center"/>
    </xf>
    <xf numFmtId="0" fontId="56" fillId="0" borderId="0" xfId="5" applyFont="1" applyBorder="1" applyAlignment="1">
      <alignment vertical="center"/>
    </xf>
    <xf numFmtId="3" fontId="56" fillId="0" borderId="0" xfId="5" applyNumberFormat="1" applyFont="1" applyBorder="1" applyAlignment="1">
      <alignment horizontal="center" vertical="center"/>
    </xf>
    <xf numFmtId="3" fontId="56" fillId="0" borderId="6" xfId="5" applyNumberFormat="1" applyFont="1" applyBorder="1" applyAlignment="1">
      <alignment horizontal="center" vertical="center"/>
    </xf>
    <xf numFmtId="0" fontId="11" fillId="0" borderId="0" xfId="5" applyFont="1" applyAlignment="1">
      <alignment vertical="center"/>
    </xf>
    <xf numFmtId="0" fontId="11" fillId="0" borderId="7" xfId="5" applyFont="1" applyBorder="1" applyAlignment="1">
      <alignment vertical="center"/>
    </xf>
    <xf numFmtId="0" fontId="56" fillId="0" borderId="77" xfId="5" applyFont="1" applyBorder="1" applyAlignment="1">
      <alignment vertical="center"/>
    </xf>
    <xf numFmtId="0" fontId="56" fillId="0" borderId="44" xfId="5" applyFont="1" applyBorder="1" applyAlignment="1">
      <alignment vertical="center"/>
    </xf>
    <xf numFmtId="10" fontId="56" fillId="0" borderId="1" xfId="2" applyNumberFormat="1" applyFont="1" applyBorder="1" applyAlignment="1">
      <alignment horizontal="center" vertical="center"/>
    </xf>
    <xf numFmtId="0" fontId="42" fillId="0" borderId="4" xfId="0" applyFont="1" applyFill="1" applyBorder="1" applyAlignment="1" applyProtection="1">
      <alignment vertical="center" wrapText="1"/>
    </xf>
    <xf numFmtId="166" fontId="11" fillId="9" borderId="2" xfId="0" applyNumberFormat="1" applyFont="1" applyFill="1" applyBorder="1" applyAlignment="1" applyProtection="1">
      <alignment horizontal="right" vertical="center" wrapText="1"/>
      <protection locked="0"/>
    </xf>
    <xf numFmtId="166" fontId="6" fillId="0" borderId="0" xfId="2" applyNumberFormat="1" applyFont="1" applyFill="1" applyBorder="1" applyAlignment="1" applyProtection="1">
      <alignment horizontal="center" vertical="center" wrapText="1"/>
    </xf>
    <xf numFmtId="166" fontId="3" fillId="0" borderId="0" xfId="2" applyNumberFormat="1" applyFont="1" applyFill="1" applyBorder="1" applyAlignment="1" applyProtection="1">
      <alignment horizontal="center" vertical="center" wrapText="1"/>
    </xf>
    <xf numFmtId="166" fontId="0" fillId="0" borderId="0" xfId="0" applyNumberFormat="1" applyProtection="1"/>
    <xf numFmtId="166" fontId="42" fillId="0" borderId="0" xfId="2" applyNumberFormat="1" applyFont="1" applyFill="1" applyBorder="1" applyAlignment="1" applyProtection="1">
      <alignment horizontal="center" vertical="center" wrapText="1"/>
    </xf>
    <xf numFmtId="0" fontId="9" fillId="0" borderId="0" xfId="0" applyNumberFormat="1" applyFont="1" applyBorder="1" applyAlignment="1" applyProtection="1">
      <alignment horizontal="left" vertical="center"/>
    </xf>
    <xf numFmtId="0" fontId="47" fillId="0" borderId="4" xfId="0" applyFont="1" applyBorder="1" applyAlignment="1" applyProtection="1">
      <alignment vertical="center" wrapText="1"/>
    </xf>
    <xf numFmtId="0" fontId="0" fillId="0" borderId="4" xfId="0" applyBorder="1" applyAlignment="1" applyProtection="1">
      <alignment vertical="center" wrapText="1"/>
    </xf>
    <xf numFmtId="0" fontId="61" fillId="0" borderId="2" xfId="0" applyFont="1" applyBorder="1" applyAlignment="1" applyProtection="1">
      <alignment vertical="center" wrapText="1"/>
    </xf>
    <xf numFmtId="0" fontId="1" fillId="0" borderId="0" xfId="6"/>
    <xf numFmtId="0" fontId="1" fillId="11" borderId="0" xfId="6" applyFill="1" applyBorder="1"/>
    <xf numFmtId="0" fontId="62" fillId="11" borderId="0" xfId="6" applyFont="1" applyFill="1" applyBorder="1"/>
    <xf numFmtId="0" fontId="62" fillId="11" borderId="0" xfId="6" applyFont="1" applyFill="1" applyBorder="1" applyAlignment="1">
      <alignment horizontal="right"/>
    </xf>
    <xf numFmtId="0" fontId="1" fillId="0" borderId="0" xfId="6" applyBorder="1"/>
    <xf numFmtId="0" fontId="63" fillId="11" borderId="0" xfId="6" applyFont="1" applyFill="1" applyBorder="1" applyAlignment="1">
      <alignment horizontal="left" vertical="center"/>
    </xf>
    <xf numFmtId="0" fontId="64" fillId="11" borderId="0" xfId="6" applyFont="1" applyFill="1" applyBorder="1" applyAlignment="1">
      <alignment horizontal="left" vertical="center"/>
    </xf>
    <xf numFmtId="0" fontId="65" fillId="11" borderId="0" xfId="6" applyFont="1" applyFill="1" applyBorder="1" applyAlignment="1">
      <alignment horizontal="left" vertical="center"/>
    </xf>
    <xf numFmtId="0" fontId="8" fillId="0" borderId="0" xfId="0" applyNumberFormat="1" applyFont="1" applyBorder="1" applyAlignment="1" applyProtection="1">
      <alignment horizontal="left" vertical="center"/>
    </xf>
    <xf numFmtId="167" fontId="3" fillId="8" borderId="2" xfId="0" applyNumberFormat="1" applyFont="1" applyFill="1" applyBorder="1" applyAlignment="1" applyProtection="1">
      <alignment horizontal="left" vertical="center" wrapText="1"/>
    </xf>
    <xf numFmtId="167" fontId="11" fillId="0" borderId="2" xfId="0" applyNumberFormat="1" applyFont="1" applyBorder="1" applyAlignment="1" applyProtection="1">
      <alignment horizontal="left" vertical="center" wrapText="1"/>
    </xf>
    <xf numFmtId="3" fontId="11" fillId="7" borderId="2" xfId="0" applyNumberFormat="1" applyFont="1" applyFill="1" applyBorder="1" applyAlignment="1" applyProtection="1">
      <alignment vertical="center" wrapText="1"/>
    </xf>
    <xf numFmtId="171" fontId="3" fillId="0" borderId="2" xfId="4" applyNumberFormat="1" applyFont="1" applyFill="1" applyBorder="1" applyAlignment="1" applyProtection="1">
      <alignment horizontal="right" vertical="center" wrapText="1" indent="1"/>
    </xf>
    <xf numFmtId="165" fontId="11" fillId="9" borderId="2" xfId="0" applyNumberFormat="1" applyFont="1" applyFill="1" applyBorder="1" applyAlignment="1" applyProtection="1">
      <alignment horizontal="right" vertical="center" wrapText="1" indent="1"/>
      <protection locked="0"/>
    </xf>
    <xf numFmtId="0" fontId="32" fillId="7" borderId="2" xfId="0" applyFont="1" applyFill="1" applyBorder="1" applyAlignment="1" applyProtection="1">
      <alignment horizontal="center" vertical="center" wrapText="1"/>
    </xf>
    <xf numFmtId="3" fontId="32" fillId="7" borderId="2" xfId="0" applyNumberFormat="1" applyFont="1" applyFill="1" applyBorder="1" applyAlignment="1" applyProtection="1">
      <alignment vertical="center" wrapText="1"/>
    </xf>
    <xf numFmtId="0" fontId="11" fillId="0" borderId="2" xfId="0" applyFont="1" applyBorder="1" applyAlignment="1" applyProtection="1">
      <alignment vertical="center" wrapText="1"/>
    </xf>
    <xf numFmtId="167" fontId="6" fillId="2" borderId="0" xfId="0" applyNumberFormat="1" applyFont="1" applyFill="1" applyBorder="1" applyAlignment="1" applyProtection="1">
      <alignment horizontal="left" vertical="center" wrapText="1"/>
    </xf>
    <xf numFmtId="167" fontId="6" fillId="6" borderId="0" xfId="0" applyNumberFormat="1" applyFont="1" applyFill="1" applyBorder="1" applyAlignment="1" applyProtection="1">
      <alignment horizontal="left" vertical="center" wrapText="1"/>
    </xf>
    <xf numFmtId="0" fontId="6" fillId="6" borderId="0" xfId="0" applyFont="1" applyFill="1" applyBorder="1" applyAlignment="1" applyProtection="1">
      <alignment horizontal="left" vertical="center"/>
    </xf>
    <xf numFmtId="0" fontId="6" fillId="6" borderId="0" xfId="0" applyFont="1" applyFill="1" applyBorder="1" applyAlignment="1" applyProtection="1">
      <alignment horizontal="center" vertical="center" wrapText="1"/>
    </xf>
    <xf numFmtId="0" fontId="16" fillId="6" borderId="0" xfId="0" applyFont="1" applyFill="1" applyBorder="1" applyAlignment="1" applyProtection="1">
      <alignment horizontal="center" vertical="center" wrapText="1"/>
    </xf>
    <xf numFmtId="9" fontId="6" fillId="6" borderId="0" xfId="2"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9" fontId="6" fillId="2" borderId="0" xfId="2" applyFont="1" applyFill="1" applyBorder="1" applyAlignment="1" applyProtection="1">
      <alignment horizontal="center" vertical="center" wrapText="1"/>
    </xf>
    <xf numFmtId="0" fontId="0" fillId="12" borderId="0" xfId="0" applyFill="1" applyBorder="1" applyAlignment="1" applyProtection="1">
      <alignment vertical="center"/>
    </xf>
    <xf numFmtId="0" fontId="0" fillId="12" borderId="0" xfId="0" applyFill="1" applyBorder="1" applyAlignment="1" applyProtection="1">
      <alignment horizontal="center" vertical="center"/>
    </xf>
    <xf numFmtId="0" fontId="10" fillId="0" borderId="2" xfId="0" applyFont="1" applyBorder="1" applyAlignment="1" applyProtection="1">
      <alignment horizontal="left" vertical="center" wrapText="1"/>
    </xf>
    <xf numFmtId="166" fontId="11" fillId="4" borderId="2" xfId="0" applyNumberFormat="1" applyFont="1" applyFill="1" applyBorder="1" applyAlignment="1" applyProtection="1">
      <alignment horizontal="right" vertical="center" wrapText="1"/>
      <protection locked="0"/>
    </xf>
    <xf numFmtId="169" fontId="27" fillId="3" borderId="2" xfId="0" applyNumberFormat="1" applyFont="1" applyFill="1" applyBorder="1" applyAlignment="1" applyProtection="1">
      <alignment horizontal="right" vertical="center" wrapText="1"/>
    </xf>
    <xf numFmtId="167" fontId="17" fillId="0" borderId="2" xfId="0" applyNumberFormat="1" applyFont="1" applyBorder="1" applyAlignment="1" applyProtection="1">
      <alignment horizontal="left" vertical="center" wrapText="1"/>
    </xf>
    <xf numFmtId="166" fontId="3" fillId="0" borderId="2" xfId="0" applyNumberFormat="1" applyFont="1" applyFill="1" applyBorder="1" applyAlignment="1" applyProtection="1">
      <alignment horizontal="right" vertical="center" wrapText="1"/>
    </xf>
    <xf numFmtId="169" fontId="12" fillId="3" borderId="2" xfId="0" applyNumberFormat="1" applyFont="1" applyFill="1" applyBorder="1" applyAlignment="1" applyProtection="1">
      <alignment horizontal="right" vertical="center" wrapText="1"/>
    </xf>
    <xf numFmtId="49" fontId="17"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166" fontId="17" fillId="0" borderId="0" xfId="0" applyNumberFormat="1" applyFont="1" applyBorder="1" applyAlignment="1" applyProtection="1">
      <alignment horizontal="right" vertical="center"/>
    </xf>
    <xf numFmtId="0" fontId="4" fillId="0" borderId="0" xfId="0" applyNumberFormat="1" applyFont="1" applyAlignment="1" applyProtection="1">
      <alignment horizontal="left" vertical="center"/>
    </xf>
    <xf numFmtId="167" fontId="6" fillId="0" borderId="15" xfId="0" applyNumberFormat="1" applyFont="1" applyFill="1" applyBorder="1" applyAlignment="1" applyProtection="1">
      <alignment horizontal="left" vertical="center" wrapText="1"/>
    </xf>
    <xf numFmtId="167" fontId="6" fillId="6" borderId="47" xfId="0" applyNumberFormat="1" applyFont="1" applyFill="1" applyBorder="1" applyAlignment="1" applyProtection="1">
      <alignment horizontal="left" vertical="center" wrapText="1"/>
    </xf>
    <xf numFmtId="166" fontId="6" fillId="6" borderId="0" xfId="2" applyNumberFormat="1" applyFont="1" applyFill="1" applyBorder="1" applyAlignment="1" applyProtection="1">
      <alignment horizontal="center" vertical="center" wrapText="1"/>
    </xf>
    <xf numFmtId="0" fontId="29" fillId="0" borderId="2" xfId="0" applyFont="1" applyBorder="1" applyAlignment="1" applyProtection="1">
      <alignment vertical="center" wrapText="1"/>
    </xf>
    <xf numFmtId="167" fontId="36" fillId="2" borderId="2" xfId="0" applyNumberFormat="1" applyFont="1" applyFill="1" applyBorder="1" applyAlignment="1" applyProtection="1">
      <alignment horizontal="left" vertical="center" wrapText="1"/>
    </xf>
    <xf numFmtId="0" fontId="6" fillId="2" borderId="2" xfId="0" applyFont="1" applyFill="1" applyBorder="1" applyAlignment="1" applyProtection="1">
      <alignment horizontal="right" vertical="center" wrapText="1"/>
    </xf>
    <xf numFmtId="0" fontId="36" fillId="2" borderId="2" xfId="0" applyFont="1" applyFill="1" applyBorder="1" applyAlignment="1" applyProtection="1">
      <alignment vertical="center" wrapText="1"/>
    </xf>
    <xf numFmtId="0" fontId="36" fillId="2" borderId="2" xfId="0" applyFont="1" applyFill="1" applyBorder="1" applyAlignment="1" applyProtection="1">
      <alignment horizontal="center" vertical="center" wrapText="1"/>
    </xf>
    <xf numFmtId="3" fontId="6" fillId="2" borderId="2" xfId="0" applyNumberFormat="1" applyFont="1" applyFill="1" applyBorder="1" applyAlignment="1" applyProtection="1">
      <alignment horizontal="right" vertical="center" indent="1"/>
    </xf>
    <xf numFmtId="166" fontId="12" fillId="0" borderId="2" xfId="0" applyNumberFormat="1" applyFont="1" applyFill="1" applyBorder="1" applyAlignment="1" applyProtection="1">
      <alignment horizontal="right" vertical="center"/>
    </xf>
    <xf numFmtId="169" fontId="12" fillId="3" borderId="2" xfId="0" applyNumberFormat="1" applyFont="1" applyFill="1" applyBorder="1" applyAlignment="1" applyProtection="1">
      <alignment horizontal="right" vertical="center"/>
    </xf>
    <xf numFmtId="166" fontId="6" fillId="2" borderId="0" xfId="2" applyNumberFormat="1" applyFont="1" applyFill="1" applyBorder="1" applyAlignment="1" applyProtection="1">
      <alignment horizontal="center" vertical="center" wrapText="1"/>
    </xf>
    <xf numFmtId="3" fontId="11" fillId="4" borderId="2" xfId="0" applyNumberFormat="1" applyFont="1" applyFill="1" applyBorder="1" applyAlignment="1" applyProtection="1">
      <alignment horizontal="right" vertical="center" wrapText="1"/>
      <protection locked="0"/>
    </xf>
    <xf numFmtId="165" fontId="11" fillId="4" borderId="2" xfId="0" applyNumberFormat="1" applyFont="1" applyFill="1" applyBorder="1" applyAlignment="1" applyProtection="1">
      <alignment horizontal="right" vertical="center" wrapText="1"/>
      <protection locked="0"/>
    </xf>
    <xf numFmtId="166" fontId="11" fillId="0" borderId="2" xfId="0" applyNumberFormat="1" applyFont="1" applyFill="1" applyBorder="1" applyAlignment="1" applyProtection="1">
      <alignment horizontal="right" vertical="center" wrapText="1"/>
    </xf>
    <xf numFmtId="166" fontId="10" fillId="0" borderId="2" xfId="0" applyNumberFormat="1" applyFont="1" applyBorder="1" applyAlignment="1" applyProtection="1">
      <alignment horizontal="center" vertical="center" wrapText="1"/>
    </xf>
    <xf numFmtId="0" fontId="0" fillId="12" borderId="0" xfId="0" applyFill="1" applyBorder="1" applyProtection="1"/>
    <xf numFmtId="167" fontId="31" fillId="0" borderId="2" xfId="0" applyNumberFormat="1" applyFont="1" applyBorder="1" applyAlignment="1" applyProtection="1">
      <alignment horizontal="left" vertical="center" wrapText="1"/>
    </xf>
    <xf numFmtId="0" fontId="31" fillId="0" borderId="2" xfId="0" applyFont="1" applyFill="1" applyBorder="1" applyAlignment="1" applyProtection="1">
      <alignment horizontal="center" vertical="center" wrapText="1"/>
    </xf>
    <xf numFmtId="166" fontId="31" fillId="0" borderId="2" xfId="0" applyNumberFormat="1" applyFont="1" applyFill="1" applyBorder="1" applyAlignment="1" applyProtection="1">
      <alignment horizontal="right" vertical="center" wrapText="1"/>
    </xf>
    <xf numFmtId="167" fontId="11" fillId="0" borderId="2" xfId="0" applyNumberFormat="1" applyFont="1" applyBorder="1" applyAlignment="1" applyProtection="1">
      <alignment vertical="center" wrapText="1"/>
    </xf>
    <xf numFmtId="166" fontId="2" fillId="9" borderId="2" xfId="0" applyNumberFormat="1" applyFont="1" applyFill="1" applyBorder="1" applyAlignment="1" applyProtection="1">
      <alignment horizontal="right" vertical="center" wrapText="1"/>
      <protection locked="0"/>
    </xf>
    <xf numFmtId="0" fontId="7" fillId="9" borderId="2" xfId="0" applyFont="1" applyFill="1" applyBorder="1" applyAlignment="1" applyProtection="1">
      <alignment horizontal="center" vertical="center" wrapText="1"/>
      <protection locked="0"/>
    </xf>
    <xf numFmtId="3" fontId="11" fillId="9" borderId="2" xfId="0" applyNumberFormat="1" applyFont="1" applyFill="1" applyBorder="1" applyAlignment="1" applyProtection="1">
      <alignment horizontal="center" vertical="center" wrapText="1"/>
      <protection locked="0"/>
    </xf>
    <xf numFmtId="166" fontId="21" fillId="0" borderId="0" xfId="0" applyNumberFormat="1" applyFont="1" applyFill="1" applyBorder="1" applyAlignment="1" applyProtection="1">
      <alignment horizontal="center" vertical="center"/>
    </xf>
    <xf numFmtId="167" fontId="6" fillId="2" borderId="2" xfId="0" applyNumberFormat="1" applyFont="1" applyFill="1" applyBorder="1" applyAlignment="1" applyProtection="1">
      <alignment horizontal="left" vertical="center" wrapText="1"/>
    </xf>
    <xf numFmtId="166" fontId="6" fillId="2" borderId="2" xfId="2" applyNumberFormat="1" applyFont="1" applyFill="1" applyBorder="1" applyAlignment="1" applyProtection="1">
      <alignment horizontal="right" vertical="center" wrapText="1"/>
    </xf>
    <xf numFmtId="165" fontId="11" fillId="0" borderId="2" xfId="0" applyNumberFormat="1" applyFont="1" applyFill="1" applyBorder="1" applyAlignment="1" applyProtection="1">
      <alignment horizontal="right" vertical="center" wrapText="1"/>
    </xf>
    <xf numFmtId="0" fontId="11" fillId="10" borderId="2" xfId="0" applyFont="1" applyFill="1" applyBorder="1" applyAlignment="1" applyProtection="1">
      <alignment horizontal="center" vertical="center" wrapText="1"/>
    </xf>
    <xf numFmtId="165" fontId="11" fillId="9" borderId="2" xfId="0" applyNumberFormat="1" applyFont="1" applyFill="1" applyBorder="1" applyAlignment="1" applyProtection="1">
      <alignment vertical="center" wrapText="1"/>
      <protection locked="0"/>
    </xf>
    <xf numFmtId="167" fontId="6" fillId="2" borderId="3" xfId="0" applyNumberFormat="1" applyFont="1" applyFill="1" applyBorder="1" applyAlignment="1" applyProtection="1">
      <alignment horizontal="left" vertical="center" wrapText="1"/>
    </xf>
    <xf numFmtId="167" fontId="6" fillId="6" borderId="44" xfId="0" applyNumberFormat="1"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169" fontId="0" fillId="0" borderId="0" xfId="0" applyNumberFormat="1" applyBorder="1" applyAlignment="1" applyProtection="1">
      <alignment vertical="center"/>
    </xf>
    <xf numFmtId="0" fontId="0" fillId="0" borderId="0" xfId="0" applyBorder="1" applyAlignment="1" applyProtection="1">
      <alignment horizontal="center" vertical="center" wrapText="1"/>
    </xf>
    <xf numFmtId="0" fontId="18" fillId="0" borderId="0" xfId="0" applyFont="1" applyBorder="1" applyAlignment="1" applyProtection="1">
      <alignment horizontal="center" vertical="center" wrapText="1"/>
    </xf>
    <xf numFmtId="0" fontId="11" fillId="0" borderId="2" xfId="5" applyFont="1" applyBorder="1" applyAlignment="1">
      <alignment vertical="center"/>
    </xf>
    <xf numFmtId="180" fontId="11" fillId="0" borderId="2" xfId="5" applyNumberFormat="1" applyFont="1" applyBorder="1" applyAlignment="1">
      <alignment horizontal="center" vertical="center"/>
    </xf>
    <xf numFmtId="180" fontId="11" fillId="0" borderId="2" xfId="5" applyNumberFormat="1" applyFont="1" applyBorder="1" applyAlignment="1" applyProtection="1">
      <alignment horizontal="center" vertical="center"/>
      <protection hidden="1"/>
    </xf>
    <xf numFmtId="184" fontId="28" fillId="2" borderId="2" xfId="5" applyNumberFormat="1" applyFont="1" applyFill="1" applyBorder="1" applyAlignment="1">
      <alignment horizontal="left" vertical="center" wrapText="1"/>
    </xf>
    <xf numFmtId="0" fontId="11" fillId="2" borderId="2" xfId="5" applyFont="1" applyFill="1" applyBorder="1" applyAlignment="1">
      <alignment horizontal="center" vertical="center"/>
    </xf>
    <xf numFmtId="0" fontId="11" fillId="2" borderId="2" xfId="5" applyFont="1" applyFill="1" applyBorder="1" applyAlignment="1">
      <alignment vertical="center"/>
    </xf>
    <xf numFmtId="184" fontId="11" fillId="0" borderId="2" xfId="5" applyNumberFormat="1" applyFont="1" applyBorder="1" applyAlignment="1">
      <alignment horizontal="left" vertical="center"/>
    </xf>
    <xf numFmtId="184" fontId="11" fillId="0" borderId="2" xfId="5" applyNumberFormat="1" applyFont="1" applyFill="1" applyBorder="1" applyAlignment="1">
      <alignment horizontal="left" vertical="center" wrapText="1"/>
    </xf>
    <xf numFmtId="0" fontId="55" fillId="5" borderId="2" xfId="5" applyFont="1" applyFill="1" applyBorder="1" applyAlignment="1">
      <alignment horizontal="center" vertical="center"/>
    </xf>
    <xf numFmtId="0" fontId="10" fillId="5" borderId="2" xfId="5" applyFont="1" applyFill="1" applyBorder="1" applyAlignment="1">
      <alignment vertical="center"/>
    </xf>
    <xf numFmtId="182" fontId="10" fillId="5" borderId="2" xfId="5" applyNumberFormat="1" applyFont="1" applyFill="1" applyBorder="1" applyAlignment="1">
      <alignment horizontal="right" vertical="center"/>
    </xf>
    <xf numFmtId="0" fontId="56" fillId="0" borderId="2" xfId="5" applyFont="1" applyBorder="1" applyAlignment="1">
      <alignment vertical="center"/>
    </xf>
    <xf numFmtId="0" fontId="31" fillId="0" borderId="2" xfId="5" applyFont="1" applyBorder="1" applyAlignment="1">
      <alignment horizontal="right" vertical="center"/>
    </xf>
    <xf numFmtId="0" fontId="57" fillId="0" borderId="2" xfId="5" applyFont="1" applyBorder="1" applyAlignment="1">
      <alignment horizontal="right" vertical="center"/>
    </xf>
    <xf numFmtId="0" fontId="11" fillId="0" borderId="2" xfId="5" applyFont="1" applyBorder="1" applyAlignment="1">
      <alignment vertical="center" wrapText="1"/>
    </xf>
    <xf numFmtId="181" fontId="10" fillId="14" borderId="2" xfId="5" applyNumberFormat="1" applyFont="1" applyFill="1" applyBorder="1" applyAlignment="1">
      <alignment horizontal="right" vertical="center"/>
    </xf>
    <xf numFmtId="181" fontId="10" fillId="14" borderId="2" xfId="2" applyNumberFormat="1" applyFont="1" applyFill="1" applyBorder="1" applyAlignment="1">
      <alignment horizontal="right" vertical="center"/>
    </xf>
    <xf numFmtId="0" fontId="2" fillId="0" borderId="2" xfId="5" applyBorder="1" applyAlignment="1">
      <alignment vertical="center"/>
    </xf>
    <xf numFmtId="179" fontId="7" fillId="0" borderId="2" xfId="5" applyNumberFormat="1" applyFont="1" applyBorder="1" applyAlignment="1">
      <alignment horizontal="center" vertical="center" wrapText="1"/>
    </xf>
    <xf numFmtId="179" fontId="7" fillId="0" borderId="2" xfId="5" applyNumberFormat="1" applyFont="1" applyBorder="1" applyAlignment="1">
      <alignment horizontal="center" vertical="center"/>
    </xf>
    <xf numFmtId="0" fontId="4" fillId="0" borderId="0" xfId="5" applyNumberFormat="1" applyFont="1" applyAlignment="1">
      <alignment vertical="center"/>
    </xf>
    <xf numFmtId="0" fontId="47" fillId="0" borderId="0" xfId="0" applyFont="1" applyAlignment="1" applyProtection="1">
      <alignment horizontal="center" vertical="center" wrapText="1"/>
    </xf>
    <xf numFmtId="14" fontId="47" fillId="0" borderId="0" xfId="0" applyNumberFormat="1" applyFont="1" applyFill="1" applyAlignment="1" applyProtection="1">
      <alignment vertical="center" wrapText="1"/>
    </xf>
    <xf numFmtId="49" fontId="11" fillId="0" borderId="10" xfId="0" applyNumberFormat="1" applyFont="1" applyBorder="1" applyAlignment="1" applyProtection="1">
      <alignment horizontal="left" vertical="center"/>
    </xf>
    <xf numFmtId="49" fontId="11" fillId="0" borderId="10" xfId="0" applyNumberFormat="1" applyFont="1" applyBorder="1" applyAlignment="1" applyProtection="1">
      <alignment horizontal="left"/>
    </xf>
    <xf numFmtId="0" fontId="67" fillId="11" borderId="0" xfId="6" applyFont="1" applyFill="1" applyBorder="1"/>
    <xf numFmtId="0" fontId="68" fillId="0" borderId="0" xfId="0" applyFont="1" applyAlignment="1" applyProtection="1">
      <alignment horizontal="left" vertical="center" indent="1"/>
    </xf>
    <xf numFmtId="0" fontId="29" fillId="9" borderId="2" xfId="0" applyFont="1" applyFill="1" applyBorder="1" applyAlignment="1" applyProtection="1">
      <alignment vertical="center" wrapText="1"/>
      <protection locked="0"/>
    </xf>
    <xf numFmtId="0" fontId="10" fillId="0" borderId="0" xfId="0" applyFont="1" applyBorder="1" applyAlignment="1" applyProtection="1">
      <alignment horizontal="center" vertical="center" wrapText="1"/>
    </xf>
    <xf numFmtId="0" fontId="3" fillId="21" borderId="2" xfId="0" applyFont="1" applyFill="1" applyBorder="1" applyAlignment="1" applyProtection="1">
      <alignment horizontal="left" vertical="center" wrapText="1"/>
    </xf>
    <xf numFmtId="0" fontId="3" fillId="21" borderId="2"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166" fontId="3" fillId="0" borderId="0" xfId="0" applyNumberFormat="1" applyFont="1" applyFill="1" applyBorder="1" applyAlignment="1" applyProtection="1">
      <alignment horizontal="right" vertical="center" wrapText="1"/>
    </xf>
    <xf numFmtId="0" fontId="7" fillId="0" borderId="0" xfId="0" applyFont="1" applyFill="1" applyBorder="1" applyAlignment="1" applyProtection="1">
      <alignment horizontal="right" vertical="center" wrapText="1"/>
    </xf>
    <xf numFmtId="0" fontId="10" fillId="0" borderId="0" xfId="0" applyFont="1" applyAlignment="1" applyProtection="1">
      <alignment vertical="center"/>
    </xf>
    <xf numFmtId="0" fontId="11" fillId="0" borderId="2" xfId="0" applyFont="1" applyBorder="1" applyAlignment="1" applyProtection="1">
      <alignment horizontal="center" vertical="center"/>
    </xf>
    <xf numFmtId="0" fontId="2" fillId="0" borderId="2" xfId="0" applyFont="1" applyBorder="1" applyAlignment="1" applyProtection="1">
      <alignment horizontal="center" vertical="center"/>
    </xf>
    <xf numFmtId="0" fontId="0" fillId="0" borderId="2" xfId="0" applyBorder="1" applyAlignment="1" applyProtection="1">
      <alignment horizontal="center" vertical="center"/>
    </xf>
    <xf numFmtId="0" fontId="0" fillId="0" borderId="5" xfId="0" applyBorder="1" applyAlignment="1" applyProtection="1">
      <alignment horizontal="center" vertical="center"/>
    </xf>
    <xf numFmtId="0" fontId="0" fillId="0" borderId="3" xfId="0" applyBorder="1" applyAlignment="1" applyProtection="1">
      <alignment horizontal="center" vertical="center"/>
    </xf>
    <xf numFmtId="0" fontId="2" fillId="0" borderId="3" xfId="0" applyFont="1" applyBorder="1" applyAlignment="1" applyProtection="1">
      <alignment horizontal="center" vertical="center"/>
    </xf>
    <xf numFmtId="3" fontId="3" fillId="0" borderId="0" xfId="0" applyNumberFormat="1" applyFont="1" applyBorder="1" applyAlignment="1" applyProtection="1">
      <alignment horizontal="right" vertical="center" wrapText="1"/>
    </xf>
    <xf numFmtId="171" fontId="3" fillId="0" borderId="0" xfId="4" applyNumberFormat="1" applyFont="1" applyFill="1" applyBorder="1" applyAlignment="1" applyProtection="1">
      <alignment horizontal="right" vertical="center" wrapText="1" indent="1"/>
    </xf>
    <xf numFmtId="0" fontId="3" fillId="21" borderId="2" xfId="0" applyFont="1" applyFill="1" applyBorder="1" applyAlignment="1" applyProtection="1">
      <alignment horizontal="center" vertical="center"/>
    </xf>
    <xf numFmtId="0" fontId="9" fillId="0" borderId="0" xfId="5" applyNumberFormat="1" applyFont="1" applyFill="1" applyAlignment="1">
      <alignment horizontal="left"/>
    </xf>
    <xf numFmtId="166" fontId="37" fillId="0" borderId="2" xfId="0" applyNumberFormat="1" applyFont="1" applyFill="1" applyBorder="1" applyAlignment="1" applyProtection="1">
      <alignment horizontal="right" vertical="center" wrapText="1"/>
    </xf>
    <xf numFmtId="0" fontId="11" fillId="0" borderId="2" xfId="5" applyFont="1" applyBorder="1" applyAlignment="1">
      <alignment vertical="center"/>
    </xf>
    <xf numFmtId="0" fontId="0" fillId="0" borderId="2" xfId="0" applyBorder="1" applyAlignment="1" applyProtection="1">
      <alignment vertical="center"/>
    </xf>
    <xf numFmtId="188" fontId="29" fillId="0" borderId="15" xfId="0" applyNumberFormat="1" applyFont="1" applyFill="1" applyBorder="1" applyAlignment="1" applyProtection="1">
      <alignment horizontal="right" vertical="center"/>
    </xf>
    <xf numFmtId="0" fontId="11" fillId="0" borderId="2" xfId="5" applyFont="1" applyBorder="1" applyAlignment="1">
      <alignment vertical="center"/>
    </xf>
    <xf numFmtId="0" fontId="8" fillId="0" borderId="4" xfId="0" applyFont="1" applyBorder="1" applyAlignment="1" applyProtection="1">
      <alignment vertical="center" wrapText="1"/>
    </xf>
    <xf numFmtId="166" fontId="31" fillId="0" borderId="2" xfId="5" applyNumberFormat="1" applyFont="1" applyBorder="1" applyAlignment="1">
      <alignment horizontal="right" vertical="center"/>
    </xf>
    <xf numFmtId="181" fontId="31" fillId="0" borderId="15" xfId="5" applyNumberFormat="1" applyFont="1" applyBorder="1" applyAlignment="1">
      <alignment horizontal="right" vertical="center"/>
    </xf>
    <xf numFmtId="181" fontId="31" fillId="0" borderId="3" xfId="2" applyNumberFormat="1" applyFont="1" applyBorder="1" applyAlignment="1">
      <alignment horizontal="right" vertical="center"/>
    </xf>
    <xf numFmtId="0" fontId="11" fillId="0" borderId="5" xfId="5" applyFont="1" applyBorder="1" applyAlignment="1">
      <alignment vertical="center"/>
    </xf>
    <xf numFmtId="166" fontId="57" fillId="0" borderId="2" xfId="5" applyNumberFormat="1" applyFont="1" applyBorder="1" applyAlignment="1">
      <alignment horizontal="center" vertical="center"/>
    </xf>
    <xf numFmtId="0" fontId="19" fillId="0" borderId="0" xfId="5" applyFont="1" applyAlignment="1">
      <alignment vertical="top"/>
    </xf>
    <xf numFmtId="166" fontId="66" fillId="22" borderId="0" xfId="5" applyNumberFormat="1" applyFont="1" applyFill="1" applyBorder="1" applyAlignment="1">
      <alignment horizontal="left" vertical="center"/>
    </xf>
    <xf numFmtId="166" fontId="9" fillId="22" borderId="0" xfId="5" applyNumberFormat="1" applyFont="1" applyFill="1" applyBorder="1" applyAlignment="1">
      <alignment horizontal="center" vertical="center"/>
    </xf>
    <xf numFmtId="166" fontId="30" fillId="22" borderId="76" xfId="5" applyNumberFormat="1" applyFont="1" applyFill="1" applyBorder="1" applyAlignment="1">
      <alignment horizontal="right" vertical="center"/>
    </xf>
    <xf numFmtId="0" fontId="69" fillId="0" borderId="0" xfId="0" applyFont="1" applyProtection="1"/>
    <xf numFmtId="0" fontId="70" fillId="0" borderId="0" xfId="0" applyFont="1" applyAlignment="1" applyProtection="1">
      <alignment vertical="center"/>
    </xf>
    <xf numFmtId="0" fontId="70" fillId="0" borderId="0" xfId="5" applyFont="1" applyAlignment="1">
      <alignment vertical="center"/>
    </xf>
    <xf numFmtId="0" fontId="69" fillId="0" borderId="0" xfId="5" applyFont="1" applyAlignment="1">
      <alignment vertical="center"/>
    </xf>
    <xf numFmtId="169" fontId="67" fillId="0" borderId="0" xfId="0" applyNumberFormat="1" applyFont="1" applyFill="1" applyBorder="1" applyProtection="1"/>
    <xf numFmtId="0" fontId="71" fillId="0" borderId="2" xfId="0" applyFont="1" applyFill="1" applyBorder="1" applyAlignment="1" applyProtection="1">
      <alignment horizontal="center" vertical="center"/>
    </xf>
    <xf numFmtId="0" fontId="71" fillId="0" borderId="3" xfId="0" applyFont="1" applyBorder="1" applyAlignment="1" applyProtection="1">
      <alignment horizontal="center" vertical="center"/>
    </xf>
    <xf numFmtId="0" fontId="7" fillId="0" borderId="0" xfId="0" applyFont="1" applyFill="1" applyBorder="1" applyAlignment="1" applyProtection="1">
      <alignment horizontal="left" vertical="center"/>
    </xf>
    <xf numFmtId="0" fontId="11" fillId="0" borderId="2" xfId="0" applyFont="1" applyBorder="1" applyAlignment="1" applyProtection="1">
      <alignment horizontal="left" vertical="center" wrapText="1"/>
    </xf>
    <xf numFmtId="0" fontId="40" fillId="0" borderId="0" xfId="0" applyFont="1" applyAlignment="1">
      <alignment horizontal="left" vertical="center" wrapText="1"/>
    </xf>
    <xf numFmtId="0" fontId="11" fillId="0" borderId="2" xfId="5" applyFont="1" applyBorder="1" applyAlignment="1">
      <alignment vertical="center"/>
    </xf>
    <xf numFmtId="0" fontId="11" fillId="7" borderId="15" xfId="0" applyFont="1" applyFill="1" applyBorder="1" applyAlignment="1" applyProtection="1">
      <alignment horizontal="center" vertical="center" wrapText="1"/>
    </xf>
    <xf numFmtId="3" fontId="11" fillId="7" borderId="3" xfId="0" applyNumberFormat="1" applyFont="1" applyFill="1" applyBorder="1" applyAlignment="1" applyProtection="1">
      <alignment vertical="center" wrapText="1"/>
    </xf>
    <xf numFmtId="0" fontId="2" fillId="0" borderId="2" xfId="0" applyFont="1" applyFill="1" applyBorder="1" applyAlignment="1" applyProtection="1">
      <alignment horizontal="center" vertical="center"/>
    </xf>
    <xf numFmtId="165" fontId="11" fillId="0" borderId="2" xfId="0" applyNumberFormat="1" applyFont="1" applyFill="1" applyBorder="1" applyAlignment="1" applyProtection="1">
      <alignment horizontal="right" vertical="center" wrapText="1" indent="1"/>
    </xf>
    <xf numFmtId="0" fontId="10" fillId="0" borderId="2" xfId="0" applyFont="1" applyBorder="1" applyAlignment="1">
      <alignment vertical="center" wrapText="1"/>
    </xf>
    <xf numFmtId="0" fontId="4" fillId="0" borderId="0" xfId="0" applyNumberFormat="1" applyFont="1" applyAlignment="1" applyProtection="1">
      <alignment vertical="center" wrapText="1"/>
    </xf>
    <xf numFmtId="0" fontId="9" fillId="0" borderId="0" xfId="0" applyNumberFormat="1" applyFont="1" applyAlignment="1" applyProtection="1">
      <alignment vertical="center" wrapText="1"/>
    </xf>
    <xf numFmtId="0" fontId="51" fillId="0" borderId="0" xfId="0" applyNumberFormat="1" applyFont="1" applyAlignment="1" applyProtection="1">
      <alignment vertical="center" wrapText="1"/>
    </xf>
    <xf numFmtId="190" fontId="11" fillId="4" borderId="2" xfId="0" applyNumberFormat="1" applyFont="1" applyFill="1" applyBorder="1" applyAlignment="1" applyProtection="1">
      <alignment horizontal="right" vertical="center" wrapText="1"/>
      <protection locked="0"/>
    </xf>
    <xf numFmtId="190" fontId="11" fillId="9" borderId="2" xfId="0" applyNumberFormat="1" applyFont="1" applyFill="1" applyBorder="1" applyAlignment="1" applyProtection="1">
      <alignment horizontal="right" vertical="center" wrapText="1"/>
      <protection locked="0"/>
    </xf>
    <xf numFmtId="0" fontId="11" fillId="9" borderId="14" xfId="0" applyFont="1" applyFill="1" applyBorder="1" applyAlignment="1" applyProtection="1">
      <alignment horizontal="center" vertical="center" wrapText="1"/>
      <protection locked="0"/>
    </xf>
    <xf numFmtId="0" fontId="11" fillId="9" borderId="26" xfId="0" applyFont="1" applyFill="1" applyBorder="1" applyAlignment="1" applyProtection="1">
      <alignment horizontal="center" vertical="center" wrapText="1"/>
      <protection locked="0"/>
    </xf>
    <xf numFmtId="166" fontId="11" fillId="9" borderId="53" xfId="0" applyNumberFormat="1" applyFont="1" applyFill="1" applyBorder="1" applyAlignment="1" applyProtection="1">
      <alignment horizontal="center" vertical="center"/>
      <protection locked="0"/>
    </xf>
    <xf numFmtId="166" fontId="11" fillId="9" borderId="54" xfId="0" applyNumberFormat="1" applyFont="1" applyFill="1" applyBorder="1" applyAlignment="1" applyProtection="1">
      <alignment horizontal="center" vertical="center"/>
      <protection locked="0"/>
    </xf>
    <xf numFmtId="176" fontId="11" fillId="9" borderId="62" xfId="0" applyNumberFormat="1" applyFont="1" applyFill="1" applyBorder="1" applyAlignment="1" applyProtection="1">
      <alignment horizontal="center" vertical="center"/>
      <protection locked="0"/>
    </xf>
    <xf numFmtId="176" fontId="11" fillId="9" borderId="58" xfId="0" applyNumberFormat="1" applyFont="1" applyFill="1" applyBorder="1" applyAlignment="1" applyProtection="1">
      <alignment horizontal="center" vertical="center"/>
      <protection locked="0"/>
    </xf>
    <xf numFmtId="176" fontId="11" fillId="9" borderId="60" xfId="0" applyNumberFormat="1" applyFont="1" applyFill="1" applyBorder="1" applyAlignment="1" applyProtection="1">
      <alignment horizontal="center" vertical="center"/>
      <protection locked="0"/>
    </xf>
    <xf numFmtId="176" fontId="11" fillId="9" borderId="54" xfId="0" applyNumberFormat="1" applyFont="1" applyFill="1" applyBorder="1" applyAlignment="1" applyProtection="1">
      <alignment horizontal="center" vertical="center"/>
      <protection locked="0"/>
    </xf>
    <xf numFmtId="166" fontId="11" fillId="9" borderId="51" xfId="0" applyNumberFormat="1" applyFont="1" applyFill="1" applyBorder="1" applyAlignment="1" applyProtection="1">
      <alignment horizontal="center" vertical="center"/>
      <protection locked="0"/>
    </xf>
    <xf numFmtId="166" fontId="11" fillId="9" borderId="60" xfId="0" applyNumberFormat="1" applyFont="1" applyFill="1" applyBorder="1" applyAlignment="1" applyProtection="1">
      <alignment horizontal="center" vertical="center"/>
      <protection locked="0"/>
    </xf>
    <xf numFmtId="166" fontId="11" fillId="9" borderId="62" xfId="0" applyNumberFormat="1" applyFont="1" applyFill="1" applyBorder="1" applyAlignment="1" applyProtection="1">
      <alignment horizontal="center" vertical="center"/>
      <protection locked="0"/>
    </xf>
    <xf numFmtId="0" fontId="11" fillId="9" borderId="22" xfId="0" applyFont="1" applyFill="1" applyBorder="1" applyAlignment="1" applyProtection="1">
      <alignment horizontal="center" vertical="center"/>
      <protection locked="0"/>
    </xf>
    <xf numFmtId="0" fontId="11" fillId="9" borderId="46" xfId="0" applyFont="1" applyFill="1" applyBorder="1" applyAlignment="1" applyProtection="1">
      <alignment horizontal="center" vertical="center"/>
      <protection locked="0"/>
    </xf>
    <xf numFmtId="177" fontId="11" fillId="9" borderId="60" xfId="0" applyNumberFormat="1" applyFont="1" applyFill="1" applyBorder="1" applyAlignment="1" applyProtection="1">
      <alignment horizontal="center" vertical="center"/>
      <protection locked="0"/>
    </xf>
    <xf numFmtId="177" fontId="11" fillId="9" borderId="62" xfId="0" applyNumberFormat="1" applyFont="1" applyFill="1" applyBorder="1" applyAlignment="1" applyProtection="1">
      <alignment horizontal="center" vertical="center"/>
      <protection locked="0"/>
    </xf>
    <xf numFmtId="191" fontId="11" fillId="9" borderId="51" xfId="0" applyNumberFormat="1" applyFont="1" applyFill="1" applyBorder="1" applyAlignment="1" applyProtection="1">
      <alignment horizontal="center" vertical="center"/>
      <protection locked="0"/>
    </xf>
    <xf numFmtId="191" fontId="11" fillId="9" borderId="53" xfId="0" applyNumberFormat="1" applyFont="1" applyFill="1" applyBorder="1" applyAlignment="1" applyProtection="1">
      <alignment horizontal="center" vertical="center"/>
      <protection locked="0"/>
    </xf>
    <xf numFmtId="192" fontId="11" fillId="9" borderId="60" xfId="0" applyNumberFormat="1" applyFont="1" applyFill="1" applyBorder="1" applyAlignment="1" applyProtection="1">
      <alignment horizontal="center" vertical="center"/>
      <protection locked="0"/>
    </xf>
    <xf numFmtId="192" fontId="11" fillId="9" borderId="62" xfId="0" applyNumberFormat="1" applyFont="1" applyFill="1" applyBorder="1" applyAlignment="1" applyProtection="1">
      <alignment horizontal="center" vertical="center"/>
      <protection locked="0"/>
    </xf>
    <xf numFmtId="192" fontId="11" fillId="9" borderId="56" xfId="0" applyNumberFormat="1" applyFont="1" applyFill="1" applyBorder="1" applyAlignment="1" applyProtection="1">
      <alignment horizontal="center" vertical="center"/>
      <protection locked="0"/>
    </xf>
    <xf numFmtId="192" fontId="11" fillId="9" borderId="58" xfId="0" applyNumberFormat="1" applyFont="1" applyFill="1" applyBorder="1" applyAlignment="1" applyProtection="1">
      <alignment horizontal="center" vertical="center"/>
      <protection locked="0"/>
    </xf>
    <xf numFmtId="0" fontId="11" fillId="0" borderId="2" xfId="0" applyFont="1" applyBorder="1" applyAlignment="1" applyProtection="1">
      <alignment horizontal="left" vertical="center" wrapText="1"/>
    </xf>
    <xf numFmtId="0" fontId="11" fillId="0" borderId="5" xfId="0" applyFont="1" applyBorder="1" applyAlignment="1" applyProtection="1">
      <alignment horizontal="left" vertical="center"/>
    </xf>
    <xf numFmtId="0" fontId="11" fillId="0" borderId="15" xfId="0" applyFont="1" applyBorder="1" applyAlignment="1" applyProtection="1">
      <alignment horizontal="left" vertical="center"/>
    </xf>
    <xf numFmtId="0" fontId="11" fillId="0" borderId="3" xfId="0" applyFont="1" applyBorder="1" applyAlignment="1" applyProtection="1">
      <alignment horizontal="left" vertical="center"/>
    </xf>
    <xf numFmtId="0" fontId="11" fillId="0" borderId="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0" borderId="3"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xf>
    <xf numFmtId="0" fontId="29" fillId="0" borderId="5" xfId="0" applyFont="1" applyBorder="1" applyAlignment="1" applyProtection="1">
      <alignment horizontal="left" vertical="center" wrapText="1"/>
    </xf>
    <xf numFmtId="0" fontId="29" fillId="0" borderId="15" xfId="0" applyFont="1" applyBorder="1" applyAlignment="1" applyProtection="1">
      <alignment horizontal="left" vertical="center" wrapText="1"/>
    </xf>
    <xf numFmtId="0" fontId="11" fillId="0" borderId="5" xfId="0" applyFont="1" applyBorder="1" applyAlignment="1" applyProtection="1">
      <alignment horizontal="left" vertical="center" wrapText="1"/>
    </xf>
    <xf numFmtId="0" fontId="11" fillId="0" borderId="15" xfId="0" applyFont="1" applyBorder="1" applyAlignment="1" applyProtection="1">
      <alignment horizontal="left" vertical="center" wrapText="1"/>
    </xf>
    <xf numFmtId="0" fontId="11" fillId="0" borderId="3" xfId="0" applyFont="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0" fillId="0" borderId="2" xfId="0" applyFont="1" applyBorder="1" applyAlignment="1" applyProtection="1">
      <alignment horizontal="center" vertical="center" wrapText="1"/>
    </xf>
    <xf numFmtId="0" fontId="2" fillId="0" borderId="0" xfId="0" applyFont="1" applyAlignment="1" applyProtection="1">
      <alignment vertical="center"/>
    </xf>
    <xf numFmtId="166" fontId="0" fillId="9" borderId="2" xfId="0" applyNumberFormat="1" applyFill="1" applyBorder="1" applyAlignment="1" applyProtection="1">
      <alignment horizontal="right" vertical="center"/>
      <protection locked="0"/>
    </xf>
    <xf numFmtId="166" fontId="2" fillId="9" borderId="2" xfId="0" applyNumberFormat="1" applyFont="1" applyFill="1" applyBorder="1" applyAlignment="1" applyProtection="1">
      <alignment horizontal="right" vertical="center"/>
      <protection locked="0"/>
    </xf>
    <xf numFmtId="0" fontId="39" fillId="0" borderId="0" xfId="0" applyFont="1" applyProtection="1"/>
    <xf numFmtId="0" fontId="4" fillId="0" borderId="0" xfId="0" applyFont="1" applyAlignment="1" applyProtection="1">
      <alignment horizontal="left" vertical="center" wrapText="1"/>
    </xf>
    <xf numFmtId="0" fontId="3" fillId="0" borderId="0" xfId="0" applyFont="1" applyAlignment="1" applyProtection="1">
      <alignment vertical="center" wrapText="1"/>
    </xf>
    <xf numFmtId="0" fontId="11" fillId="11" borderId="2" xfId="0" applyFont="1" applyFill="1" applyBorder="1" applyAlignment="1" applyProtection="1">
      <alignment horizontal="left" vertical="center"/>
    </xf>
    <xf numFmtId="0" fontId="10" fillId="0" borderId="5" xfId="0" applyFont="1" applyBorder="1" applyAlignment="1" applyProtection="1">
      <alignment vertical="center" wrapText="1"/>
    </xf>
    <xf numFmtId="166" fontId="10" fillId="0" borderId="2" xfId="0" applyNumberFormat="1" applyFont="1" applyBorder="1" applyAlignment="1" applyProtection="1">
      <alignment horizontal="center" vertical="center"/>
    </xf>
    <xf numFmtId="49" fontId="4" fillId="0" borderId="0" xfId="0" applyNumberFormat="1" applyFont="1" applyBorder="1" applyAlignment="1" applyProtection="1">
      <alignment horizontal="left"/>
    </xf>
    <xf numFmtId="0" fontId="47" fillId="0" borderId="0" xfId="0" applyFont="1" applyProtection="1"/>
    <xf numFmtId="0" fontId="0" fillId="0" borderId="0" xfId="0" applyAlignment="1" applyProtection="1">
      <alignment horizontal="left"/>
    </xf>
    <xf numFmtId="49" fontId="10" fillId="0" borderId="10" xfId="0" applyNumberFormat="1" applyFont="1" applyFill="1" applyBorder="1" applyAlignment="1" applyProtection="1">
      <alignment horizontal="left" vertical="center" wrapText="1"/>
    </xf>
    <xf numFmtId="0" fontId="10" fillId="0" borderId="21" xfId="0" applyFont="1" applyFill="1" applyBorder="1" applyAlignment="1" applyProtection="1">
      <alignment horizontal="left" vertical="center" wrapText="1"/>
    </xf>
    <xf numFmtId="0" fontId="10" fillId="0" borderId="21" xfId="0" applyFont="1" applyFill="1" applyBorder="1" applyAlignment="1" applyProtection="1">
      <alignment horizontal="center" vertical="center" wrapText="1"/>
    </xf>
    <xf numFmtId="0" fontId="11" fillId="8" borderId="26" xfId="0" applyFont="1" applyFill="1" applyBorder="1" applyProtection="1"/>
    <xf numFmtId="0" fontId="11" fillId="0" borderId="0" xfId="0" applyFont="1" applyBorder="1" applyProtection="1"/>
    <xf numFmtId="0" fontId="10" fillId="0" borderId="0" xfId="0" applyFont="1" applyAlignment="1" applyProtection="1">
      <alignment horizontal="center" vertical="center"/>
    </xf>
    <xf numFmtId="0" fontId="10" fillId="8" borderId="17" xfId="0" applyFont="1" applyFill="1" applyBorder="1" applyAlignment="1" applyProtection="1">
      <alignment vertical="center"/>
    </xf>
    <xf numFmtId="0" fontId="10" fillId="8" borderId="26" xfId="0" applyFont="1" applyFill="1" applyBorder="1" applyProtection="1"/>
    <xf numFmtId="0" fontId="10" fillId="8" borderId="14" xfId="0" applyFont="1" applyFill="1" applyBorder="1" applyAlignment="1" applyProtection="1">
      <alignment horizontal="center" vertical="center" wrapText="1"/>
    </xf>
    <xf numFmtId="0" fontId="11" fillId="0" borderId="51" xfId="0" applyFont="1" applyBorder="1" applyAlignment="1" applyProtection="1">
      <alignment vertical="center" wrapText="1"/>
    </xf>
    <xf numFmtId="0" fontId="11" fillId="0" borderId="52" xfId="0" applyFont="1" applyBorder="1" applyAlignment="1" applyProtection="1">
      <alignment horizontal="center" vertical="center"/>
    </xf>
    <xf numFmtId="0" fontId="11" fillId="0" borderId="56" xfId="0" applyFont="1" applyBorder="1" applyAlignment="1" applyProtection="1">
      <alignment vertical="center" wrapText="1"/>
    </xf>
    <xf numFmtId="0" fontId="11" fillId="0" borderId="0" xfId="0" applyFont="1" applyBorder="1" applyAlignment="1" applyProtection="1">
      <alignment vertical="center" wrapText="1"/>
    </xf>
    <xf numFmtId="0" fontId="11" fillId="0" borderId="0" xfId="0" applyFont="1" applyBorder="1" applyAlignment="1" applyProtection="1">
      <alignment horizontal="center" vertical="center"/>
    </xf>
    <xf numFmtId="0" fontId="11" fillId="0" borderId="0" xfId="0" applyFont="1" applyFill="1" applyBorder="1" applyAlignment="1" applyProtection="1">
      <alignment vertical="center"/>
    </xf>
    <xf numFmtId="0" fontId="11" fillId="0" borderId="60" xfId="0" applyFont="1" applyBorder="1" applyAlignment="1" applyProtection="1">
      <alignment vertical="center" wrapText="1"/>
    </xf>
    <xf numFmtId="0" fontId="11" fillId="0" borderId="49" xfId="0" applyFont="1" applyBorder="1" applyAlignment="1" applyProtection="1">
      <alignment vertical="center" wrapText="1"/>
    </xf>
    <xf numFmtId="0" fontId="11" fillId="0" borderId="49" xfId="0" applyFont="1" applyBorder="1" applyAlignment="1" applyProtection="1">
      <alignment horizontal="center" vertical="center"/>
    </xf>
    <xf numFmtId="0" fontId="11" fillId="0" borderId="49" xfId="0" applyFont="1" applyFill="1" applyBorder="1" applyAlignment="1" applyProtection="1">
      <alignment horizontal="center" vertical="center"/>
    </xf>
    <xf numFmtId="0" fontId="11" fillId="0" borderId="22" xfId="0" applyFont="1" applyBorder="1" applyAlignment="1" applyProtection="1">
      <alignment vertical="center" wrapText="1"/>
    </xf>
    <xf numFmtId="0" fontId="11" fillId="0" borderId="64" xfId="0" applyFont="1" applyBorder="1" applyAlignment="1" applyProtection="1">
      <alignment horizontal="center" vertical="center"/>
    </xf>
    <xf numFmtId="0" fontId="11" fillId="0" borderId="49" xfId="0" applyFont="1" applyFill="1" applyBorder="1" applyAlignment="1" applyProtection="1">
      <alignment vertical="center"/>
    </xf>
    <xf numFmtId="49" fontId="11" fillId="0" borderId="0" xfId="0" applyNumberFormat="1" applyFont="1" applyBorder="1" applyAlignment="1" applyProtection="1">
      <alignment horizontal="left"/>
    </xf>
    <xf numFmtId="0" fontId="4" fillId="0" borderId="0" xfId="0" applyFont="1" applyBorder="1" applyAlignment="1" applyProtection="1">
      <alignment horizontal="left" vertical="center" wrapText="1"/>
    </xf>
    <xf numFmtId="0" fontId="0" fillId="0" borderId="2" xfId="0" applyBorder="1" applyProtection="1"/>
    <xf numFmtId="0" fontId="20" fillId="8" borderId="5" xfId="0" applyFont="1" applyFill="1" applyBorder="1" applyAlignment="1" applyProtection="1">
      <alignment vertical="center"/>
    </xf>
    <xf numFmtId="0" fontId="20" fillId="8" borderId="15" xfId="0" applyFont="1" applyFill="1" applyBorder="1" applyAlignment="1" applyProtection="1">
      <alignment vertical="center"/>
    </xf>
    <xf numFmtId="0" fontId="20" fillId="8" borderId="20" xfId="0" applyFont="1" applyFill="1" applyBorder="1" applyAlignment="1" applyProtection="1">
      <alignment vertical="center"/>
    </xf>
    <xf numFmtId="0" fontId="35" fillId="7" borderId="3" xfId="0" applyFont="1" applyFill="1" applyBorder="1" applyAlignment="1" applyProtection="1">
      <alignment horizontal="center" vertical="center" wrapText="1"/>
    </xf>
    <xf numFmtId="167" fontId="2" fillId="0" borderId="2" xfId="0" applyNumberFormat="1" applyFont="1" applyBorder="1" applyAlignment="1" applyProtection="1">
      <alignment horizontal="left" vertical="center" wrapText="1"/>
    </xf>
    <xf numFmtId="3" fontId="3" fillId="0" borderId="5" xfId="0" applyNumberFormat="1" applyFont="1" applyBorder="1" applyAlignment="1" applyProtection="1">
      <alignment vertical="center" wrapText="1"/>
    </xf>
    <xf numFmtId="3" fontId="3" fillId="0" borderId="15" xfId="0" applyNumberFormat="1" applyFont="1" applyBorder="1" applyAlignment="1" applyProtection="1">
      <alignment vertical="center" wrapText="1"/>
    </xf>
    <xf numFmtId="3" fontId="3" fillId="0" borderId="82" xfId="0" applyNumberFormat="1" applyFont="1" applyBorder="1" applyAlignment="1" applyProtection="1">
      <alignment vertical="center" wrapText="1"/>
    </xf>
    <xf numFmtId="3" fontId="3" fillId="0" borderId="3" xfId="0" applyNumberFormat="1" applyFont="1" applyBorder="1" applyAlignment="1" applyProtection="1">
      <alignment horizontal="right" vertical="center" indent="1"/>
    </xf>
    <xf numFmtId="166" fontId="3" fillId="0" borderId="2" xfId="0" applyNumberFormat="1" applyFont="1" applyBorder="1" applyAlignment="1" applyProtection="1">
      <alignment horizontal="right" vertical="center" wrapText="1"/>
    </xf>
    <xf numFmtId="49" fontId="9" fillId="0" borderId="0" xfId="0" applyNumberFormat="1" applyFont="1" applyAlignment="1" applyProtection="1">
      <alignment horizontal="left" vertical="center"/>
    </xf>
    <xf numFmtId="49" fontId="3" fillId="4" borderId="0" xfId="0" applyNumberFormat="1" applyFont="1" applyFill="1" applyBorder="1" applyAlignment="1" applyProtection="1">
      <alignment vertical="center"/>
    </xf>
    <xf numFmtId="0" fontId="0" fillId="0" borderId="0" xfId="0" applyFill="1" applyBorder="1" applyAlignment="1" applyProtection="1">
      <alignment vertical="center" wrapText="1"/>
    </xf>
    <xf numFmtId="49" fontId="3" fillId="0" borderId="0" xfId="0" applyNumberFormat="1" applyFont="1" applyFill="1" applyBorder="1" applyAlignment="1" applyProtection="1">
      <alignment vertical="center"/>
    </xf>
    <xf numFmtId="0" fontId="47" fillId="0" borderId="0" xfId="0" applyFont="1" applyFill="1" applyAlignment="1" applyProtection="1">
      <alignment vertical="center"/>
    </xf>
    <xf numFmtId="0" fontId="3" fillId="0" borderId="0" xfId="0" applyFont="1" applyAlignment="1" applyProtection="1">
      <alignment horizontal="left" vertical="center" wrapText="1"/>
    </xf>
    <xf numFmtId="0" fontId="0" fillId="0" borderId="0" xfId="0" applyFill="1" applyAlignment="1" applyProtection="1">
      <alignment horizontal="right" vertical="center" wrapText="1"/>
    </xf>
    <xf numFmtId="0" fontId="3" fillId="5" borderId="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2" xfId="0" applyFill="1" applyBorder="1" applyAlignment="1" applyProtection="1">
      <alignment vertical="center"/>
    </xf>
    <xf numFmtId="0" fontId="3" fillId="0" borderId="8" xfId="0" applyFont="1" applyFill="1" applyBorder="1" applyAlignment="1" applyProtection="1">
      <alignment horizontal="center" vertical="center"/>
    </xf>
    <xf numFmtId="0" fontId="2" fillId="0" borderId="4" xfId="0" applyFont="1" applyFill="1" applyBorder="1" applyAlignment="1" applyProtection="1">
      <alignment horizontal="left" vertical="center"/>
    </xf>
    <xf numFmtId="0" fontId="0" fillId="0" borderId="6" xfId="0" applyFill="1" applyBorder="1" applyAlignment="1" applyProtection="1">
      <alignment vertical="center"/>
    </xf>
    <xf numFmtId="0" fontId="3" fillId="0" borderId="11" xfId="0" applyFont="1" applyBorder="1" applyAlignment="1" applyProtection="1">
      <alignment horizontal="center" vertical="center"/>
    </xf>
    <xf numFmtId="0" fontId="3" fillId="0" borderId="13" xfId="0" applyFont="1" applyBorder="1" applyAlignment="1" applyProtection="1">
      <alignment vertical="center"/>
    </xf>
    <xf numFmtId="0" fontId="0" fillId="0" borderId="12" xfId="0" applyBorder="1" applyAlignment="1" applyProtection="1">
      <alignment vertical="center"/>
    </xf>
    <xf numFmtId="0" fontId="2" fillId="0" borderId="4" xfId="0" applyFont="1" applyBorder="1" applyAlignment="1" applyProtection="1">
      <alignment vertical="center"/>
    </xf>
    <xf numFmtId="0" fontId="0" fillId="0" borderId="6" xfId="0" applyBorder="1" applyAlignment="1" applyProtection="1">
      <alignment vertical="center"/>
    </xf>
    <xf numFmtId="0" fontId="2" fillId="0" borderId="4" xfId="0" applyFont="1" applyBorder="1" applyAlignment="1" applyProtection="1">
      <alignment horizontal="left" vertical="center"/>
    </xf>
    <xf numFmtId="0" fontId="3" fillId="0" borderId="38" xfId="0" applyFont="1" applyBorder="1" applyAlignment="1" applyProtection="1">
      <alignment horizontal="center" vertical="center"/>
    </xf>
    <xf numFmtId="0" fontId="2" fillId="0" borderId="6" xfId="0" applyFont="1" applyBorder="1" applyAlignment="1" applyProtection="1">
      <alignment vertical="center"/>
    </xf>
    <xf numFmtId="0" fontId="2" fillId="0" borderId="6" xfId="0" applyFont="1" applyBorder="1" applyAlignment="1" applyProtection="1">
      <alignment vertical="center" wrapText="1"/>
    </xf>
    <xf numFmtId="0" fontId="3" fillId="0" borderId="47" xfId="0" applyFont="1" applyBorder="1" applyAlignment="1" applyProtection="1">
      <alignment horizontal="left" vertical="center"/>
    </xf>
    <xf numFmtId="0" fontId="2" fillId="0" borderId="12" xfId="0" applyFont="1" applyBorder="1" applyAlignment="1" applyProtection="1">
      <alignment vertical="center"/>
    </xf>
    <xf numFmtId="0" fontId="3" fillId="0" borderId="8" xfId="0" applyFont="1" applyBorder="1" applyAlignment="1" applyProtection="1">
      <alignment horizontal="center" vertical="center"/>
    </xf>
    <xf numFmtId="0" fontId="2" fillId="0" borderId="0" xfId="0" applyFont="1" applyBorder="1" applyAlignment="1" applyProtection="1">
      <alignment horizontal="left" vertical="center"/>
    </xf>
    <xf numFmtId="0" fontId="3" fillId="0" borderId="13" xfId="0" applyFont="1" applyBorder="1" applyAlignment="1" applyProtection="1">
      <alignment horizontal="center" vertical="center"/>
    </xf>
    <xf numFmtId="0" fontId="3" fillId="0" borderId="13" xfId="0" applyFont="1" applyBorder="1" applyAlignment="1" applyProtection="1">
      <alignment horizontal="left" vertical="center"/>
    </xf>
    <xf numFmtId="0" fontId="3" fillId="0" borderId="4" xfId="0" applyFont="1" applyBorder="1" applyAlignment="1" applyProtection="1">
      <alignment horizontal="center" vertical="center"/>
    </xf>
    <xf numFmtId="0" fontId="2" fillId="0" borderId="7" xfId="0" applyFont="1" applyBorder="1" applyAlignment="1" applyProtection="1">
      <alignment horizontal="left" vertical="center"/>
    </xf>
    <xf numFmtId="0" fontId="2" fillId="0" borderId="1" xfId="0" applyFont="1" applyBorder="1" applyAlignment="1" applyProtection="1">
      <alignment vertical="center" wrapText="1"/>
    </xf>
    <xf numFmtId="0" fontId="3" fillId="0" borderId="0" xfId="0" applyFont="1" applyBorder="1" applyAlignment="1" applyProtection="1">
      <alignment horizontal="left" vertical="center"/>
    </xf>
    <xf numFmtId="0" fontId="2" fillId="0" borderId="44" xfId="0" applyFont="1" applyBorder="1" applyAlignment="1" applyProtection="1">
      <alignment horizontal="left" vertical="center"/>
    </xf>
    <xf numFmtId="0" fontId="2" fillId="0" borderId="0" xfId="5" applyNumberFormat="1" applyFill="1" applyAlignment="1" applyProtection="1">
      <alignment horizontal="left" vertical="center"/>
    </xf>
    <xf numFmtId="0" fontId="9" fillId="0" borderId="0" xfId="5" applyNumberFormat="1" applyFont="1" applyAlignment="1" applyProtection="1">
      <alignment horizontal="left" vertical="center"/>
    </xf>
    <xf numFmtId="0" fontId="2" fillId="0" borderId="0" xfId="5" applyAlignment="1" applyProtection="1">
      <alignment horizontal="center" vertical="center"/>
    </xf>
    <xf numFmtId="0" fontId="36" fillId="0" borderId="0" xfId="5" applyFont="1" applyAlignment="1" applyProtection="1">
      <alignment horizontal="center" vertical="center"/>
    </xf>
    <xf numFmtId="0" fontId="2" fillId="0" borderId="0" xfId="5" applyNumberFormat="1" applyAlignment="1" applyProtection="1">
      <alignment horizontal="left" vertical="center"/>
    </xf>
    <xf numFmtId="0" fontId="2" fillId="0" borderId="0" xfId="5" applyFont="1" applyAlignment="1" applyProtection="1">
      <alignment horizontal="center" vertical="center" wrapText="1"/>
    </xf>
    <xf numFmtId="0" fontId="11" fillId="0" borderId="0" xfId="5" applyFont="1" applyAlignment="1" applyProtection="1">
      <alignment horizontal="center" vertical="center" wrapText="1"/>
    </xf>
    <xf numFmtId="0" fontId="24" fillId="0" borderId="0" xfId="5" applyFont="1" applyAlignment="1" applyProtection="1">
      <alignment horizontal="center" vertical="center"/>
    </xf>
    <xf numFmtId="0" fontId="51" fillId="0" borderId="0" xfId="5" applyNumberFormat="1" applyFont="1" applyAlignment="1" applyProtection="1">
      <alignment horizontal="left" vertical="center"/>
    </xf>
    <xf numFmtId="0" fontId="24" fillId="0" borderId="0" xfId="5" applyFont="1" applyAlignment="1" applyProtection="1">
      <alignment horizontal="center" vertical="center" wrapText="1"/>
    </xf>
    <xf numFmtId="0" fontId="31" fillId="0" borderId="0" xfId="5" applyFont="1" applyAlignment="1" applyProtection="1">
      <alignment horizontal="center" vertical="center" wrapText="1"/>
    </xf>
    <xf numFmtId="0" fontId="50" fillId="0" borderId="0" xfId="5" applyFont="1" applyAlignment="1" applyProtection="1">
      <alignment horizontal="center" vertical="center"/>
    </xf>
    <xf numFmtId="0" fontId="11" fillId="0" borderId="0" xfId="5" applyNumberFormat="1" applyFont="1" applyAlignment="1" applyProtection="1">
      <alignment horizontal="left" vertical="center"/>
    </xf>
    <xf numFmtId="0" fontId="2" fillId="0" borderId="0" xfId="5" applyFill="1" applyAlignment="1" applyProtection="1">
      <alignment horizontal="center" vertical="center"/>
    </xf>
    <xf numFmtId="0" fontId="2" fillId="0" borderId="0" xfId="5" applyFont="1" applyFill="1" applyAlignment="1" applyProtection="1">
      <alignment horizontal="center" vertical="center" wrapText="1"/>
    </xf>
    <xf numFmtId="0" fontId="4" fillId="0" borderId="0" xfId="5" applyFont="1" applyAlignment="1" applyProtection="1">
      <alignment horizontal="left" vertical="center"/>
    </xf>
    <xf numFmtId="0" fontId="2" fillId="0" borderId="0" xfId="5" applyFont="1" applyAlignment="1" applyProtection="1">
      <alignment horizontal="left" vertical="center"/>
    </xf>
    <xf numFmtId="0" fontId="31" fillId="0" borderId="0" xfId="5" applyFont="1" applyAlignment="1" applyProtection="1">
      <alignment vertical="center"/>
    </xf>
    <xf numFmtId="180" fontId="11" fillId="0" borderId="9" xfId="5" applyNumberFormat="1" applyFont="1" applyBorder="1" applyAlignment="1" applyProtection="1">
      <alignment horizontal="center" vertical="center"/>
    </xf>
    <xf numFmtId="180" fontId="11" fillId="0" borderId="29" xfId="5" applyNumberFormat="1" applyFont="1" applyBorder="1" applyAlignment="1" applyProtection="1">
      <alignment horizontal="center" vertical="center"/>
    </xf>
    <xf numFmtId="180" fontId="11" fillId="0" borderId="26" xfId="5" applyNumberFormat="1" applyFont="1" applyBorder="1" applyAlignment="1" applyProtection="1">
      <alignment horizontal="center" vertical="center"/>
    </xf>
    <xf numFmtId="180" fontId="11" fillId="0" borderId="14" xfId="5" applyNumberFormat="1" applyFont="1" applyBorder="1" applyAlignment="1" applyProtection="1">
      <alignment horizontal="center" vertical="center"/>
    </xf>
    <xf numFmtId="180" fontId="11" fillId="11" borderId="16" xfId="5" applyNumberFormat="1" applyFont="1" applyFill="1" applyBorder="1" applyAlignment="1" applyProtection="1">
      <alignment horizontal="center" vertical="center"/>
    </xf>
    <xf numFmtId="180" fontId="11" fillId="11" borderId="18" xfId="5" applyNumberFormat="1" applyFont="1" applyFill="1" applyBorder="1" applyAlignment="1" applyProtection="1">
      <alignment horizontal="center" vertical="center"/>
    </xf>
    <xf numFmtId="0" fontId="19" fillId="0" borderId="0" xfId="5" applyFont="1" applyBorder="1" applyAlignment="1" applyProtection="1">
      <alignment vertical="center"/>
    </xf>
    <xf numFmtId="0" fontId="22" fillId="0" borderId="0" xfId="5" applyFont="1" applyBorder="1" applyAlignment="1" applyProtection="1">
      <alignment vertical="center"/>
    </xf>
    <xf numFmtId="0" fontId="19" fillId="0" borderId="0" xfId="5" applyFont="1" applyAlignment="1" applyProtection="1">
      <alignment vertical="center"/>
    </xf>
    <xf numFmtId="0" fontId="11" fillId="0" borderId="0" xfId="5" applyFont="1" applyAlignment="1" applyProtection="1">
      <alignment vertical="center"/>
    </xf>
    <xf numFmtId="179" fontId="11" fillId="0" borderId="75" xfId="5" applyNumberFormat="1" applyFont="1" applyBorder="1" applyAlignment="1" applyProtection="1">
      <alignment horizontal="center" vertical="center" wrapText="1"/>
    </xf>
    <xf numFmtId="0" fontId="10" fillId="0" borderId="0" xfId="5" applyFont="1" applyFill="1" applyBorder="1" applyAlignment="1" applyProtection="1">
      <alignment horizontal="center" vertical="center" wrapText="1"/>
    </xf>
    <xf numFmtId="0" fontId="10" fillId="0" borderId="34" xfId="5" applyFont="1" applyFill="1" applyBorder="1" applyAlignment="1" applyProtection="1">
      <alignment horizontal="center" vertical="top" wrapText="1"/>
    </xf>
    <xf numFmtId="0" fontId="10" fillId="0" borderId="6" xfId="5" applyFont="1" applyFill="1" applyBorder="1" applyAlignment="1" applyProtection="1">
      <alignment horizontal="center" vertical="center" wrapText="1"/>
    </xf>
    <xf numFmtId="0" fontId="10" fillId="0" borderId="11" xfId="5" applyFont="1" applyFill="1" applyBorder="1" applyAlignment="1" applyProtection="1">
      <alignment horizontal="center" vertical="top" wrapText="1"/>
    </xf>
    <xf numFmtId="0" fontId="10" fillId="0" borderId="68" xfId="5" applyFont="1" applyFill="1" applyBorder="1" applyAlignment="1" applyProtection="1">
      <alignment horizontal="center" vertical="top" wrapText="1"/>
    </xf>
    <xf numFmtId="0" fontId="10" fillId="0" borderId="23" xfId="5" applyFont="1" applyFill="1" applyBorder="1" applyAlignment="1" applyProtection="1">
      <alignment horizontal="center" vertical="top" wrapText="1"/>
    </xf>
    <xf numFmtId="0" fontId="11" fillId="0" borderId="0" xfId="5" applyFont="1" applyBorder="1" applyAlignment="1" applyProtection="1">
      <alignment vertical="center"/>
    </xf>
    <xf numFmtId="0" fontId="35" fillId="0" borderId="0" xfId="5" applyFont="1" applyBorder="1" applyAlignment="1" applyProtection="1">
      <alignment vertical="center"/>
    </xf>
    <xf numFmtId="0" fontId="2" fillId="0" borderId="0" xfId="5" applyAlignment="1" applyProtection="1">
      <alignment vertical="center"/>
    </xf>
    <xf numFmtId="179" fontId="11" fillId="0" borderId="35" xfId="5" applyNumberFormat="1" applyFont="1" applyBorder="1" applyAlignment="1" applyProtection="1">
      <alignment horizontal="center" vertical="center" wrapText="1"/>
    </xf>
    <xf numFmtId="0" fontId="31" fillId="0" borderId="0" xfId="5" applyFont="1" applyFill="1" applyBorder="1" applyAlignment="1" applyProtection="1">
      <alignment horizontal="right" vertical="center" wrapText="1"/>
    </xf>
    <xf numFmtId="10" fontId="31" fillId="0" borderId="34" xfId="2" applyNumberFormat="1" applyFont="1" applyFill="1" applyBorder="1" applyAlignment="1" applyProtection="1">
      <alignment horizontal="center" vertical="center" wrapText="1"/>
    </xf>
    <xf numFmtId="10" fontId="31" fillId="0" borderId="6" xfId="2" applyNumberFormat="1" applyFont="1" applyFill="1" applyBorder="1" applyAlignment="1" applyProtection="1">
      <alignment horizontal="center" vertical="center" wrapText="1"/>
    </xf>
    <xf numFmtId="10" fontId="31" fillId="0" borderId="11" xfId="2" applyNumberFormat="1" applyFont="1" applyFill="1" applyBorder="1" applyAlignment="1" applyProtection="1">
      <alignment horizontal="center" vertical="center" wrapText="1"/>
    </xf>
    <xf numFmtId="173" fontId="31" fillId="11" borderId="68" xfId="2" applyNumberFormat="1" applyFont="1" applyFill="1" applyBorder="1" applyAlignment="1" applyProtection="1">
      <alignment horizontal="center" vertical="center" wrapText="1"/>
    </xf>
    <xf numFmtId="173" fontId="31" fillId="11" borderId="42" xfId="2" applyNumberFormat="1" applyFont="1" applyFill="1" applyBorder="1" applyAlignment="1" applyProtection="1">
      <alignment horizontal="center" vertical="center" wrapText="1"/>
    </xf>
    <xf numFmtId="0" fontId="28" fillId="20" borderId="9" xfId="5" applyFont="1" applyFill="1" applyBorder="1" applyAlignment="1" applyProtection="1">
      <alignment horizontal="left" vertical="center"/>
    </xf>
    <xf numFmtId="10" fontId="28" fillId="20" borderId="29" xfId="2" applyNumberFormat="1" applyFont="1" applyFill="1" applyBorder="1" applyAlignment="1" applyProtection="1">
      <alignment horizontal="center" vertical="center"/>
    </xf>
    <xf numFmtId="10" fontId="28" fillId="20" borderId="26" xfId="2" applyNumberFormat="1" applyFont="1" applyFill="1" applyBorder="1" applyAlignment="1" applyProtection="1">
      <alignment horizontal="center" vertical="center"/>
    </xf>
    <xf numFmtId="10" fontId="28" fillId="20" borderId="14" xfId="2" applyNumberFormat="1" applyFont="1" applyFill="1" applyBorder="1" applyAlignment="1" applyProtection="1">
      <alignment horizontal="center" vertical="center"/>
    </xf>
    <xf numFmtId="10" fontId="10" fillId="20" borderId="16" xfId="2" applyNumberFormat="1" applyFont="1" applyFill="1" applyBorder="1" applyAlignment="1" applyProtection="1">
      <alignment horizontal="center" vertical="center"/>
    </xf>
    <xf numFmtId="173" fontId="28" fillId="20" borderId="18" xfId="2" applyNumberFormat="1" applyFont="1" applyFill="1" applyBorder="1" applyAlignment="1" applyProtection="1">
      <alignment horizontal="center" vertical="center"/>
    </xf>
    <xf numFmtId="0" fontId="11" fillId="0" borderId="35" xfId="5" applyFont="1" applyBorder="1" applyAlignment="1" applyProtection="1">
      <alignment vertical="center"/>
    </xf>
    <xf numFmtId="166" fontId="10" fillId="0" borderId="43" xfId="5" applyNumberFormat="1" applyFont="1" applyFill="1" applyBorder="1" applyAlignment="1" applyProtection="1">
      <alignment horizontal="right" vertical="center" indent="1"/>
    </xf>
    <xf numFmtId="166" fontId="10" fillId="0" borderId="1" xfId="5" applyNumberFormat="1" applyFont="1" applyFill="1" applyBorder="1" applyAlignment="1" applyProtection="1">
      <alignment horizontal="right" vertical="center" indent="1"/>
    </xf>
    <xf numFmtId="166" fontId="10" fillId="0" borderId="8" xfId="5" applyNumberFormat="1" applyFont="1" applyFill="1" applyBorder="1" applyAlignment="1" applyProtection="1">
      <alignment horizontal="right" vertical="center" indent="1"/>
    </xf>
    <xf numFmtId="178" fontId="10" fillId="15" borderId="41" xfId="5" applyNumberFormat="1" applyFont="1" applyFill="1" applyBorder="1" applyAlignment="1" applyProtection="1">
      <alignment horizontal="center" vertical="center"/>
    </xf>
    <xf numFmtId="178" fontId="10" fillId="15" borderId="19" xfId="5" applyNumberFormat="1" applyFont="1" applyFill="1" applyBorder="1" applyAlignment="1" applyProtection="1">
      <alignment horizontal="center" vertical="center"/>
    </xf>
    <xf numFmtId="0" fontId="7" fillId="16" borderId="48" xfId="5" applyFont="1" applyFill="1" applyBorder="1" applyAlignment="1" applyProtection="1">
      <alignment horizontal="center" vertical="center" wrapText="1"/>
    </xf>
    <xf numFmtId="187" fontId="10" fillId="16" borderId="36" xfId="2" applyNumberFormat="1" applyFont="1" applyFill="1" applyBorder="1" applyAlignment="1" applyProtection="1">
      <alignment horizontal="right" vertical="center"/>
    </xf>
    <xf numFmtId="187" fontId="10" fillId="16" borderId="37" xfId="2" applyNumberFormat="1" applyFont="1" applyFill="1" applyBorder="1" applyAlignment="1" applyProtection="1">
      <alignment horizontal="right" vertical="center"/>
    </xf>
    <xf numFmtId="178" fontId="10" fillId="19" borderId="79" xfId="5" applyNumberFormat="1" applyFont="1" applyFill="1" applyBorder="1" applyAlignment="1" applyProtection="1">
      <alignment horizontal="center" vertical="center"/>
    </xf>
    <xf numFmtId="173" fontId="10" fillId="18" borderId="81" xfId="2" applyNumberFormat="1" applyFont="1" applyFill="1" applyBorder="1" applyAlignment="1" applyProtection="1">
      <alignment horizontal="center" vertical="center"/>
    </xf>
    <xf numFmtId="0" fontId="11" fillId="0" borderId="44" xfId="5" applyFont="1" applyFill="1" applyBorder="1" applyAlignment="1" applyProtection="1">
      <alignment horizontal="right" vertical="center" wrapText="1"/>
    </xf>
    <xf numFmtId="10" fontId="10" fillId="0" borderId="44" xfId="2" applyNumberFormat="1" applyFont="1" applyFill="1" applyBorder="1" applyAlignment="1" applyProtection="1">
      <alignment horizontal="center" vertical="center"/>
    </xf>
    <xf numFmtId="0" fontId="11" fillId="0" borderId="19" xfId="5" applyFont="1" applyFill="1" applyBorder="1" applyAlignment="1" applyProtection="1">
      <alignment vertical="center"/>
    </xf>
    <xf numFmtId="173" fontId="40" fillId="0" borderId="0" xfId="2" applyNumberFormat="1" applyFont="1" applyFill="1" applyBorder="1" applyAlignment="1" applyProtection="1">
      <alignment horizontal="center" vertical="center"/>
    </xf>
    <xf numFmtId="0" fontId="28" fillId="2" borderId="80" xfId="5" applyFont="1" applyFill="1" applyBorder="1" applyAlignment="1" applyProtection="1">
      <alignment horizontal="left" vertical="center"/>
    </xf>
    <xf numFmtId="10" fontId="28" fillId="2" borderId="12" xfId="2" applyNumberFormat="1" applyFont="1" applyFill="1" applyBorder="1" applyAlignment="1" applyProtection="1">
      <alignment horizontal="center" vertical="center"/>
    </xf>
    <xf numFmtId="10" fontId="10" fillId="2" borderId="47" xfId="2" applyNumberFormat="1" applyFont="1" applyFill="1" applyBorder="1" applyAlignment="1" applyProtection="1">
      <alignment horizontal="center" vertical="center"/>
    </xf>
    <xf numFmtId="0" fontId="28" fillId="2" borderId="70" xfId="5" applyFont="1" applyFill="1" applyBorder="1" applyAlignment="1" applyProtection="1">
      <alignment vertical="center"/>
    </xf>
    <xf numFmtId="173" fontId="49" fillId="0" borderId="0" xfId="2" applyNumberFormat="1" applyFont="1" applyFill="1" applyBorder="1" applyAlignment="1" applyProtection="1">
      <alignment horizontal="center" vertical="center"/>
    </xf>
    <xf numFmtId="179" fontId="11" fillId="0" borderId="28" xfId="5" applyNumberFormat="1" applyFont="1" applyBorder="1" applyAlignment="1" applyProtection="1">
      <alignment horizontal="center" vertical="center" wrapText="1"/>
    </xf>
    <xf numFmtId="0" fontId="10" fillId="0" borderId="28" xfId="5" applyFont="1" applyFill="1" applyBorder="1" applyAlignment="1" applyProtection="1">
      <alignment horizontal="center" vertical="center"/>
    </xf>
    <xf numFmtId="166" fontId="10" fillId="0" borderId="85" xfId="5" applyNumberFormat="1" applyFont="1" applyFill="1" applyBorder="1" applyAlignment="1" applyProtection="1">
      <alignment horizontal="right" vertical="center" indent="1"/>
    </xf>
    <xf numFmtId="178" fontId="10" fillId="19" borderId="2" xfId="5" applyNumberFormat="1" applyFont="1" applyFill="1" applyBorder="1" applyAlignment="1" applyProtection="1">
      <alignment horizontal="center" vertical="center"/>
    </xf>
    <xf numFmtId="166" fontId="10" fillId="0" borderId="3" xfId="5" applyNumberFormat="1" applyFont="1" applyFill="1" applyBorder="1" applyAlignment="1" applyProtection="1">
      <alignment horizontal="right" vertical="center" indent="1"/>
    </xf>
    <xf numFmtId="166" fontId="10" fillId="0" borderId="45" xfId="5" applyNumberFormat="1" applyFont="1" applyFill="1" applyBorder="1" applyAlignment="1" applyProtection="1">
      <alignment horizontal="right" vertical="center" indent="1"/>
    </xf>
    <xf numFmtId="166" fontId="10" fillId="0" borderId="25" xfId="5" applyNumberFormat="1" applyFont="1" applyFill="1" applyBorder="1" applyAlignment="1" applyProtection="1">
      <alignment horizontal="right" vertical="center" indent="1"/>
    </xf>
    <xf numFmtId="166" fontId="10" fillId="0" borderId="39" xfId="5" applyNumberFormat="1" applyFont="1" applyFill="1" applyBorder="1" applyAlignment="1" applyProtection="1">
      <alignment horizontal="right" vertical="center" indent="1"/>
    </xf>
    <xf numFmtId="182" fontId="48" fillId="0" borderId="0" xfId="5" applyNumberFormat="1" applyFont="1" applyBorder="1" applyAlignment="1" applyProtection="1">
      <alignment vertical="center"/>
    </xf>
    <xf numFmtId="179" fontId="11" fillId="0" borderId="27" xfId="5" applyNumberFormat="1" applyFont="1" applyBorder="1" applyAlignment="1" applyProtection="1">
      <alignment horizontal="center" vertical="center"/>
    </xf>
    <xf numFmtId="0" fontId="7" fillId="16" borderId="86" xfId="5" applyFont="1" applyFill="1" applyBorder="1" applyAlignment="1" applyProtection="1">
      <alignment horizontal="center" vertical="center" wrapText="1"/>
    </xf>
    <xf numFmtId="187" fontId="10" fillId="16" borderId="3" xfId="2" applyNumberFormat="1" applyFont="1" applyFill="1" applyBorder="1" applyAlignment="1" applyProtection="1">
      <alignment horizontal="right" vertical="center"/>
    </xf>
    <xf numFmtId="187" fontId="10" fillId="16" borderId="12" xfId="2" applyNumberFormat="1" applyFont="1" applyFill="1" applyBorder="1" applyAlignment="1" applyProtection="1">
      <alignment horizontal="right" vertical="center"/>
    </xf>
    <xf numFmtId="178" fontId="10" fillId="19" borderId="25" xfId="5" applyNumberFormat="1" applyFont="1" applyFill="1" applyBorder="1" applyAlignment="1" applyProtection="1">
      <alignment horizontal="center" vertical="center"/>
    </xf>
    <xf numFmtId="186" fontId="10" fillId="13" borderId="20" xfId="2" applyNumberFormat="1" applyFont="1" applyFill="1" applyBorder="1" applyAlignment="1" applyProtection="1">
      <alignment horizontal="right" vertical="center"/>
    </xf>
    <xf numFmtId="0" fontId="10" fillId="0" borderId="27" xfId="5" applyFont="1" applyFill="1" applyBorder="1" applyAlignment="1" applyProtection="1">
      <alignment horizontal="center" vertical="center"/>
    </xf>
    <xf numFmtId="166" fontId="10" fillId="0" borderId="19" xfId="5" applyNumberFormat="1" applyFont="1" applyFill="1" applyBorder="1" applyAlignment="1" applyProtection="1">
      <alignment horizontal="right" vertical="center" indent="1"/>
    </xf>
    <xf numFmtId="0" fontId="7" fillId="16" borderId="70" xfId="5" applyFont="1" applyFill="1" applyBorder="1" applyAlignment="1" applyProtection="1">
      <alignment horizontal="center" vertical="center" wrapText="1"/>
    </xf>
    <xf numFmtId="178" fontId="10" fillId="19" borderId="83" xfId="5" applyNumberFormat="1" applyFont="1" applyFill="1" applyBorder="1" applyAlignment="1" applyProtection="1">
      <alignment horizontal="center" vertical="center"/>
    </xf>
    <xf numFmtId="186" fontId="10" fillId="13" borderId="84" xfId="2" applyNumberFormat="1" applyFont="1" applyFill="1" applyBorder="1" applyAlignment="1" applyProtection="1">
      <alignment horizontal="right" vertical="center"/>
    </xf>
    <xf numFmtId="179" fontId="11" fillId="0" borderId="28" xfId="5" applyNumberFormat="1" applyFont="1" applyBorder="1" applyAlignment="1" applyProtection="1">
      <alignment horizontal="center" vertical="center"/>
    </xf>
    <xf numFmtId="166" fontId="10" fillId="0" borderId="20" xfId="5" applyNumberFormat="1" applyFont="1" applyFill="1" applyBorder="1" applyAlignment="1" applyProtection="1">
      <alignment horizontal="right" vertical="center" indent="1"/>
    </xf>
    <xf numFmtId="0" fontId="7" fillId="16" borderId="27" xfId="5" applyFont="1" applyFill="1" applyBorder="1" applyAlignment="1" applyProtection="1">
      <alignment horizontal="center" vertical="center" wrapText="1"/>
    </xf>
    <xf numFmtId="0" fontId="2" fillId="0" borderId="0" xfId="5" applyBorder="1" applyAlignment="1" applyProtection="1">
      <alignment vertical="center"/>
    </xf>
    <xf numFmtId="187" fontId="10" fillId="16" borderId="2" xfId="2" applyNumberFormat="1" applyFont="1" applyFill="1" applyBorder="1" applyAlignment="1" applyProtection="1">
      <alignment horizontal="right" vertical="center"/>
    </xf>
    <xf numFmtId="0" fontId="11" fillId="0" borderId="0" xfId="5" applyFont="1" applyFill="1" applyBorder="1" applyAlignment="1" applyProtection="1">
      <alignment vertical="center"/>
    </xf>
    <xf numFmtId="0" fontId="11" fillId="0" borderId="44" xfId="5" applyFont="1" applyFill="1" applyBorder="1" applyAlignment="1" applyProtection="1">
      <alignment horizontal="center" vertical="center" wrapText="1"/>
    </xf>
    <xf numFmtId="187" fontId="10" fillId="0" borderId="44" xfId="2" applyNumberFormat="1" applyFont="1" applyFill="1" applyBorder="1" applyAlignment="1" applyProtection="1">
      <alignment horizontal="right" vertical="center"/>
    </xf>
    <xf numFmtId="178" fontId="10" fillId="0" borderId="44" xfId="5" applyNumberFormat="1" applyFont="1" applyFill="1" applyBorder="1" applyAlignment="1" applyProtection="1">
      <alignment horizontal="center" vertical="center"/>
    </xf>
    <xf numFmtId="186" fontId="10" fillId="0" borderId="44" xfId="2" applyNumberFormat="1" applyFont="1" applyFill="1" applyBorder="1" applyAlignment="1" applyProtection="1">
      <alignment horizontal="right" vertical="center"/>
    </xf>
    <xf numFmtId="0" fontId="35" fillId="0" borderId="0" xfId="5" applyFont="1" applyFill="1" applyBorder="1" applyAlignment="1" applyProtection="1">
      <alignment vertical="center"/>
    </xf>
    <xf numFmtId="0" fontId="2" fillId="0" borderId="0" xfId="5" applyFill="1" applyBorder="1" applyAlignment="1" applyProtection="1">
      <alignment vertical="center"/>
    </xf>
    <xf numFmtId="166" fontId="10" fillId="16" borderId="71" xfId="5" applyNumberFormat="1" applyFont="1" applyFill="1" applyBorder="1" applyAlignment="1" applyProtection="1">
      <alignment horizontal="right" vertical="center" indent="1"/>
    </xf>
    <xf numFmtId="0" fontId="67" fillId="0" borderId="0" xfId="5" applyFont="1" applyAlignment="1" applyProtection="1">
      <alignment horizontal="center" vertical="center"/>
    </xf>
    <xf numFmtId="0" fontId="10" fillId="16" borderId="40" xfId="5" applyFont="1" applyFill="1" applyBorder="1" applyAlignment="1" applyProtection="1">
      <alignment horizontal="left" vertical="center"/>
    </xf>
    <xf numFmtId="3" fontId="13" fillId="16" borderId="5" xfId="5" applyNumberFormat="1" applyFont="1" applyFill="1" applyBorder="1" applyAlignment="1" applyProtection="1">
      <alignment horizontal="center" vertical="center"/>
    </xf>
    <xf numFmtId="3" fontId="13" fillId="16" borderId="15" xfId="5" applyNumberFormat="1" applyFont="1" applyFill="1" applyBorder="1" applyAlignment="1" applyProtection="1">
      <alignment horizontal="center" vertical="center"/>
    </xf>
    <xf numFmtId="189" fontId="13" fillId="16" borderId="15" xfId="5" applyNumberFormat="1" applyFont="1" applyFill="1" applyBorder="1" applyAlignment="1" applyProtection="1">
      <alignment horizontal="center" vertical="center"/>
    </xf>
    <xf numFmtId="178" fontId="10" fillId="16" borderId="4" xfId="5" applyNumberFormat="1" applyFont="1" applyFill="1" applyBorder="1" applyAlignment="1" applyProtection="1">
      <alignment horizontal="center" vertical="center"/>
    </xf>
    <xf numFmtId="0" fontId="10" fillId="16" borderId="48" xfId="5" applyFont="1" applyFill="1" applyBorder="1" applyAlignment="1" applyProtection="1">
      <alignment horizontal="left" vertical="center"/>
    </xf>
    <xf numFmtId="3" fontId="10" fillId="16" borderId="49" xfId="5" applyNumberFormat="1" applyFont="1" applyFill="1" applyBorder="1" applyAlignment="1" applyProtection="1">
      <alignment horizontal="center" vertical="center"/>
    </xf>
    <xf numFmtId="178" fontId="10" fillId="16" borderId="22" xfId="5" applyNumberFormat="1" applyFont="1" applyFill="1" applyBorder="1" applyAlignment="1" applyProtection="1">
      <alignment horizontal="center" vertical="center"/>
    </xf>
    <xf numFmtId="0" fontId="10" fillId="0" borderId="0" xfId="5" applyFont="1" applyFill="1" applyBorder="1" applyAlignment="1" applyProtection="1">
      <alignment horizontal="left" vertical="center"/>
    </xf>
    <xf numFmtId="0" fontId="10" fillId="0" borderId="0" xfId="5" applyFont="1" applyFill="1" applyBorder="1" applyAlignment="1" applyProtection="1">
      <alignment horizontal="right" vertical="top" wrapText="1"/>
    </xf>
    <xf numFmtId="166" fontId="10" fillId="0" borderId="0" xfId="5" applyNumberFormat="1" applyFont="1" applyFill="1" applyBorder="1" applyAlignment="1" applyProtection="1">
      <alignment horizontal="center" vertical="center"/>
    </xf>
    <xf numFmtId="166" fontId="58" fillId="0" borderId="0" xfId="5" applyNumberFormat="1" applyFont="1" applyFill="1" applyBorder="1" applyAlignment="1" applyProtection="1">
      <alignment horizontal="center" vertical="center"/>
    </xf>
    <xf numFmtId="0" fontId="11" fillId="0" borderId="0" xfId="5" applyFont="1" applyProtection="1"/>
    <xf numFmtId="49" fontId="54" fillId="0" borderId="0" xfId="5" applyNumberFormat="1" applyFont="1" applyFill="1" applyBorder="1" applyAlignment="1" applyProtection="1">
      <alignment vertical="top"/>
    </xf>
    <xf numFmtId="0" fontId="11" fillId="0" borderId="0" xfId="5" applyFont="1" applyFill="1" applyBorder="1" applyAlignment="1" applyProtection="1">
      <alignment vertical="top" wrapText="1"/>
    </xf>
    <xf numFmtId="0" fontId="2" fillId="0" borderId="0" xfId="5" applyFill="1" applyBorder="1" applyAlignment="1" applyProtection="1">
      <alignment vertical="top" wrapText="1"/>
    </xf>
    <xf numFmtId="0" fontId="2" fillId="0" borderId="0" xfId="5" applyProtection="1"/>
    <xf numFmtId="0" fontId="36" fillId="0" borderId="0" xfId="5" applyFont="1" applyProtection="1"/>
    <xf numFmtId="0" fontId="44" fillId="0" borderId="0" xfId="5" applyFont="1" applyFill="1" applyAlignment="1" applyProtection="1">
      <alignment horizontal="left"/>
    </xf>
    <xf numFmtId="0" fontId="2" fillId="0" borderId="0" xfId="5" applyFont="1" applyProtection="1"/>
    <xf numFmtId="0" fontId="2" fillId="0" borderId="0" xfId="5" applyAlignment="1" applyProtection="1">
      <alignment horizontal="center"/>
    </xf>
    <xf numFmtId="0" fontId="4" fillId="0" borderId="0" xfId="0" applyFont="1" applyAlignment="1" applyProtection="1">
      <alignment horizontal="left" vertical="center" wrapText="1"/>
    </xf>
    <xf numFmtId="0" fontId="11" fillId="0" borderId="2" xfId="0" applyFont="1" applyBorder="1" applyAlignment="1" applyProtection="1">
      <alignment horizontal="left" vertical="center" wrapText="1"/>
    </xf>
    <xf numFmtId="3" fontId="11" fillId="9" borderId="2" xfId="0" applyNumberFormat="1" applyFont="1" applyFill="1" applyBorder="1" applyAlignment="1" applyProtection="1">
      <alignment horizontal="center" vertical="center" wrapText="1"/>
      <protection locked="0"/>
    </xf>
    <xf numFmtId="0" fontId="2" fillId="0" borderId="0" xfId="0" applyFont="1" applyAlignment="1" applyProtection="1">
      <alignment vertical="center"/>
    </xf>
    <xf numFmtId="0" fontId="2" fillId="0" borderId="4" xfId="0" applyFont="1" applyFill="1" applyBorder="1" applyAlignment="1" applyProtection="1">
      <alignment vertical="center"/>
    </xf>
    <xf numFmtId="0" fontId="11" fillId="0" borderId="65" xfId="0" applyFont="1" applyBorder="1" applyAlignment="1">
      <alignment vertical="center" wrapText="1"/>
    </xf>
    <xf numFmtId="0" fontId="11" fillId="0" borderId="63" xfId="0" applyFont="1" applyBorder="1" applyAlignment="1">
      <alignment horizontal="center" vertical="center"/>
    </xf>
    <xf numFmtId="0" fontId="11" fillId="0" borderId="66" xfId="0" applyFont="1" applyBorder="1" applyAlignment="1">
      <alignment vertical="center" wrapText="1"/>
    </xf>
    <xf numFmtId="0" fontId="11" fillId="0" borderId="61" xfId="0" applyFont="1" applyBorder="1" applyAlignment="1">
      <alignment horizontal="center" vertical="center"/>
    </xf>
    <xf numFmtId="0" fontId="11" fillId="0" borderId="67" xfId="0" applyFont="1" applyBorder="1" applyAlignment="1">
      <alignment vertical="center" wrapText="1"/>
    </xf>
    <xf numFmtId="0" fontId="11" fillId="0" borderId="57" xfId="0" applyFont="1" applyBorder="1" applyAlignment="1">
      <alignment horizontal="center" vertical="center"/>
    </xf>
    <xf numFmtId="0" fontId="9" fillId="0" borderId="0" xfId="5" applyFont="1" applyAlignment="1" applyProtection="1">
      <alignment horizontal="left"/>
      <protection hidden="1"/>
    </xf>
    <xf numFmtId="0" fontId="9" fillId="0" borderId="0" xfId="5" applyFont="1" applyAlignment="1" applyProtection="1">
      <alignment horizontal="left" vertical="center"/>
      <protection hidden="1"/>
    </xf>
    <xf numFmtId="0" fontId="51" fillId="0" borderId="0" xfId="5" applyFont="1" applyAlignment="1" applyProtection="1">
      <alignment vertical="center"/>
      <protection hidden="1"/>
    </xf>
    <xf numFmtId="0" fontId="11" fillId="0" borderId="0" xfId="5" applyFont="1" applyProtection="1">
      <protection hidden="1"/>
    </xf>
    <xf numFmtId="0" fontId="3" fillId="0" borderId="0" xfId="0" applyFont="1" applyAlignment="1">
      <alignment horizontal="left" vertical="center" wrapText="1"/>
    </xf>
    <xf numFmtId="0" fontId="19" fillId="0" borderId="0" xfId="5" applyFont="1" applyAlignment="1" applyProtection="1">
      <alignment horizontal="center"/>
      <protection hidden="1"/>
    </xf>
    <xf numFmtId="0" fontId="3" fillId="0" borderId="0" xfId="5" applyFont="1" applyProtection="1">
      <protection hidden="1"/>
    </xf>
    <xf numFmtId="0" fontId="2" fillId="0" borderId="0" xfId="5" applyAlignment="1" applyProtection="1">
      <alignment horizontal="center"/>
      <protection hidden="1"/>
    </xf>
    <xf numFmtId="0" fontId="14" fillId="0" borderId="0" xfId="5" applyFont="1" applyProtection="1">
      <protection hidden="1"/>
    </xf>
    <xf numFmtId="49" fontId="2" fillId="0" borderId="0" xfId="5" applyNumberFormat="1" applyAlignment="1" applyProtection="1">
      <alignment vertical="top"/>
      <protection hidden="1"/>
    </xf>
    <xf numFmtId="180" fontId="11" fillId="0" borderId="42" xfId="5" applyNumberFormat="1" applyFont="1" applyBorder="1" applyAlignment="1" applyProtection="1">
      <alignment horizontal="center" vertical="center"/>
      <protection hidden="1"/>
    </xf>
    <xf numFmtId="180" fontId="11" fillId="0" borderId="26" xfId="5" applyNumberFormat="1" applyFont="1" applyBorder="1" applyAlignment="1">
      <alignment horizontal="center" vertical="center"/>
    </xf>
    <xf numFmtId="180" fontId="11" fillId="0" borderId="14" xfId="5" applyNumberFormat="1" applyFont="1" applyBorder="1" applyAlignment="1" applyProtection="1">
      <alignment horizontal="center" vertical="center"/>
      <protection hidden="1"/>
    </xf>
    <xf numFmtId="180" fontId="11" fillId="0" borderId="14" xfId="5" applyNumberFormat="1" applyFont="1" applyBorder="1" applyAlignment="1" applyProtection="1">
      <alignment horizontal="center" vertical="center" wrapText="1"/>
      <protection hidden="1"/>
    </xf>
    <xf numFmtId="180" fontId="11" fillId="0" borderId="16" xfId="5" applyNumberFormat="1" applyFont="1" applyBorder="1" applyAlignment="1" applyProtection="1">
      <alignment horizontal="center" vertical="center"/>
      <protection hidden="1"/>
    </xf>
    <xf numFmtId="179" fontId="11" fillId="0" borderId="87" xfId="5" applyNumberFormat="1" applyFont="1" applyBorder="1" applyAlignment="1" applyProtection="1">
      <alignment horizontal="center" vertical="center" wrapText="1"/>
      <protection hidden="1"/>
    </xf>
    <xf numFmtId="0" fontId="10" fillId="3" borderId="29" xfId="5" applyFont="1" applyFill="1" applyBorder="1" applyAlignment="1" applyProtection="1">
      <alignment horizontal="center" vertical="center" wrapText="1"/>
      <protection hidden="1"/>
    </xf>
    <xf numFmtId="0" fontId="10" fillId="3" borderId="26" xfId="5" applyFont="1" applyFill="1" applyBorder="1" applyAlignment="1" applyProtection="1">
      <alignment horizontal="center" vertical="top" wrapText="1"/>
      <protection hidden="1"/>
    </xf>
    <xf numFmtId="0" fontId="10" fillId="3" borderId="14" xfId="5" applyFont="1" applyFill="1" applyBorder="1" applyAlignment="1" applyProtection="1">
      <alignment horizontal="center" vertical="center" wrapText="1"/>
      <protection hidden="1"/>
    </xf>
    <xf numFmtId="0" fontId="10" fillId="3" borderId="14" xfId="5" applyFont="1" applyFill="1" applyBorder="1" applyAlignment="1" applyProtection="1">
      <alignment horizontal="left" vertical="top" wrapText="1" indent="1"/>
      <protection hidden="1"/>
    </xf>
    <xf numFmtId="0" fontId="10" fillId="3" borderId="14" xfId="5" applyFont="1" applyFill="1" applyBorder="1" applyAlignment="1" applyProtection="1">
      <alignment horizontal="center" vertical="top" wrapText="1"/>
      <protection hidden="1"/>
    </xf>
    <xf numFmtId="0" fontId="10" fillId="3" borderId="16" xfId="5" applyFont="1" applyFill="1" applyBorder="1" applyAlignment="1" applyProtection="1">
      <alignment horizontal="center" vertical="top" wrapText="1"/>
      <protection hidden="1"/>
    </xf>
    <xf numFmtId="179" fontId="11" fillId="0" borderId="28" xfId="5" applyNumberFormat="1" applyFont="1" applyBorder="1" applyAlignment="1" applyProtection="1">
      <alignment horizontal="center" vertical="center"/>
      <protection hidden="1"/>
    </xf>
    <xf numFmtId="0" fontId="11" fillId="0" borderId="88" xfId="5" applyFont="1" applyBorder="1" applyAlignment="1" applyProtection="1">
      <alignment horizontal="left" vertical="center" wrapText="1" indent="1"/>
      <protection hidden="1"/>
    </xf>
    <xf numFmtId="0" fontId="11" fillId="0" borderId="45" xfId="5" applyFont="1" applyBorder="1" applyAlignment="1" applyProtection="1">
      <alignment horizontal="left" vertical="center" wrapText="1" indent="1"/>
      <protection hidden="1"/>
    </xf>
    <xf numFmtId="193" fontId="11" fillId="0" borderId="45" xfId="5" applyNumberFormat="1" applyFont="1" applyBorder="1" applyAlignment="1" applyProtection="1">
      <alignment horizontal="right" vertical="center" wrapText="1" indent="1"/>
      <protection hidden="1"/>
    </xf>
    <xf numFmtId="173" fontId="10" fillId="4" borderId="89" xfId="2" applyNumberFormat="1" applyFont="1" applyFill="1" applyBorder="1" applyAlignment="1" applyProtection="1">
      <alignment horizontal="right" vertical="center" wrapText="1" indent="1"/>
      <protection locked="0"/>
    </xf>
    <xf numFmtId="178" fontId="10" fillId="0" borderId="90" xfId="3" applyNumberFormat="1" applyFont="1" applyFill="1" applyBorder="1" applyAlignment="1" applyProtection="1">
      <alignment horizontal="right" vertical="center" wrapText="1" indent="1"/>
      <protection hidden="1"/>
    </xf>
    <xf numFmtId="0" fontId="14" fillId="0" borderId="0" xfId="5" applyFont="1" applyAlignment="1" applyProtection="1">
      <alignment vertical="top" wrapText="1"/>
      <protection hidden="1"/>
    </xf>
    <xf numFmtId="179" fontId="11" fillId="0" borderId="27" xfId="5" applyNumberFormat="1" applyFont="1" applyBorder="1" applyAlignment="1" applyProtection="1">
      <alignment horizontal="center" vertical="center"/>
      <protection hidden="1"/>
    </xf>
    <xf numFmtId="0" fontId="11" fillId="0" borderId="2" xfId="5" applyFont="1" applyBorder="1" applyAlignment="1" applyProtection="1">
      <alignment horizontal="left" vertical="center" wrapText="1" indent="1"/>
      <protection hidden="1"/>
    </xf>
    <xf numFmtId="193" fontId="11" fillId="0" borderId="2" xfId="5" applyNumberFormat="1" applyFont="1" applyBorder="1" applyAlignment="1" applyProtection="1">
      <alignment horizontal="right" vertical="center" wrapText="1" indent="1"/>
      <protection hidden="1"/>
    </xf>
    <xf numFmtId="173" fontId="10" fillId="4" borderId="38" xfId="2" applyNumberFormat="1" applyFont="1" applyFill="1" applyBorder="1" applyAlignment="1" applyProtection="1">
      <alignment horizontal="right" vertical="center" wrapText="1" indent="1"/>
      <protection locked="0"/>
    </xf>
    <xf numFmtId="178" fontId="10" fillId="0" borderId="41" xfId="3" applyNumberFormat="1" applyFont="1" applyFill="1" applyBorder="1" applyAlignment="1" applyProtection="1">
      <alignment horizontal="right" vertical="center" wrapText="1" indent="1"/>
      <protection hidden="1"/>
    </xf>
    <xf numFmtId="0" fontId="73" fillId="0" borderId="0" xfId="5" applyFont="1" applyAlignment="1" applyProtection="1">
      <alignment vertical="center"/>
      <protection hidden="1"/>
    </xf>
    <xf numFmtId="0" fontId="11" fillId="0" borderId="37" xfId="5" applyFont="1" applyBorder="1" applyAlignment="1" applyProtection="1">
      <alignment horizontal="left" vertical="center" wrapText="1" indent="1"/>
      <protection hidden="1"/>
    </xf>
    <xf numFmtId="193" fontId="11" fillId="0" borderId="37" xfId="5" applyNumberFormat="1" applyFont="1" applyBorder="1" applyAlignment="1" applyProtection="1">
      <alignment horizontal="right" vertical="center" wrapText="1" indent="1"/>
      <protection hidden="1"/>
    </xf>
    <xf numFmtId="173" fontId="10" fillId="4" borderId="37" xfId="2" applyNumberFormat="1" applyFont="1" applyFill="1" applyBorder="1" applyAlignment="1" applyProtection="1">
      <alignment horizontal="right" vertical="center" wrapText="1" indent="1"/>
      <protection locked="0"/>
    </xf>
    <xf numFmtId="178" fontId="10" fillId="0" borderId="79" xfId="3" applyNumberFormat="1" applyFont="1" applyFill="1" applyBorder="1" applyAlignment="1" applyProtection="1">
      <alignment horizontal="right" vertical="center" wrapText="1" indent="1"/>
      <protection hidden="1"/>
    </xf>
    <xf numFmtId="178" fontId="11" fillId="0" borderId="90" xfId="3" applyNumberFormat="1" applyFont="1" applyFill="1" applyBorder="1" applyAlignment="1" applyProtection="1">
      <alignment horizontal="right" vertical="center" wrapText="1" indent="1"/>
      <protection hidden="1"/>
    </xf>
    <xf numFmtId="0" fontId="11" fillId="0" borderId="0" xfId="5" applyFont="1" applyAlignment="1" applyProtection="1">
      <alignment vertical="center"/>
      <protection hidden="1"/>
    </xf>
    <xf numFmtId="0" fontId="11" fillId="0" borderId="0" xfId="5" applyFont="1" applyAlignment="1" applyProtection="1">
      <alignment vertical="top" wrapText="1"/>
      <protection hidden="1"/>
    </xf>
    <xf numFmtId="0" fontId="2" fillId="0" borderId="0" xfId="5" applyAlignment="1" applyProtection="1">
      <alignment wrapText="1"/>
      <protection hidden="1"/>
    </xf>
    <xf numFmtId="0" fontId="54" fillId="0" borderId="0" xfId="5" applyFont="1" applyAlignment="1" applyProtection="1">
      <alignment horizontal="left" vertical="top"/>
      <protection hidden="1"/>
    </xf>
    <xf numFmtId="178" fontId="11" fillId="8" borderId="25" xfId="3" applyNumberFormat="1" applyFont="1" applyFill="1" applyBorder="1" applyAlignment="1" applyProtection="1">
      <alignment horizontal="right" vertical="center" wrapText="1" indent="1"/>
      <protection hidden="1"/>
    </xf>
    <xf numFmtId="9" fontId="2" fillId="0" borderId="0" xfId="5" applyNumberFormat="1" applyProtection="1">
      <protection hidden="1"/>
    </xf>
    <xf numFmtId="0" fontId="11" fillId="0" borderId="0" xfId="5" applyFont="1" applyAlignment="1" applyProtection="1">
      <alignment horizontal="left" vertical="top" wrapText="1"/>
      <protection hidden="1"/>
    </xf>
    <xf numFmtId="3" fontId="2" fillId="0" borderId="0" xfId="5" applyNumberFormat="1" applyProtection="1">
      <protection hidden="1"/>
    </xf>
    <xf numFmtId="0" fontId="74" fillId="0" borderId="0" xfId="5" applyFont="1" applyProtection="1">
      <protection hidden="1"/>
    </xf>
    <xf numFmtId="0" fontId="10" fillId="0" borderId="2" xfId="0" applyFont="1" applyBorder="1" applyAlignment="1" applyProtection="1">
      <alignment horizontal="center" vertical="center" wrapText="1"/>
    </xf>
    <xf numFmtId="0" fontId="11" fillId="0" borderId="5" xfId="0" applyFont="1" applyFill="1" applyBorder="1" applyAlignment="1" applyProtection="1">
      <alignment horizontal="left" vertical="center" wrapText="1"/>
    </xf>
    <xf numFmtId="0" fontId="11" fillId="0" borderId="24" xfId="5" applyFont="1" applyFill="1" applyBorder="1" applyAlignment="1" applyProtection="1">
      <alignment horizontal="left" vertical="center" wrapText="1" indent="1"/>
      <protection hidden="1"/>
    </xf>
    <xf numFmtId="0" fontId="11" fillId="0" borderId="36" xfId="5" applyFont="1" applyFill="1" applyBorder="1" applyAlignment="1" applyProtection="1">
      <alignment horizontal="left" vertical="center" wrapText="1" indent="1"/>
      <protection hidden="1"/>
    </xf>
    <xf numFmtId="178" fontId="32" fillId="0" borderId="45" xfId="5" applyNumberFormat="1" applyFont="1" applyBorder="1" applyAlignment="1" applyProtection="1">
      <alignment horizontal="right" vertical="center" wrapText="1" indent="1"/>
      <protection hidden="1"/>
    </xf>
    <xf numFmtId="178" fontId="32" fillId="0" borderId="2" xfId="5" applyNumberFormat="1" applyFont="1" applyBorder="1" applyAlignment="1" applyProtection="1">
      <alignment horizontal="right" vertical="center" wrapText="1" indent="1"/>
      <protection hidden="1"/>
    </xf>
    <xf numFmtId="178" fontId="32" fillId="0" borderId="37" xfId="5" applyNumberFormat="1" applyFont="1" applyBorder="1" applyAlignment="1" applyProtection="1">
      <alignment horizontal="right" vertical="center" wrapText="1" indent="1"/>
      <protection hidden="1"/>
    </xf>
    <xf numFmtId="180" fontId="11" fillId="0" borderId="17" xfId="5" applyNumberFormat="1" applyFont="1" applyBorder="1" applyAlignment="1" applyProtection="1">
      <alignment horizontal="center" vertical="center"/>
    </xf>
    <xf numFmtId="10" fontId="31" fillId="0" borderId="4" xfId="2" applyNumberFormat="1" applyFont="1" applyFill="1" applyBorder="1" applyAlignment="1" applyProtection="1">
      <alignment horizontal="center" vertical="center" wrapText="1"/>
    </xf>
    <xf numFmtId="10" fontId="28" fillId="20" borderId="17" xfId="2" applyNumberFormat="1" applyFont="1" applyFill="1" applyBorder="1" applyAlignment="1" applyProtection="1">
      <alignment horizontal="center" vertical="center"/>
    </xf>
    <xf numFmtId="166" fontId="10" fillId="0" borderId="7" xfId="5" applyNumberFormat="1" applyFont="1" applyFill="1" applyBorder="1" applyAlignment="1" applyProtection="1">
      <alignment horizontal="right" vertical="center" indent="1"/>
    </xf>
    <xf numFmtId="10" fontId="28" fillId="2" borderId="47" xfId="2" applyNumberFormat="1" applyFont="1" applyFill="1" applyBorder="1" applyAlignment="1" applyProtection="1">
      <alignment horizontal="center" vertical="center"/>
    </xf>
    <xf numFmtId="189" fontId="13" fillId="16" borderId="0" xfId="5" applyNumberFormat="1" applyFont="1" applyFill="1" applyBorder="1" applyAlignment="1" applyProtection="1">
      <alignment horizontal="center" vertical="center"/>
    </xf>
    <xf numFmtId="0" fontId="10" fillId="0" borderId="4" xfId="5" applyFont="1" applyFill="1" applyBorder="1" applyAlignment="1" applyProtection="1">
      <alignment horizontal="center" vertical="center" wrapText="1"/>
    </xf>
    <xf numFmtId="187" fontId="10" fillId="16" borderId="92" xfId="2" applyNumberFormat="1" applyFont="1" applyFill="1" applyBorder="1" applyAlignment="1" applyProtection="1">
      <alignment horizontal="center" vertical="center"/>
    </xf>
    <xf numFmtId="187" fontId="10" fillId="16" borderId="24" xfId="2" applyNumberFormat="1" applyFont="1" applyFill="1" applyBorder="1" applyAlignment="1" applyProtection="1">
      <alignment horizontal="right" vertical="center"/>
    </xf>
    <xf numFmtId="179" fontId="11" fillId="0" borderId="86" xfId="5" applyNumberFormat="1" applyFont="1" applyBorder="1" applyAlignment="1" applyProtection="1">
      <alignment horizontal="center" vertical="center"/>
    </xf>
    <xf numFmtId="0" fontId="4" fillId="0" borderId="0" xfId="0" applyFont="1" applyAlignment="1" applyProtection="1">
      <alignment horizontal="left" vertical="center" wrapText="1"/>
    </xf>
    <xf numFmtId="0" fontId="11" fillId="0" borderId="2" xfId="0" applyFont="1" applyBorder="1" applyAlignment="1" applyProtection="1">
      <alignment horizontal="left" vertical="center" wrapText="1"/>
    </xf>
    <xf numFmtId="0" fontId="11" fillId="0" borderId="5" xfId="0" applyFont="1" applyBorder="1" applyAlignment="1" applyProtection="1">
      <alignment horizontal="left" vertical="center" wrapText="1"/>
    </xf>
    <xf numFmtId="0" fontId="11" fillId="0" borderId="15" xfId="0" applyFont="1" applyBorder="1" applyAlignment="1" applyProtection="1">
      <alignment horizontal="left" vertical="center" wrapText="1"/>
    </xf>
    <xf numFmtId="0" fontId="11" fillId="0" borderId="3" xfId="0" applyFont="1" applyBorder="1" applyAlignment="1" applyProtection="1">
      <alignment horizontal="left" vertical="center" wrapText="1"/>
    </xf>
    <xf numFmtId="0" fontId="11" fillId="0" borderId="5" xfId="0" applyFont="1" applyBorder="1" applyAlignment="1" applyProtection="1">
      <alignment horizontal="left" vertical="center"/>
    </xf>
    <xf numFmtId="0" fontId="11" fillId="0" borderId="15" xfId="0" applyFont="1" applyBorder="1" applyAlignment="1" applyProtection="1">
      <alignment horizontal="left" vertical="center"/>
    </xf>
    <xf numFmtId="0" fontId="11" fillId="0" borderId="3" xfId="0" applyFont="1" applyBorder="1" applyAlignment="1" applyProtection="1">
      <alignment horizontal="left" vertical="center"/>
    </xf>
    <xf numFmtId="0" fontId="11" fillId="0" borderId="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0" borderId="3"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xf>
    <xf numFmtId="0" fontId="29" fillId="0" borderId="5" xfId="0" applyFont="1" applyBorder="1" applyAlignment="1" applyProtection="1">
      <alignment horizontal="left" vertical="center" wrapText="1"/>
    </xf>
    <xf numFmtId="0" fontId="29" fillId="0" borderId="15" xfId="0" applyFont="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0" fillId="0" borderId="2" xfId="0" applyFont="1" applyBorder="1" applyAlignment="1" applyProtection="1">
      <alignment horizontal="center" vertical="center" wrapText="1"/>
    </xf>
    <xf numFmtId="0" fontId="2" fillId="0" borderId="0" xfId="0" applyFont="1" applyAlignment="1" applyProtection="1">
      <alignment vertical="center"/>
    </xf>
    <xf numFmtId="0" fontId="11" fillId="0" borderId="2" xfId="5" applyFont="1" applyBorder="1" applyAlignment="1">
      <alignment vertical="center"/>
    </xf>
    <xf numFmtId="0" fontId="11" fillId="0" borderId="5" xfId="0" applyFont="1" applyFill="1" applyBorder="1" applyAlignment="1" applyProtection="1">
      <alignment vertical="center" wrapText="1"/>
    </xf>
    <xf numFmtId="0" fontId="4" fillId="0" borderId="0" xfId="0" applyFont="1" applyAlignment="1" applyProtection="1">
      <alignment horizontal="left" vertical="center" wrapText="1"/>
    </xf>
    <xf numFmtId="0" fontId="11" fillId="0" borderId="2" xfId="0" applyFont="1" applyBorder="1" applyAlignment="1" applyProtection="1">
      <alignment horizontal="left" vertical="center" wrapText="1"/>
    </xf>
    <xf numFmtId="0" fontId="10" fillId="0" borderId="2" xfId="0" applyFont="1" applyBorder="1" applyAlignment="1" applyProtection="1">
      <alignment horizontal="center" vertical="center" wrapText="1"/>
    </xf>
    <xf numFmtId="0" fontId="11" fillId="0" borderId="2" xfId="0" applyFont="1" applyFill="1" applyBorder="1" applyAlignment="1" applyProtection="1">
      <alignment horizontal="left" vertical="center" wrapText="1"/>
    </xf>
    <xf numFmtId="0" fontId="11" fillId="0" borderId="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0" borderId="3" xfId="0" applyFont="1" applyFill="1" applyBorder="1" applyAlignment="1" applyProtection="1">
      <alignment horizontal="left" vertical="center" wrapText="1"/>
    </xf>
    <xf numFmtId="0" fontId="11" fillId="0" borderId="5" xfId="0" applyFont="1" applyBorder="1" applyAlignment="1" applyProtection="1">
      <alignment horizontal="left" vertical="center" wrapText="1"/>
    </xf>
    <xf numFmtId="0" fontId="11" fillId="0" borderId="15" xfId="0" applyFont="1" applyBorder="1" applyAlignment="1" applyProtection="1">
      <alignment horizontal="left" vertical="center" wrapText="1"/>
    </xf>
    <xf numFmtId="0" fontId="11" fillId="0" borderId="3" xfId="0" applyFont="1" applyBorder="1" applyAlignment="1" applyProtection="1">
      <alignment horizontal="left" vertical="center" wrapText="1"/>
    </xf>
    <xf numFmtId="0" fontId="29" fillId="0" borderId="5" xfId="0" applyFont="1" applyBorder="1" applyAlignment="1" applyProtection="1">
      <alignment horizontal="left" vertical="center" wrapText="1"/>
    </xf>
    <xf numFmtId="0" fontId="29" fillId="0" borderId="15" xfId="0" applyFont="1" applyBorder="1" applyAlignment="1" applyProtection="1">
      <alignment horizontal="left" vertical="center" wrapText="1"/>
    </xf>
    <xf numFmtId="0" fontId="11" fillId="0" borderId="5" xfId="0" applyFont="1" applyBorder="1" applyAlignment="1" applyProtection="1">
      <alignment horizontal="left" vertical="center"/>
    </xf>
    <xf numFmtId="0" fontId="11" fillId="0" borderId="15" xfId="0" applyFont="1" applyBorder="1" applyAlignment="1" applyProtection="1">
      <alignment horizontal="left" vertical="center"/>
    </xf>
    <xf numFmtId="0" fontId="11" fillId="0" borderId="3" xfId="0" applyFont="1" applyBorder="1" applyAlignment="1" applyProtection="1">
      <alignment horizontal="left" vertical="center"/>
    </xf>
    <xf numFmtId="0" fontId="6" fillId="2" borderId="0" xfId="0" applyFont="1" applyFill="1" applyBorder="1" applyAlignment="1" applyProtection="1">
      <alignment horizontal="left" vertical="center"/>
    </xf>
    <xf numFmtId="0" fontId="2" fillId="0" borderId="0" xfId="0" applyFont="1" applyAlignment="1" applyProtection="1">
      <alignment vertical="center"/>
    </xf>
    <xf numFmtId="0" fontId="11" fillId="0" borderId="2" xfId="5" applyFont="1" applyBorder="1" applyAlignment="1">
      <alignment vertical="center"/>
    </xf>
    <xf numFmtId="166" fontId="11" fillId="0" borderId="2" xfId="0" applyNumberFormat="1" applyFont="1" applyFill="1" applyBorder="1" applyAlignment="1" applyProtection="1">
      <alignment horizontal="right" vertical="center" wrapText="1"/>
      <protection locked="0"/>
    </xf>
    <xf numFmtId="0" fontId="0" fillId="0" borderId="15" xfId="0" applyBorder="1" applyAlignment="1" applyProtection="1">
      <alignment vertical="center"/>
    </xf>
    <xf numFmtId="165" fontId="11" fillId="0" borderId="2" xfId="0" applyNumberFormat="1" applyFont="1" applyFill="1" applyBorder="1" applyAlignment="1" applyProtection="1">
      <alignment vertical="center" wrapText="1"/>
      <protection locked="0"/>
    </xf>
    <xf numFmtId="10" fontId="10" fillId="13" borderId="2" xfId="2" applyNumberFormat="1" applyFont="1" applyFill="1" applyBorder="1" applyAlignment="1">
      <alignment horizontal="right" vertical="center"/>
    </xf>
    <xf numFmtId="0" fontId="10" fillId="0" borderId="86" xfId="5" applyFont="1" applyFill="1" applyBorder="1" applyAlignment="1" applyProtection="1">
      <alignment horizontal="center" vertical="center"/>
    </xf>
    <xf numFmtId="178" fontId="10" fillId="19" borderId="24" xfId="5" applyNumberFormat="1" applyFont="1" applyFill="1" applyBorder="1" applyAlignment="1">
      <alignment horizontal="center" vertical="center"/>
    </xf>
    <xf numFmtId="178" fontId="10" fillId="19" borderId="2" xfId="5" applyNumberFormat="1" applyFont="1" applyFill="1" applyBorder="1" applyAlignment="1">
      <alignment horizontal="center" vertical="center"/>
    </xf>
    <xf numFmtId="166" fontId="10" fillId="0" borderId="2" xfId="5" applyNumberFormat="1" applyFont="1" applyFill="1" applyBorder="1" applyAlignment="1" applyProtection="1">
      <alignment horizontal="right" vertical="center" indent="1"/>
    </xf>
    <xf numFmtId="0" fontId="11" fillId="0" borderId="2" xfId="0" applyFont="1" applyFill="1" applyBorder="1" applyAlignment="1" applyProtection="1">
      <alignment horizontal="center" vertical="center" wrapText="1"/>
      <protection locked="0"/>
    </xf>
    <xf numFmtId="178" fontId="10" fillId="19" borderId="3" xfId="5" applyNumberFormat="1" applyFont="1" applyFill="1" applyBorder="1" applyAlignment="1">
      <alignment horizontal="center" vertical="center"/>
    </xf>
    <xf numFmtId="187" fontId="10" fillId="16" borderId="93" xfId="2" applyNumberFormat="1" applyFont="1" applyFill="1" applyBorder="1" applyAlignment="1" applyProtection="1">
      <alignment horizontal="right" vertical="center"/>
    </xf>
    <xf numFmtId="178" fontId="10" fillId="19" borderId="3" xfId="5" applyNumberFormat="1" applyFont="1" applyFill="1" applyBorder="1" applyAlignment="1" applyProtection="1">
      <alignment horizontal="center" vertical="center"/>
    </xf>
    <xf numFmtId="178" fontId="10" fillId="19" borderId="12" xfId="5" applyNumberFormat="1" applyFont="1" applyFill="1" applyBorder="1" applyAlignment="1" applyProtection="1">
      <alignment horizontal="center" vertical="center"/>
    </xf>
    <xf numFmtId="166" fontId="67" fillId="0" borderId="2" xfId="0" applyNumberFormat="1" applyFont="1" applyFill="1" applyBorder="1" applyAlignment="1" applyProtection="1">
      <alignment horizontal="right" vertical="center" wrapText="1"/>
    </xf>
    <xf numFmtId="165" fontId="67" fillId="0" borderId="2" xfId="0" applyNumberFormat="1" applyFont="1" applyFill="1" applyBorder="1" applyAlignment="1" applyProtection="1">
      <alignment horizontal="right" vertical="center" wrapText="1" indent="1"/>
    </xf>
    <xf numFmtId="169" fontId="70" fillId="0" borderId="0" xfId="0" applyNumberFormat="1" applyFont="1" applyFill="1" applyBorder="1" applyProtection="1"/>
    <xf numFmtId="44" fontId="69" fillId="0" borderId="0" xfId="7" applyFont="1"/>
    <xf numFmtId="0" fontId="82" fillId="0" borderId="78" xfId="5" applyFont="1" applyFill="1" applyBorder="1" applyAlignment="1" applyProtection="1">
      <alignment horizontal="center" vertical="center"/>
    </xf>
    <xf numFmtId="0" fontId="83" fillId="0" borderId="0" xfId="5" applyFont="1" applyBorder="1" applyAlignment="1" applyProtection="1">
      <alignment vertical="center"/>
    </xf>
    <xf numFmtId="0" fontId="11" fillId="0" borderId="2" xfId="0" applyFont="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1" fillId="0" borderId="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0" borderId="3" xfId="0" applyFont="1" applyFill="1" applyBorder="1" applyAlignment="1" applyProtection="1">
      <alignment horizontal="left" vertical="center" wrapText="1"/>
    </xf>
    <xf numFmtId="0" fontId="11" fillId="0" borderId="5" xfId="0" applyFont="1" applyBorder="1" applyAlignment="1" applyProtection="1">
      <alignment horizontal="left" vertical="center" wrapText="1"/>
    </xf>
    <xf numFmtId="0" fontId="11" fillId="0" borderId="15" xfId="0" applyFont="1" applyBorder="1" applyAlignment="1" applyProtection="1">
      <alignment horizontal="left" vertical="center" wrapText="1"/>
    </xf>
    <xf numFmtId="0" fontId="11" fillId="0" borderId="3" xfId="0" applyFont="1" applyBorder="1" applyAlignment="1" applyProtection="1">
      <alignment horizontal="left" vertical="center" wrapText="1"/>
    </xf>
    <xf numFmtId="0" fontId="10" fillId="0" borderId="2" xfId="0" applyFont="1" applyBorder="1" applyAlignment="1" applyProtection="1">
      <alignment horizontal="center" vertical="center" wrapText="1"/>
    </xf>
    <xf numFmtId="0" fontId="11" fillId="0" borderId="5" xfId="0" applyFont="1" applyBorder="1" applyAlignment="1" applyProtection="1">
      <alignment horizontal="left" vertical="center"/>
    </xf>
    <xf numFmtId="0" fontId="11" fillId="0" borderId="15" xfId="0" applyFont="1" applyBorder="1" applyAlignment="1" applyProtection="1">
      <alignment horizontal="left" vertical="center"/>
    </xf>
    <xf numFmtId="0" fontId="11" fillId="0" borderId="3" xfId="0" applyFont="1" applyBorder="1" applyAlignment="1" applyProtection="1">
      <alignment horizontal="left" vertical="center"/>
    </xf>
    <xf numFmtId="0" fontId="29" fillId="0" borderId="5" xfId="0" applyFont="1" applyBorder="1" applyAlignment="1" applyProtection="1">
      <alignment horizontal="left" vertical="center" wrapText="1"/>
    </xf>
    <xf numFmtId="0" fontId="29" fillId="0" borderId="15" xfId="0" applyFont="1" applyBorder="1" applyAlignment="1" applyProtection="1">
      <alignment horizontal="left" vertical="center" wrapText="1"/>
    </xf>
    <xf numFmtId="0" fontId="6" fillId="2" borderId="0" xfId="0" applyFont="1" applyFill="1" applyBorder="1" applyAlignment="1" applyProtection="1">
      <alignment horizontal="left" vertical="center"/>
    </xf>
    <xf numFmtId="0" fontId="11" fillId="0" borderId="2" xfId="5" applyFont="1" applyBorder="1" applyAlignment="1">
      <alignment vertical="center"/>
    </xf>
    <xf numFmtId="0" fontId="89" fillId="0" borderId="0" xfId="5" applyFont="1" applyBorder="1" applyAlignment="1" applyProtection="1">
      <alignment vertical="center"/>
    </xf>
    <xf numFmtId="0" fontId="11" fillId="0" borderId="2" xfId="0" applyFont="1" applyBorder="1" applyAlignment="1" applyProtection="1">
      <alignment horizontal="left" vertical="center" wrapText="1"/>
    </xf>
    <xf numFmtId="0" fontId="11" fillId="0" borderId="5" xfId="0" applyFont="1" applyBorder="1" applyAlignment="1" applyProtection="1">
      <alignment horizontal="left" vertical="center"/>
    </xf>
    <xf numFmtId="0" fontId="11" fillId="0" borderId="15" xfId="0" applyFont="1" applyBorder="1" applyAlignment="1" applyProtection="1">
      <alignment horizontal="left" vertical="center"/>
    </xf>
    <xf numFmtId="0" fontId="11" fillId="0" borderId="3" xfId="0" applyFont="1" applyBorder="1" applyAlignment="1" applyProtection="1">
      <alignment horizontal="left" vertical="center"/>
    </xf>
    <xf numFmtId="0" fontId="11" fillId="0" borderId="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0" borderId="3"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xf>
    <xf numFmtId="0" fontId="11" fillId="0" borderId="5" xfId="0" applyFont="1" applyBorder="1" applyAlignment="1" applyProtection="1">
      <alignment horizontal="left" vertical="center" wrapText="1"/>
    </xf>
    <xf numFmtId="0" fontId="11" fillId="0" borderId="15" xfId="0" applyFont="1" applyBorder="1" applyAlignment="1" applyProtection="1">
      <alignment horizontal="left" vertical="center" wrapText="1"/>
    </xf>
    <xf numFmtId="0" fontId="11" fillId="0" borderId="3" xfId="0" applyFont="1" applyBorder="1" applyAlignment="1" applyProtection="1">
      <alignment horizontal="left" vertical="center" wrapText="1"/>
    </xf>
    <xf numFmtId="0" fontId="29" fillId="0" borderId="5" xfId="0" applyFont="1" applyBorder="1" applyAlignment="1" applyProtection="1">
      <alignment horizontal="left" vertical="center" wrapText="1"/>
    </xf>
    <xf numFmtId="0" fontId="29" fillId="0" borderId="15" xfId="0" applyFont="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0" fillId="0" borderId="2" xfId="0" applyFont="1" applyBorder="1" applyAlignment="1" applyProtection="1">
      <alignment horizontal="center" vertical="center" wrapText="1"/>
    </xf>
    <xf numFmtId="0" fontId="11" fillId="0" borderId="2" xfId="5" applyFont="1" applyBorder="1" applyAlignment="1">
      <alignment vertical="center"/>
    </xf>
    <xf numFmtId="0" fontId="90" fillId="0" borderId="0" xfId="0" applyNumberFormat="1" applyFont="1" applyAlignment="1" applyProtection="1">
      <alignment horizontal="left" vertical="center"/>
    </xf>
    <xf numFmtId="0" fontId="79" fillId="0" borderId="0" xfId="5" applyFont="1" applyAlignment="1">
      <alignment vertical="center" wrapText="1"/>
    </xf>
    <xf numFmtId="0" fontId="82" fillId="0" borderId="34" xfId="5" applyFont="1" applyFill="1" applyBorder="1" applyAlignment="1" applyProtection="1">
      <alignment horizontal="center" vertical="top" wrapText="1"/>
    </xf>
    <xf numFmtId="10" fontId="94" fillId="0" borderId="34" xfId="2" applyNumberFormat="1" applyFont="1" applyFill="1" applyBorder="1" applyAlignment="1" applyProtection="1">
      <alignment horizontal="center" vertical="center" wrapText="1"/>
    </xf>
    <xf numFmtId="0" fontId="69" fillId="0" borderId="0" xfId="5" applyFont="1" applyAlignment="1" applyProtection="1">
      <alignment horizontal="left" vertical="center"/>
    </xf>
    <xf numFmtId="166" fontId="82" fillId="0" borderId="1" xfId="5" applyNumberFormat="1" applyFont="1" applyFill="1" applyBorder="1" applyAlignment="1" applyProtection="1">
      <alignment horizontal="right" vertical="center" indent="1"/>
    </xf>
    <xf numFmtId="187" fontId="82" fillId="16" borderId="36" xfId="2" applyNumberFormat="1" applyFont="1" applyFill="1" applyBorder="1" applyAlignment="1" applyProtection="1">
      <alignment horizontal="right" vertical="center"/>
    </xf>
    <xf numFmtId="166" fontId="82" fillId="0" borderId="2" xfId="5" applyNumberFormat="1" applyFont="1" applyFill="1" applyBorder="1" applyAlignment="1" applyProtection="1">
      <alignment horizontal="right" vertical="center" indent="1"/>
    </xf>
    <xf numFmtId="187" fontId="82" fillId="16" borderId="3" xfId="2" applyNumberFormat="1" applyFont="1" applyFill="1" applyBorder="1" applyAlignment="1" applyProtection="1">
      <alignment horizontal="right" vertical="center"/>
    </xf>
    <xf numFmtId="0" fontId="69" fillId="0" borderId="0" xfId="0" applyFont="1" applyAlignment="1" applyProtection="1">
      <alignment horizontal="right" vertical="center" indent="1"/>
    </xf>
    <xf numFmtId="166" fontId="67" fillId="9" borderId="2" xfId="0" applyNumberFormat="1" applyFont="1" applyFill="1" applyBorder="1" applyAlignment="1" applyProtection="1">
      <alignment horizontal="right" vertical="center" wrapText="1"/>
    </xf>
    <xf numFmtId="0" fontId="68" fillId="0" borderId="0" xfId="0" applyFont="1" applyAlignment="1" applyProtection="1">
      <alignment vertical="center"/>
    </xf>
    <xf numFmtId="0" fontId="11" fillId="9" borderId="2" xfId="0" applyNumberFormat="1" applyFont="1" applyFill="1" applyBorder="1" applyAlignment="1" applyProtection="1">
      <alignment horizontal="right" vertical="center" wrapText="1"/>
      <protection locked="0"/>
    </xf>
    <xf numFmtId="0" fontId="68" fillId="0" borderId="0" xfId="0" applyFont="1" applyAlignment="1">
      <alignment vertical="center"/>
    </xf>
    <xf numFmtId="0" fontId="69" fillId="0" borderId="0" xfId="0" applyFont="1" applyFill="1" applyAlignment="1" applyProtection="1">
      <alignment vertical="center" wrapText="1"/>
    </xf>
    <xf numFmtId="0" fontId="10" fillId="0" borderId="25" xfId="5" applyNumberFormat="1" applyFont="1" applyFill="1" applyBorder="1" applyAlignment="1" applyProtection="1">
      <alignment horizontal="right" vertical="center" indent="1"/>
    </xf>
    <xf numFmtId="167" fontId="67" fillId="0" borderId="2" xfId="0" applyNumberFormat="1" applyFont="1" applyBorder="1" applyAlignment="1">
      <alignment vertical="center" wrapText="1"/>
    </xf>
    <xf numFmtId="0" fontId="67" fillId="0" borderId="5" xfId="0" applyFont="1" applyBorder="1" applyAlignment="1">
      <alignment horizontal="left" vertical="center" wrapText="1"/>
    </xf>
    <xf numFmtId="0" fontId="11" fillId="0" borderId="15" xfId="0" applyFont="1" applyBorder="1" applyAlignment="1">
      <alignment horizontal="left" vertical="center" wrapText="1"/>
    </xf>
    <xf numFmtId="0" fontId="35" fillId="7" borderId="15" xfId="0" applyFont="1" applyFill="1" applyBorder="1" applyAlignment="1">
      <alignment horizontal="center" vertical="center" wrapText="1"/>
    </xf>
    <xf numFmtId="0" fontId="35" fillId="7" borderId="3" xfId="0" applyFont="1" applyFill="1" applyBorder="1" applyAlignment="1">
      <alignment horizontal="center" vertical="center" wrapText="1"/>
    </xf>
    <xf numFmtId="169" fontId="27" fillId="3" borderId="2" xfId="0" applyNumberFormat="1" applyFont="1" applyFill="1" applyBorder="1" applyAlignment="1">
      <alignment horizontal="right" vertical="center" wrapText="1"/>
    </xf>
    <xf numFmtId="0" fontId="0" fillId="0" borderId="0" xfId="0" applyAlignment="1">
      <alignment vertical="center"/>
    </xf>
    <xf numFmtId="0" fontId="0" fillId="0" borderId="2" xfId="0" applyBorder="1" applyAlignment="1">
      <alignment horizontal="center" vertical="center"/>
    </xf>
    <xf numFmtId="0" fontId="39" fillId="0" borderId="0" xfId="0" applyFont="1" applyAlignment="1">
      <alignment vertical="center"/>
    </xf>
    <xf numFmtId="0" fontId="0" fillId="0" borderId="2" xfId="0" applyBorder="1" applyAlignment="1">
      <alignment vertical="center"/>
    </xf>
    <xf numFmtId="0" fontId="18" fillId="7" borderId="15"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3" fillId="0" borderId="0" xfId="0" applyFont="1" applyAlignment="1" applyProtection="1">
      <alignment horizontal="left" vertical="center" wrapText="1"/>
    </xf>
    <xf numFmtId="0" fontId="0" fillId="0" borderId="0" xfId="0" applyAlignment="1" applyProtection="1">
      <alignment vertical="center" wrapText="1"/>
    </xf>
    <xf numFmtId="0" fontId="3" fillId="5" borderId="5" xfId="0" applyFont="1" applyFill="1" applyBorder="1" applyAlignment="1" applyProtection="1">
      <alignment vertical="center"/>
    </xf>
    <xf numFmtId="0" fontId="0" fillId="0" borderId="3" xfId="0" applyBorder="1" applyAlignment="1" applyProtection="1">
      <alignment vertical="center"/>
    </xf>
    <xf numFmtId="0" fontId="4" fillId="9" borderId="0" xfId="0" applyFont="1" applyFill="1" applyAlignment="1" applyProtection="1">
      <alignment horizontal="left" vertical="center" wrapText="1"/>
      <protection locked="0"/>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2" xfId="0" applyFont="1" applyFill="1" applyBorder="1" applyAlignment="1" applyProtection="1">
      <alignment horizontal="right" vertical="center" wrapText="1"/>
    </xf>
    <xf numFmtId="0" fontId="7" fillId="0" borderId="47" xfId="0" applyFont="1" applyFill="1" applyBorder="1" applyAlignment="1" applyProtection="1">
      <alignment horizontal="left" vertical="center"/>
    </xf>
    <xf numFmtId="0" fontId="4" fillId="0" borderId="0" xfId="0" applyFont="1" applyAlignment="1" applyProtection="1">
      <alignment horizontal="left" vertical="center" wrapText="1"/>
    </xf>
    <xf numFmtId="0" fontId="3" fillId="21" borderId="5" xfId="0" applyFont="1" applyFill="1" applyBorder="1" applyAlignment="1" applyProtection="1">
      <alignment horizontal="left" vertical="center" wrapText="1"/>
    </xf>
    <xf numFmtId="0" fontId="3" fillId="21" borderId="15" xfId="0" applyFont="1" applyFill="1" applyBorder="1" applyAlignment="1" applyProtection="1">
      <alignment horizontal="left" vertical="center" wrapText="1"/>
    </xf>
    <xf numFmtId="0" fontId="3" fillId="21" borderId="3" xfId="0" applyFont="1" applyFill="1" applyBorder="1" applyAlignment="1" applyProtection="1">
      <alignment horizontal="left" vertical="center" wrapText="1"/>
    </xf>
    <xf numFmtId="49" fontId="3" fillId="4" borderId="2" xfId="0" applyNumberFormat="1" applyFont="1" applyFill="1" applyBorder="1" applyAlignment="1" applyProtection="1">
      <alignment horizontal="left" vertical="center" wrapText="1"/>
    </xf>
    <xf numFmtId="0" fontId="11" fillId="0" borderId="2" xfId="0" applyFont="1" applyBorder="1" applyAlignment="1" applyProtection="1">
      <alignment horizontal="left" vertical="center"/>
    </xf>
    <xf numFmtId="0" fontId="11" fillId="0" borderId="2" xfId="0" applyFont="1" applyBorder="1" applyAlignment="1" applyProtection="1">
      <alignment horizontal="left" vertical="center" wrapText="1"/>
    </xf>
    <xf numFmtId="0" fontId="67" fillId="0" borderId="5" xfId="0" applyFont="1" applyBorder="1" applyAlignment="1" applyProtection="1">
      <alignment horizontal="left" vertical="center" wrapText="1"/>
    </xf>
    <xf numFmtId="0" fontId="67" fillId="0" borderId="15" xfId="0" applyFont="1" applyBorder="1" applyAlignment="1" applyProtection="1">
      <alignment horizontal="left" vertical="center" wrapText="1"/>
    </xf>
    <xf numFmtId="0" fontId="67" fillId="0" borderId="3" xfId="0" applyFont="1" applyBorder="1" applyAlignment="1" applyProtection="1">
      <alignment horizontal="left" vertical="center" wrapText="1"/>
    </xf>
    <xf numFmtId="0" fontId="14" fillId="0" borderId="31" xfId="0" applyNumberFormat="1" applyFont="1" applyBorder="1" applyAlignment="1" applyProtection="1">
      <alignment horizontal="left" vertical="center" wrapText="1"/>
    </xf>
    <xf numFmtId="0" fontId="14" fillId="0" borderId="32" xfId="0" applyNumberFormat="1" applyFont="1" applyBorder="1" applyAlignment="1" applyProtection="1">
      <alignment horizontal="left" vertical="center" wrapText="1"/>
    </xf>
    <xf numFmtId="0" fontId="14" fillId="0" borderId="33" xfId="0" applyNumberFormat="1" applyFont="1" applyBorder="1" applyAlignment="1" applyProtection="1">
      <alignment horizontal="left" vertical="center" wrapText="1"/>
    </xf>
    <xf numFmtId="0" fontId="11" fillId="0" borderId="5" xfId="0" applyFont="1" applyBorder="1" applyAlignment="1" applyProtection="1">
      <alignment horizontal="left" vertical="center"/>
    </xf>
    <xf numFmtId="0" fontId="11" fillId="0" borderId="15" xfId="0" applyFont="1" applyBorder="1" applyAlignment="1" applyProtection="1">
      <alignment horizontal="left" vertical="center"/>
    </xf>
    <xf numFmtId="0" fontId="11" fillId="0" borderId="3" xfId="0" applyFont="1" applyBorder="1" applyAlignment="1" applyProtection="1">
      <alignment horizontal="left" vertical="center"/>
    </xf>
    <xf numFmtId="3" fontId="3" fillId="0" borderId="5" xfId="0" applyNumberFormat="1" applyFont="1" applyBorder="1" applyAlignment="1" applyProtection="1">
      <alignment horizontal="right" vertical="center" wrapText="1"/>
    </xf>
    <xf numFmtId="3" fontId="3" fillId="0" borderId="15" xfId="0" applyNumberFormat="1" applyFont="1" applyBorder="1" applyAlignment="1" applyProtection="1">
      <alignment horizontal="right" vertical="center" wrapText="1"/>
    </xf>
    <xf numFmtId="3" fontId="3" fillId="0" borderId="3" xfId="0" applyNumberFormat="1" applyFont="1" applyBorder="1" applyAlignment="1" applyProtection="1">
      <alignment horizontal="right" vertical="center" wrapText="1"/>
    </xf>
    <xf numFmtId="0" fontId="3" fillId="8" borderId="5" xfId="0" applyFont="1" applyFill="1" applyBorder="1" applyAlignment="1" applyProtection="1">
      <alignment horizontal="left" vertical="center"/>
    </xf>
    <xf numFmtId="0" fontId="3" fillId="8" borderId="15" xfId="0" applyFont="1" applyFill="1" applyBorder="1" applyAlignment="1" applyProtection="1">
      <alignment horizontal="left" vertical="center"/>
    </xf>
    <xf numFmtId="0" fontId="3" fillId="8" borderId="3" xfId="0" applyFont="1" applyFill="1" applyBorder="1" applyAlignment="1" applyProtection="1">
      <alignment horizontal="left" vertical="center"/>
    </xf>
    <xf numFmtId="0" fontId="10" fillId="0" borderId="5" xfId="0" applyFont="1" applyBorder="1" applyAlignment="1" applyProtection="1">
      <alignment horizontal="left" vertical="center" wrapText="1"/>
    </xf>
    <xf numFmtId="0" fontId="10" fillId="0" borderId="15"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0" fontId="11" fillId="0" borderId="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0" borderId="3"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xf>
    <xf numFmtId="0" fontId="11" fillId="0" borderId="5" xfId="0" applyFont="1" applyBorder="1" applyAlignment="1" applyProtection="1">
      <alignment horizontal="left" vertical="center" wrapText="1"/>
    </xf>
    <xf numFmtId="0" fontId="11" fillId="0" borderId="15" xfId="0" applyFont="1" applyBorder="1" applyAlignment="1" applyProtection="1">
      <alignment horizontal="left" vertical="center" wrapText="1"/>
    </xf>
    <xf numFmtId="0" fontId="11" fillId="0" borderId="3" xfId="0" applyFont="1" applyBorder="1" applyAlignment="1" applyProtection="1">
      <alignment horizontal="left" vertical="center" wrapText="1"/>
    </xf>
    <xf numFmtId="0" fontId="15" fillId="0" borderId="0" xfId="0" applyFont="1" applyBorder="1" applyAlignment="1" applyProtection="1">
      <alignment horizontal="left" vertical="center"/>
    </xf>
    <xf numFmtId="0" fontId="10" fillId="0" borderId="2" xfId="0" applyFont="1" applyFill="1" applyBorder="1" applyAlignment="1" applyProtection="1">
      <alignment horizontal="left" vertical="center"/>
    </xf>
    <xf numFmtId="0" fontId="20" fillId="8" borderId="5" xfId="0" applyFont="1" applyFill="1" applyBorder="1" applyAlignment="1" applyProtection="1">
      <alignment horizontal="left" vertical="center"/>
    </xf>
    <xf numFmtId="0" fontId="20" fillId="8" borderId="15" xfId="0" applyFont="1" applyFill="1" applyBorder="1" applyAlignment="1" applyProtection="1">
      <alignment horizontal="left" vertical="center"/>
    </xf>
    <xf numFmtId="0" fontId="20" fillId="8" borderId="3" xfId="0" applyFont="1" applyFill="1" applyBorder="1" applyAlignment="1" applyProtection="1">
      <alignment horizontal="left" vertical="center"/>
    </xf>
    <xf numFmtId="0" fontId="29" fillId="0" borderId="5" xfId="0" applyFont="1" applyBorder="1" applyAlignment="1" applyProtection="1">
      <alignment horizontal="left" vertical="center" wrapText="1"/>
    </xf>
    <xf numFmtId="0" fontId="29" fillId="0" borderId="15" xfId="0" applyFont="1" applyBorder="1" applyAlignment="1" applyProtection="1">
      <alignment horizontal="left" vertical="center" wrapText="1"/>
    </xf>
    <xf numFmtId="0" fontId="29" fillId="0" borderId="3" xfId="0" applyFont="1" applyBorder="1" applyAlignment="1" applyProtection="1">
      <alignment horizontal="left" vertical="center" wrapText="1"/>
    </xf>
    <xf numFmtId="0" fontId="6" fillId="2" borderId="2" xfId="0" applyFont="1" applyFill="1" applyBorder="1" applyAlignment="1" applyProtection="1">
      <alignment horizontal="left" vertical="center"/>
    </xf>
    <xf numFmtId="0" fontId="20" fillId="8" borderId="5" xfId="0" applyFont="1" applyFill="1" applyBorder="1" applyAlignment="1" applyProtection="1">
      <alignment horizontal="center" vertical="center"/>
    </xf>
    <xf numFmtId="0" fontId="20" fillId="8" borderId="15" xfId="0" applyFont="1" applyFill="1" applyBorder="1" applyAlignment="1" applyProtection="1">
      <alignment horizontal="center" vertical="center"/>
    </xf>
    <xf numFmtId="0" fontId="20" fillId="8" borderId="3" xfId="0" applyFont="1" applyFill="1" applyBorder="1" applyAlignment="1" applyProtection="1">
      <alignment horizontal="center" vertical="center"/>
    </xf>
    <xf numFmtId="0" fontId="11" fillId="0" borderId="2" xfId="0" applyFont="1" applyFill="1" applyBorder="1" applyAlignment="1" applyProtection="1">
      <alignment horizontal="left" vertical="center" wrapText="1"/>
    </xf>
    <xf numFmtId="0" fontId="10" fillId="0" borderId="2" xfId="0" applyFont="1" applyBorder="1" applyAlignment="1" applyProtection="1">
      <alignment horizontal="center" vertical="center" wrapText="1"/>
    </xf>
    <xf numFmtId="167" fontId="3" fillId="8" borderId="5" xfId="0" applyNumberFormat="1" applyFont="1" applyFill="1" applyBorder="1" applyAlignment="1" applyProtection="1">
      <alignment horizontal="left" vertical="center" wrapText="1"/>
    </xf>
    <xf numFmtId="167" fontId="3" fillId="8" borderId="15" xfId="0" applyNumberFormat="1" applyFont="1" applyFill="1" applyBorder="1" applyAlignment="1" applyProtection="1">
      <alignment horizontal="left" vertical="center" wrapText="1"/>
    </xf>
    <xf numFmtId="167" fontId="3" fillId="8" borderId="3" xfId="0" applyNumberFormat="1" applyFont="1" applyFill="1" applyBorder="1" applyAlignment="1" applyProtection="1">
      <alignment horizontal="left" vertical="center" wrapText="1"/>
    </xf>
    <xf numFmtId="3" fontId="6" fillId="2" borderId="5" xfId="0" applyNumberFormat="1" applyFont="1" applyFill="1" applyBorder="1" applyAlignment="1" applyProtection="1">
      <alignment horizontal="right" vertical="center" indent="1"/>
    </xf>
    <xf numFmtId="3" fontId="6" fillId="2" borderId="15" xfId="0" applyNumberFormat="1" applyFont="1" applyFill="1" applyBorder="1" applyAlignment="1" applyProtection="1">
      <alignment horizontal="right" vertical="center" indent="1"/>
    </xf>
    <xf numFmtId="0" fontId="0" fillId="0" borderId="0" xfId="0" applyAlignment="1" applyProtection="1">
      <alignment horizontal="center"/>
    </xf>
    <xf numFmtId="0" fontId="15" fillId="0" borderId="0" xfId="0" applyNumberFormat="1" applyFont="1" applyAlignment="1" applyProtection="1">
      <alignment horizontal="left" vertical="center" wrapText="1"/>
    </xf>
    <xf numFmtId="0" fontId="6" fillId="2" borderId="2" xfId="0" applyFont="1" applyFill="1" applyBorder="1" applyAlignment="1" applyProtection="1">
      <alignment horizontal="right" vertical="center"/>
    </xf>
    <xf numFmtId="165" fontId="11" fillId="0" borderId="2" xfId="1" applyNumberFormat="1" applyFont="1" applyFill="1" applyBorder="1" applyAlignment="1" applyProtection="1">
      <alignment horizontal="center" vertical="center" wrapText="1"/>
    </xf>
    <xf numFmtId="0" fontId="11" fillId="0" borderId="5" xfId="0" applyFont="1" applyBorder="1" applyAlignment="1" applyProtection="1">
      <alignment horizontal="center" vertical="center" wrapText="1"/>
    </xf>
    <xf numFmtId="0" fontId="11" fillId="0" borderId="15"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51" fillId="0" borderId="0" xfId="0" applyNumberFormat="1" applyFont="1" applyAlignment="1" applyProtection="1">
      <alignment horizontal="left" vertical="center" wrapText="1"/>
    </xf>
    <xf numFmtId="0" fontId="4" fillId="0" borderId="0" xfId="0" applyFont="1" applyAlignment="1">
      <alignment horizontal="left" vertical="center" wrapText="1"/>
    </xf>
    <xf numFmtId="0" fontId="15" fillId="0" borderId="0" xfId="0" applyFont="1" applyAlignment="1">
      <alignment horizontal="left" vertical="center" wrapText="1"/>
    </xf>
    <xf numFmtId="49" fontId="3" fillId="4" borderId="5" xfId="0" applyNumberFormat="1" applyFont="1" applyFill="1" applyBorder="1" applyAlignment="1" applyProtection="1">
      <alignment horizontal="left" vertical="center" wrapText="1"/>
    </xf>
    <xf numFmtId="0" fontId="3" fillId="4" borderId="15" xfId="0" applyFont="1" applyFill="1" applyBorder="1" applyAlignment="1" applyProtection="1">
      <alignment horizontal="left" vertical="center" wrapText="1"/>
    </xf>
    <xf numFmtId="0" fontId="3" fillId="4" borderId="3" xfId="0" applyFont="1" applyFill="1" applyBorder="1" applyAlignment="1" applyProtection="1">
      <alignment horizontal="left" vertical="center" wrapText="1"/>
    </xf>
    <xf numFmtId="0" fontId="0" fillId="0" borderId="0" xfId="0" applyFill="1" applyAlignment="1" applyProtection="1">
      <alignment horizontal="center" vertical="center" wrapText="1"/>
    </xf>
    <xf numFmtId="0" fontId="31" fillId="0" borderId="0" xfId="0" applyNumberFormat="1" applyFont="1" applyAlignment="1" applyProtection="1">
      <alignment horizontal="left" vertical="center" wrapText="1"/>
    </xf>
    <xf numFmtId="0" fontId="40" fillId="0" borderId="0" xfId="0" applyFont="1" applyAlignment="1">
      <alignment horizontal="left" vertical="center" wrapText="1"/>
    </xf>
    <xf numFmtId="0" fontId="11" fillId="8" borderId="24" xfId="5" applyFont="1" applyFill="1" applyBorder="1" applyAlignment="1" applyProtection="1">
      <alignment horizontal="right" vertical="center" wrapText="1" indent="1"/>
      <protection hidden="1"/>
    </xf>
    <xf numFmtId="0" fontId="11" fillId="8" borderId="2" xfId="5" applyFont="1" applyFill="1" applyBorder="1" applyAlignment="1" applyProtection="1">
      <alignment horizontal="right" vertical="center" wrapText="1" indent="1"/>
      <protection hidden="1"/>
    </xf>
    <xf numFmtId="0" fontId="10" fillId="0" borderId="36" xfId="5" applyFont="1" applyBorder="1" applyAlignment="1" applyProtection="1">
      <alignment horizontal="right" vertical="center" wrapText="1" indent="1"/>
      <protection hidden="1"/>
    </xf>
    <xf numFmtId="0" fontId="10" fillId="0" borderId="37" xfId="5" applyFont="1" applyBorder="1" applyAlignment="1" applyProtection="1">
      <alignment horizontal="right" vertical="center" wrapText="1" indent="1"/>
      <protection hidden="1"/>
    </xf>
    <xf numFmtId="49" fontId="3" fillId="4" borderId="5" xfId="0" applyNumberFormat="1"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left" vertical="center" wrapText="1"/>
    </xf>
    <xf numFmtId="0" fontId="2" fillId="0" borderId="0" xfId="5" applyAlignment="1" applyProtection="1">
      <alignment vertical="top" wrapText="1"/>
      <protection hidden="1"/>
    </xf>
    <xf numFmtId="0" fontId="2" fillId="0" borderId="0" xfId="5"/>
    <xf numFmtId="0" fontId="11" fillId="0" borderId="91" xfId="5" applyFont="1" applyBorder="1" applyAlignment="1" applyProtection="1">
      <alignment horizontal="right" vertical="center" wrapText="1" indent="1"/>
      <protection hidden="1"/>
    </xf>
    <xf numFmtId="0" fontId="11" fillId="0" borderId="45" xfId="5" applyFont="1" applyBorder="1" applyAlignment="1" applyProtection="1">
      <alignment horizontal="right" vertical="center" wrapText="1" indent="1"/>
      <protection hidden="1"/>
    </xf>
    <xf numFmtId="0" fontId="10" fillId="14" borderId="2" xfId="5" applyFont="1" applyFill="1" applyBorder="1" applyAlignment="1">
      <alignment vertical="center"/>
    </xf>
    <xf numFmtId="0" fontId="11" fillId="0" borderId="2" xfId="5" applyFont="1" applyBorder="1" applyAlignment="1">
      <alignment vertical="center"/>
    </xf>
    <xf numFmtId="0" fontId="11" fillId="13" borderId="2" xfId="5" applyFont="1" applyFill="1" applyBorder="1" applyAlignment="1">
      <alignment vertical="center"/>
    </xf>
    <xf numFmtId="0" fontId="3" fillId="0" borderId="0" xfId="5" applyFont="1" applyFill="1" applyAlignment="1" applyProtection="1">
      <alignment horizontal="center" vertical="center" wrapText="1"/>
    </xf>
    <xf numFmtId="166" fontId="58" fillId="16" borderId="70" xfId="5" applyNumberFormat="1" applyFont="1" applyFill="1" applyBorder="1" applyAlignment="1" applyProtection="1">
      <alignment horizontal="right" vertical="center" indent="1"/>
    </xf>
    <xf numFmtId="166" fontId="11" fillId="0" borderId="30" xfId="5" applyNumberFormat="1" applyFont="1" applyBorder="1" applyAlignment="1" applyProtection="1">
      <alignment horizontal="right" vertical="center" indent="1"/>
    </xf>
    <xf numFmtId="0" fontId="10" fillId="16" borderId="74" xfId="5" applyFont="1" applyFill="1" applyBorder="1" applyAlignment="1" applyProtection="1">
      <alignment horizontal="right" vertical="center"/>
    </xf>
    <xf numFmtId="0" fontId="11" fillId="0" borderId="73" xfId="5" applyFont="1" applyBorder="1" applyAlignment="1" applyProtection="1">
      <alignment horizontal="right"/>
    </xf>
    <xf numFmtId="0" fontId="11" fillId="0" borderId="72" xfId="5" applyFont="1" applyBorder="1" applyAlignment="1" applyProtection="1">
      <alignment horizontal="right"/>
    </xf>
    <xf numFmtId="179" fontId="11" fillId="0" borderId="70" xfId="5" applyNumberFormat="1" applyFont="1" applyBorder="1" applyAlignment="1" applyProtection="1">
      <alignment horizontal="center" vertical="center"/>
    </xf>
    <xf numFmtId="0" fontId="11" fillId="0" borderId="30" xfId="5" applyFont="1" applyBorder="1" applyAlignment="1" applyProtection="1">
      <alignment vertical="center"/>
    </xf>
    <xf numFmtId="0" fontId="7" fillId="0" borderId="47" xfId="5" applyFont="1" applyBorder="1" applyAlignment="1"/>
    <xf numFmtId="0" fontId="7" fillId="0" borderId="47" xfId="5" applyFont="1" applyBorder="1" applyAlignment="1">
      <alignment vertical="top" wrapText="1"/>
    </xf>
    <xf numFmtId="0" fontId="2" fillId="0" borderId="44" xfId="5" applyBorder="1" applyAlignment="1" applyProtection="1">
      <protection locked="0"/>
    </xf>
    <xf numFmtId="0" fontId="2" fillId="0" borderId="44" xfId="5" applyFont="1" applyBorder="1" applyAlignment="1" applyProtection="1"/>
    <xf numFmtId="0" fontId="2" fillId="0" borderId="44" xfId="5" applyBorder="1" applyAlignment="1" applyProtection="1"/>
    <xf numFmtId="0" fontId="9" fillId="0" borderId="0" xfId="5" applyFont="1" applyAlignment="1">
      <alignment horizontal="left" vertical="center" wrapText="1" indent="1"/>
    </xf>
    <xf numFmtId="0" fontId="41" fillId="17" borderId="76" xfId="5" applyFont="1" applyFill="1" applyBorder="1" applyAlignment="1">
      <alignment horizontal="left" vertical="center" wrapText="1"/>
    </xf>
    <xf numFmtId="166" fontId="9" fillId="22" borderId="0" xfId="5" applyNumberFormat="1" applyFont="1" applyFill="1" applyBorder="1" applyAlignment="1">
      <alignment horizontal="center" vertical="center"/>
    </xf>
    <xf numFmtId="0" fontId="41" fillId="0" borderId="0" xfId="5" applyNumberFormat="1" applyFont="1" applyAlignment="1">
      <alignment horizontal="justify" vertical="top" wrapText="1"/>
    </xf>
    <xf numFmtId="0" fontId="41" fillId="0" borderId="0" xfId="5" applyFont="1" applyAlignment="1">
      <alignment horizontal="justify" vertical="top" wrapText="1"/>
    </xf>
    <xf numFmtId="0" fontId="2" fillId="0" borderId="0" xfId="5" applyFont="1" applyAlignment="1">
      <alignment horizontal="left"/>
    </xf>
    <xf numFmtId="0" fontId="2" fillId="0" borderId="0" xfId="5" applyAlignment="1">
      <alignment horizontal="left"/>
    </xf>
    <xf numFmtId="166" fontId="9" fillId="0" borderId="0" xfId="5" applyNumberFormat="1" applyFont="1" applyAlignment="1">
      <alignment horizontal="center" vertical="center"/>
    </xf>
    <xf numFmtId="0" fontId="41" fillId="0" borderId="0" xfId="5" applyFont="1" applyFill="1" applyAlignment="1">
      <alignment horizontal="left" vertical="center" wrapText="1"/>
    </xf>
    <xf numFmtId="0" fontId="69" fillId="0" borderId="0" xfId="5" applyFont="1"/>
  </cellXfs>
  <cellStyles count="8">
    <cellStyle name="Euro" xfId="1" xr:uid="{00000000-0005-0000-0000-000000000000}"/>
    <cellStyle name="Komma" xfId="4" builtinId="3"/>
    <cellStyle name="Prozent" xfId="2" builtinId="5"/>
    <cellStyle name="Standard" xfId="0" builtinId="0"/>
    <cellStyle name="Standard 2" xfId="5" xr:uid="{00000000-0005-0000-0000-000004000000}"/>
    <cellStyle name="Standard 3" xfId="6" xr:uid="{00000000-0005-0000-0000-000005000000}"/>
    <cellStyle name="Währung" xfId="7" builtinId="4"/>
    <cellStyle name="Währung 2" xfId="3" xr:uid="{00000000-0005-0000-0000-000006000000}"/>
  </cellStyles>
  <dxfs count="102">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
      <font>
        <condense val="0"/>
        <extend val="0"/>
        <color auto="1"/>
      </font>
    </dxf>
    <dxf>
      <font>
        <condense val="0"/>
        <extend val="0"/>
        <color indexed="4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C0C0C0"/>
      <rgbColor rgb="00DDDDDD"/>
      <rgbColor rgb="00EAEAEA"/>
      <rgbColor rgb="00993366"/>
      <rgbColor rgb="00333399"/>
      <rgbColor rgb="00333333"/>
    </indexedColors>
    <mruColors>
      <color rgb="FFCCFFCC"/>
      <color rgb="FFFFFF99"/>
      <color rgb="FFFFFFCC"/>
      <color rgb="FFC0C0C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18</xdr:col>
      <xdr:colOff>0</xdr:colOff>
      <xdr:row>5</xdr:row>
      <xdr:rowOff>0</xdr:rowOff>
    </xdr:from>
    <xdr:to>
      <xdr:col>18</xdr:col>
      <xdr:colOff>0</xdr:colOff>
      <xdr:row>5</xdr:row>
      <xdr:rowOff>0</xdr:rowOff>
    </xdr:to>
    <xdr:cxnSp macro="">
      <xdr:nvCxnSpPr>
        <xdr:cNvPr id="2" name="AutoShape 1">
          <a:extLst>
            <a:ext uri="{FF2B5EF4-FFF2-40B4-BE49-F238E27FC236}">
              <a16:creationId xmlns:a16="http://schemas.microsoft.com/office/drawing/2014/main" id="{00000000-0008-0000-0F00-000002000000}"/>
            </a:ext>
          </a:extLst>
        </xdr:cNvPr>
        <xdr:cNvCxnSpPr>
          <a:cxnSpLocks noChangeShapeType="1"/>
        </xdr:cNvCxnSpPr>
      </xdr:nvCxnSpPr>
      <xdr:spPr bwMode="auto">
        <a:xfrm flipV="1">
          <a:off x="5334000" y="97155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26</xdr:row>
      <xdr:rowOff>0</xdr:rowOff>
    </xdr:from>
    <xdr:to>
      <xdr:col>18</xdr:col>
      <xdr:colOff>0</xdr:colOff>
      <xdr:row>26</xdr:row>
      <xdr:rowOff>0</xdr:rowOff>
    </xdr:to>
    <xdr:cxnSp macro="">
      <xdr:nvCxnSpPr>
        <xdr:cNvPr id="5" name="AutoShape 4">
          <a:extLst>
            <a:ext uri="{FF2B5EF4-FFF2-40B4-BE49-F238E27FC236}">
              <a16:creationId xmlns:a16="http://schemas.microsoft.com/office/drawing/2014/main" id="{00000000-0008-0000-0F00-000005000000}"/>
            </a:ext>
          </a:extLst>
        </xdr:cNvPr>
        <xdr:cNvCxnSpPr>
          <a:cxnSpLocks noChangeShapeType="1"/>
        </xdr:cNvCxnSpPr>
      </xdr:nvCxnSpPr>
      <xdr:spPr bwMode="auto">
        <a:xfrm flipV="1">
          <a:off x="5334000" y="485775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5</xdr:row>
      <xdr:rowOff>0</xdr:rowOff>
    </xdr:from>
    <xdr:to>
      <xdr:col>18</xdr:col>
      <xdr:colOff>0</xdr:colOff>
      <xdr:row>5</xdr:row>
      <xdr:rowOff>0</xdr:rowOff>
    </xdr:to>
    <xdr:cxnSp macro="">
      <xdr:nvCxnSpPr>
        <xdr:cNvPr id="8" name="AutoShape 7">
          <a:extLst>
            <a:ext uri="{FF2B5EF4-FFF2-40B4-BE49-F238E27FC236}">
              <a16:creationId xmlns:a16="http://schemas.microsoft.com/office/drawing/2014/main" id="{00000000-0008-0000-0F00-000008000000}"/>
            </a:ext>
          </a:extLst>
        </xdr:cNvPr>
        <xdr:cNvCxnSpPr>
          <a:cxnSpLocks noChangeShapeType="1"/>
        </xdr:cNvCxnSpPr>
      </xdr:nvCxnSpPr>
      <xdr:spPr bwMode="auto">
        <a:xfrm flipV="1">
          <a:off x="5334000" y="97155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26</xdr:row>
      <xdr:rowOff>0</xdr:rowOff>
    </xdr:from>
    <xdr:to>
      <xdr:col>18</xdr:col>
      <xdr:colOff>0</xdr:colOff>
      <xdr:row>26</xdr:row>
      <xdr:rowOff>0</xdr:rowOff>
    </xdr:to>
    <xdr:cxnSp macro="">
      <xdr:nvCxnSpPr>
        <xdr:cNvPr id="11" name="AutoShape 10">
          <a:extLst>
            <a:ext uri="{FF2B5EF4-FFF2-40B4-BE49-F238E27FC236}">
              <a16:creationId xmlns:a16="http://schemas.microsoft.com/office/drawing/2014/main" id="{00000000-0008-0000-0F00-00000B000000}"/>
            </a:ext>
          </a:extLst>
        </xdr:cNvPr>
        <xdr:cNvCxnSpPr>
          <a:cxnSpLocks noChangeShapeType="1"/>
        </xdr:cNvCxnSpPr>
      </xdr:nvCxnSpPr>
      <xdr:spPr bwMode="auto">
        <a:xfrm flipV="1">
          <a:off x="5334000" y="485775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6</xdr:row>
      <xdr:rowOff>0</xdr:rowOff>
    </xdr:from>
    <xdr:to>
      <xdr:col>18</xdr:col>
      <xdr:colOff>0</xdr:colOff>
      <xdr:row>6</xdr:row>
      <xdr:rowOff>0</xdr:rowOff>
    </xdr:to>
    <xdr:cxnSp macro="">
      <xdr:nvCxnSpPr>
        <xdr:cNvPr id="12" name="AutoShape 13">
          <a:extLst>
            <a:ext uri="{FF2B5EF4-FFF2-40B4-BE49-F238E27FC236}">
              <a16:creationId xmlns:a16="http://schemas.microsoft.com/office/drawing/2014/main" id="{00000000-0008-0000-0F00-00000C000000}"/>
            </a:ext>
          </a:extLst>
        </xdr:cNvPr>
        <xdr:cNvCxnSpPr>
          <a:cxnSpLocks noChangeShapeType="1"/>
        </xdr:cNvCxnSpPr>
      </xdr:nvCxnSpPr>
      <xdr:spPr bwMode="auto">
        <a:xfrm flipV="1">
          <a:off x="5334000" y="161925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13</xdr:row>
      <xdr:rowOff>0</xdr:rowOff>
    </xdr:from>
    <xdr:to>
      <xdr:col>18</xdr:col>
      <xdr:colOff>0</xdr:colOff>
      <xdr:row>13</xdr:row>
      <xdr:rowOff>9525</xdr:rowOff>
    </xdr:to>
    <xdr:cxnSp macro="">
      <xdr:nvCxnSpPr>
        <xdr:cNvPr id="13" name="AutoShape 14">
          <a:extLst>
            <a:ext uri="{FF2B5EF4-FFF2-40B4-BE49-F238E27FC236}">
              <a16:creationId xmlns:a16="http://schemas.microsoft.com/office/drawing/2014/main" id="{00000000-0008-0000-0F00-00000D000000}"/>
            </a:ext>
          </a:extLst>
        </xdr:cNvPr>
        <xdr:cNvCxnSpPr>
          <a:cxnSpLocks noChangeShapeType="1"/>
        </xdr:cNvCxnSpPr>
      </xdr:nvCxnSpPr>
      <xdr:spPr bwMode="auto">
        <a:xfrm>
          <a:off x="5334000" y="2752725"/>
          <a:ext cx="0" cy="95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40</xdr:row>
      <xdr:rowOff>0</xdr:rowOff>
    </xdr:from>
    <xdr:to>
      <xdr:col>18</xdr:col>
      <xdr:colOff>0</xdr:colOff>
      <xdr:row>40</xdr:row>
      <xdr:rowOff>0</xdr:rowOff>
    </xdr:to>
    <xdr:cxnSp macro="">
      <xdr:nvCxnSpPr>
        <xdr:cNvPr id="14" name="AutoShape 15">
          <a:extLst>
            <a:ext uri="{FF2B5EF4-FFF2-40B4-BE49-F238E27FC236}">
              <a16:creationId xmlns:a16="http://schemas.microsoft.com/office/drawing/2014/main" id="{00000000-0008-0000-0F00-00000E000000}"/>
            </a:ext>
          </a:extLst>
        </xdr:cNvPr>
        <xdr:cNvCxnSpPr>
          <a:cxnSpLocks noChangeShapeType="1"/>
        </xdr:cNvCxnSpPr>
      </xdr:nvCxnSpPr>
      <xdr:spPr bwMode="auto">
        <a:xfrm>
          <a:off x="5334000" y="71247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13</xdr:row>
      <xdr:rowOff>0</xdr:rowOff>
    </xdr:from>
    <xdr:to>
      <xdr:col>18</xdr:col>
      <xdr:colOff>0</xdr:colOff>
      <xdr:row>13</xdr:row>
      <xdr:rowOff>9525</xdr:rowOff>
    </xdr:to>
    <xdr:cxnSp macro="">
      <xdr:nvCxnSpPr>
        <xdr:cNvPr id="16" name="AutoShape 17">
          <a:extLst>
            <a:ext uri="{FF2B5EF4-FFF2-40B4-BE49-F238E27FC236}">
              <a16:creationId xmlns:a16="http://schemas.microsoft.com/office/drawing/2014/main" id="{00000000-0008-0000-0F00-000010000000}"/>
            </a:ext>
          </a:extLst>
        </xdr:cNvPr>
        <xdr:cNvCxnSpPr>
          <a:cxnSpLocks noChangeShapeType="1"/>
        </xdr:cNvCxnSpPr>
      </xdr:nvCxnSpPr>
      <xdr:spPr bwMode="auto">
        <a:xfrm>
          <a:off x="5334000" y="2752725"/>
          <a:ext cx="0" cy="95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40</xdr:row>
      <xdr:rowOff>0</xdr:rowOff>
    </xdr:from>
    <xdr:to>
      <xdr:col>18</xdr:col>
      <xdr:colOff>0</xdr:colOff>
      <xdr:row>40</xdr:row>
      <xdr:rowOff>0</xdr:rowOff>
    </xdr:to>
    <xdr:cxnSp macro="">
      <xdr:nvCxnSpPr>
        <xdr:cNvPr id="17" name="AutoShape 18">
          <a:extLst>
            <a:ext uri="{FF2B5EF4-FFF2-40B4-BE49-F238E27FC236}">
              <a16:creationId xmlns:a16="http://schemas.microsoft.com/office/drawing/2014/main" id="{00000000-0008-0000-0F00-000011000000}"/>
            </a:ext>
          </a:extLst>
        </xdr:cNvPr>
        <xdr:cNvCxnSpPr>
          <a:cxnSpLocks noChangeShapeType="1"/>
        </xdr:cNvCxnSpPr>
      </xdr:nvCxnSpPr>
      <xdr:spPr bwMode="auto">
        <a:xfrm>
          <a:off x="5334000" y="71247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6</xdr:row>
      <xdr:rowOff>0</xdr:rowOff>
    </xdr:from>
    <xdr:to>
      <xdr:col>18</xdr:col>
      <xdr:colOff>0</xdr:colOff>
      <xdr:row>6</xdr:row>
      <xdr:rowOff>0</xdr:rowOff>
    </xdr:to>
    <xdr:cxnSp macro="">
      <xdr:nvCxnSpPr>
        <xdr:cNvPr id="18" name="AutoShape 19">
          <a:extLst>
            <a:ext uri="{FF2B5EF4-FFF2-40B4-BE49-F238E27FC236}">
              <a16:creationId xmlns:a16="http://schemas.microsoft.com/office/drawing/2014/main" id="{00000000-0008-0000-0F00-000012000000}"/>
            </a:ext>
          </a:extLst>
        </xdr:cNvPr>
        <xdr:cNvCxnSpPr>
          <a:cxnSpLocks noChangeShapeType="1"/>
        </xdr:cNvCxnSpPr>
      </xdr:nvCxnSpPr>
      <xdr:spPr bwMode="auto">
        <a:xfrm flipV="1">
          <a:off x="5334000" y="161925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13</xdr:row>
      <xdr:rowOff>0</xdr:rowOff>
    </xdr:from>
    <xdr:to>
      <xdr:col>18</xdr:col>
      <xdr:colOff>9525</xdr:colOff>
      <xdr:row>13</xdr:row>
      <xdr:rowOff>9525</xdr:rowOff>
    </xdr:to>
    <xdr:cxnSp macro="">
      <xdr:nvCxnSpPr>
        <xdr:cNvPr id="19" name="AutoShape 20">
          <a:extLst>
            <a:ext uri="{FF2B5EF4-FFF2-40B4-BE49-F238E27FC236}">
              <a16:creationId xmlns:a16="http://schemas.microsoft.com/office/drawing/2014/main" id="{00000000-0008-0000-0F00-000013000000}"/>
            </a:ext>
          </a:extLst>
        </xdr:cNvPr>
        <xdr:cNvCxnSpPr>
          <a:cxnSpLocks noChangeShapeType="1"/>
        </xdr:cNvCxnSpPr>
      </xdr:nvCxnSpPr>
      <xdr:spPr bwMode="auto">
        <a:xfrm>
          <a:off x="5334000" y="2752725"/>
          <a:ext cx="9525" cy="95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40</xdr:row>
      <xdr:rowOff>0</xdr:rowOff>
    </xdr:from>
    <xdr:to>
      <xdr:col>18</xdr:col>
      <xdr:colOff>9525</xdr:colOff>
      <xdr:row>40</xdr:row>
      <xdr:rowOff>0</xdr:rowOff>
    </xdr:to>
    <xdr:cxnSp macro="">
      <xdr:nvCxnSpPr>
        <xdr:cNvPr id="20" name="AutoShape 21">
          <a:extLst>
            <a:ext uri="{FF2B5EF4-FFF2-40B4-BE49-F238E27FC236}">
              <a16:creationId xmlns:a16="http://schemas.microsoft.com/office/drawing/2014/main" id="{00000000-0008-0000-0F00-000014000000}"/>
            </a:ext>
          </a:extLst>
        </xdr:cNvPr>
        <xdr:cNvCxnSpPr>
          <a:cxnSpLocks noChangeShapeType="1"/>
        </xdr:cNvCxnSpPr>
      </xdr:nvCxnSpPr>
      <xdr:spPr bwMode="auto">
        <a:xfrm>
          <a:off x="5334000" y="7124700"/>
          <a:ext cx="95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1323975</xdr:colOff>
      <xdr:row>14</xdr:row>
      <xdr:rowOff>9525</xdr:rowOff>
    </xdr:from>
    <xdr:to>
      <xdr:col>18</xdr:col>
      <xdr:colOff>1323975</xdr:colOff>
      <xdr:row>14</xdr:row>
      <xdr:rowOff>304800</xdr:rowOff>
    </xdr:to>
    <xdr:sp macro="" textlink="">
      <xdr:nvSpPr>
        <xdr:cNvPr id="23" name="Line 35">
          <a:extLst>
            <a:ext uri="{FF2B5EF4-FFF2-40B4-BE49-F238E27FC236}">
              <a16:creationId xmlns:a16="http://schemas.microsoft.com/office/drawing/2014/main" id="{00000000-0008-0000-0F00-000017000000}"/>
            </a:ext>
          </a:extLst>
        </xdr:cNvPr>
        <xdr:cNvSpPr>
          <a:spLocks noChangeShapeType="1"/>
        </xdr:cNvSpPr>
      </xdr:nvSpPr>
      <xdr:spPr bwMode="auto">
        <a:xfrm>
          <a:off x="6096000" y="29241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16</xdr:row>
      <xdr:rowOff>9525</xdr:rowOff>
    </xdr:from>
    <xdr:to>
      <xdr:col>18</xdr:col>
      <xdr:colOff>1323975</xdr:colOff>
      <xdr:row>17</xdr:row>
      <xdr:rowOff>0</xdr:rowOff>
    </xdr:to>
    <xdr:sp macro="" textlink="">
      <xdr:nvSpPr>
        <xdr:cNvPr id="24" name="Line 36">
          <a:extLst>
            <a:ext uri="{FF2B5EF4-FFF2-40B4-BE49-F238E27FC236}">
              <a16:creationId xmlns:a16="http://schemas.microsoft.com/office/drawing/2014/main" id="{00000000-0008-0000-0F00-000018000000}"/>
            </a:ext>
          </a:extLst>
        </xdr:cNvPr>
        <xdr:cNvSpPr>
          <a:spLocks noChangeShapeType="1"/>
        </xdr:cNvSpPr>
      </xdr:nvSpPr>
      <xdr:spPr bwMode="auto">
        <a:xfrm>
          <a:off x="6096000" y="32480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18</xdr:row>
      <xdr:rowOff>9525</xdr:rowOff>
    </xdr:from>
    <xdr:to>
      <xdr:col>18</xdr:col>
      <xdr:colOff>1323975</xdr:colOff>
      <xdr:row>18</xdr:row>
      <xdr:rowOff>304800</xdr:rowOff>
    </xdr:to>
    <xdr:sp macro="" textlink="">
      <xdr:nvSpPr>
        <xdr:cNvPr id="25" name="Line 37">
          <a:extLst>
            <a:ext uri="{FF2B5EF4-FFF2-40B4-BE49-F238E27FC236}">
              <a16:creationId xmlns:a16="http://schemas.microsoft.com/office/drawing/2014/main" id="{00000000-0008-0000-0F00-000019000000}"/>
            </a:ext>
          </a:extLst>
        </xdr:cNvPr>
        <xdr:cNvSpPr>
          <a:spLocks noChangeShapeType="1"/>
        </xdr:cNvSpPr>
      </xdr:nvSpPr>
      <xdr:spPr bwMode="auto">
        <a:xfrm>
          <a:off x="6096000" y="35718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20</xdr:row>
      <xdr:rowOff>19050</xdr:rowOff>
    </xdr:from>
    <xdr:to>
      <xdr:col>18</xdr:col>
      <xdr:colOff>1323975</xdr:colOff>
      <xdr:row>21</xdr:row>
      <xdr:rowOff>0</xdr:rowOff>
    </xdr:to>
    <xdr:sp macro="" textlink="">
      <xdr:nvSpPr>
        <xdr:cNvPr id="26" name="Line 38">
          <a:extLst>
            <a:ext uri="{FF2B5EF4-FFF2-40B4-BE49-F238E27FC236}">
              <a16:creationId xmlns:a16="http://schemas.microsoft.com/office/drawing/2014/main" id="{00000000-0008-0000-0F00-00001A000000}"/>
            </a:ext>
          </a:extLst>
        </xdr:cNvPr>
        <xdr:cNvSpPr>
          <a:spLocks noChangeShapeType="1"/>
        </xdr:cNvSpPr>
      </xdr:nvSpPr>
      <xdr:spPr bwMode="auto">
        <a:xfrm>
          <a:off x="6096000" y="3905250"/>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22</xdr:row>
      <xdr:rowOff>0</xdr:rowOff>
    </xdr:from>
    <xdr:to>
      <xdr:col>18</xdr:col>
      <xdr:colOff>1323975</xdr:colOff>
      <xdr:row>23</xdr:row>
      <xdr:rowOff>9525</xdr:rowOff>
    </xdr:to>
    <xdr:sp macro="" textlink="">
      <xdr:nvSpPr>
        <xdr:cNvPr id="27" name="Line 39">
          <a:extLst>
            <a:ext uri="{FF2B5EF4-FFF2-40B4-BE49-F238E27FC236}">
              <a16:creationId xmlns:a16="http://schemas.microsoft.com/office/drawing/2014/main" id="{00000000-0008-0000-0F00-00001B000000}"/>
            </a:ext>
          </a:extLst>
        </xdr:cNvPr>
        <xdr:cNvSpPr>
          <a:spLocks noChangeShapeType="1"/>
        </xdr:cNvSpPr>
      </xdr:nvSpPr>
      <xdr:spPr bwMode="auto">
        <a:xfrm>
          <a:off x="6096000" y="42100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24</xdr:row>
      <xdr:rowOff>19050</xdr:rowOff>
    </xdr:from>
    <xdr:to>
      <xdr:col>18</xdr:col>
      <xdr:colOff>1323975</xdr:colOff>
      <xdr:row>25</xdr:row>
      <xdr:rowOff>0</xdr:rowOff>
    </xdr:to>
    <xdr:sp macro="" textlink="">
      <xdr:nvSpPr>
        <xdr:cNvPr id="28" name="Line 40">
          <a:extLst>
            <a:ext uri="{FF2B5EF4-FFF2-40B4-BE49-F238E27FC236}">
              <a16:creationId xmlns:a16="http://schemas.microsoft.com/office/drawing/2014/main" id="{00000000-0008-0000-0F00-00001C000000}"/>
            </a:ext>
          </a:extLst>
        </xdr:cNvPr>
        <xdr:cNvSpPr>
          <a:spLocks noChangeShapeType="1"/>
        </xdr:cNvSpPr>
      </xdr:nvSpPr>
      <xdr:spPr bwMode="auto">
        <a:xfrm>
          <a:off x="6096000" y="4552950"/>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26</xdr:row>
      <xdr:rowOff>9525</xdr:rowOff>
    </xdr:from>
    <xdr:to>
      <xdr:col>18</xdr:col>
      <xdr:colOff>1323975</xdr:colOff>
      <xdr:row>26</xdr:row>
      <xdr:rowOff>304800</xdr:rowOff>
    </xdr:to>
    <xdr:sp macro="" textlink="">
      <xdr:nvSpPr>
        <xdr:cNvPr id="29" name="Line 41">
          <a:extLst>
            <a:ext uri="{FF2B5EF4-FFF2-40B4-BE49-F238E27FC236}">
              <a16:creationId xmlns:a16="http://schemas.microsoft.com/office/drawing/2014/main" id="{00000000-0008-0000-0F00-00001D000000}"/>
            </a:ext>
          </a:extLst>
        </xdr:cNvPr>
        <xdr:cNvSpPr>
          <a:spLocks noChangeShapeType="1"/>
        </xdr:cNvSpPr>
      </xdr:nvSpPr>
      <xdr:spPr bwMode="auto">
        <a:xfrm>
          <a:off x="6096000" y="48672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11</xdr:row>
      <xdr:rowOff>0</xdr:rowOff>
    </xdr:from>
    <xdr:to>
      <xdr:col>18</xdr:col>
      <xdr:colOff>0</xdr:colOff>
      <xdr:row>11</xdr:row>
      <xdr:rowOff>0</xdr:rowOff>
    </xdr:to>
    <xdr:cxnSp macro="">
      <xdr:nvCxnSpPr>
        <xdr:cNvPr id="31" name="AutoShape 53">
          <a:extLst>
            <a:ext uri="{FF2B5EF4-FFF2-40B4-BE49-F238E27FC236}">
              <a16:creationId xmlns:a16="http://schemas.microsoft.com/office/drawing/2014/main" id="{00000000-0008-0000-0F00-00001F000000}"/>
            </a:ext>
          </a:extLst>
        </xdr:cNvPr>
        <xdr:cNvCxnSpPr>
          <a:cxnSpLocks noChangeShapeType="1"/>
        </xdr:cNvCxnSpPr>
      </xdr:nvCxnSpPr>
      <xdr:spPr bwMode="auto">
        <a:xfrm>
          <a:off x="5334000" y="242887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11</xdr:row>
      <xdr:rowOff>0</xdr:rowOff>
    </xdr:from>
    <xdr:to>
      <xdr:col>18</xdr:col>
      <xdr:colOff>0</xdr:colOff>
      <xdr:row>11</xdr:row>
      <xdr:rowOff>0</xdr:rowOff>
    </xdr:to>
    <xdr:cxnSp macro="">
      <xdr:nvCxnSpPr>
        <xdr:cNvPr id="32" name="AutoShape 54">
          <a:extLst>
            <a:ext uri="{FF2B5EF4-FFF2-40B4-BE49-F238E27FC236}">
              <a16:creationId xmlns:a16="http://schemas.microsoft.com/office/drawing/2014/main" id="{00000000-0008-0000-0F00-000020000000}"/>
            </a:ext>
          </a:extLst>
        </xdr:cNvPr>
        <xdr:cNvCxnSpPr>
          <a:cxnSpLocks noChangeShapeType="1"/>
        </xdr:cNvCxnSpPr>
      </xdr:nvCxnSpPr>
      <xdr:spPr bwMode="auto">
        <a:xfrm>
          <a:off x="5334000" y="242887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11</xdr:row>
      <xdr:rowOff>0</xdr:rowOff>
    </xdr:from>
    <xdr:to>
      <xdr:col>18</xdr:col>
      <xdr:colOff>9525</xdr:colOff>
      <xdr:row>11</xdr:row>
      <xdr:rowOff>0</xdr:rowOff>
    </xdr:to>
    <xdr:cxnSp macro="">
      <xdr:nvCxnSpPr>
        <xdr:cNvPr id="33" name="AutoShape 55">
          <a:extLst>
            <a:ext uri="{FF2B5EF4-FFF2-40B4-BE49-F238E27FC236}">
              <a16:creationId xmlns:a16="http://schemas.microsoft.com/office/drawing/2014/main" id="{00000000-0008-0000-0F00-000021000000}"/>
            </a:ext>
          </a:extLst>
        </xdr:cNvPr>
        <xdr:cNvCxnSpPr>
          <a:cxnSpLocks noChangeShapeType="1"/>
        </xdr:cNvCxnSpPr>
      </xdr:nvCxnSpPr>
      <xdr:spPr bwMode="auto">
        <a:xfrm>
          <a:off x="5334000" y="2428875"/>
          <a:ext cx="95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11</xdr:row>
      <xdr:rowOff>0</xdr:rowOff>
    </xdr:from>
    <xdr:to>
      <xdr:col>18</xdr:col>
      <xdr:colOff>0</xdr:colOff>
      <xdr:row>11</xdr:row>
      <xdr:rowOff>0</xdr:rowOff>
    </xdr:to>
    <xdr:cxnSp macro="">
      <xdr:nvCxnSpPr>
        <xdr:cNvPr id="34" name="AutoShape 56">
          <a:extLst>
            <a:ext uri="{FF2B5EF4-FFF2-40B4-BE49-F238E27FC236}">
              <a16:creationId xmlns:a16="http://schemas.microsoft.com/office/drawing/2014/main" id="{00000000-0008-0000-0F00-000022000000}"/>
            </a:ext>
          </a:extLst>
        </xdr:cNvPr>
        <xdr:cNvCxnSpPr>
          <a:cxnSpLocks noChangeShapeType="1"/>
        </xdr:cNvCxnSpPr>
      </xdr:nvCxnSpPr>
      <xdr:spPr bwMode="auto">
        <a:xfrm>
          <a:off x="5334000" y="242887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11</xdr:row>
      <xdr:rowOff>0</xdr:rowOff>
    </xdr:from>
    <xdr:to>
      <xdr:col>18</xdr:col>
      <xdr:colOff>0</xdr:colOff>
      <xdr:row>11</xdr:row>
      <xdr:rowOff>0</xdr:rowOff>
    </xdr:to>
    <xdr:cxnSp macro="">
      <xdr:nvCxnSpPr>
        <xdr:cNvPr id="35" name="AutoShape 57">
          <a:extLst>
            <a:ext uri="{FF2B5EF4-FFF2-40B4-BE49-F238E27FC236}">
              <a16:creationId xmlns:a16="http://schemas.microsoft.com/office/drawing/2014/main" id="{00000000-0008-0000-0F00-000023000000}"/>
            </a:ext>
          </a:extLst>
        </xdr:cNvPr>
        <xdr:cNvCxnSpPr>
          <a:cxnSpLocks noChangeShapeType="1"/>
        </xdr:cNvCxnSpPr>
      </xdr:nvCxnSpPr>
      <xdr:spPr bwMode="auto">
        <a:xfrm>
          <a:off x="5334000" y="242887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11</xdr:row>
      <xdr:rowOff>0</xdr:rowOff>
    </xdr:from>
    <xdr:to>
      <xdr:col>18</xdr:col>
      <xdr:colOff>9525</xdr:colOff>
      <xdr:row>11</xdr:row>
      <xdr:rowOff>0</xdr:rowOff>
    </xdr:to>
    <xdr:cxnSp macro="">
      <xdr:nvCxnSpPr>
        <xdr:cNvPr id="36" name="AutoShape 58">
          <a:extLst>
            <a:ext uri="{FF2B5EF4-FFF2-40B4-BE49-F238E27FC236}">
              <a16:creationId xmlns:a16="http://schemas.microsoft.com/office/drawing/2014/main" id="{00000000-0008-0000-0F00-000024000000}"/>
            </a:ext>
          </a:extLst>
        </xdr:cNvPr>
        <xdr:cNvCxnSpPr>
          <a:cxnSpLocks noChangeShapeType="1"/>
        </xdr:cNvCxnSpPr>
      </xdr:nvCxnSpPr>
      <xdr:spPr bwMode="auto">
        <a:xfrm>
          <a:off x="5334000" y="2428875"/>
          <a:ext cx="95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9</xdr:row>
      <xdr:rowOff>0</xdr:rowOff>
    </xdr:from>
    <xdr:to>
      <xdr:col>18</xdr:col>
      <xdr:colOff>0</xdr:colOff>
      <xdr:row>9</xdr:row>
      <xdr:rowOff>0</xdr:rowOff>
    </xdr:to>
    <xdr:cxnSp macro="">
      <xdr:nvCxnSpPr>
        <xdr:cNvPr id="37" name="AutoShape 59">
          <a:extLst>
            <a:ext uri="{FF2B5EF4-FFF2-40B4-BE49-F238E27FC236}">
              <a16:creationId xmlns:a16="http://schemas.microsoft.com/office/drawing/2014/main" id="{00000000-0008-0000-0F00-000025000000}"/>
            </a:ext>
          </a:extLst>
        </xdr:cNvPr>
        <xdr:cNvCxnSpPr>
          <a:cxnSpLocks noChangeShapeType="1"/>
        </xdr:cNvCxnSpPr>
      </xdr:nvCxnSpPr>
      <xdr:spPr bwMode="auto">
        <a:xfrm>
          <a:off x="5334000" y="210502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9</xdr:row>
      <xdr:rowOff>0</xdr:rowOff>
    </xdr:from>
    <xdr:to>
      <xdr:col>18</xdr:col>
      <xdr:colOff>0</xdr:colOff>
      <xdr:row>9</xdr:row>
      <xdr:rowOff>0</xdr:rowOff>
    </xdr:to>
    <xdr:cxnSp macro="">
      <xdr:nvCxnSpPr>
        <xdr:cNvPr id="38" name="AutoShape 60">
          <a:extLst>
            <a:ext uri="{FF2B5EF4-FFF2-40B4-BE49-F238E27FC236}">
              <a16:creationId xmlns:a16="http://schemas.microsoft.com/office/drawing/2014/main" id="{00000000-0008-0000-0F00-000026000000}"/>
            </a:ext>
          </a:extLst>
        </xdr:cNvPr>
        <xdr:cNvCxnSpPr>
          <a:cxnSpLocks noChangeShapeType="1"/>
        </xdr:cNvCxnSpPr>
      </xdr:nvCxnSpPr>
      <xdr:spPr bwMode="auto">
        <a:xfrm>
          <a:off x="5334000" y="210502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9</xdr:row>
      <xdr:rowOff>0</xdr:rowOff>
    </xdr:from>
    <xdr:to>
      <xdr:col>18</xdr:col>
      <xdr:colOff>9525</xdr:colOff>
      <xdr:row>9</xdr:row>
      <xdr:rowOff>0</xdr:rowOff>
    </xdr:to>
    <xdr:cxnSp macro="">
      <xdr:nvCxnSpPr>
        <xdr:cNvPr id="39" name="AutoShape 61">
          <a:extLst>
            <a:ext uri="{FF2B5EF4-FFF2-40B4-BE49-F238E27FC236}">
              <a16:creationId xmlns:a16="http://schemas.microsoft.com/office/drawing/2014/main" id="{00000000-0008-0000-0F00-000027000000}"/>
            </a:ext>
          </a:extLst>
        </xdr:cNvPr>
        <xdr:cNvCxnSpPr>
          <a:cxnSpLocks noChangeShapeType="1"/>
        </xdr:cNvCxnSpPr>
      </xdr:nvCxnSpPr>
      <xdr:spPr bwMode="auto">
        <a:xfrm>
          <a:off x="5334000" y="2105025"/>
          <a:ext cx="95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1333500</xdr:colOff>
      <xdr:row>28</xdr:row>
      <xdr:rowOff>9525</xdr:rowOff>
    </xdr:from>
    <xdr:to>
      <xdr:col>18</xdr:col>
      <xdr:colOff>1333500</xdr:colOff>
      <xdr:row>28</xdr:row>
      <xdr:rowOff>304800</xdr:rowOff>
    </xdr:to>
    <xdr:sp macro="" textlink="">
      <xdr:nvSpPr>
        <xdr:cNvPr id="41" name="Line 63">
          <a:extLst>
            <a:ext uri="{FF2B5EF4-FFF2-40B4-BE49-F238E27FC236}">
              <a16:creationId xmlns:a16="http://schemas.microsoft.com/office/drawing/2014/main" id="{00000000-0008-0000-0F00-000029000000}"/>
            </a:ext>
          </a:extLst>
        </xdr:cNvPr>
        <xdr:cNvSpPr>
          <a:spLocks noChangeShapeType="1"/>
        </xdr:cNvSpPr>
      </xdr:nvSpPr>
      <xdr:spPr bwMode="auto">
        <a:xfrm>
          <a:off x="6096000" y="51911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7</xdr:row>
      <xdr:rowOff>0</xdr:rowOff>
    </xdr:from>
    <xdr:to>
      <xdr:col>18</xdr:col>
      <xdr:colOff>0</xdr:colOff>
      <xdr:row>7</xdr:row>
      <xdr:rowOff>0</xdr:rowOff>
    </xdr:to>
    <xdr:cxnSp macro="">
      <xdr:nvCxnSpPr>
        <xdr:cNvPr id="42" name="AutoShape 65">
          <a:extLst>
            <a:ext uri="{FF2B5EF4-FFF2-40B4-BE49-F238E27FC236}">
              <a16:creationId xmlns:a16="http://schemas.microsoft.com/office/drawing/2014/main" id="{00000000-0008-0000-0F00-00002A000000}"/>
            </a:ext>
          </a:extLst>
        </xdr:cNvPr>
        <xdr:cNvCxnSpPr>
          <a:cxnSpLocks noChangeShapeType="1"/>
        </xdr:cNvCxnSpPr>
      </xdr:nvCxnSpPr>
      <xdr:spPr bwMode="auto">
        <a:xfrm flipV="1">
          <a:off x="5334000" y="178117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7</xdr:row>
      <xdr:rowOff>0</xdr:rowOff>
    </xdr:from>
    <xdr:to>
      <xdr:col>18</xdr:col>
      <xdr:colOff>0</xdr:colOff>
      <xdr:row>7</xdr:row>
      <xdr:rowOff>0</xdr:rowOff>
    </xdr:to>
    <xdr:cxnSp macro="">
      <xdr:nvCxnSpPr>
        <xdr:cNvPr id="43" name="AutoShape 66">
          <a:extLst>
            <a:ext uri="{FF2B5EF4-FFF2-40B4-BE49-F238E27FC236}">
              <a16:creationId xmlns:a16="http://schemas.microsoft.com/office/drawing/2014/main" id="{00000000-0008-0000-0F00-00002B000000}"/>
            </a:ext>
          </a:extLst>
        </xdr:cNvPr>
        <xdr:cNvCxnSpPr>
          <a:cxnSpLocks noChangeShapeType="1"/>
        </xdr:cNvCxnSpPr>
      </xdr:nvCxnSpPr>
      <xdr:spPr bwMode="auto">
        <a:xfrm flipV="1">
          <a:off x="5334000" y="178117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35</xdr:row>
      <xdr:rowOff>0</xdr:rowOff>
    </xdr:from>
    <xdr:to>
      <xdr:col>18</xdr:col>
      <xdr:colOff>0</xdr:colOff>
      <xdr:row>35</xdr:row>
      <xdr:rowOff>0</xdr:rowOff>
    </xdr:to>
    <xdr:cxnSp macro="">
      <xdr:nvCxnSpPr>
        <xdr:cNvPr id="44" name="AutoShape 75">
          <a:extLst>
            <a:ext uri="{FF2B5EF4-FFF2-40B4-BE49-F238E27FC236}">
              <a16:creationId xmlns:a16="http://schemas.microsoft.com/office/drawing/2014/main" id="{00000000-0008-0000-0F00-00002C000000}"/>
            </a:ext>
          </a:extLst>
        </xdr:cNvPr>
        <xdr:cNvCxnSpPr>
          <a:cxnSpLocks noChangeShapeType="1"/>
        </xdr:cNvCxnSpPr>
      </xdr:nvCxnSpPr>
      <xdr:spPr bwMode="auto">
        <a:xfrm>
          <a:off x="5334000" y="631507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35</xdr:row>
      <xdr:rowOff>0</xdr:rowOff>
    </xdr:from>
    <xdr:to>
      <xdr:col>18</xdr:col>
      <xdr:colOff>0</xdr:colOff>
      <xdr:row>35</xdr:row>
      <xdr:rowOff>0</xdr:rowOff>
    </xdr:to>
    <xdr:cxnSp macro="">
      <xdr:nvCxnSpPr>
        <xdr:cNvPr id="45" name="AutoShape 76">
          <a:extLst>
            <a:ext uri="{FF2B5EF4-FFF2-40B4-BE49-F238E27FC236}">
              <a16:creationId xmlns:a16="http://schemas.microsoft.com/office/drawing/2014/main" id="{00000000-0008-0000-0F00-00002D000000}"/>
            </a:ext>
          </a:extLst>
        </xdr:cNvPr>
        <xdr:cNvCxnSpPr>
          <a:cxnSpLocks noChangeShapeType="1"/>
        </xdr:cNvCxnSpPr>
      </xdr:nvCxnSpPr>
      <xdr:spPr bwMode="auto">
        <a:xfrm>
          <a:off x="5334000" y="631507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35</xdr:row>
      <xdr:rowOff>0</xdr:rowOff>
    </xdr:from>
    <xdr:to>
      <xdr:col>18</xdr:col>
      <xdr:colOff>9525</xdr:colOff>
      <xdr:row>35</xdr:row>
      <xdr:rowOff>0</xdr:rowOff>
    </xdr:to>
    <xdr:cxnSp macro="">
      <xdr:nvCxnSpPr>
        <xdr:cNvPr id="46" name="AutoShape 77">
          <a:extLst>
            <a:ext uri="{FF2B5EF4-FFF2-40B4-BE49-F238E27FC236}">
              <a16:creationId xmlns:a16="http://schemas.microsoft.com/office/drawing/2014/main" id="{00000000-0008-0000-0F00-00002E000000}"/>
            </a:ext>
          </a:extLst>
        </xdr:cNvPr>
        <xdr:cNvCxnSpPr>
          <a:cxnSpLocks noChangeShapeType="1"/>
        </xdr:cNvCxnSpPr>
      </xdr:nvCxnSpPr>
      <xdr:spPr bwMode="auto">
        <a:xfrm>
          <a:off x="5334000" y="6315075"/>
          <a:ext cx="95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9</xdr:row>
      <xdr:rowOff>0</xdr:rowOff>
    </xdr:from>
    <xdr:to>
      <xdr:col>18</xdr:col>
      <xdr:colOff>0</xdr:colOff>
      <xdr:row>9</xdr:row>
      <xdr:rowOff>9525</xdr:rowOff>
    </xdr:to>
    <xdr:cxnSp macro="">
      <xdr:nvCxnSpPr>
        <xdr:cNvPr id="47" name="AutoShape 80">
          <a:extLst>
            <a:ext uri="{FF2B5EF4-FFF2-40B4-BE49-F238E27FC236}">
              <a16:creationId xmlns:a16="http://schemas.microsoft.com/office/drawing/2014/main" id="{00000000-0008-0000-0F00-00002F000000}"/>
            </a:ext>
          </a:extLst>
        </xdr:cNvPr>
        <xdr:cNvCxnSpPr>
          <a:cxnSpLocks noChangeShapeType="1"/>
        </xdr:cNvCxnSpPr>
      </xdr:nvCxnSpPr>
      <xdr:spPr bwMode="auto">
        <a:xfrm>
          <a:off x="5334000" y="2105025"/>
          <a:ext cx="0" cy="95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9</xdr:row>
      <xdr:rowOff>0</xdr:rowOff>
    </xdr:from>
    <xdr:to>
      <xdr:col>18</xdr:col>
      <xdr:colOff>0</xdr:colOff>
      <xdr:row>9</xdr:row>
      <xdr:rowOff>9525</xdr:rowOff>
    </xdr:to>
    <xdr:cxnSp macro="">
      <xdr:nvCxnSpPr>
        <xdr:cNvPr id="48" name="AutoShape 81">
          <a:extLst>
            <a:ext uri="{FF2B5EF4-FFF2-40B4-BE49-F238E27FC236}">
              <a16:creationId xmlns:a16="http://schemas.microsoft.com/office/drawing/2014/main" id="{00000000-0008-0000-0F00-000030000000}"/>
            </a:ext>
          </a:extLst>
        </xdr:cNvPr>
        <xdr:cNvCxnSpPr>
          <a:cxnSpLocks noChangeShapeType="1"/>
        </xdr:cNvCxnSpPr>
      </xdr:nvCxnSpPr>
      <xdr:spPr bwMode="auto">
        <a:xfrm>
          <a:off x="5334000" y="2105025"/>
          <a:ext cx="0" cy="95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9</xdr:row>
      <xdr:rowOff>0</xdr:rowOff>
    </xdr:from>
    <xdr:to>
      <xdr:col>18</xdr:col>
      <xdr:colOff>9525</xdr:colOff>
      <xdr:row>9</xdr:row>
      <xdr:rowOff>9525</xdr:rowOff>
    </xdr:to>
    <xdr:cxnSp macro="">
      <xdr:nvCxnSpPr>
        <xdr:cNvPr id="49" name="AutoShape 82">
          <a:extLst>
            <a:ext uri="{FF2B5EF4-FFF2-40B4-BE49-F238E27FC236}">
              <a16:creationId xmlns:a16="http://schemas.microsoft.com/office/drawing/2014/main" id="{00000000-0008-0000-0F00-000031000000}"/>
            </a:ext>
          </a:extLst>
        </xdr:cNvPr>
        <xdr:cNvCxnSpPr>
          <a:cxnSpLocks noChangeShapeType="1"/>
        </xdr:cNvCxnSpPr>
      </xdr:nvCxnSpPr>
      <xdr:spPr bwMode="auto">
        <a:xfrm>
          <a:off x="5334000" y="2105025"/>
          <a:ext cx="9525" cy="95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11</xdr:row>
      <xdr:rowOff>0</xdr:rowOff>
    </xdr:from>
    <xdr:to>
      <xdr:col>18</xdr:col>
      <xdr:colOff>0</xdr:colOff>
      <xdr:row>11</xdr:row>
      <xdr:rowOff>0</xdr:rowOff>
    </xdr:to>
    <xdr:cxnSp macro="">
      <xdr:nvCxnSpPr>
        <xdr:cNvPr id="50" name="AutoShape 56">
          <a:extLst>
            <a:ext uri="{FF2B5EF4-FFF2-40B4-BE49-F238E27FC236}">
              <a16:creationId xmlns:a16="http://schemas.microsoft.com/office/drawing/2014/main" id="{00000000-0008-0000-0F00-000032000000}"/>
            </a:ext>
          </a:extLst>
        </xdr:cNvPr>
        <xdr:cNvCxnSpPr>
          <a:cxnSpLocks noChangeShapeType="1"/>
        </xdr:cNvCxnSpPr>
      </xdr:nvCxnSpPr>
      <xdr:spPr bwMode="auto">
        <a:xfrm>
          <a:off x="5334000" y="242887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11</xdr:row>
      <xdr:rowOff>0</xdr:rowOff>
    </xdr:from>
    <xdr:to>
      <xdr:col>18</xdr:col>
      <xdr:colOff>0</xdr:colOff>
      <xdr:row>11</xdr:row>
      <xdr:rowOff>0</xdr:rowOff>
    </xdr:to>
    <xdr:cxnSp macro="">
      <xdr:nvCxnSpPr>
        <xdr:cNvPr id="51" name="AutoShape 57">
          <a:extLst>
            <a:ext uri="{FF2B5EF4-FFF2-40B4-BE49-F238E27FC236}">
              <a16:creationId xmlns:a16="http://schemas.microsoft.com/office/drawing/2014/main" id="{00000000-0008-0000-0F00-000033000000}"/>
            </a:ext>
          </a:extLst>
        </xdr:cNvPr>
        <xdr:cNvCxnSpPr>
          <a:cxnSpLocks noChangeShapeType="1"/>
        </xdr:cNvCxnSpPr>
      </xdr:nvCxnSpPr>
      <xdr:spPr bwMode="auto">
        <a:xfrm>
          <a:off x="5334000" y="2428875"/>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0</xdr:colOff>
      <xdr:row>11</xdr:row>
      <xdr:rowOff>0</xdr:rowOff>
    </xdr:from>
    <xdr:to>
      <xdr:col>18</xdr:col>
      <xdr:colOff>9525</xdr:colOff>
      <xdr:row>11</xdr:row>
      <xdr:rowOff>0</xdr:rowOff>
    </xdr:to>
    <xdr:cxnSp macro="">
      <xdr:nvCxnSpPr>
        <xdr:cNvPr id="52" name="AutoShape 58">
          <a:extLst>
            <a:ext uri="{FF2B5EF4-FFF2-40B4-BE49-F238E27FC236}">
              <a16:creationId xmlns:a16="http://schemas.microsoft.com/office/drawing/2014/main" id="{00000000-0008-0000-0F00-000034000000}"/>
            </a:ext>
          </a:extLst>
        </xdr:cNvPr>
        <xdr:cNvCxnSpPr>
          <a:cxnSpLocks noChangeShapeType="1"/>
        </xdr:cNvCxnSpPr>
      </xdr:nvCxnSpPr>
      <xdr:spPr bwMode="auto">
        <a:xfrm>
          <a:off x="5334000" y="2428875"/>
          <a:ext cx="95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1323975</xdr:colOff>
      <xdr:row>34</xdr:row>
      <xdr:rowOff>9525</xdr:rowOff>
    </xdr:from>
    <xdr:to>
      <xdr:col>18</xdr:col>
      <xdr:colOff>1323975</xdr:colOff>
      <xdr:row>34</xdr:row>
      <xdr:rowOff>304800</xdr:rowOff>
    </xdr:to>
    <xdr:sp macro="" textlink="">
      <xdr:nvSpPr>
        <xdr:cNvPr id="68" name="Line 62">
          <a:extLst>
            <a:ext uri="{FF2B5EF4-FFF2-40B4-BE49-F238E27FC236}">
              <a16:creationId xmlns:a16="http://schemas.microsoft.com/office/drawing/2014/main" id="{00000000-0008-0000-0F00-000044000000}"/>
            </a:ext>
          </a:extLst>
        </xdr:cNvPr>
        <xdr:cNvSpPr>
          <a:spLocks noChangeShapeType="1"/>
        </xdr:cNvSpPr>
      </xdr:nvSpPr>
      <xdr:spPr bwMode="auto">
        <a:xfrm>
          <a:off x="14995151" y="12313584"/>
          <a:ext cx="0" cy="295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20</xdr:row>
      <xdr:rowOff>0</xdr:rowOff>
    </xdr:from>
    <xdr:to>
      <xdr:col>18</xdr:col>
      <xdr:colOff>1323975</xdr:colOff>
      <xdr:row>21</xdr:row>
      <xdr:rowOff>9525</xdr:rowOff>
    </xdr:to>
    <xdr:sp macro="" textlink="">
      <xdr:nvSpPr>
        <xdr:cNvPr id="77" name="Line 39">
          <a:extLst>
            <a:ext uri="{FF2B5EF4-FFF2-40B4-BE49-F238E27FC236}">
              <a16:creationId xmlns:a16="http://schemas.microsoft.com/office/drawing/2014/main" id="{00000000-0008-0000-0F00-00004D000000}"/>
            </a:ext>
          </a:extLst>
        </xdr:cNvPr>
        <xdr:cNvSpPr>
          <a:spLocks noChangeShapeType="1"/>
        </xdr:cNvSpPr>
      </xdr:nvSpPr>
      <xdr:spPr bwMode="auto">
        <a:xfrm>
          <a:off x="14995151" y="7283824"/>
          <a:ext cx="0" cy="32328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18</xdr:row>
      <xdr:rowOff>0</xdr:rowOff>
    </xdr:from>
    <xdr:to>
      <xdr:col>18</xdr:col>
      <xdr:colOff>1323975</xdr:colOff>
      <xdr:row>19</xdr:row>
      <xdr:rowOff>9525</xdr:rowOff>
    </xdr:to>
    <xdr:sp macro="" textlink="">
      <xdr:nvSpPr>
        <xdr:cNvPr id="78" name="Line 39">
          <a:extLst>
            <a:ext uri="{FF2B5EF4-FFF2-40B4-BE49-F238E27FC236}">
              <a16:creationId xmlns:a16="http://schemas.microsoft.com/office/drawing/2014/main" id="{00000000-0008-0000-0F00-00004E000000}"/>
            </a:ext>
          </a:extLst>
        </xdr:cNvPr>
        <xdr:cNvSpPr>
          <a:spLocks noChangeShapeType="1"/>
        </xdr:cNvSpPr>
      </xdr:nvSpPr>
      <xdr:spPr bwMode="auto">
        <a:xfrm>
          <a:off x="14995151" y="7283824"/>
          <a:ext cx="0" cy="32328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16</xdr:row>
      <xdr:rowOff>0</xdr:rowOff>
    </xdr:from>
    <xdr:to>
      <xdr:col>18</xdr:col>
      <xdr:colOff>1323975</xdr:colOff>
      <xdr:row>17</xdr:row>
      <xdr:rowOff>9525</xdr:rowOff>
    </xdr:to>
    <xdr:sp macro="" textlink="">
      <xdr:nvSpPr>
        <xdr:cNvPr id="79" name="Line 39">
          <a:extLst>
            <a:ext uri="{FF2B5EF4-FFF2-40B4-BE49-F238E27FC236}">
              <a16:creationId xmlns:a16="http://schemas.microsoft.com/office/drawing/2014/main" id="{00000000-0008-0000-0F00-00004F000000}"/>
            </a:ext>
          </a:extLst>
        </xdr:cNvPr>
        <xdr:cNvSpPr>
          <a:spLocks noChangeShapeType="1"/>
        </xdr:cNvSpPr>
      </xdr:nvSpPr>
      <xdr:spPr bwMode="auto">
        <a:xfrm>
          <a:off x="14995151" y="6656294"/>
          <a:ext cx="0" cy="32329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30</xdr:row>
      <xdr:rowOff>9525</xdr:rowOff>
    </xdr:from>
    <xdr:to>
      <xdr:col>18</xdr:col>
      <xdr:colOff>1323975</xdr:colOff>
      <xdr:row>30</xdr:row>
      <xdr:rowOff>304800</xdr:rowOff>
    </xdr:to>
    <xdr:sp macro="" textlink="">
      <xdr:nvSpPr>
        <xdr:cNvPr id="53" name="Line 62">
          <a:extLst>
            <a:ext uri="{FF2B5EF4-FFF2-40B4-BE49-F238E27FC236}">
              <a16:creationId xmlns:a16="http://schemas.microsoft.com/office/drawing/2014/main" id="{137ADD3D-CB98-4038-87BD-0BA425469CF9}"/>
            </a:ext>
          </a:extLst>
        </xdr:cNvPr>
        <xdr:cNvSpPr>
          <a:spLocks noChangeShapeType="1"/>
        </xdr:cNvSpPr>
      </xdr:nvSpPr>
      <xdr:spPr bwMode="auto">
        <a:xfrm>
          <a:off x="16520680" y="10054070"/>
          <a:ext cx="0" cy="295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1323975</xdr:colOff>
      <xdr:row>32</xdr:row>
      <xdr:rowOff>9525</xdr:rowOff>
    </xdr:from>
    <xdr:to>
      <xdr:col>18</xdr:col>
      <xdr:colOff>1323975</xdr:colOff>
      <xdr:row>32</xdr:row>
      <xdr:rowOff>304800</xdr:rowOff>
    </xdr:to>
    <xdr:sp macro="" textlink="">
      <xdr:nvSpPr>
        <xdr:cNvPr id="54" name="Line 62">
          <a:extLst>
            <a:ext uri="{FF2B5EF4-FFF2-40B4-BE49-F238E27FC236}">
              <a16:creationId xmlns:a16="http://schemas.microsoft.com/office/drawing/2014/main" id="{FB53FEC0-26DD-421C-B509-ACB32C866DBC}"/>
            </a:ext>
          </a:extLst>
        </xdr:cNvPr>
        <xdr:cNvSpPr>
          <a:spLocks noChangeShapeType="1"/>
        </xdr:cNvSpPr>
      </xdr:nvSpPr>
      <xdr:spPr bwMode="auto">
        <a:xfrm>
          <a:off x="16520680" y="10677525"/>
          <a:ext cx="0" cy="295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f%2037/Vergaben/2024_OTN/Ausschreibung/06_VU/ANLAGEN/LB-8.1%20Kalkulationsschema%20Los%20A_2206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Leistungsvolumen"/>
      <sheetName val="0_Übersicht"/>
      <sheetName val="1a Kostenrechnung Los A BS 1"/>
      <sheetName val="1b Kostenrechnung Los A BS 2"/>
      <sheetName val="1c Kostenrechnung O1"/>
      <sheetName val="2a Erlöse Los A BS 1"/>
      <sheetName val="2b Erlöse Los A BS 2"/>
      <sheetName val="2c Erlöse O1"/>
      <sheetName val="3a Fahrzeuge"/>
      <sheetName val="3b Fahrzeuge"/>
      <sheetName val="3c Fahrzeuge"/>
      <sheetName val="4_zusätzlichePersonale"/>
      <sheetName val="5 Vertrieb"/>
      <sheetName val="6a Mehrqualität_BS 1"/>
      <sheetName val="6b Mehrqualität_BS 2"/>
      <sheetName val="7a effektive Preisgleitung_BS 1"/>
      <sheetName val="7b effektive Preisgleitung_BS 2"/>
      <sheetName val="7c effektive Preisgleitung_O1"/>
      <sheetName val="8 Wertung"/>
      <sheetName val="9 Unterschrift"/>
      <sheetName val="Backup"/>
    </sheetNames>
    <sheetDataSet>
      <sheetData sheetId="0"/>
      <sheetData sheetId="1"/>
      <sheetData sheetId="2">
        <row r="5">
          <cell r="B5" t="str">
            <v>Nur grün hinterlegte Felder sind vom Bieter auszufüllen.</v>
          </cell>
        </row>
      </sheetData>
      <sheetData sheetId="3">
        <row r="18">
          <cell r="H18">
            <v>3903552.2359999996</v>
          </cell>
        </row>
      </sheetData>
      <sheetData sheetId="4"/>
      <sheetData sheetId="5">
        <row r="18">
          <cell r="H18">
            <v>350390.97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7">
    <pageSetUpPr fitToPage="1"/>
  </sheetPr>
  <dimension ref="A1:H28"/>
  <sheetViews>
    <sheetView zoomScaleNormal="100" workbookViewId="0">
      <selection activeCell="D4" sqref="D4"/>
    </sheetView>
  </sheetViews>
  <sheetFormatPr baseColWidth="10" defaultColWidth="0" defaultRowHeight="15" zeroHeight="1" x14ac:dyDescent="0.25"/>
  <cols>
    <col min="1" max="6" width="11.42578125" style="207" customWidth="1"/>
    <col min="7" max="7" width="31.42578125" style="207" customWidth="1"/>
    <col min="8" max="8" width="1.5703125" style="207" customWidth="1"/>
    <col min="9" max="16384" width="11.42578125" style="207" hidden="1"/>
  </cols>
  <sheetData>
    <row r="1" spans="1:8" s="211" customFormat="1" x14ac:dyDescent="0.25">
      <c r="A1" s="208"/>
      <c r="B1" s="208"/>
      <c r="C1" s="208"/>
      <c r="D1" s="208"/>
      <c r="E1" s="208"/>
      <c r="F1" s="208"/>
      <c r="G1" s="208"/>
      <c r="H1" s="208"/>
    </row>
    <row r="2" spans="1:8" s="211" customFormat="1" x14ac:dyDescent="0.25">
      <c r="A2" s="208"/>
      <c r="B2" s="208"/>
      <c r="C2" s="208"/>
      <c r="D2" s="208"/>
      <c r="E2" s="208"/>
      <c r="F2" s="208"/>
      <c r="G2" s="208"/>
      <c r="H2" s="208"/>
    </row>
    <row r="3" spans="1:8" s="211" customFormat="1" x14ac:dyDescent="0.25">
      <c r="A3" s="208"/>
      <c r="B3" s="208"/>
      <c r="C3" s="208"/>
      <c r="D3" s="208"/>
      <c r="E3" s="208"/>
      <c r="F3" s="209"/>
      <c r="G3" s="210" t="s">
        <v>362</v>
      </c>
      <c r="H3" s="208"/>
    </row>
    <row r="4" spans="1:8" s="211" customFormat="1" ht="270" customHeight="1" x14ac:dyDescent="0.25">
      <c r="A4" s="208"/>
      <c r="B4" s="208"/>
      <c r="C4" s="208"/>
      <c r="D4" s="208"/>
      <c r="E4" s="208"/>
      <c r="F4" s="208"/>
      <c r="G4" s="208"/>
      <c r="H4" s="208"/>
    </row>
    <row r="5" spans="1:8" s="211" customFormat="1" ht="26.25" x14ac:dyDescent="0.25">
      <c r="A5" s="212" t="s">
        <v>460</v>
      </c>
      <c r="B5" s="208"/>
      <c r="C5" s="208"/>
      <c r="D5" s="208"/>
      <c r="E5" s="208"/>
      <c r="F5" s="208"/>
      <c r="G5" s="208"/>
      <c r="H5" s="208"/>
    </row>
    <row r="6" spans="1:8" s="211" customFormat="1" ht="25.5" x14ac:dyDescent="0.25">
      <c r="A6" s="213"/>
      <c r="B6" s="208"/>
      <c r="C6" s="208"/>
      <c r="D6" s="208"/>
      <c r="E6" s="208"/>
      <c r="F6" s="208"/>
      <c r="G6" s="208"/>
      <c r="H6" s="208"/>
    </row>
    <row r="7" spans="1:8" s="211" customFormat="1" x14ac:dyDescent="0.25">
      <c r="A7" s="214" t="s">
        <v>461</v>
      </c>
      <c r="B7" s="208"/>
      <c r="C7" s="208"/>
      <c r="D7" s="208"/>
      <c r="E7" s="208"/>
      <c r="F7" s="208"/>
      <c r="G7" s="208"/>
      <c r="H7" s="208"/>
    </row>
    <row r="8" spans="1:8" s="211" customFormat="1" x14ac:dyDescent="0.25">
      <c r="A8" s="214"/>
      <c r="B8" s="208"/>
      <c r="C8" s="208"/>
      <c r="D8" s="208"/>
      <c r="E8" s="208"/>
      <c r="F8" s="208"/>
      <c r="G8" s="208"/>
      <c r="H8" s="208"/>
    </row>
    <row r="9" spans="1:8" s="211" customFormat="1" x14ac:dyDescent="0.25">
      <c r="A9" s="214" t="s">
        <v>259</v>
      </c>
      <c r="B9" s="208"/>
      <c r="C9" s="208"/>
      <c r="D9" s="208"/>
      <c r="E9" s="208"/>
      <c r="F9" s="208"/>
      <c r="G9" s="208"/>
      <c r="H9" s="208"/>
    </row>
    <row r="10" spans="1:8" s="211" customFormat="1" x14ac:dyDescent="0.25">
      <c r="A10" s="208"/>
      <c r="B10" s="208"/>
      <c r="C10" s="208"/>
      <c r="D10" s="208"/>
      <c r="E10" s="208"/>
      <c r="F10" s="208"/>
      <c r="G10" s="208"/>
      <c r="H10" s="208"/>
    </row>
    <row r="11" spans="1:8" s="211" customFormat="1" x14ac:dyDescent="0.25">
      <c r="A11" s="208"/>
      <c r="B11" s="208"/>
      <c r="C11" s="208"/>
      <c r="D11" s="208"/>
      <c r="E11" s="208"/>
      <c r="F11" s="208"/>
      <c r="G11" s="208"/>
      <c r="H11" s="208"/>
    </row>
    <row r="12" spans="1:8" s="211" customFormat="1" x14ac:dyDescent="0.25">
      <c r="A12" s="208"/>
      <c r="B12" s="208"/>
      <c r="C12" s="208"/>
      <c r="D12" s="208"/>
      <c r="E12" s="208"/>
      <c r="F12" s="208"/>
      <c r="G12" s="208"/>
      <c r="H12" s="208"/>
    </row>
    <row r="13" spans="1:8" s="211" customFormat="1" x14ac:dyDescent="0.25">
      <c r="A13" s="306"/>
      <c r="B13" s="208"/>
      <c r="C13" s="208"/>
      <c r="D13" s="208"/>
      <c r="E13" s="208"/>
      <c r="F13" s="208"/>
      <c r="G13" s="208"/>
      <c r="H13" s="208"/>
    </row>
    <row r="14" spans="1:8" s="211" customFormat="1" x14ac:dyDescent="0.25">
      <c r="A14" s="208"/>
      <c r="B14" s="208"/>
      <c r="C14" s="208"/>
      <c r="D14" s="208"/>
      <c r="E14" s="208"/>
      <c r="F14" s="208"/>
      <c r="G14" s="208"/>
      <c r="H14" s="208"/>
    </row>
    <row r="15" spans="1:8" s="211" customFormat="1" x14ac:dyDescent="0.25">
      <c r="A15" s="208"/>
      <c r="B15" s="208"/>
      <c r="C15" s="208"/>
      <c r="D15" s="208"/>
      <c r="E15" s="208"/>
      <c r="F15" s="208"/>
      <c r="G15" s="208"/>
      <c r="H15" s="208"/>
    </row>
    <row r="16" spans="1:8" s="211" customFormat="1" x14ac:dyDescent="0.25">
      <c r="A16" s="208"/>
      <c r="B16" s="208"/>
      <c r="C16" s="208"/>
      <c r="D16" s="208"/>
      <c r="E16" s="208"/>
      <c r="F16" s="208"/>
      <c r="G16" s="208"/>
      <c r="H16" s="208"/>
    </row>
    <row r="17" spans="1:8" s="211" customFormat="1" x14ac:dyDescent="0.25">
      <c r="A17" s="208"/>
      <c r="B17" s="208"/>
      <c r="C17" s="208"/>
      <c r="D17" s="208"/>
      <c r="E17" s="208"/>
      <c r="F17" s="208"/>
      <c r="G17" s="208"/>
      <c r="H17" s="208"/>
    </row>
    <row r="18" spans="1:8" s="211" customFormat="1" x14ac:dyDescent="0.25">
      <c r="A18" s="208"/>
      <c r="B18" s="208"/>
      <c r="C18" s="208"/>
      <c r="D18" s="208"/>
      <c r="E18" s="208"/>
      <c r="F18" s="208"/>
      <c r="G18" s="208"/>
      <c r="H18" s="208"/>
    </row>
    <row r="19" spans="1:8" s="211" customFormat="1" x14ac:dyDescent="0.25">
      <c r="A19" s="208"/>
      <c r="B19" s="208"/>
      <c r="C19" s="208"/>
      <c r="D19" s="208"/>
      <c r="E19" s="208"/>
      <c r="F19" s="208"/>
      <c r="G19" s="208"/>
      <c r="H19" s="208"/>
    </row>
    <row r="20" spans="1:8" s="211" customFormat="1" x14ac:dyDescent="0.25">
      <c r="A20" s="208"/>
      <c r="B20" s="208"/>
      <c r="C20" s="208"/>
      <c r="D20" s="208"/>
      <c r="E20" s="208"/>
      <c r="F20" s="208"/>
      <c r="G20" s="208"/>
      <c r="H20" s="208"/>
    </row>
    <row r="21" spans="1:8" s="211" customFormat="1" x14ac:dyDescent="0.25">
      <c r="A21" s="208"/>
      <c r="B21" s="208"/>
      <c r="C21" s="208"/>
      <c r="D21" s="208"/>
      <c r="E21" s="208"/>
      <c r="F21" s="208"/>
      <c r="G21" s="208"/>
      <c r="H21" s="208"/>
    </row>
    <row r="22" spans="1:8" s="211" customFormat="1" x14ac:dyDescent="0.25">
      <c r="A22" s="208"/>
      <c r="B22" s="208"/>
      <c r="C22" s="208"/>
      <c r="D22" s="208"/>
      <c r="E22" s="208"/>
      <c r="F22" s="208"/>
      <c r="G22" s="208"/>
      <c r="H22" s="208"/>
    </row>
    <row r="23" spans="1:8" s="211" customFormat="1" x14ac:dyDescent="0.25">
      <c r="A23" s="208"/>
      <c r="B23" s="208"/>
      <c r="C23" s="208"/>
      <c r="D23" s="208"/>
      <c r="E23" s="208"/>
      <c r="F23" s="208"/>
      <c r="G23" s="208"/>
      <c r="H23" s="208"/>
    </row>
    <row r="24" spans="1:8" s="211" customFormat="1" x14ac:dyDescent="0.25">
      <c r="A24" s="208"/>
      <c r="B24" s="208"/>
      <c r="C24" s="208"/>
      <c r="D24" s="208"/>
      <c r="E24" s="208"/>
      <c r="F24" s="208"/>
      <c r="G24" s="208"/>
      <c r="H24" s="208"/>
    </row>
    <row r="25" spans="1:8" s="211" customFormat="1" x14ac:dyDescent="0.25">
      <c r="A25" s="208"/>
      <c r="B25" s="208"/>
      <c r="C25" s="208"/>
      <c r="D25" s="208"/>
      <c r="E25" s="208"/>
      <c r="F25" s="208"/>
      <c r="G25" s="208"/>
      <c r="H25" s="208"/>
    </row>
    <row r="26" spans="1:8" s="211" customFormat="1" x14ac:dyDescent="0.25">
      <c r="A26" s="208"/>
      <c r="B26" s="208"/>
      <c r="C26" s="208"/>
      <c r="D26" s="208"/>
      <c r="E26" s="208"/>
      <c r="F26" s="208"/>
      <c r="G26" s="208"/>
      <c r="H26" s="208"/>
    </row>
    <row r="27" spans="1:8" s="211" customFormat="1" x14ac:dyDescent="0.25">
      <c r="A27" s="208"/>
      <c r="B27" s="208"/>
      <c r="C27" s="208"/>
      <c r="D27" s="208"/>
      <c r="E27" s="208"/>
      <c r="F27" s="208"/>
      <c r="G27" s="208"/>
      <c r="H27" s="208"/>
    </row>
    <row r="28" spans="1:8" s="211" customFormat="1" ht="31.5" customHeight="1" x14ac:dyDescent="0.25">
      <c r="A28" s="208"/>
      <c r="B28" s="208"/>
      <c r="C28" s="208"/>
      <c r="D28" s="208"/>
      <c r="E28" s="208"/>
      <c r="F28" s="208"/>
      <c r="G28" s="208"/>
      <c r="H28" s="208"/>
    </row>
  </sheetData>
  <sheetProtection algorithmName="SHA-512" hashValue="G11AITxuBcfKkb4XQjQgJ50+PQ8Ug0Dxk247CtolMqZROYIBGg3Lh9+gSphPREN0sqrzwGLwkvokoJVe4hD5+A==" saltValue="UZddvR7NJ6jdoM8tJ+D+/A==" spinCount="100000" sheet="1" objects="1" scenarios="1"/>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9D998-9DA2-460F-B86E-1AB6D2E214DB}">
  <dimension ref="A1:P1953"/>
  <sheetViews>
    <sheetView showGridLines="0" topLeftCell="A136" zoomScaleNormal="100" zoomScaleSheetLayoutView="100" zoomScalePageLayoutView="115" workbookViewId="0">
      <selection activeCell="Q14" sqref="Q14"/>
    </sheetView>
  </sheetViews>
  <sheetFormatPr baseColWidth="10" defaultColWidth="11.42578125" defaultRowHeight="12.75" x14ac:dyDescent="0.2"/>
  <cols>
    <col min="1" max="1" width="20.5703125" style="1" customWidth="1"/>
    <col min="2" max="2" width="39.28515625" style="205" customWidth="1"/>
    <col min="3" max="3" width="21.28515625" style="2" customWidth="1"/>
    <col min="4" max="4" width="17.140625" style="2" customWidth="1"/>
    <col min="5" max="5" width="12.28515625" style="3" customWidth="1"/>
    <col min="6" max="6" width="20.42578125" style="31" customWidth="1"/>
    <col min="7" max="7" width="21.28515625" style="43" customWidth="1"/>
    <col min="8" max="8" width="19.28515625" style="43" customWidth="1"/>
    <col min="9" max="9" width="17" style="46" customWidth="1"/>
    <col min="10" max="10" width="1.7109375" style="43" customWidth="1"/>
    <col min="11" max="12" width="6.5703125" style="42" customWidth="1"/>
    <col min="13" max="13" width="5.7109375" style="43" customWidth="1"/>
    <col min="14" max="14" width="10.42578125" style="43" customWidth="1"/>
    <col min="15" max="16384" width="11.42578125" style="43"/>
  </cols>
  <sheetData>
    <row r="1" spans="1:12" ht="21" x14ac:dyDescent="0.2">
      <c r="A1" s="203" t="s">
        <v>591</v>
      </c>
      <c r="B1" s="203" t="s">
        <v>517</v>
      </c>
      <c r="C1" s="203"/>
      <c r="D1" s="203"/>
      <c r="F1" s="771" t="s">
        <v>519</v>
      </c>
      <c r="G1" s="61"/>
      <c r="I1" s="61"/>
    </row>
    <row r="2" spans="1:12" ht="18" x14ac:dyDescent="0.2">
      <c r="A2" s="4" t="str">
        <f>Übersicht!B2</f>
        <v>Südthüringen-Unterfranken-Netz (SUN) Los B</v>
      </c>
      <c r="B2" s="331"/>
      <c r="C2" s="5"/>
      <c r="D2" s="5"/>
      <c r="G2" s="62"/>
      <c r="H2" s="62"/>
      <c r="I2" s="62"/>
    </row>
    <row r="3" spans="1:12" s="135" customFormat="1" ht="15" customHeight="1" x14ac:dyDescent="0.2">
      <c r="A3" s="131" t="s">
        <v>518</v>
      </c>
      <c r="B3" s="204"/>
      <c r="C3" s="132"/>
      <c r="D3" s="132"/>
      <c r="E3" s="133"/>
      <c r="F3" s="132"/>
      <c r="G3" s="132"/>
      <c r="H3" s="132"/>
      <c r="I3" s="134"/>
      <c r="K3" s="136"/>
      <c r="L3" s="136"/>
    </row>
    <row r="4" spans="1:12" s="29" customFormat="1" ht="12.75" customHeight="1" x14ac:dyDescent="0.2">
      <c r="A4" s="860" t="s">
        <v>499</v>
      </c>
      <c r="B4" s="860"/>
      <c r="C4" s="860"/>
      <c r="D4" s="860"/>
      <c r="E4" s="860"/>
      <c r="F4" s="860"/>
      <c r="G4" s="860"/>
      <c r="H4" s="860"/>
      <c r="I4" s="860"/>
      <c r="J4" s="860"/>
      <c r="K4" s="860"/>
      <c r="L4" s="860"/>
    </row>
    <row r="5" spans="1:12" ht="15" customHeight="1" x14ac:dyDescent="0.2">
      <c r="A5" s="215"/>
      <c r="B5" s="2"/>
    </row>
    <row r="6" spans="1:12" s="10" customFormat="1" ht="15" customHeight="1" x14ac:dyDescent="0.2">
      <c r="A6" s="812" t="str">
        <f>Übersicht!B5</f>
        <v>Nur grün hinterlegte Felder sind vom Bieter auszufüllen.</v>
      </c>
      <c r="B6" s="812"/>
      <c r="C6" s="812"/>
      <c r="D6" s="812"/>
      <c r="E6" s="812"/>
      <c r="F6" s="812"/>
      <c r="G6" s="812"/>
      <c r="H6" s="812"/>
      <c r="I6" s="812"/>
      <c r="J6" s="812"/>
      <c r="K6" s="812"/>
      <c r="L6" s="812"/>
    </row>
    <row r="7" spans="1:12" s="129" customFormat="1" ht="24.75" customHeight="1" thickBot="1" x14ac:dyDescent="0.25">
      <c r="A7" s="433" t="str">
        <f>Übersicht!B7</f>
        <v>Bieter:</v>
      </c>
      <c r="B7" s="808">
        <f>Übersicht!C7</f>
        <v>0</v>
      </c>
      <c r="C7" s="808"/>
      <c r="D7" s="808"/>
      <c r="E7" s="808"/>
      <c r="F7" s="808"/>
      <c r="G7" s="808"/>
      <c r="H7" s="808"/>
      <c r="I7" s="808"/>
      <c r="K7" s="130"/>
      <c r="L7" s="130"/>
    </row>
    <row r="8" spans="1:12" s="19" customFormat="1" ht="43.5" customHeight="1" thickBot="1" x14ac:dyDescent="0.25">
      <c r="A8" s="818" t="s">
        <v>28</v>
      </c>
      <c r="B8" s="819"/>
      <c r="C8" s="819"/>
      <c r="D8" s="819"/>
      <c r="E8" s="819"/>
      <c r="F8" s="819"/>
      <c r="G8" s="819"/>
      <c r="H8" s="819"/>
      <c r="I8" s="819"/>
      <c r="J8" s="819"/>
      <c r="K8" s="819"/>
      <c r="L8" s="820"/>
    </row>
    <row r="9" spans="1:12" s="18" customFormat="1" ht="15" customHeight="1" x14ac:dyDescent="0.2">
      <c r="A9" s="21"/>
      <c r="B9" s="13"/>
      <c r="C9" s="13"/>
      <c r="D9" s="13"/>
      <c r="E9" s="14"/>
      <c r="F9" s="15"/>
      <c r="G9" s="16"/>
      <c r="H9" s="20"/>
      <c r="I9" s="50"/>
      <c r="K9" s="65"/>
      <c r="L9" s="65"/>
    </row>
    <row r="10" spans="1:12" s="19" customFormat="1" ht="18" customHeight="1" x14ac:dyDescent="0.2">
      <c r="A10" s="224"/>
      <c r="B10" s="836" t="s">
        <v>472</v>
      </c>
      <c r="C10" s="836"/>
      <c r="D10" s="836"/>
      <c r="E10" s="836"/>
      <c r="F10" s="836"/>
      <c r="G10" s="836"/>
      <c r="H10" s="836"/>
      <c r="I10" s="836"/>
      <c r="J10" s="836"/>
      <c r="K10" s="836"/>
      <c r="L10" s="836"/>
    </row>
    <row r="11" spans="1:12" s="19" customFormat="1" ht="9.9499999999999993" customHeight="1" x14ac:dyDescent="0.2">
      <c r="A11" s="225"/>
      <c r="B11" s="226"/>
      <c r="C11" s="226"/>
      <c r="D11" s="226"/>
      <c r="E11" s="227"/>
      <c r="F11" s="228"/>
      <c r="G11" s="229"/>
      <c r="H11" s="229"/>
      <c r="I11" s="49"/>
      <c r="K11" s="42"/>
      <c r="L11" s="42"/>
    </row>
    <row r="12" spans="1:12" s="19" customFormat="1" ht="18" customHeight="1" x14ac:dyDescent="0.2">
      <c r="A12" s="849"/>
      <c r="B12" s="850"/>
      <c r="C12" s="850"/>
      <c r="D12" s="850"/>
      <c r="E12" s="850"/>
      <c r="F12" s="850"/>
      <c r="G12" s="851"/>
      <c r="H12" s="49"/>
      <c r="J12" s="42"/>
      <c r="K12" s="42"/>
    </row>
    <row r="13" spans="1:12" s="57" customFormat="1" ht="18" customHeight="1" x14ac:dyDescent="0.2">
      <c r="A13" s="814" t="s">
        <v>342</v>
      </c>
      <c r="B13" s="814"/>
      <c r="C13" s="814"/>
      <c r="D13" s="54"/>
      <c r="E13" s="55" t="s">
        <v>21</v>
      </c>
      <c r="F13" s="218"/>
      <c r="G13" s="733">
        <v>3192640.5019999999</v>
      </c>
      <c r="H13" s="342" t="s">
        <v>497</v>
      </c>
      <c r="J13" s="67"/>
      <c r="K13" s="67"/>
    </row>
    <row r="14" spans="1:12" s="57" customFormat="1" ht="18" customHeight="1" x14ac:dyDescent="0.3">
      <c r="A14" s="814" t="s">
        <v>364</v>
      </c>
      <c r="B14" s="814"/>
      <c r="C14" s="814"/>
      <c r="D14" s="352"/>
      <c r="E14" s="55" t="s">
        <v>21</v>
      </c>
      <c r="F14" s="353"/>
      <c r="G14" s="733">
        <v>1322748.7819999999</v>
      </c>
      <c r="H14" s="734" t="s">
        <v>496</v>
      </c>
      <c r="J14" s="67"/>
      <c r="K14" s="67"/>
    </row>
    <row r="15" spans="1:12" s="19" customFormat="1" ht="18" customHeight="1" x14ac:dyDescent="0.2">
      <c r="A15" s="824"/>
      <c r="B15" s="825"/>
      <c r="C15" s="825"/>
      <c r="D15" s="825"/>
      <c r="E15" s="825"/>
      <c r="F15" s="826"/>
      <c r="G15" s="219">
        <f>SUM(G13:G14)</f>
        <v>4515389.284</v>
      </c>
      <c r="H15" s="49"/>
      <c r="J15" s="42"/>
      <c r="K15" s="42"/>
    </row>
    <row r="16" spans="1:12" s="19" customFormat="1" ht="18" customHeight="1" x14ac:dyDescent="0.2">
      <c r="A16" s="849"/>
      <c r="B16" s="850"/>
      <c r="C16" s="850"/>
      <c r="D16" s="850"/>
      <c r="E16" s="850"/>
      <c r="F16" s="850"/>
      <c r="G16" s="851"/>
      <c r="H16" s="49"/>
      <c r="J16" s="42"/>
      <c r="K16" s="42"/>
    </row>
    <row r="17" spans="1:16" s="57" customFormat="1" ht="18" customHeight="1" x14ac:dyDescent="0.2">
      <c r="A17" s="852" t="s">
        <v>58</v>
      </c>
      <c r="B17" s="852"/>
      <c r="C17" s="852"/>
      <c r="D17" s="54"/>
      <c r="E17" s="55" t="s">
        <v>48</v>
      </c>
      <c r="F17" s="218"/>
      <c r="G17" s="220"/>
      <c r="H17" s="56"/>
      <c r="J17" s="67"/>
      <c r="K17" s="67"/>
    </row>
    <row r="18" spans="1:16" s="57" customFormat="1" ht="18" customHeight="1" x14ac:dyDescent="0.2">
      <c r="A18" s="852" t="s">
        <v>59</v>
      </c>
      <c r="B18" s="852"/>
      <c r="C18" s="852"/>
      <c r="D18" s="221"/>
      <c r="E18" s="55" t="s">
        <v>60</v>
      </c>
      <c r="F18" s="222"/>
      <c r="G18" s="220"/>
      <c r="H18" s="56"/>
      <c r="J18" s="67"/>
      <c r="K18" s="67"/>
    </row>
    <row r="19" spans="1:16" s="19" customFormat="1" ht="18" customHeight="1" x14ac:dyDescent="0.2">
      <c r="A19" s="824"/>
      <c r="B19" s="825"/>
      <c r="C19" s="825"/>
      <c r="D19" s="825"/>
      <c r="E19" s="825"/>
      <c r="F19" s="826"/>
      <c r="G19" s="219">
        <f>SUM(G17:G18)</f>
        <v>0</v>
      </c>
      <c r="H19" s="49"/>
      <c r="J19" s="42"/>
      <c r="K19" s="42"/>
    </row>
    <row r="20" spans="1:16" s="19" customFormat="1" ht="18" customHeight="1" x14ac:dyDescent="0.2">
      <c r="A20" s="322"/>
      <c r="B20" s="322"/>
      <c r="C20" s="322"/>
      <c r="D20" s="322"/>
      <c r="E20" s="322"/>
      <c r="F20" s="322"/>
      <c r="G20" s="323"/>
      <c r="H20" s="49"/>
      <c r="J20" s="42"/>
      <c r="K20" s="42"/>
    </row>
    <row r="21" spans="1:16" s="24" customFormat="1" ht="10.5" customHeight="1" x14ac:dyDescent="0.2">
      <c r="A21" s="314"/>
      <c r="B21" s="348"/>
      <c r="C21" s="348"/>
      <c r="D21" s="348"/>
      <c r="E21" s="348"/>
      <c r="F21" s="348"/>
      <c r="G21" s="313"/>
      <c r="H21" s="309"/>
      <c r="I21" s="309"/>
      <c r="K21" s="309"/>
      <c r="L21" s="309"/>
    </row>
    <row r="22" spans="1:16" s="24" customFormat="1" ht="15.75" customHeight="1" x14ac:dyDescent="0.2">
      <c r="A22" s="314"/>
      <c r="B22" s="348"/>
      <c r="C22" s="348"/>
      <c r="D22" s="348"/>
      <c r="E22" s="348"/>
      <c r="F22" s="348"/>
      <c r="G22" s="313"/>
      <c r="H22" s="309"/>
      <c r="I22" s="309"/>
      <c r="K22" s="853" t="s">
        <v>261</v>
      </c>
      <c r="L22" s="853"/>
    </row>
    <row r="23" spans="1:16" s="24" customFormat="1" ht="41.25" customHeight="1" x14ac:dyDescent="0.2">
      <c r="A23" s="312" t="s">
        <v>2</v>
      </c>
      <c r="B23" s="841" t="s">
        <v>3</v>
      </c>
      <c r="C23" s="841"/>
      <c r="D23" s="841"/>
      <c r="E23" s="746" t="s">
        <v>18</v>
      </c>
      <c r="F23" s="746" t="s">
        <v>1</v>
      </c>
      <c r="G23" s="746" t="s">
        <v>29</v>
      </c>
      <c r="H23" s="746" t="s">
        <v>30</v>
      </c>
      <c r="I23" s="746" t="s">
        <v>69</v>
      </c>
      <c r="J23" s="315"/>
      <c r="K23" s="746" t="s">
        <v>262</v>
      </c>
      <c r="L23" s="746" t="s">
        <v>263</v>
      </c>
      <c r="N23" s="170" t="s">
        <v>322</v>
      </c>
    </row>
    <row r="24" spans="1:16" s="45" customFormat="1" ht="7.5" customHeight="1" x14ac:dyDescent="0.2">
      <c r="A24" s="225" t="s">
        <v>2</v>
      </c>
      <c r="B24" s="226" t="s">
        <v>3</v>
      </c>
      <c r="C24" s="226"/>
      <c r="D24" s="226"/>
      <c r="E24" s="227" t="s">
        <v>18</v>
      </c>
      <c r="F24" s="228" t="s">
        <v>1</v>
      </c>
      <c r="G24" s="229" t="s">
        <v>29</v>
      </c>
      <c r="H24" s="229" t="s">
        <v>30</v>
      </c>
      <c r="I24" s="52"/>
      <c r="K24" s="66"/>
      <c r="L24" s="66"/>
    </row>
    <row r="25" spans="1:16" ht="18" customHeight="1" x14ac:dyDescent="0.2">
      <c r="A25" s="224" t="s">
        <v>9</v>
      </c>
      <c r="B25" s="752" t="s">
        <v>94</v>
      </c>
      <c r="C25" s="752"/>
      <c r="D25" s="752"/>
      <c r="E25" s="230"/>
      <c r="F25" s="231"/>
      <c r="G25" s="232"/>
      <c r="H25" s="232"/>
      <c r="I25" s="232"/>
      <c r="J25" s="233"/>
      <c r="K25" s="234"/>
      <c r="L25" s="234"/>
      <c r="M25" s="234"/>
      <c r="N25" s="234"/>
    </row>
    <row r="26" spans="1:16" ht="9.9499999999999993" customHeight="1" x14ac:dyDescent="0.2">
      <c r="A26" s="225"/>
      <c r="B26" s="226"/>
      <c r="C26" s="226"/>
      <c r="D26" s="226"/>
      <c r="E26" s="227"/>
      <c r="F26" s="228"/>
      <c r="G26" s="229"/>
      <c r="H26" s="229"/>
      <c r="I26" s="47"/>
      <c r="J26" s="45"/>
      <c r="K26" s="66"/>
      <c r="L26" s="66"/>
    </row>
    <row r="27" spans="1:16" ht="18" customHeight="1" x14ac:dyDescent="0.2">
      <c r="A27" s="216" t="s">
        <v>5</v>
      </c>
      <c r="B27" s="842" t="s">
        <v>95</v>
      </c>
      <c r="C27" s="843"/>
      <c r="D27" s="843"/>
      <c r="E27" s="843"/>
      <c r="F27" s="843"/>
      <c r="G27" s="843"/>
      <c r="H27" s="843"/>
      <c r="I27" s="844"/>
      <c r="M27" s="19"/>
      <c r="N27" s="19"/>
      <c r="O27" s="19"/>
      <c r="P27" s="19"/>
    </row>
    <row r="28" spans="1:16" s="24" customFormat="1" ht="18" customHeight="1" x14ac:dyDescent="0.2">
      <c r="A28" s="217" t="s">
        <v>11</v>
      </c>
      <c r="B28" s="833" t="s">
        <v>63</v>
      </c>
      <c r="C28" s="834"/>
      <c r="D28" s="835"/>
      <c r="E28" s="54"/>
      <c r="F28" s="53"/>
      <c r="G28" s="218"/>
      <c r="H28" s="236"/>
      <c r="I28" s="237">
        <f>IF($G$15=0,0,ROUND(H28/FplkmBS1,3))</f>
        <v>0</v>
      </c>
      <c r="K28" s="317" t="s">
        <v>71</v>
      </c>
      <c r="L28" s="316"/>
      <c r="M28" s="19"/>
      <c r="N28" s="434"/>
      <c r="O28" s="19"/>
      <c r="P28" s="19"/>
    </row>
    <row r="29" spans="1:16" s="24" customFormat="1" ht="18" customHeight="1" x14ac:dyDescent="0.2">
      <c r="A29" s="217" t="s">
        <v>10</v>
      </c>
      <c r="B29" s="833" t="s">
        <v>62</v>
      </c>
      <c r="C29" s="834"/>
      <c r="D29" s="835"/>
      <c r="E29" s="54"/>
      <c r="F29" s="53"/>
      <c r="G29" s="218"/>
      <c r="H29" s="236"/>
      <c r="I29" s="237">
        <f>IF($G$15=0,0,ROUND(H29/FplkmBS1,3))</f>
        <v>0</v>
      </c>
      <c r="K29" s="317" t="s">
        <v>71</v>
      </c>
      <c r="L29" s="316"/>
      <c r="M29" s="19"/>
      <c r="N29" s="434"/>
      <c r="O29" s="19"/>
      <c r="P29" s="19"/>
    </row>
    <row r="30" spans="1:16" s="24" customFormat="1" ht="18" customHeight="1" x14ac:dyDescent="0.2">
      <c r="A30" s="217" t="s">
        <v>15</v>
      </c>
      <c r="B30" s="833" t="s">
        <v>93</v>
      </c>
      <c r="C30" s="834"/>
      <c r="D30" s="835"/>
      <c r="E30" s="54"/>
      <c r="F30" s="53"/>
      <c r="G30" s="218"/>
      <c r="H30" s="236"/>
      <c r="I30" s="237">
        <f>IF($G$15=0,0,ROUND(H30/FplkmBS1,3))</f>
        <v>0</v>
      </c>
      <c r="K30" s="317" t="s">
        <v>71</v>
      </c>
      <c r="L30" s="316"/>
      <c r="M30" s="19"/>
      <c r="N30" s="434"/>
      <c r="O30" s="19"/>
      <c r="P30" s="19"/>
    </row>
    <row r="31" spans="1:16" s="24" customFormat="1" ht="18" customHeight="1" x14ac:dyDescent="0.2">
      <c r="A31" s="217" t="s">
        <v>37</v>
      </c>
      <c r="B31" s="833" t="s">
        <v>61</v>
      </c>
      <c r="C31" s="834"/>
      <c r="D31" s="835"/>
      <c r="E31" s="54"/>
      <c r="F31" s="53"/>
      <c r="G31" s="218"/>
      <c r="H31" s="236"/>
      <c r="I31" s="237">
        <f>IF($G$15=0,0,ROUND(H31/FplkmBS1,3))</f>
        <v>0</v>
      </c>
      <c r="K31" s="317" t="s">
        <v>71</v>
      </c>
      <c r="L31" s="316"/>
      <c r="M31" s="19"/>
      <c r="N31" s="434"/>
      <c r="O31" s="19"/>
      <c r="P31" s="19"/>
    </row>
    <row r="32" spans="1:16" s="24" customFormat="1" ht="18" customHeight="1" x14ac:dyDescent="0.2">
      <c r="A32" s="217" t="s">
        <v>307</v>
      </c>
      <c r="B32" s="814" t="s">
        <v>101</v>
      </c>
      <c r="C32" s="814"/>
      <c r="D32" s="814"/>
      <c r="E32" s="54"/>
      <c r="F32" s="53"/>
      <c r="G32" s="218"/>
      <c r="H32" s="236"/>
      <c r="I32" s="237">
        <f t="shared" ref="I32:I33" si="0">IF($G$15=0,0,ROUND(H32/FplkmBS1,3))</f>
        <v>0</v>
      </c>
      <c r="K32" s="317" t="s">
        <v>71</v>
      </c>
      <c r="L32" s="316"/>
      <c r="M32" s="19"/>
      <c r="N32" s="434"/>
      <c r="O32" s="19"/>
      <c r="P32" s="19"/>
    </row>
    <row r="33" spans="1:16" s="24" customFormat="1" ht="18" customHeight="1" x14ac:dyDescent="0.2">
      <c r="A33" s="217" t="s">
        <v>308</v>
      </c>
      <c r="B33" s="837" t="s">
        <v>111</v>
      </c>
      <c r="C33" s="838"/>
      <c r="D33" s="839"/>
      <c r="E33" s="54"/>
      <c r="F33" s="53"/>
      <c r="G33" s="218"/>
      <c r="H33" s="236"/>
      <c r="I33" s="237">
        <f t="shared" si="0"/>
        <v>0</v>
      </c>
      <c r="K33" s="317" t="s">
        <v>71</v>
      </c>
      <c r="L33" s="316"/>
      <c r="M33" s="19"/>
      <c r="N33" s="434"/>
      <c r="O33" s="19"/>
      <c r="P33" s="19"/>
    </row>
    <row r="34" spans="1:16" ht="18" customHeight="1" x14ac:dyDescent="0.2">
      <c r="A34" s="238"/>
      <c r="B34" s="824" t="s">
        <v>26</v>
      </c>
      <c r="C34" s="825"/>
      <c r="D34" s="825"/>
      <c r="E34" s="825"/>
      <c r="F34" s="825"/>
      <c r="G34" s="826"/>
      <c r="H34" s="239">
        <f>ROUND(SUM(H28:H33),2)</f>
        <v>0</v>
      </c>
      <c r="I34" s="240">
        <f>IF($G$15=0,0,ROUND(H34/FplkmBS1,3))</f>
        <v>0</v>
      </c>
      <c r="K34" s="66"/>
      <c r="L34" s="66"/>
      <c r="M34" s="19"/>
      <c r="N34" s="19"/>
      <c r="O34" s="19"/>
      <c r="P34" s="19"/>
    </row>
    <row r="35" spans="1:16" ht="9.9499999999999993" customHeight="1" x14ac:dyDescent="0.2">
      <c r="A35" s="245"/>
      <c r="B35" s="241"/>
      <c r="C35" s="241"/>
      <c r="D35" s="241"/>
      <c r="E35" s="241"/>
      <c r="F35" s="242"/>
      <c r="G35" s="241"/>
      <c r="H35" s="243"/>
      <c r="I35" s="33"/>
    </row>
    <row r="36" spans="1:16" ht="18" customHeight="1" x14ac:dyDescent="0.2">
      <c r="A36" s="216" t="s">
        <v>6</v>
      </c>
      <c r="B36" s="842" t="s">
        <v>96</v>
      </c>
      <c r="C36" s="843"/>
      <c r="D36" s="843"/>
      <c r="E36" s="843"/>
      <c r="F36" s="843"/>
      <c r="G36" s="843"/>
      <c r="H36" s="843"/>
      <c r="I36" s="844"/>
    </row>
    <row r="37" spans="1:16" s="24" customFormat="1" ht="18" customHeight="1" x14ac:dyDescent="0.2">
      <c r="A37" s="217" t="s">
        <v>12</v>
      </c>
      <c r="B37" s="852" t="s">
        <v>97</v>
      </c>
      <c r="C37" s="852"/>
      <c r="D37" s="852"/>
      <c r="E37" s="54"/>
      <c r="F37" s="53"/>
      <c r="G37" s="218"/>
      <c r="H37" s="236"/>
      <c r="I37" s="237">
        <f t="shared" ref="I37:I45" si="1">IF($G$15=0,0,ROUND(H37/FplkmBS1,3))</f>
        <v>0</v>
      </c>
      <c r="K37" s="317" t="s">
        <v>71</v>
      </c>
      <c r="L37" s="316"/>
      <c r="N37" s="317" t="s">
        <v>71</v>
      </c>
    </row>
    <row r="38" spans="1:16" s="24" customFormat="1" ht="18" customHeight="1" x14ac:dyDescent="0.2">
      <c r="A38" s="217" t="s">
        <v>13</v>
      </c>
      <c r="B38" s="833" t="s">
        <v>98</v>
      </c>
      <c r="C38" s="834"/>
      <c r="D38" s="835"/>
      <c r="E38" s="54"/>
      <c r="F38" s="53"/>
      <c r="G38" s="218"/>
      <c r="H38" s="236"/>
      <c r="I38" s="237">
        <f t="shared" si="1"/>
        <v>0</v>
      </c>
      <c r="K38" s="317" t="s">
        <v>71</v>
      </c>
      <c r="L38" s="316"/>
      <c r="N38" s="317" t="s">
        <v>71</v>
      </c>
    </row>
    <row r="39" spans="1:16" s="24" customFormat="1" ht="18" customHeight="1" x14ac:dyDescent="0.2">
      <c r="A39" s="217" t="s">
        <v>14</v>
      </c>
      <c r="B39" s="833" t="s">
        <v>258</v>
      </c>
      <c r="C39" s="834"/>
      <c r="D39" s="835"/>
      <c r="E39" s="54"/>
      <c r="F39" s="53"/>
      <c r="G39" s="218"/>
      <c r="H39" s="236"/>
      <c r="I39" s="237">
        <f t="shared" si="1"/>
        <v>0</v>
      </c>
      <c r="K39" s="317" t="s">
        <v>71</v>
      </c>
      <c r="L39" s="316"/>
      <c r="N39" s="317" t="s">
        <v>71</v>
      </c>
    </row>
    <row r="40" spans="1:16" s="24" customFormat="1" ht="18" customHeight="1" x14ac:dyDescent="0.2">
      <c r="A40" s="217" t="s">
        <v>112</v>
      </c>
      <c r="B40" s="852" t="s">
        <v>99</v>
      </c>
      <c r="C40" s="852"/>
      <c r="D40" s="852"/>
      <c r="E40" s="54"/>
      <c r="F40" s="53"/>
      <c r="G40" s="218"/>
      <c r="H40" s="236"/>
      <c r="I40" s="237">
        <f t="shared" si="1"/>
        <v>0</v>
      </c>
      <c r="K40" s="317" t="s">
        <v>71</v>
      </c>
      <c r="L40" s="316"/>
      <c r="N40" s="317" t="s">
        <v>71</v>
      </c>
    </row>
    <row r="41" spans="1:16" s="24" customFormat="1" ht="18" customHeight="1" x14ac:dyDescent="0.2">
      <c r="A41" s="217" t="s">
        <v>113</v>
      </c>
      <c r="B41" s="833" t="s">
        <v>235</v>
      </c>
      <c r="C41" s="834"/>
      <c r="D41" s="835"/>
      <c r="E41" s="54"/>
      <c r="F41" s="53"/>
      <c r="G41" s="218"/>
      <c r="H41" s="236"/>
      <c r="I41" s="237">
        <f t="shared" si="1"/>
        <v>0</v>
      </c>
      <c r="K41" s="317" t="s">
        <v>71</v>
      </c>
      <c r="L41" s="316"/>
      <c r="N41" s="317" t="s">
        <v>71</v>
      </c>
    </row>
    <row r="42" spans="1:16" s="24" customFormat="1" ht="18" customHeight="1" x14ac:dyDescent="0.2">
      <c r="A42" s="217" t="s">
        <v>114</v>
      </c>
      <c r="B42" s="837" t="s">
        <v>236</v>
      </c>
      <c r="C42" s="838"/>
      <c r="D42" s="839"/>
      <c r="E42" s="54"/>
      <c r="F42" s="53"/>
      <c r="G42" s="218"/>
      <c r="H42" s="236"/>
      <c r="I42" s="237">
        <f t="shared" si="1"/>
        <v>0</v>
      </c>
      <c r="K42" s="317" t="s">
        <v>71</v>
      </c>
      <c r="L42" s="316"/>
      <c r="N42" s="317" t="s">
        <v>71</v>
      </c>
    </row>
    <row r="43" spans="1:16" s="24" customFormat="1" ht="18" customHeight="1" x14ac:dyDescent="0.2">
      <c r="A43" s="217" t="s">
        <v>115</v>
      </c>
      <c r="B43" s="821" t="s">
        <v>100</v>
      </c>
      <c r="C43" s="822"/>
      <c r="D43" s="823"/>
      <c r="E43" s="54"/>
      <c r="F43" s="53"/>
      <c r="G43" s="218"/>
      <c r="H43" s="236"/>
      <c r="I43" s="237">
        <f t="shared" si="1"/>
        <v>0</v>
      </c>
      <c r="K43" s="317" t="s">
        <v>71</v>
      </c>
      <c r="L43" s="316"/>
      <c r="N43" s="317" t="s">
        <v>71</v>
      </c>
    </row>
    <row r="44" spans="1:16" s="24" customFormat="1" ht="18" customHeight="1" x14ac:dyDescent="0.2">
      <c r="A44" s="217" t="s">
        <v>116</v>
      </c>
      <c r="B44" s="814" t="s">
        <v>286</v>
      </c>
      <c r="C44" s="814"/>
      <c r="D44" s="814"/>
      <c r="E44" s="54"/>
      <c r="F44" s="53"/>
      <c r="G44" s="218"/>
      <c r="H44" s="236"/>
      <c r="I44" s="237">
        <f t="shared" si="1"/>
        <v>0</v>
      </c>
      <c r="K44" s="317" t="s">
        <v>71</v>
      </c>
      <c r="L44" s="316"/>
      <c r="N44" s="317" t="s">
        <v>71</v>
      </c>
    </row>
    <row r="45" spans="1:16" ht="18" customHeight="1" x14ac:dyDescent="0.2">
      <c r="A45" s="238"/>
      <c r="B45" s="824" t="s">
        <v>25</v>
      </c>
      <c r="C45" s="825"/>
      <c r="D45" s="825"/>
      <c r="E45" s="825"/>
      <c r="F45" s="825"/>
      <c r="G45" s="826"/>
      <c r="H45" s="239">
        <f>ROUND(SUM(H37:H44),2)</f>
        <v>0</v>
      </c>
      <c r="I45" s="240">
        <f t="shared" si="1"/>
        <v>0</v>
      </c>
      <c r="K45" s="66"/>
      <c r="L45" s="66"/>
    </row>
    <row r="46" spans="1:16" s="45" customFormat="1" ht="9.9499999999999993" customHeight="1" x14ac:dyDescent="0.2">
      <c r="A46" s="246"/>
      <c r="B46" s="226"/>
      <c r="C46" s="226"/>
      <c r="D46" s="226"/>
      <c r="E46" s="227"/>
      <c r="F46" s="228"/>
      <c r="G46" s="229"/>
      <c r="H46" s="247"/>
      <c r="I46" s="52"/>
      <c r="K46" s="66"/>
      <c r="L46" s="66"/>
    </row>
    <row r="47" spans="1:16" ht="18" customHeight="1" x14ac:dyDescent="0.2">
      <c r="A47" s="216" t="s">
        <v>7</v>
      </c>
      <c r="B47" s="827" t="s">
        <v>102</v>
      </c>
      <c r="C47" s="828"/>
      <c r="D47" s="828"/>
      <c r="E47" s="828"/>
      <c r="F47" s="828"/>
      <c r="G47" s="828"/>
      <c r="H47" s="828"/>
      <c r="I47" s="829"/>
      <c r="K47" s="128"/>
    </row>
    <row r="48" spans="1:16" ht="18" customHeight="1" x14ac:dyDescent="0.2">
      <c r="A48" s="217" t="s">
        <v>39</v>
      </c>
      <c r="B48" s="837" t="s">
        <v>104</v>
      </c>
      <c r="C48" s="838"/>
      <c r="D48" s="839"/>
      <c r="E48" s="53"/>
      <c r="F48" s="53"/>
      <c r="G48" s="53"/>
      <c r="H48" s="198"/>
      <c r="I48" s="237">
        <f t="shared" ref="I48:I51" si="2">IF($G$15=0,0,ROUND(H48/FplkmBS1,3))</f>
        <v>0</v>
      </c>
      <c r="K48" s="317" t="s">
        <v>71</v>
      </c>
      <c r="L48" s="318"/>
      <c r="N48" s="328"/>
    </row>
    <row r="49" spans="1:16" ht="18" customHeight="1" x14ac:dyDescent="0.2">
      <c r="A49" s="217" t="s">
        <v>40</v>
      </c>
      <c r="B49" s="821" t="s">
        <v>268</v>
      </c>
      <c r="C49" s="822"/>
      <c r="D49" s="823"/>
      <c r="E49" s="53"/>
      <c r="F49" s="53"/>
      <c r="G49" s="53"/>
      <c r="H49" s="198"/>
      <c r="I49" s="237">
        <f t="shared" si="2"/>
        <v>0</v>
      </c>
      <c r="K49" s="317" t="s">
        <v>71</v>
      </c>
      <c r="L49" s="317"/>
      <c r="N49" s="328"/>
    </row>
    <row r="50" spans="1:16" ht="18" customHeight="1" x14ac:dyDescent="0.2">
      <c r="A50" s="217" t="s">
        <v>233</v>
      </c>
      <c r="B50" s="845" t="s">
        <v>103</v>
      </c>
      <c r="C50" s="846"/>
      <c r="D50" s="847"/>
      <c r="E50" s="53"/>
      <c r="F50" s="53"/>
      <c r="G50" s="53"/>
      <c r="H50" s="198"/>
      <c r="I50" s="237">
        <f t="shared" si="2"/>
        <v>0</v>
      </c>
      <c r="K50" s="317" t="s">
        <v>71</v>
      </c>
      <c r="L50" s="317"/>
      <c r="N50" s="328"/>
    </row>
    <row r="51" spans="1:16" ht="18" customHeight="1" x14ac:dyDescent="0.2">
      <c r="A51" s="238"/>
      <c r="B51" s="824" t="s">
        <v>43</v>
      </c>
      <c r="C51" s="825"/>
      <c r="D51" s="825"/>
      <c r="E51" s="825"/>
      <c r="F51" s="825"/>
      <c r="G51" s="826"/>
      <c r="H51" s="239">
        <f>ROUND(SUM(H48:H50),2)</f>
        <v>0</v>
      </c>
      <c r="I51" s="240">
        <f t="shared" si="2"/>
        <v>0</v>
      </c>
    </row>
    <row r="52" spans="1:16" ht="18" customHeight="1" x14ac:dyDescent="0.2">
      <c r="A52" s="249"/>
      <c r="B52" s="250"/>
      <c r="C52" s="250"/>
      <c r="D52" s="250"/>
      <c r="E52" s="251"/>
      <c r="F52" s="252"/>
      <c r="G52" s="253" t="s">
        <v>73</v>
      </c>
      <c r="H52" s="254">
        <f>H51+H45+H34</f>
        <v>0</v>
      </c>
      <c r="I52" s="255">
        <f>IF(FplkmBS1=0,0,ROUND(H52/FplkmBS1,3))</f>
        <v>0</v>
      </c>
    </row>
    <row r="53" spans="1:16" s="18" customFormat="1" ht="15" customHeight="1" x14ac:dyDescent="0.2">
      <c r="A53" s="21"/>
      <c r="B53" s="13"/>
      <c r="C53" s="13"/>
      <c r="D53" s="13"/>
      <c r="E53" s="22"/>
      <c r="F53" s="23"/>
      <c r="G53" s="16"/>
      <c r="H53" s="269"/>
      <c r="I53" s="50"/>
      <c r="K53" s="853" t="s">
        <v>261</v>
      </c>
      <c r="L53" s="853"/>
    </row>
    <row r="54" spans="1:16" s="24" customFormat="1" ht="42" customHeight="1" x14ac:dyDescent="0.2">
      <c r="A54" s="235" t="s">
        <v>2</v>
      </c>
      <c r="B54" s="830" t="s">
        <v>3</v>
      </c>
      <c r="C54" s="831"/>
      <c r="D54" s="832"/>
      <c r="E54" s="746" t="s">
        <v>18</v>
      </c>
      <c r="F54" s="746" t="s">
        <v>1</v>
      </c>
      <c r="G54" s="746" t="s">
        <v>29</v>
      </c>
      <c r="H54" s="260" t="s">
        <v>30</v>
      </c>
      <c r="I54" s="746" t="s">
        <v>69</v>
      </c>
      <c r="K54" s="746" t="s">
        <v>262</v>
      </c>
      <c r="L54" s="746" t="s">
        <v>263</v>
      </c>
      <c r="N54" s="170" t="s">
        <v>322</v>
      </c>
    </row>
    <row r="55" spans="1:16" s="45" customFormat="1" ht="9.9499999999999993" customHeight="1" x14ac:dyDescent="0.2">
      <c r="A55" s="225" t="s">
        <v>0</v>
      </c>
      <c r="B55" s="226"/>
      <c r="C55" s="226"/>
      <c r="D55" s="226"/>
      <c r="E55" s="227"/>
      <c r="F55" s="228"/>
      <c r="G55" s="229"/>
      <c r="H55" s="247"/>
      <c r="I55" s="52"/>
      <c r="K55" s="66"/>
      <c r="L55" s="66"/>
    </row>
    <row r="56" spans="1:16" ht="18" customHeight="1" x14ac:dyDescent="0.2">
      <c r="A56" s="224" t="s">
        <v>22</v>
      </c>
      <c r="B56" s="752" t="s">
        <v>31</v>
      </c>
      <c r="C56" s="752"/>
      <c r="D56" s="752"/>
      <c r="E56" s="230"/>
      <c r="F56" s="231"/>
      <c r="G56" s="232"/>
      <c r="H56" s="256"/>
      <c r="I56" s="232"/>
      <c r="J56" s="233"/>
      <c r="K56" s="234"/>
      <c r="L56" s="234"/>
      <c r="M56" s="234"/>
      <c r="N56" s="234"/>
    </row>
    <row r="57" spans="1:16" ht="9.9499999999999993" customHeight="1" x14ac:dyDescent="0.2">
      <c r="A57" s="276"/>
      <c r="B57" s="226"/>
      <c r="C57" s="226"/>
      <c r="D57" s="226"/>
      <c r="E57" s="227"/>
      <c r="F57" s="228"/>
      <c r="G57" s="229"/>
      <c r="H57" s="247"/>
      <c r="I57" s="47"/>
    </row>
    <row r="58" spans="1:16" ht="18" customHeight="1" x14ac:dyDescent="0.2">
      <c r="A58" s="216" t="s">
        <v>117</v>
      </c>
      <c r="B58" s="827" t="s">
        <v>38</v>
      </c>
      <c r="C58" s="828"/>
      <c r="D58" s="828"/>
      <c r="E58" s="828"/>
      <c r="F58" s="828"/>
      <c r="G58" s="828"/>
      <c r="H58" s="828"/>
      <c r="I58" s="829"/>
    </row>
    <row r="59" spans="1:16" ht="18" customHeight="1" x14ac:dyDescent="0.2">
      <c r="A59" s="217" t="s">
        <v>118</v>
      </c>
      <c r="B59" s="750" t="s">
        <v>366</v>
      </c>
      <c r="C59" s="751"/>
      <c r="D59" s="329"/>
      <c r="E59" s="783"/>
      <c r="F59" s="55" t="s">
        <v>35</v>
      </c>
      <c r="G59" s="198"/>
      <c r="H59" s="259">
        <f>ROUND(E59*G59,2)</f>
        <v>0</v>
      </c>
      <c r="I59" s="237">
        <f>IFERROR(H59/FplkmBS1,0)</f>
        <v>0</v>
      </c>
      <c r="K59" s="319"/>
      <c r="L59" s="317" t="s">
        <v>71</v>
      </c>
      <c r="N59" s="317" t="s">
        <v>71</v>
      </c>
      <c r="P59" s="784" t="s">
        <v>537</v>
      </c>
    </row>
    <row r="60" spans="1:16" ht="18" customHeight="1" x14ac:dyDescent="0.2">
      <c r="A60" s="217" t="s">
        <v>119</v>
      </c>
      <c r="B60" s="750" t="s">
        <v>367</v>
      </c>
      <c r="C60" s="751"/>
      <c r="D60" s="329"/>
      <c r="E60" s="53"/>
      <c r="F60" s="53"/>
      <c r="G60" s="53"/>
      <c r="H60" s="198"/>
      <c r="I60" s="237">
        <f>IFERROR(H60/FplkmBS1,0)</f>
        <v>0</v>
      </c>
      <c r="K60" s="319"/>
      <c r="L60" s="317" t="s">
        <v>71</v>
      </c>
      <c r="N60" s="317" t="s">
        <v>71</v>
      </c>
    </row>
    <row r="61" spans="1:16" ht="18" customHeight="1" x14ac:dyDescent="0.2">
      <c r="A61" s="238"/>
      <c r="B61" s="824" t="s">
        <v>179</v>
      </c>
      <c r="C61" s="825"/>
      <c r="D61" s="825"/>
      <c r="E61" s="825"/>
      <c r="F61" s="825"/>
      <c r="G61" s="826"/>
      <c r="H61" s="239">
        <f>ROUND(SUM(H59:H60),2)</f>
        <v>0</v>
      </c>
      <c r="I61" s="240">
        <f>IF($G$15=0,0,ROUND(H61/FplkmBS1,3))</f>
        <v>0</v>
      </c>
    </row>
    <row r="62" spans="1:16" ht="9.9499999999999993" customHeight="1" x14ac:dyDescent="0.2">
      <c r="A62" s="245"/>
      <c r="B62" s="25"/>
      <c r="C62" s="25"/>
      <c r="D62" s="25"/>
      <c r="E62" s="26"/>
      <c r="F62" s="27"/>
      <c r="G62" s="28"/>
      <c r="H62" s="199"/>
      <c r="I62" s="40"/>
    </row>
    <row r="63" spans="1:16" ht="18" customHeight="1" x14ac:dyDescent="0.2">
      <c r="A63" s="216" t="s">
        <v>120</v>
      </c>
      <c r="B63" s="827" t="s">
        <v>31</v>
      </c>
      <c r="C63" s="828"/>
      <c r="D63" s="828"/>
      <c r="E63" s="828"/>
      <c r="F63" s="828"/>
      <c r="G63" s="828"/>
      <c r="H63" s="828"/>
      <c r="I63" s="829"/>
    </row>
    <row r="64" spans="1:16" ht="18" customHeight="1" x14ac:dyDescent="0.2">
      <c r="A64" s="217" t="s">
        <v>176</v>
      </c>
      <c r="B64" s="814" t="s">
        <v>287</v>
      </c>
      <c r="C64" s="814"/>
      <c r="D64" s="814"/>
      <c r="E64" s="257"/>
      <c r="F64" s="55" t="s">
        <v>35</v>
      </c>
      <c r="G64" s="258"/>
      <c r="H64" s="259">
        <f>ROUND(E64*G64,2)</f>
        <v>0</v>
      </c>
      <c r="I64" s="237">
        <f>IF($G$15=0,0,ROUND(H64/FplkmBS1,3))</f>
        <v>0</v>
      </c>
      <c r="K64" s="318"/>
      <c r="L64" s="317" t="s">
        <v>71</v>
      </c>
      <c r="N64" s="317" t="s">
        <v>71</v>
      </c>
    </row>
    <row r="65" spans="1:15" ht="18" customHeight="1" x14ac:dyDescent="0.2">
      <c r="A65" s="217" t="s">
        <v>177</v>
      </c>
      <c r="B65" s="837" t="s">
        <v>36</v>
      </c>
      <c r="C65" s="838"/>
      <c r="D65" s="839"/>
      <c r="E65" s="257"/>
      <c r="F65" s="55" t="s">
        <v>35</v>
      </c>
      <c r="G65" s="258"/>
      <c r="H65" s="259">
        <f>ROUND(E65*G65,2)</f>
        <v>0</v>
      </c>
      <c r="I65" s="237">
        <f>IF($G$15=0,0,ROUND(H65/FplkmBS1,3))</f>
        <v>0</v>
      </c>
      <c r="K65" s="354" t="s">
        <v>71</v>
      </c>
      <c r="L65" s="346"/>
      <c r="M65" s="342"/>
      <c r="N65" s="317" t="s">
        <v>71</v>
      </c>
    </row>
    <row r="66" spans="1:15" ht="18" customHeight="1" x14ac:dyDescent="0.2">
      <c r="A66" s="217" t="s">
        <v>178</v>
      </c>
      <c r="B66" s="814" t="s">
        <v>23</v>
      </c>
      <c r="C66" s="814"/>
      <c r="D66" s="814"/>
      <c r="E66" s="257"/>
      <c r="F66" s="55" t="s">
        <v>47</v>
      </c>
      <c r="G66" s="258"/>
      <c r="H66" s="259">
        <f>ROUND(E66*G66,2)</f>
        <v>0</v>
      </c>
      <c r="I66" s="237">
        <f>IF($G$15=0,0,ROUND(H66/FplkmBS1,3))</f>
        <v>0</v>
      </c>
      <c r="K66" s="354" t="s">
        <v>71</v>
      </c>
      <c r="L66" s="346"/>
      <c r="M66" s="342"/>
      <c r="N66" s="317" t="s">
        <v>71</v>
      </c>
    </row>
    <row r="67" spans="1:15" ht="18" customHeight="1" x14ac:dyDescent="0.2">
      <c r="A67" s="238"/>
      <c r="B67" s="824" t="s">
        <v>180</v>
      </c>
      <c r="C67" s="825"/>
      <c r="D67" s="825"/>
      <c r="E67" s="825"/>
      <c r="F67" s="825"/>
      <c r="G67" s="826"/>
      <c r="H67" s="239">
        <f>ROUND(SUM(H64,H65,H66),2)</f>
        <v>0</v>
      </c>
      <c r="I67" s="240">
        <f>IF($G$15=0,0,ROUND(H67/FplkmBS1,3))</f>
        <v>0</v>
      </c>
      <c r="K67" s="68"/>
      <c r="L67" s="127"/>
    </row>
    <row r="68" spans="1:15" ht="18" customHeight="1" x14ac:dyDescent="0.2">
      <c r="A68" s="249"/>
      <c r="B68" s="250"/>
      <c r="C68" s="250"/>
      <c r="D68" s="250"/>
      <c r="E68" s="251"/>
      <c r="F68" s="252"/>
      <c r="G68" s="253" t="s">
        <v>182</v>
      </c>
      <c r="H68" s="254">
        <f>H61+H67</f>
        <v>0</v>
      </c>
      <c r="I68" s="255">
        <f>IF(FplkmBS1=0,0,ROUND(H68/FplkmBS1,3))</f>
        <v>0</v>
      </c>
    </row>
    <row r="69" spans="1:15" ht="9.9499999999999993" customHeight="1" x14ac:dyDescent="0.2">
      <c r="A69" s="137"/>
      <c r="B69" s="25"/>
      <c r="C69" s="25"/>
      <c r="D69" s="25"/>
      <c r="E69" s="26"/>
      <c r="F69" s="27"/>
      <c r="G69" s="28"/>
      <c r="H69" s="199"/>
      <c r="I69" s="40"/>
    </row>
    <row r="70" spans="1:15" s="45" customFormat="1" ht="9.9499999999999993" customHeight="1" x14ac:dyDescent="0.2">
      <c r="A70" s="225"/>
      <c r="B70" s="226"/>
      <c r="C70" s="226"/>
      <c r="D70" s="226"/>
      <c r="E70" s="227"/>
      <c r="F70" s="228"/>
      <c r="G70" s="229"/>
      <c r="H70" s="247"/>
      <c r="I70" s="52"/>
      <c r="K70" s="66"/>
      <c r="L70" s="66"/>
    </row>
    <row r="71" spans="1:15" ht="18" customHeight="1" x14ac:dyDescent="0.2">
      <c r="A71" s="224" t="s">
        <v>8</v>
      </c>
      <c r="B71" s="752" t="s">
        <v>41</v>
      </c>
      <c r="C71" s="752"/>
      <c r="D71" s="752"/>
      <c r="E71" s="230"/>
      <c r="F71" s="231"/>
      <c r="G71" s="232"/>
      <c r="H71" s="256"/>
      <c r="I71" s="232"/>
      <c r="J71" s="233"/>
      <c r="K71" s="234"/>
      <c r="L71" s="234"/>
      <c r="M71" s="234"/>
      <c r="N71" s="234"/>
    </row>
    <row r="72" spans="1:15" ht="9.9499999999999993" customHeight="1" x14ac:dyDescent="0.2">
      <c r="A72" s="225" t="s">
        <v>0</v>
      </c>
      <c r="B72" s="226"/>
      <c r="C72" s="226"/>
      <c r="D72" s="226"/>
      <c r="E72" s="227"/>
      <c r="F72" s="228"/>
      <c r="G72" s="229"/>
      <c r="H72" s="247"/>
      <c r="I72" s="52"/>
    </row>
    <row r="73" spans="1:15" ht="18" customHeight="1" x14ac:dyDescent="0.2">
      <c r="A73" s="216" t="s">
        <v>8</v>
      </c>
      <c r="B73" s="827" t="s">
        <v>41</v>
      </c>
      <c r="C73" s="828"/>
      <c r="D73" s="828"/>
      <c r="E73" s="828"/>
      <c r="F73" s="828"/>
      <c r="G73" s="828"/>
      <c r="H73" s="828"/>
      <c r="I73" s="829"/>
      <c r="K73" s="80"/>
    </row>
    <row r="74" spans="1:15" ht="18" customHeight="1" x14ac:dyDescent="0.2">
      <c r="A74" s="217" t="s">
        <v>121</v>
      </c>
      <c r="B74" s="223" t="s">
        <v>4</v>
      </c>
      <c r="C74" s="863"/>
      <c r="D74" s="864"/>
      <c r="E74" s="864"/>
      <c r="F74" s="864"/>
      <c r="G74" s="865"/>
      <c r="H74" s="259">
        <f>SUM(H75:H76)</f>
        <v>0</v>
      </c>
      <c r="I74" s="237">
        <f>IF($G$15=0,0,ROUND(H74/FplkmBS1,3))</f>
        <v>0</v>
      </c>
      <c r="K74" s="128"/>
    </row>
    <row r="75" spans="1:15" ht="18" customHeight="1" x14ac:dyDescent="0.2">
      <c r="A75" s="262" t="s">
        <v>122</v>
      </c>
      <c r="B75" s="206" t="s">
        <v>33</v>
      </c>
      <c r="C75" s="206" t="s">
        <v>264</v>
      </c>
      <c r="D75" s="308" t="s">
        <v>257</v>
      </c>
      <c r="E75" s="258"/>
      <c r="F75" s="263" t="s">
        <v>265</v>
      </c>
      <c r="G75" s="360"/>
      <c r="H75" s="259">
        <f t="shared" ref="H75:H80" si="3">ROUND(E75*G75,2)</f>
        <v>0</v>
      </c>
      <c r="I75" s="237">
        <f t="shared" ref="I75:I80" si="4">IF($G$15=0,0,ROUND(H75/FplkmBS1,3))</f>
        <v>0</v>
      </c>
      <c r="K75" s="318"/>
      <c r="L75" s="320" t="s">
        <v>71</v>
      </c>
      <c r="M75" s="307"/>
      <c r="N75" s="318" t="s">
        <v>71</v>
      </c>
    </row>
    <row r="76" spans="1:15" ht="18" customHeight="1" x14ac:dyDescent="0.2">
      <c r="A76" s="262" t="s">
        <v>123</v>
      </c>
      <c r="B76" s="206" t="s">
        <v>42</v>
      </c>
      <c r="C76" s="206" t="s">
        <v>264</v>
      </c>
      <c r="D76" s="308" t="s">
        <v>257</v>
      </c>
      <c r="E76" s="58"/>
      <c r="F76" s="263" t="s">
        <v>265</v>
      </c>
      <c r="G76" s="360"/>
      <c r="H76" s="259">
        <f t="shared" si="3"/>
        <v>0</v>
      </c>
      <c r="I76" s="237">
        <f t="shared" si="4"/>
        <v>0</v>
      </c>
      <c r="K76" s="317"/>
      <c r="L76" s="320" t="s">
        <v>71</v>
      </c>
      <c r="M76" s="307"/>
      <c r="N76" s="318" t="s">
        <v>71</v>
      </c>
      <c r="O76" s="19"/>
    </row>
    <row r="77" spans="1:15" ht="18" customHeight="1" x14ac:dyDescent="0.2">
      <c r="A77" s="217" t="s">
        <v>124</v>
      </c>
      <c r="B77" s="248" t="s">
        <v>237</v>
      </c>
      <c r="C77" s="248" t="s">
        <v>264</v>
      </c>
      <c r="D77" s="308" t="s">
        <v>257</v>
      </c>
      <c r="E77" s="58"/>
      <c r="F77" s="55" t="s">
        <v>265</v>
      </c>
      <c r="G77" s="360"/>
      <c r="H77" s="259">
        <f t="shared" si="3"/>
        <v>0</v>
      </c>
      <c r="I77" s="237">
        <f t="shared" si="4"/>
        <v>0</v>
      </c>
      <c r="K77" s="317" t="s">
        <v>71</v>
      </c>
      <c r="L77" s="320"/>
      <c r="M77" s="307"/>
      <c r="N77" s="317" t="s">
        <v>71</v>
      </c>
      <c r="O77" s="342"/>
    </row>
    <row r="78" spans="1:15" ht="18" customHeight="1" x14ac:dyDescent="0.2">
      <c r="A78" s="217" t="s">
        <v>238</v>
      </c>
      <c r="B78" s="248" t="s">
        <v>280</v>
      </c>
      <c r="C78" s="248" t="s">
        <v>264</v>
      </c>
      <c r="D78" s="308" t="s">
        <v>257</v>
      </c>
      <c r="E78" s="58"/>
      <c r="F78" s="55" t="s">
        <v>265</v>
      </c>
      <c r="G78" s="360"/>
      <c r="H78" s="259">
        <f t="shared" si="3"/>
        <v>0</v>
      </c>
      <c r="I78" s="237">
        <f t="shared" si="4"/>
        <v>0</v>
      </c>
      <c r="K78" s="317" t="s">
        <v>71</v>
      </c>
      <c r="L78" s="347"/>
      <c r="M78" s="342"/>
      <c r="N78" s="317" t="s">
        <v>71</v>
      </c>
    </row>
    <row r="79" spans="1:15" ht="24" customHeight="1" x14ac:dyDescent="0.2">
      <c r="A79" s="217" t="s">
        <v>245</v>
      </c>
      <c r="B79" s="743" t="s">
        <v>279</v>
      </c>
      <c r="C79" s="53"/>
      <c r="D79" s="53"/>
      <c r="E79" s="58"/>
      <c r="F79" s="55" t="s">
        <v>355</v>
      </c>
      <c r="G79" s="360"/>
      <c r="H79" s="259">
        <f t="shared" si="3"/>
        <v>0</v>
      </c>
      <c r="I79" s="237">
        <f>IF($G$15=0,0,ROUND(H79/FplkmBS1,3))</f>
        <v>0</v>
      </c>
      <c r="K79" s="317"/>
      <c r="L79" s="321" t="s">
        <v>71</v>
      </c>
      <c r="M79" s="307"/>
      <c r="N79" s="317" t="s">
        <v>71</v>
      </c>
    </row>
    <row r="80" spans="1:15" ht="24.75" customHeight="1" x14ac:dyDescent="0.2">
      <c r="A80" s="217" t="s">
        <v>304</v>
      </c>
      <c r="B80" s="739" t="s">
        <v>239</v>
      </c>
      <c r="C80" s="248" t="s">
        <v>264</v>
      </c>
      <c r="D80" s="308" t="s">
        <v>257</v>
      </c>
      <c r="E80" s="59"/>
      <c r="F80" s="55" t="s">
        <v>265</v>
      </c>
      <c r="G80" s="361"/>
      <c r="H80" s="259">
        <f t="shared" si="3"/>
        <v>0</v>
      </c>
      <c r="I80" s="237">
        <f t="shared" si="4"/>
        <v>0</v>
      </c>
      <c r="K80" s="317" t="s">
        <v>71</v>
      </c>
      <c r="L80" s="321"/>
      <c r="M80" s="307"/>
      <c r="N80" s="317" t="s">
        <v>71</v>
      </c>
      <c r="O80" s="342"/>
    </row>
    <row r="81" spans="1:15" s="19" customFormat="1" ht="18" customHeight="1" x14ac:dyDescent="0.2">
      <c r="A81" s="238"/>
      <c r="B81" s="824" t="s">
        <v>181</v>
      </c>
      <c r="C81" s="825"/>
      <c r="D81" s="825"/>
      <c r="E81" s="825"/>
      <c r="F81" s="825"/>
      <c r="G81" s="826"/>
      <c r="H81" s="239">
        <f>ROUND(SUM(H74,H77,H78,H79,H80),2)</f>
        <v>0</v>
      </c>
      <c r="I81" s="240">
        <f>IF($G$15=0,0,ROUND(H81/FplkmBS1,3))</f>
        <v>0</v>
      </c>
      <c r="K81" s="42"/>
      <c r="L81" s="42"/>
      <c r="O81" s="341"/>
    </row>
    <row r="82" spans="1:15" ht="18" customHeight="1" x14ac:dyDescent="0.2">
      <c r="A82" s="249"/>
      <c r="B82" s="250"/>
      <c r="C82" s="250"/>
      <c r="D82" s="250"/>
      <c r="E82" s="251"/>
      <c r="F82" s="252"/>
      <c r="G82" s="253" t="s">
        <v>181</v>
      </c>
      <c r="H82" s="254">
        <f>H81</f>
        <v>0</v>
      </c>
      <c r="I82" s="255">
        <f>IF(FplkmBS1=0,0,ROUND(H82/FplkmBS1,3))</f>
        <v>0</v>
      </c>
    </row>
    <row r="83" spans="1:15" ht="15" customHeight="1" x14ac:dyDescent="0.2">
      <c r="A83" s="137"/>
      <c r="B83" s="25"/>
      <c r="C83" s="25"/>
      <c r="D83" s="25"/>
      <c r="E83" s="26"/>
      <c r="F83" s="27"/>
      <c r="G83" s="28"/>
      <c r="H83" s="199"/>
      <c r="I83" s="40"/>
      <c r="K83" s="853" t="s">
        <v>261</v>
      </c>
      <c r="L83" s="853"/>
    </row>
    <row r="84" spans="1:15" ht="36" customHeight="1" x14ac:dyDescent="0.2">
      <c r="A84" s="235" t="s">
        <v>2</v>
      </c>
      <c r="B84" s="830" t="s">
        <v>3</v>
      </c>
      <c r="C84" s="831"/>
      <c r="D84" s="832"/>
      <c r="E84" s="746" t="s">
        <v>18</v>
      </c>
      <c r="F84" s="746" t="s">
        <v>1</v>
      </c>
      <c r="G84" s="746" t="s">
        <v>29</v>
      </c>
      <c r="H84" s="260" t="s">
        <v>30</v>
      </c>
      <c r="I84" s="746" t="s">
        <v>69</v>
      </c>
      <c r="K84" s="746" t="s">
        <v>262</v>
      </c>
      <c r="L84" s="746" t="s">
        <v>263</v>
      </c>
      <c r="N84" s="170" t="s">
        <v>322</v>
      </c>
    </row>
    <row r="85" spans="1:15" ht="9.9499999999999993" customHeight="1" x14ac:dyDescent="0.2">
      <c r="A85" s="35"/>
      <c r="B85" s="34"/>
      <c r="C85" s="34"/>
      <c r="D85" s="34"/>
      <c r="E85" s="36"/>
      <c r="F85" s="37"/>
      <c r="G85" s="38"/>
      <c r="H85" s="200"/>
      <c r="I85" s="40"/>
    </row>
    <row r="86" spans="1:15" ht="18" customHeight="1" x14ac:dyDescent="0.2">
      <c r="A86" s="224" t="s">
        <v>74</v>
      </c>
      <c r="B86" s="752" t="s">
        <v>105</v>
      </c>
      <c r="C86" s="752"/>
      <c r="D86" s="752"/>
      <c r="E86" s="230"/>
      <c r="F86" s="231"/>
      <c r="G86" s="232"/>
      <c r="H86" s="256"/>
      <c r="I86" s="232"/>
      <c r="J86" s="233"/>
      <c r="K86" s="234"/>
      <c r="L86" s="234"/>
      <c r="M86" s="234"/>
      <c r="N86" s="234"/>
    </row>
    <row r="87" spans="1:15" ht="9.9499999999999993" customHeight="1" x14ac:dyDescent="0.2">
      <c r="A87" s="225" t="s">
        <v>0</v>
      </c>
      <c r="B87" s="226"/>
      <c r="C87" s="226"/>
      <c r="D87" s="226"/>
      <c r="E87" s="227"/>
      <c r="F87" s="228"/>
      <c r="G87" s="229"/>
      <c r="H87" s="247"/>
      <c r="I87" s="52"/>
    </row>
    <row r="88" spans="1:15" ht="18" customHeight="1" x14ac:dyDescent="0.2">
      <c r="A88" s="216" t="s">
        <v>106</v>
      </c>
      <c r="B88" s="827" t="s">
        <v>44</v>
      </c>
      <c r="C88" s="828"/>
      <c r="D88" s="828"/>
      <c r="E88" s="828"/>
      <c r="F88" s="828"/>
      <c r="G88" s="828"/>
      <c r="H88" s="828"/>
      <c r="I88" s="829"/>
    </row>
    <row r="89" spans="1:15" ht="18" customHeight="1" x14ac:dyDescent="0.2">
      <c r="A89" s="265" t="s">
        <v>107</v>
      </c>
      <c r="B89" s="738" t="s">
        <v>223</v>
      </c>
      <c r="C89" s="248" t="s">
        <v>264</v>
      </c>
      <c r="D89" s="308" t="s">
        <v>257</v>
      </c>
      <c r="E89" s="258"/>
      <c r="F89" s="55" t="s">
        <v>265</v>
      </c>
      <c r="G89" s="360"/>
      <c r="H89" s="264">
        <f>ROUND(E89*G89,2)</f>
        <v>0</v>
      </c>
      <c r="I89" s="237">
        <f t="shared" ref="I89:I97" si="5">IF($G$15=0,0,ROUND(H89/FplkmBS1,3))</f>
        <v>0</v>
      </c>
      <c r="K89" s="318" t="s">
        <v>71</v>
      </c>
      <c r="L89" s="318"/>
      <c r="M89" s="307"/>
      <c r="N89" s="317" t="s">
        <v>71</v>
      </c>
      <c r="O89" s="342"/>
    </row>
    <row r="90" spans="1:15" ht="18" customHeight="1" x14ac:dyDescent="0.2">
      <c r="A90" s="265" t="s">
        <v>108</v>
      </c>
      <c r="B90" s="837" t="s">
        <v>224</v>
      </c>
      <c r="C90" s="838"/>
      <c r="D90" s="839"/>
      <c r="E90" s="48"/>
      <c r="F90" s="48"/>
      <c r="G90" s="48"/>
      <c r="H90" s="266"/>
      <c r="I90" s="237">
        <f t="shared" si="5"/>
        <v>0</v>
      </c>
      <c r="K90" s="318" t="s">
        <v>71</v>
      </c>
      <c r="L90" s="318"/>
      <c r="N90" s="328"/>
    </row>
    <row r="91" spans="1:15" ht="18" customHeight="1" x14ac:dyDescent="0.2">
      <c r="A91" s="265" t="s">
        <v>110</v>
      </c>
      <c r="B91" s="837" t="s">
        <v>225</v>
      </c>
      <c r="C91" s="838"/>
      <c r="D91" s="839"/>
      <c r="E91" s="48"/>
      <c r="F91" s="48"/>
      <c r="G91" s="48"/>
      <c r="H91" s="266"/>
      <c r="I91" s="237">
        <f t="shared" si="5"/>
        <v>0</v>
      </c>
      <c r="K91" s="318" t="s">
        <v>71</v>
      </c>
      <c r="L91" s="318"/>
      <c r="N91" s="328"/>
    </row>
    <row r="92" spans="1:15" ht="18" customHeight="1" x14ac:dyDescent="0.2">
      <c r="A92" s="265" t="s">
        <v>270</v>
      </c>
      <c r="B92" s="837" t="s">
        <v>226</v>
      </c>
      <c r="C92" s="838"/>
      <c r="D92" s="839"/>
      <c r="E92" s="48"/>
      <c r="F92" s="48"/>
      <c r="G92" s="48"/>
      <c r="H92" s="266"/>
      <c r="I92" s="237">
        <f t="shared" si="5"/>
        <v>0</v>
      </c>
      <c r="K92" s="318" t="s">
        <v>71</v>
      </c>
      <c r="L92" s="318"/>
      <c r="N92" s="328"/>
    </row>
    <row r="93" spans="1:15" ht="18" customHeight="1" x14ac:dyDescent="0.2">
      <c r="A93" s="265" t="s">
        <v>283</v>
      </c>
      <c r="B93" s="814" t="s">
        <v>310</v>
      </c>
      <c r="C93" s="814"/>
      <c r="D93" s="814"/>
      <c r="E93" s="48"/>
      <c r="F93" s="48"/>
      <c r="G93" s="48"/>
      <c r="H93" s="266"/>
      <c r="I93" s="237">
        <f t="shared" si="5"/>
        <v>0</v>
      </c>
      <c r="K93" s="318" t="s">
        <v>71</v>
      </c>
      <c r="L93" s="318"/>
      <c r="N93" s="328"/>
    </row>
    <row r="94" spans="1:15" ht="18" customHeight="1" x14ac:dyDescent="0.2">
      <c r="A94" s="265" t="s">
        <v>284</v>
      </c>
      <c r="B94" s="837" t="s">
        <v>52</v>
      </c>
      <c r="C94" s="838"/>
      <c r="D94" s="839"/>
      <c r="E94" s="48"/>
      <c r="F94" s="48"/>
      <c r="G94" s="48"/>
      <c r="H94" s="266"/>
      <c r="I94" s="237">
        <f t="shared" si="5"/>
        <v>0</v>
      </c>
      <c r="K94" s="318" t="s">
        <v>71</v>
      </c>
      <c r="L94" s="318"/>
      <c r="N94" s="328"/>
    </row>
    <row r="95" spans="1:15" ht="18" customHeight="1" x14ac:dyDescent="0.2">
      <c r="A95" s="265" t="s">
        <v>285</v>
      </c>
      <c r="B95" s="814" t="s">
        <v>231</v>
      </c>
      <c r="C95" s="814"/>
      <c r="D95" s="814"/>
      <c r="E95" s="48"/>
      <c r="F95" s="48"/>
      <c r="G95" s="48"/>
      <c r="H95" s="266"/>
      <c r="I95" s="237">
        <f t="shared" si="5"/>
        <v>0</v>
      </c>
      <c r="K95" s="318" t="s">
        <v>71</v>
      </c>
      <c r="L95" s="318"/>
      <c r="N95" s="328"/>
    </row>
    <row r="96" spans="1:15" s="793" customFormat="1" ht="18" customHeight="1" x14ac:dyDescent="0.2">
      <c r="A96" s="787" t="s">
        <v>588</v>
      </c>
      <c r="B96" s="788" t="s">
        <v>589</v>
      </c>
      <c r="C96" s="789"/>
      <c r="D96" s="789"/>
      <c r="E96" s="797"/>
      <c r="F96" s="797"/>
      <c r="G96" s="798"/>
      <c r="H96" s="266"/>
      <c r="I96" s="792">
        <f>IF($G$15=0,0,ROUND(H96/FplkmBS1,3))</f>
        <v>0</v>
      </c>
      <c r="K96" s="794" t="s">
        <v>71</v>
      </c>
      <c r="L96" s="794"/>
      <c r="N96" s="796"/>
    </row>
    <row r="97" spans="1:15" ht="18" customHeight="1" x14ac:dyDescent="0.2">
      <c r="A97" s="238"/>
      <c r="B97" s="824" t="s">
        <v>184</v>
      </c>
      <c r="C97" s="825"/>
      <c r="D97" s="825"/>
      <c r="E97" s="825"/>
      <c r="F97" s="825"/>
      <c r="G97" s="826"/>
      <c r="H97" s="239">
        <f>ROUND(SUM(H89:H96),2)</f>
        <v>0</v>
      </c>
      <c r="I97" s="240">
        <f t="shared" si="5"/>
        <v>0</v>
      </c>
    </row>
    <row r="98" spans="1:15" s="19" customFormat="1" ht="9.9499999999999993" customHeight="1" x14ac:dyDescent="0.2">
      <c r="A98" s="30"/>
      <c r="B98" s="30"/>
      <c r="C98" s="30"/>
      <c r="D98" s="30"/>
      <c r="H98" s="201"/>
      <c r="K98" s="42"/>
      <c r="L98" s="42"/>
    </row>
    <row r="99" spans="1:15" ht="18" customHeight="1" x14ac:dyDescent="0.2">
      <c r="A99" s="216" t="s">
        <v>125</v>
      </c>
      <c r="B99" s="827" t="s">
        <v>34</v>
      </c>
      <c r="C99" s="828"/>
      <c r="D99" s="828"/>
      <c r="E99" s="828"/>
      <c r="F99" s="828"/>
      <c r="G99" s="828"/>
      <c r="H99" s="828"/>
      <c r="I99" s="829"/>
    </row>
    <row r="100" spans="1:15" ht="18" customHeight="1" x14ac:dyDescent="0.2">
      <c r="A100" s="265" t="s">
        <v>126</v>
      </c>
      <c r="B100" s="852" t="s">
        <v>317</v>
      </c>
      <c r="C100" s="852"/>
      <c r="D100" s="852"/>
      <c r="E100" s="862" t="s">
        <v>68</v>
      </c>
      <c r="F100" s="862"/>
      <c r="G100" s="862"/>
      <c r="H100" s="735">
        <v>196000</v>
      </c>
      <c r="I100" s="237">
        <f t="shared" ref="I100:I106" si="6">IF($G$15=0,0,ROUND(H100/FplkmBS1,3))</f>
        <v>4.2999999999999997E-2</v>
      </c>
      <c r="K100" s="318" t="s">
        <v>71</v>
      </c>
      <c r="L100" s="320"/>
      <c r="N100" s="328"/>
      <c r="O100" s="342" t="s">
        <v>496</v>
      </c>
    </row>
    <row r="101" spans="1:15" ht="18" customHeight="1" x14ac:dyDescent="0.2">
      <c r="A101" s="265" t="s">
        <v>228</v>
      </c>
      <c r="B101" s="833" t="s">
        <v>232</v>
      </c>
      <c r="C101" s="834"/>
      <c r="D101" s="835"/>
      <c r="E101" s="53"/>
      <c r="F101" s="53"/>
      <c r="G101" s="53"/>
      <c r="H101" s="198"/>
      <c r="I101" s="237">
        <f t="shared" si="6"/>
        <v>0</v>
      </c>
      <c r="K101" s="318" t="s">
        <v>71</v>
      </c>
      <c r="L101" s="320"/>
      <c r="N101" s="328"/>
    </row>
    <row r="102" spans="1:15" ht="18" customHeight="1" x14ac:dyDescent="0.2">
      <c r="A102" s="265" t="s">
        <v>127</v>
      </c>
      <c r="B102" s="833" t="s">
        <v>66</v>
      </c>
      <c r="C102" s="834"/>
      <c r="D102" s="835"/>
      <c r="E102" s="53"/>
      <c r="F102" s="53"/>
      <c r="G102" s="53"/>
      <c r="H102" s="198"/>
      <c r="I102" s="237">
        <f t="shared" si="6"/>
        <v>0</v>
      </c>
      <c r="K102" s="318" t="s">
        <v>71</v>
      </c>
      <c r="L102" s="320"/>
      <c r="M102" s="69"/>
      <c r="N102" s="328"/>
    </row>
    <row r="103" spans="1:15" ht="21" customHeight="1" x14ac:dyDescent="0.2">
      <c r="A103" s="265" t="s">
        <v>229</v>
      </c>
      <c r="B103" s="833" t="s">
        <v>269</v>
      </c>
      <c r="C103" s="834"/>
      <c r="D103" s="835"/>
      <c r="E103" s="53"/>
      <c r="F103" s="53"/>
      <c r="G103" s="53"/>
      <c r="H103" s="198"/>
      <c r="I103" s="237">
        <f t="shared" si="6"/>
        <v>0</v>
      </c>
      <c r="K103" s="318" t="s">
        <v>71</v>
      </c>
      <c r="L103" s="320"/>
      <c r="M103" s="69"/>
      <c r="N103" s="328"/>
    </row>
    <row r="104" spans="1:15" ht="18" customHeight="1" x14ac:dyDescent="0.2">
      <c r="A104" s="265" t="s">
        <v>227</v>
      </c>
      <c r="B104" s="833" t="s">
        <v>323</v>
      </c>
      <c r="C104" s="834"/>
      <c r="D104" s="835"/>
      <c r="E104" s="53"/>
      <c r="F104" s="53"/>
      <c r="G104" s="53"/>
      <c r="H104" s="198"/>
      <c r="I104" s="237">
        <f t="shared" si="6"/>
        <v>0</v>
      </c>
      <c r="K104" s="318" t="s">
        <v>71</v>
      </c>
      <c r="L104" s="320"/>
      <c r="M104" s="69"/>
      <c r="N104" s="328"/>
    </row>
    <row r="105" spans="1:15" ht="18" customHeight="1" x14ac:dyDescent="0.2">
      <c r="A105" s="265" t="s">
        <v>230</v>
      </c>
      <c r="B105" s="833" t="s">
        <v>56</v>
      </c>
      <c r="C105" s="834"/>
      <c r="D105" s="835"/>
      <c r="E105" s="53"/>
      <c r="F105" s="53"/>
      <c r="G105" s="53"/>
      <c r="H105" s="198"/>
      <c r="I105" s="237">
        <f t="shared" si="6"/>
        <v>0</v>
      </c>
      <c r="K105" s="318" t="s">
        <v>71</v>
      </c>
      <c r="L105" s="320"/>
      <c r="M105" s="69"/>
      <c r="N105" s="328"/>
    </row>
    <row r="106" spans="1:15" ht="18" customHeight="1" x14ac:dyDescent="0.2">
      <c r="A106" s="238"/>
      <c r="B106" s="824" t="s">
        <v>185</v>
      </c>
      <c r="C106" s="825"/>
      <c r="D106" s="825"/>
      <c r="E106" s="825"/>
      <c r="F106" s="825"/>
      <c r="G106" s="826"/>
      <c r="H106" s="239">
        <f>ROUND(SUM(H100:H105),2)</f>
        <v>196000</v>
      </c>
      <c r="I106" s="240">
        <f t="shared" si="6"/>
        <v>4.2999999999999997E-2</v>
      </c>
      <c r="O106" s="43" t="s">
        <v>309</v>
      </c>
    </row>
    <row r="107" spans="1:15" s="45" customFormat="1" ht="9.9499999999999993" customHeight="1" x14ac:dyDescent="0.2">
      <c r="A107" s="225" t="s">
        <v>0</v>
      </c>
      <c r="B107" s="226"/>
      <c r="C107" s="226"/>
      <c r="D107" s="226"/>
      <c r="E107" s="227"/>
      <c r="F107" s="228"/>
      <c r="G107" s="229"/>
      <c r="H107" s="247"/>
      <c r="I107" s="52"/>
      <c r="K107" s="66"/>
      <c r="L107" s="66"/>
    </row>
    <row r="108" spans="1:15" ht="18" customHeight="1" x14ac:dyDescent="0.2">
      <c r="A108" s="216" t="s">
        <v>128</v>
      </c>
      <c r="B108" s="827" t="s">
        <v>45</v>
      </c>
      <c r="C108" s="828"/>
      <c r="D108" s="828"/>
      <c r="E108" s="828"/>
      <c r="F108" s="828"/>
      <c r="G108" s="828"/>
      <c r="H108" s="828"/>
      <c r="I108" s="829"/>
    </row>
    <row r="109" spans="1:15" ht="18" customHeight="1" x14ac:dyDescent="0.2">
      <c r="A109" s="265" t="s">
        <v>129</v>
      </c>
      <c r="B109" s="833" t="s">
        <v>64</v>
      </c>
      <c r="C109" s="834"/>
      <c r="D109" s="835"/>
      <c r="E109" s="48"/>
      <c r="F109" s="48"/>
      <c r="G109" s="48"/>
      <c r="H109" s="266"/>
      <c r="I109" s="237">
        <f>IF($G$15=0,0,ROUND(H109/FplkmBS1,3))</f>
        <v>0</v>
      </c>
      <c r="K109" s="318"/>
      <c r="L109" s="318" t="s">
        <v>71</v>
      </c>
      <c r="N109" s="328"/>
    </row>
    <row r="110" spans="1:15" ht="18" customHeight="1" x14ac:dyDescent="0.2">
      <c r="A110" s="265" t="s">
        <v>130</v>
      </c>
      <c r="B110" s="833" t="s">
        <v>65</v>
      </c>
      <c r="C110" s="834"/>
      <c r="D110" s="835"/>
      <c r="E110" s="48"/>
      <c r="F110" s="48"/>
      <c r="G110" s="48"/>
      <c r="H110" s="266"/>
      <c r="I110" s="237">
        <f>IF($G$15=0,0,ROUND(H110/FplkmBS1,3))</f>
        <v>0</v>
      </c>
      <c r="K110" s="318"/>
      <c r="L110" s="318" t="s">
        <v>71</v>
      </c>
      <c r="N110" s="328"/>
    </row>
    <row r="111" spans="1:15" ht="18" customHeight="1" x14ac:dyDescent="0.2">
      <c r="A111" s="265" t="s">
        <v>131</v>
      </c>
      <c r="B111" s="814" t="s">
        <v>57</v>
      </c>
      <c r="C111" s="814"/>
      <c r="D111" s="814"/>
      <c r="E111" s="48"/>
      <c r="F111" s="48"/>
      <c r="G111" s="48"/>
      <c r="H111" s="266"/>
      <c r="I111" s="237">
        <f>IF($G$15=0,0,ROUND(H111/FplkmBS1,3))</f>
        <v>0</v>
      </c>
      <c r="K111" s="318" t="s">
        <v>71</v>
      </c>
      <c r="L111" s="318"/>
      <c r="N111" s="328"/>
    </row>
    <row r="112" spans="1:15" ht="20.100000000000001" customHeight="1" x14ac:dyDescent="0.2">
      <c r="A112" s="238"/>
      <c r="B112" s="824" t="s">
        <v>186</v>
      </c>
      <c r="C112" s="825"/>
      <c r="D112" s="825"/>
      <c r="E112" s="825"/>
      <c r="F112" s="825"/>
      <c r="G112" s="826"/>
      <c r="H112" s="239">
        <f>ROUND(SUM(H109:H111),2)</f>
        <v>0</v>
      </c>
      <c r="I112" s="240">
        <f>IF($G$15=0,0,ROUND(H112/FplkmBS1,3))</f>
        <v>0</v>
      </c>
    </row>
    <row r="113" spans="1:14" ht="20.100000000000001" customHeight="1" x14ac:dyDescent="0.2">
      <c r="A113" s="249"/>
      <c r="B113" s="250"/>
      <c r="C113" s="250"/>
      <c r="D113" s="250"/>
      <c r="E113" s="251"/>
      <c r="F113" s="252"/>
      <c r="G113" s="253" t="s">
        <v>183</v>
      </c>
      <c r="H113" s="254">
        <f>H97+H106+H112</f>
        <v>196000</v>
      </c>
      <c r="I113" s="255">
        <f>IF(FplkmBS1=0,0,ROUND(H113/FplkmBS1,3))</f>
        <v>4.2999999999999997E-2</v>
      </c>
    </row>
    <row r="114" spans="1:14" ht="15" customHeight="1" x14ac:dyDescent="0.2">
      <c r="A114" s="137"/>
      <c r="B114" s="25"/>
      <c r="C114" s="25"/>
      <c r="D114" s="25"/>
      <c r="E114" s="26"/>
      <c r="F114" s="27"/>
      <c r="G114" s="28"/>
      <c r="H114" s="199"/>
      <c r="I114" s="40"/>
      <c r="K114" s="853" t="s">
        <v>261</v>
      </c>
      <c r="L114" s="853"/>
    </row>
    <row r="115" spans="1:14" ht="36" customHeight="1" x14ac:dyDescent="0.2">
      <c r="A115" s="235" t="s">
        <v>2</v>
      </c>
      <c r="B115" s="830" t="s">
        <v>3</v>
      </c>
      <c r="C115" s="831"/>
      <c r="D115" s="832"/>
      <c r="E115" s="746" t="s">
        <v>18</v>
      </c>
      <c r="F115" s="746" t="s">
        <v>1</v>
      </c>
      <c r="G115" s="746" t="s">
        <v>29</v>
      </c>
      <c r="H115" s="260" t="s">
        <v>30</v>
      </c>
      <c r="I115" s="746" t="s">
        <v>69</v>
      </c>
      <c r="K115" s="746" t="s">
        <v>262</v>
      </c>
      <c r="L115" s="746" t="s">
        <v>263</v>
      </c>
      <c r="N115" s="170" t="s">
        <v>322</v>
      </c>
    </row>
    <row r="116" spans="1:14" s="45" customFormat="1" ht="9.9499999999999993" customHeight="1" x14ac:dyDescent="0.2">
      <c r="A116" s="225"/>
      <c r="B116" s="226"/>
      <c r="C116" s="226"/>
      <c r="D116" s="226"/>
      <c r="E116" s="227"/>
      <c r="F116" s="228"/>
      <c r="G116" s="229"/>
      <c r="H116" s="247"/>
      <c r="I116" s="52"/>
      <c r="K116" s="66"/>
      <c r="L116" s="66"/>
    </row>
    <row r="117" spans="1:14" ht="18" customHeight="1" x14ac:dyDescent="0.2">
      <c r="A117" s="224" t="s">
        <v>75</v>
      </c>
      <c r="B117" s="752" t="s">
        <v>19</v>
      </c>
      <c r="C117" s="752"/>
      <c r="D117" s="752"/>
      <c r="E117" s="230"/>
      <c r="F117" s="231"/>
      <c r="G117" s="232"/>
      <c r="H117" s="256"/>
      <c r="I117" s="232"/>
      <c r="J117" s="233"/>
      <c r="K117" s="234"/>
      <c r="L117" s="234"/>
      <c r="M117" s="234"/>
      <c r="N117" s="234"/>
    </row>
    <row r="118" spans="1:14" ht="9" customHeight="1" x14ac:dyDescent="0.2">
      <c r="A118" s="225" t="s">
        <v>0</v>
      </c>
      <c r="B118" s="226"/>
      <c r="C118" s="226"/>
      <c r="D118" s="226"/>
      <c r="E118" s="227"/>
      <c r="F118" s="228"/>
      <c r="G118" s="229"/>
      <c r="H118" s="247"/>
      <c r="I118" s="52"/>
    </row>
    <row r="119" spans="1:14" ht="18" customHeight="1" x14ac:dyDescent="0.2">
      <c r="A119" s="216" t="s">
        <v>76</v>
      </c>
      <c r="B119" s="827" t="s">
        <v>19</v>
      </c>
      <c r="C119" s="828"/>
      <c r="D119" s="828"/>
      <c r="E119" s="828"/>
      <c r="F119" s="828"/>
      <c r="G119" s="828"/>
      <c r="H119" s="828"/>
      <c r="I119" s="829"/>
    </row>
    <row r="120" spans="1:14" ht="18" customHeight="1" x14ac:dyDescent="0.2">
      <c r="A120" s="265" t="s">
        <v>77</v>
      </c>
      <c r="B120" s="837" t="s">
        <v>49</v>
      </c>
      <c r="C120" s="838"/>
      <c r="D120" s="839"/>
      <c r="E120" s="267"/>
      <c r="F120" s="55" t="s">
        <v>51</v>
      </c>
      <c r="G120" s="607"/>
      <c r="H120" s="259">
        <f>ROUND(E120*G120,2)</f>
        <v>0</v>
      </c>
      <c r="I120" s="237">
        <f t="shared" ref="I120:I124" si="7">IF($G$15=0,0,ROUND(H120/FplkmBS1,3))</f>
        <v>0</v>
      </c>
      <c r="K120" s="318" t="s">
        <v>71</v>
      </c>
      <c r="L120" s="318"/>
      <c r="N120" s="328"/>
    </row>
    <row r="121" spans="1:14" ht="18" customHeight="1" x14ac:dyDescent="0.2">
      <c r="A121" s="265" t="s">
        <v>78</v>
      </c>
      <c r="B121" s="833" t="s">
        <v>70</v>
      </c>
      <c r="C121" s="834"/>
      <c r="D121" s="835"/>
      <c r="E121" s="53"/>
      <c r="F121" s="53"/>
      <c r="G121" s="53"/>
      <c r="H121" s="198"/>
      <c r="I121" s="237">
        <f t="shared" si="7"/>
        <v>0</v>
      </c>
      <c r="K121" s="318" t="s">
        <v>71</v>
      </c>
      <c r="L121" s="318"/>
      <c r="N121" s="328"/>
    </row>
    <row r="122" spans="1:14" ht="18" customHeight="1" x14ac:dyDescent="0.2">
      <c r="A122" s="265" t="s">
        <v>79</v>
      </c>
      <c r="B122" s="833" t="s">
        <v>370</v>
      </c>
      <c r="C122" s="834"/>
      <c r="D122" s="835"/>
      <c r="E122" s="53"/>
      <c r="F122" s="53"/>
      <c r="G122" s="53"/>
      <c r="H122" s="198"/>
      <c r="I122" s="237">
        <f t="shared" ref="I122" si="8">IF($G$15=0,0,ROUND(H122/FplkmBS1,3))</f>
        <v>0</v>
      </c>
      <c r="J122" s="717"/>
      <c r="K122" s="318" t="s">
        <v>71</v>
      </c>
      <c r="L122" s="318"/>
      <c r="N122" s="328"/>
    </row>
    <row r="123" spans="1:14" ht="18" customHeight="1" x14ac:dyDescent="0.2">
      <c r="A123" s="265" t="s">
        <v>80</v>
      </c>
      <c r="B123" s="833" t="s">
        <v>50</v>
      </c>
      <c r="C123" s="834"/>
      <c r="D123" s="835"/>
      <c r="E123" s="53"/>
      <c r="F123" s="53"/>
      <c r="G123" s="53"/>
      <c r="H123" s="198"/>
      <c r="I123" s="237">
        <f t="shared" si="7"/>
        <v>0</v>
      </c>
      <c r="K123" s="318" t="s">
        <v>71</v>
      </c>
      <c r="L123" s="318"/>
      <c r="N123" s="328"/>
    </row>
    <row r="124" spans="1:14" ht="18" customHeight="1" x14ac:dyDescent="0.2">
      <c r="A124" s="238"/>
      <c r="B124" s="824" t="s">
        <v>86</v>
      </c>
      <c r="C124" s="825"/>
      <c r="D124" s="825"/>
      <c r="E124" s="825"/>
      <c r="F124" s="825"/>
      <c r="G124" s="826"/>
      <c r="H124" s="239">
        <f>ROUND(SUM(H120:H123),2)</f>
        <v>0</v>
      </c>
      <c r="I124" s="240">
        <f t="shared" si="7"/>
        <v>0</v>
      </c>
    </row>
    <row r="125" spans="1:14" s="19" customFormat="1" ht="9.9499999999999993" customHeight="1" x14ac:dyDescent="0.2">
      <c r="A125" s="30"/>
      <c r="B125" s="30"/>
      <c r="C125" s="30"/>
      <c r="D125" s="30"/>
      <c r="H125" s="201"/>
      <c r="K125" s="42"/>
      <c r="L125" s="42"/>
    </row>
    <row r="126" spans="1:14" ht="18" customHeight="1" x14ac:dyDescent="0.2">
      <c r="A126" s="216" t="s">
        <v>81</v>
      </c>
      <c r="B126" s="827" t="s">
        <v>132</v>
      </c>
      <c r="C126" s="828"/>
      <c r="D126" s="828"/>
      <c r="E126" s="828"/>
      <c r="F126" s="828"/>
      <c r="G126" s="828"/>
      <c r="H126" s="828"/>
      <c r="I126" s="829"/>
    </row>
    <row r="127" spans="1:14" ht="18" customHeight="1" x14ac:dyDescent="0.2">
      <c r="A127" s="265" t="s">
        <v>82</v>
      </c>
      <c r="B127" s="833" t="s">
        <v>90</v>
      </c>
      <c r="C127" s="834"/>
      <c r="D127" s="835"/>
      <c r="E127" s="53"/>
      <c r="F127" s="53"/>
      <c r="G127" s="53"/>
      <c r="H127" s="198"/>
      <c r="I127" s="237">
        <f t="shared" ref="I127:I132" si="9">IF($G$15=0,0,ROUND(H127/FplkmBS1,3))</f>
        <v>0</v>
      </c>
      <c r="K127" s="318" t="s">
        <v>71</v>
      </c>
      <c r="L127" s="318"/>
      <c r="N127" s="328"/>
    </row>
    <row r="128" spans="1:14" ht="18" customHeight="1" x14ac:dyDescent="0.2">
      <c r="A128" s="265" t="s">
        <v>83</v>
      </c>
      <c r="B128" s="740" t="s">
        <v>458</v>
      </c>
      <c r="C128" s="741"/>
      <c r="D128" s="742"/>
      <c r="E128" s="53"/>
      <c r="F128" s="53"/>
      <c r="G128" s="53"/>
      <c r="H128" s="198"/>
      <c r="I128" s="237">
        <f t="shared" si="9"/>
        <v>0</v>
      </c>
      <c r="K128" s="318" t="s">
        <v>71</v>
      </c>
      <c r="L128" s="318"/>
      <c r="M128" s="69"/>
      <c r="N128" s="328"/>
    </row>
    <row r="129" spans="1:14" ht="18" customHeight="1" x14ac:dyDescent="0.2">
      <c r="A129" s="265" t="s">
        <v>84</v>
      </c>
      <c r="B129" s="740" t="s">
        <v>459</v>
      </c>
      <c r="C129" s="741"/>
      <c r="D129" s="742"/>
      <c r="E129" s="53"/>
      <c r="F129" s="53"/>
      <c r="G129" s="53"/>
      <c r="H129" s="198"/>
      <c r="I129" s="237">
        <f t="shared" si="9"/>
        <v>0</v>
      </c>
      <c r="K129" s="317" t="s">
        <v>71</v>
      </c>
      <c r="L129" s="318"/>
      <c r="M129" s="69"/>
      <c r="N129" s="328"/>
    </row>
    <row r="130" spans="1:14" ht="18" customHeight="1" x14ac:dyDescent="0.2">
      <c r="A130" s="265" t="s">
        <v>344</v>
      </c>
      <c r="B130" s="833" t="s">
        <v>266</v>
      </c>
      <c r="C130" s="834"/>
      <c r="D130" s="835"/>
      <c r="E130" s="53"/>
      <c r="F130" s="53"/>
      <c r="G130" s="53"/>
      <c r="H130" s="198"/>
      <c r="I130" s="237">
        <f t="shared" si="9"/>
        <v>0</v>
      </c>
      <c r="K130" s="318" t="s">
        <v>71</v>
      </c>
      <c r="L130" s="318"/>
      <c r="M130" s="69"/>
      <c r="N130" s="328"/>
    </row>
    <row r="131" spans="1:14" ht="18" customHeight="1" x14ac:dyDescent="0.2">
      <c r="A131" s="787" t="s">
        <v>586</v>
      </c>
      <c r="B131" s="788" t="s">
        <v>587</v>
      </c>
      <c r="C131" s="789"/>
      <c r="D131" s="789"/>
      <c r="E131" s="790"/>
      <c r="F131" s="790"/>
      <c r="G131" s="791"/>
      <c r="H131" s="198"/>
      <c r="I131" s="792">
        <f>IF($G$15=0,0,ROUND(H131/FplkmBS1,3))</f>
        <v>0</v>
      </c>
      <c r="J131" s="793"/>
      <c r="K131" s="794" t="s">
        <v>71</v>
      </c>
      <c r="L131" s="794"/>
      <c r="M131" s="795"/>
      <c r="N131" s="796"/>
    </row>
    <row r="132" spans="1:14" ht="18" customHeight="1" x14ac:dyDescent="0.2">
      <c r="A132" s="238"/>
      <c r="B132" s="824" t="s">
        <v>85</v>
      </c>
      <c r="C132" s="825"/>
      <c r="D132" s="825"/>
      <c r="E132" s="825"/>
      <c r="F132" s="825"/>
      <c r="G132" s="826"/>
      <c r="H132" s="239">
        <f>ROUND(SUM(H127:H131),2)</f>
        <v>0</v>
      </c>
      <c r="I132" s="240">
        <f t="shared" si="9"/>
        <v>0</v>
      </c>
    </row>
    <row r="133" spans="1:14" ht="11.25" customHeight="1" x14ac:dyDescent="0.2">
      <c r="A133" s="43"/>
      <c r="B133" s="43"/>
      <c r="C133" s="43"/>
      <c r="D133" s="43"/>
      <c r="E133" s="43"/>
      <c r="F133" s="43"/>
      <c r="I133" s="43"/>
    </row>
    <row r="134" spans="1:14" ht="18" customHeight="1" x14ac:dyDescent="0.2">
      <c r="A134" s="216" t="s">
        <v>311</v>
      </c>
      <c r="B134" s="435" t="s">
        <v>312</v>
      </c>
      <c r="C134" s="436"/>
      <c r="D134" s="436"/>
      <c r="E134" s="436"/>
      <c r="F134" s="436"/>
      <c r="G134" s="436"/>
      <c r="H134" s="436"/>
      <c r="I134" s="437"/>
    </row>
    <row r="135" spans="1:14" ht="21" customHeight="1" x14ac:dyDescent="0.2">
      <c r="A135" s="265" t="s">
        <v>313</v>
      </c>
      <c r="B135" s="743" t="s">
        <v>316</v>
      </c>
      <c r="C135" s="744"/>
      <c r="D135" s="745"/>
      <c r="E135" s="438"/>
      <c r="F135" s="53"/>
      <c r="G135" s="53"/>
      <c r="H135" s="198"/>
      <c r="I135" s="237">
        <f>IF($G$15=0,0,ROUND(H135/FplkmBS1,3))</f>
        <v>0</v>
      </c>
      <c r="K135" s="346"/>
      <c r="L135" s="354" t="s">
        <v>71</v>
      </c>
      <c r="M135" s="342"/>
      <c r="N135" s="328"/>
    </row>
    <row r="136" spans="1:14" ht="18" customHeight="1" x14ac:dyDescent="0.2">
      <c r="A136" s="265" t="s">
        <v>423</v>
      </c>
      <c r="B136" s="837" t="s">
        <v>314</v>
      </c>
      <c r="C136" s="838"/>
      <c r="D136" s="839"/>
      <c r="E136" s="438"/>
      <c r="F136" s="53"/>
      <c r="G136" s="53"/>
      <c r="H136" s="198"/>
      <c r="I136" s="237">
        <f>IF($G$15=0,0,ROUND(H136/FplkmBS1,3))</f>
        <v>0</v>
      </c>
      <c r="K136" s="346"/>
      <c r="L136" s="354" t="s">
        <v>71</v>
      </c>
      <c r="M136" s="342"/>
      <c r="N136" s="328"/>
    </row>
    <row r="137" spans="1:14" ht="18" customHeight="1" x14ac:dyDescent="0.2">
      <c r="A137" s="439"/>
      <c r="B137" s="440"/>
      <c r="C137" s="441"/>
      <c r="D137" s="43"/>
      <c r="E137" s="442"/>
      <c r="F137" s="441"/>
      <c r="G137" s="443" t="s">
        <v>315</v>
      </c>
      <c r="H137" s="444">
        <f>ROUND(SUM(H135:H136),2)</f>
        <v>0</v>
      </c>
      <c r="I137" s="240">
        <f>IF($G$15=0,0,ROUND(H137/FplkmBS1,3))</f>
        <v>0</v>
      </c>
    </row>
    <row r="138" spans="1:14" ht="18" customHeight="1" x14ac:dyDescent="0.2">
      <c r="A138" s="249"/>
      <c r="B138" s="250"/>
      <c r="C138" s="250"/>
      <c r="D138" s="250"/>
      <c r="E138" s="251"/>
      <c r="F138" s="252"/>
      <c r="G138" s="253" t="s">
        <v>187</v>
      </c>
      <c r="H138" s="254">
        <f>H132+H124+H137</f>
        <v>0</v>
      </c>
      <c r="I138" s="240">
        <f>IF($G$15=0,0,ROUND(H138/FplkmBS1,3))</f>
        <v>0</v>
      </c>
    </row>
    <row r="139" spans="1:14" s="45" customFormat="1" ht="9.9499999999999993" customHeight="1" x14ac:dyDescent="0.2">
      <c r="A139" s="225" t="s">
        <v>0</v>
      </c>
      <c r="B139" s="226"/>
      <c r="C139" s="226"/>
      <c r="D139" s="226"/>
      <c r="E139" s="227"/>
      <c r="F139" s="228"/>
      <c r="G139" s="229"/>
      <c r="H139" s="247"/>
      <c r="I139" s="52"/>
      <c r="K139" s="66"/>
      <c r="L139" s="66"/>
    </row>
    <row r="140" spans="1:14" ht="18" customHeight="1" x14ac:dyDescent="0.2">
      <c r="A140" s="275" t="s">
        <v>133</v>
      </c>
      <c r="B140" s="848" t="s">
        <v>420</v>
      </c>
      <c r="C140" s="848"/>
      <c r="D140" s="848"/>
      <c r="E140" s="848"/>
      <c r="F140" s="848"/>
      <c r="G140" s="848"/>
      <c r="H140" s="271">
        <f>SUM(H34,H45,H51,H61,H67,H81,H97,H106,H112,H124,H132,H137)</f>
        <v>196000</v>
      </c>
      <c r="I140" s="240">
        <f>IF($G$15=0,0,ROUND(H140/FplkmBS1,3))</f>
        <v>4.2999999999999997E-2</v>
      </c>
    </row>
    <row r="141" spans="1:14" ht="23.25" customHeight="1" x14ac:dyDescent="0.2">
      <c r="A141"/>
      <c r="B141"/>
      <c r="C141"/>
      <c r="D141"/>
      <c r="E141"/>
      <c r="F141"/>
      <c r="G141"/>
      <c r="H141"/>
      <c r="I141"/>
    </row>
    <row r="142" spans="1:14" ht="9" customHeight="1" x14ac:dyDescent="0.2">
      <c r="A142" s="137"/>
      <c r="B142" s="25"/>
      <c r="C142" s="25"/>
      <c r="D142" s="25"/>
      <c r="E142" s="26"/>
      <c r="F142" s="27"/>
      <c r="G142" s="28"/>
      <c r="H142" s="199"/>
      <c r="I142" s="40"/>
      <c r="K142" s="853" t="s">
        <v>261</v>
      </c>
      <c r="L142" s="853"/>
    </row>
    <row r="143" spans="1:14" ht="36" x14ac:dyDescent="0.2">
      <c r="A143" s="235" t="s">
        <v>2</v>
      </c>
      <c r="B143" s="405" t="s">
        <v>3</v>
      </c>
      <c r="C143" s="746" t="s">
        <v>18</v>
      </c>
      <c r="D143" s="746" t="s">
        <v>1</v>
      </c>
      <c r="E143" s="746" t="s">
        <v>29</v>
      </c>
      <c r="F143" s="260" t="s">
        <v>409</v>
      </c>
      <c r="G143" s="260" t="s">
        <v>417</v>
      </c>
      <c r="H143" s="746" t="s">
        <v>416</v>
      </c>
      <c r="I143" s="746" t="s">
        <v>418</v>
      </c>
      <c r="K143" s="746" t="s">
        <v>262</v>
      </c>
      <c r="L143" s="746" t="s">
        <v>263</v>
      </c>
      <c r="N143" s="170" t="s">
        <v>322</v>
      </c>
    </row>
    <row r="144" spans="1:14" x14ac:dyDescent="0.2">
      <c r="A144" s="39"/>
      <c r="B144" s="34"/>
      <c r="C144" s="34"/>
      <c r="D144" s="36"/>
      <c r="E144" s="37"/>
      <c r="F144" s="38"/>
      <c r="G144" s="38"/>
      <c r="H144" s="40"/>
      <c r="I144" s="40"/>
    </row>
    <row r="145" spans="1:14" ht="20.25" customHeight="1" x14ac:dyDescent="0.2">
      <c r="A145" s="854" t="s">
        <v>419</v>
      </c>
      <c r="B145" s="855"/>
      <c r="C145" s="855"/>
      <c r="D145" s="855"/>
      <c r="E145" s="855"/>
      <c r="F145" s="855"/>
      <c r="G145" s="855"/>
      <c r="H145" s="855"/>
      <c r="I145" s="856"/>
    </row>
    <row r="146" spans="1:14" ht="20.25" customHeight="1" x14ac:dyDescent="0.2">
      <c r="A146" s="265" t="s">
        <v>240</v>
      </c>
      <c r="B146" s="700" t="s">
        <v>72</v>
      </c>
      <c r="C146" s="60"/>
      <c r="D146" s="55" t="s">
        <v>51</v>
      </c>
      <c r="E146" s="607"/>
      <c r="F146" s="198"/>
      <c r="G146" s="198"/>
      <c r="H146" s="237">
        <f>IF($G$15=0,0,ROUND(F146/FplkmBS1,3))</f>
        <v>0</v>
      </c>
      <c r="I146" s="237">
        <f>IF($G$15=0,0,ROUND(G146/FplkmBS1,3))</f>
        <v>0</v>
      </c>
      <c r="K146" s="318" t="s">
        <v>71</v>
      </c>
      <c r="L146" s="318"/>
      <c r="N146" s="328"/>
    </row>
    <row r="147" spans="1:14" ht="20.25" customHeight="1" x14ac:dyDescent="0.2">
      <c r="A147" s="265" t="s">
        <v>241</v>
      </c>
      <c r="B147" s="700" t="s">
        <v>294</v>
      </c>
      <c r="C147" s="60"/>
      <c r="D147" s="55" t="s">
        <v>51</v>
      </c>
      <c r="E147" s="607"/>
      <c r="F147" s="198"/>
      <c r="G147" s="198"/>
      <c r="H147" s="237">
        <f t="shared" ref="H147:H152" si="10">IF($G$15=0,0,ROUND(F147/FplkmBS1,3))</f>
        <v>0</v>
      </c>
      <c r="I147" s="237">
        <f t="shared" ref="I147:I158" si="11">IF($G$15=0,0,ROUND(G147/FplkmBS1,3))</f>
        <v>0</v>
      </c>
      <c r="K147" s="318" t="s">
        <v>71</v>
      </c>
      <c r="L147" s="318"/>
      <c r="N147" s="328"/>
    </row>
    <row r="148" spans="1:14" ht="19.5" customHeight="1" x14ac:dyDescent="0.2">
      <c r="A148" s="265" t="s">
        <v>411</v>
      </c>
      <c r="B148" s="700" t="s">
        <v>368</v>
      </c>
      <c r="C148" s="60"/>
      <c r="D148" s="55" t="s">
        <v>51</v>
      </c>
      <c r="E148" s="607"/>
      <c r="F148" s="198"/>
      <c r="G148" s="198"/>
      <c r="H148" s="237">
        <f t="shared" si="10"/>
        <v>0</v>
      </c>
      <c r="I148" s="237">
        <f t="shared" si="11"/>
        <v>0</v>
      </c>
      <c r="K148" s="318" t="s">
        <v>71</v>
      </c>
      <c r="L148" s="318"/>
      <c r="N148" s="328"/>
    </row>
    <row r="149" spans="1:14" ht="21" customHeight="1" x14ac:dyDescent="0.2">
      <c r="A149" s="265" t="s">
        <v>412</v>
      </c>
      <c r="B149" s="740" t="s">
        <v>369</v>
      </c>
      <c r="C149" s="60"/>
      <c r="D149" s="55" t="s">
        <v>51</v>
      </c>
      <c r="E149" s="607"/>
      <c r="F149" s="198"/>
      <c r="G149" s="198"/>
      <c r="H149" s="237">
        <f t="shared" si="10"/>
        <v>0</v>
      </c>
      <c r="I149" s="237">
        <f t="shared" si="11"/>
        <v>0</v>
      </c>
      <c r="K149" s="318" t="s">
        <v>71</v>
      </c>
      <c r="L149" s="318"/>
      <c r="N149" s="328"/>
    </row>
    <row r="150" spans="1:14" ht="22.5" customHeight="1" x14ac:dyDescent="0.2">
      <c r="A150" s="265" t="s">
        <v>413</v>
      </c>
      <c r="B150" s="700" t="s">
        <v>343</v>
      </c>
      <c r="C150" s="53"/>
      <c r="D150" s="53"/>
      <c r="E150" s="53"/>
      <c r="F150" s="198"/>
      <c r="G150" s="198"/>
      <c r="H150" s="237">
        <f t="shared" si="10"/>
        <v>0</v>
      </c>
      <c r="I150" s="237">
        <f t="shared" si="11"/>
        <v>0</v>
      </c>
      <c r="K150" s="354" t="s">
        <v>71</v>
      </c>
      <c r="L150" s="354"/>
      <c r="M150" s="342"/>
      <c r="N150" s="328"/>
    </row>
    <row r="151" spans="1:14" ht="24" customHeight="1" x14ac:dyDescent="0.2">
      <c r="A151" s="265" t="s">
        <v>414</v>
      </c>
      <c r="B151" s="700" t="s">
        <v>135</v>
      </c>
      <c r="C151" s="53"/>
      <c r="D151" s="53"/>
      <c r="E151" s="53"/>
      <c r="F151" s="198"/>
      <c r="G151" s="198"/>
      <c r="H151" s="237">
        <f t="shared" si="10"/>
        <v>0</v>
      </c>
      <c r="I151" s="237">
        <f t="shared" si="11"/>
        <v>0</v>
      </c>
      <c r="K151" s="354" t="s">
        <v>71</v>
      </c>
      <c r="L151" s="354"/>
      <c r="M151" s="342"/>
      <c r="N151" s="328"/>
    </row>
    <row r="152" spans="1:14" ht="21" customHeight="1" x14ac:dyDescent="0.2">
      <c r="A152" s="265" t="s">
        <v>415</v>
      </c>
      <c r="B152" s="700" t="s">
        <v>92</v>
      </c>
      <c r="C152" s="53"/>
      <c r="D152" s="53"/>
      <c r="E152" s="53"/>
      <c r="F152" s="198"/>
      <c r="G152" s="198"/>
      <c r="H152" s="237">
        <f t="shared" si="10"/>
        <v>0</v>
      </c>
      <c r="I152" s="237">
        <f t="shared" si="11"/>
        <v>0</v>
      </c>
      <c r="K152" s="354" t="s">
        <v>71</v>
      </c>
      <c r="L152" s="354"/>
      <c r="M152" s="342"/>
      <c r="N152" s="328"/>
    </row>
    <row r="153" spans="1:14" ht="21" customHeight="1" x14ac:dyDescent="0.2">
      <c r="A153" s="265" t="s">
        <v>424</v>
      </c>
      <c r="B153" s="700" t="s">
        <v>292</v>
      </c>
      <c r="C153" s="53"/>
      <c r="D153" s="53"/>
      <c r="E153" s="53"/>
      <c r="F153" s="198"/>
      <c r="G153" s="198"/>
      <c r="H153" s="237">
        <f t="shared" ref="H153:H158" si="12">IF($G$15=0,0,ROUND(F153/FplkmBS1,3))</f>
        <v>0</v>
      </c>
      <c r="I153" s="237">
        <f t="shared" ref="I153:I157" si="13">IF($G$15=0,0,ROUND(G153/FplkmBS1,3))</f>
        <v>0</v>
      </c>
      <c r="K153" s="354" t="s">
        <v>71</v>
      </c>
      <c r="L153" s="354"/>
      <c r="M153" s="342"/>
      <c r="N153" s="328"/>
    </row>
    <row r="154" spans="1:14" ht="21" customHeight="1" x14ac:dyDescent="0.2">
      <c r="A154" s="265" t="s">
        <v>425</v>
      </c>
      <c r="B154" s="700" t="s">
        <v>429</v>
      </c>
      <c r="C154" s="53"/>
      <c r="D154" s="53"/>
      <c r="E154" s="53"/>
      <c r="F154" s="53"/>
      <c r="G154" s="198"/>
      <c r="H154" s="237">
        <f t="shared" si="12"/>
        <v>0</v>
      </c>
      <c r="I154" s="237">
        <f t="shared" si="13"/>
        <v>0</v>
      </c>
      <c r="K154" s="354" t="s">
        <v>71</v>
      </c>
      <c r="L154" s="354"/>
      <c r="M154" s="342"/>
      <c r="N154" s="328"/>
    </row>
    <row r="155" spans="1:14" ht="27" customHeight="1" x14ac:dyDescent="0.2">
      <c r="A155" s="265" t="s">
        <v>426</v>
      </c>
      <c r="B155" s="700" t="s">
        <v>430</v>
      </c>
      <c r="C155" s="60"/>
      <c r="D155" s="55" t="s">
        <v>433</v>
      </c>
      <c r="E155" s="607"/>
      <c r="F155" s="53"/>
      <c r="G155" s="719">
        <f>ROUND(C155*E155,2)</f>
        <v>0</v>
      </c>
      <c r="H155" s="237">
        <f t="shared" si="12"/>
        <v>0</v>
      </c>
      <c r="I155" s="237">
        <f t="shared" si="13"/>
        <v>0</v>
      </c>
      <c r="K155" s="354" t="s">
        <v>71</v>
      </c>
      <c r="L155" s="354"/>
      <c r="M155" s="342"/>
      <c r="N155" s="328"/>
    </row>
    <row r="156" spans="1:14" ht="21" customHeight="1" x14ac:dyDescent="0.2">
      <c r="A156" s="265" t="s">
        <v>427</v>
      </c>
      <c r="B156" s="700" t="s">
        <v>431</v>
      </c>
      <c r="C156" s="53"/>
      <c r="D156" s="53"/>
      <c r="E156" s="53"/>
      <c r="F156" s="53"/>
      <c r="G156" s="198"/>
      <c r="H156" s="237">
        <f t="shared" si="12"/>
        <v>0</v>
      </c>
      <c r="I156" s="237">
        <f t="shared" si="13"/>
        <v>0</v>
      </c>
      <c r="K156" s="354" t="s">
        <v>71</v>
      </c>
      <c r="L156" s="354"/>
      <c r="M156" s="342"/>
      <c r="N156" s="328"/>
    </row>
    <row r="157" spans="1:14" ht="21.75" customHeight="1" x14ac:dyDescent="0.2">
      <c r="A157" s="265" t="s">
        <v>428</v>
      </c>
      <c r="B157" s="700" t="s">
        <v>432</v>
      </c>
      <c r="C157" s="53"/>
      <c r="D157" s="53"/>
      <c r="E157" s="53"/>
      <c r="F157" s="53"/>
      <c r="G157" s="198"/>
      <c r="H157" s="237">
        <f t="shared" si="12"/>
        <v>0</v>
      </c>
      <c r="I157" s="237">
        <f t="shared" si="13"/>
        <v>0</v>
      </c>
      <c r="K157" s="354" t="s">
        <v>71</v>
      </c>
      <c r="L157" s="354"/>
      <c r="N157" s="328"/>
    </row>
    <row r="158" spans="1:14" ht="18.75" customHeight="1" x14ac:dyDescent="0.2">
      <c r="A158" s="857" t="s">
        <v>410</v>
      </c>
      <c r="B158" s="858"/>
      <c r="C158" s="858"/>
      <c r="D158" s="858"/>
      <c r="E158" s="858"/>
      <c r="F158" s="444">
        <f>ROUND(SUM(F146:F157),2)</f>
        <v>0</v>
      </c>
      <c r="G158" s="444">
        <f>ROUND(SUM(G146:G157),2)</f>
        <v>0</v>
      </c>
      <c r="H158" s="240">
        <f t="shared" si="12"/>
        <v>0</v>
      </c>
      <c r="I158" s="240">
        <f t="shared" si="11"/>
        <v>0</v>
      </c>
    </row>
    <row r="159" spans="1:14" s="19" customFormat="1" ht="18" customHeight="1" x14ac:dyDescent="0.2">
      <c r="A159" s="73"/>
      <c r="B159" s="74"/>
      <c r="C159" s="74"/>
      <c r="D159" s="74"/>
      <c r="E159" s="75"/>
      <c r="F159" s="76"/>
      <c r="G159" s="77"/>
      <c r="H159" s="202"/>
      <c r="I159" s="78"/>
      <c r="J159" s="72"/>
      <c r="K159" s="79"/>
      <c r="L159" s="79"/>
      <c r="M159" s="43"/>
      <c r="N159" s="43"/>
    </row>
    <row r="160" spans="1:14" s="19" customFormat="1" ht="23.25" customHeight="1" x14ac:dyDescent="0.2">
      <c r="A160" s="275" t="s">
        <v>421</v>
      </c>
      <c r="B160" s="848" t="s">
        <v>422</v>
      </c>
      <c r="C160" s="848"/>
      <c r="D160" s="848"/>
      <c r="E160" s="848"/>
      <c r="F160" s="848"/>
      <c r="G160" s="848"/>
      <c r="H160" s="271">
        <f>SUM(H140+F158+G158)</f>
        <v>196000</v>
      </c>
      <c r="I160" s="240">
        <f>IF($G$15=0,0,ROUND(H160/FplkmBS1,3))</f>
        <v>4.2999999999999997E-2</v>
      </c>
      <c r="J160" s="43"/>
      <c r="K160" s="42"/>
      <c r="L160" s="42"/>
      <c r="M160" s="43"/>
      <c r="N160" s="43"/>
    </row>
    <row r="161" spans="1:14" customFormat="1" ht="18" customHeight="1" x14ac:dyDescent="0.2"/>
    <row r="162" spans="1:14" s="19" customFormat="1" ht="34.5" customHeight="1" x14ac:dyDescent="0.2">
      <c r="A162" s="235" t="s">
        <v>2</v>
      </c>
      <c r="B162" s="830" t="s">
        <v>3</v>
      </c>
      <c r="C162" s="831"/>
      <c r="D162" s="832"/>
      <c r="E162" s="746" t="s">
        <v>18</v>
      </c>
      <c r="F162" s="746" t="s">
        <v>1</v>
      </c>
      <c r="G162" s="746" t="s">
        <v>29</v>
      </c>
      <c r="H162" s="260" t="s">
        <v>30</v>
      </c>
      <c r="I162" s="746" t="s">
        <v>69</v>
      </c>
      <c r="K162" s="42"/>
      <c r="L162" s="42"/>
    </row>
    <row r="163" spans="1:14" s="19" customFormat="1" ht="9.75" customHeight="1" x14ac:dyDescent="0.2">
      <c r="A163" s="225" t="s">
        <v>0</v>
      </c>
      <c r="B163" s="226"/>
      <c r="C163" s="226"/>
      <c r="D163" s="226"/>
      <c r="E163" s="227"/>
      <c r="F163" s="228"/>
      <c r="G163" s="229"/>
      <c r="H163" s="247"/>
      <c r="I163" s="52"/>
      <c r="J163"/>
      <c r="K163"/>
      <c r="L163"/>
      <c r="M163"/>
      <c r="N163"/>
    </row>
    <row r="164" spans="1:14" s="19" customFormat="1" ht="18" customHeight="1" x14ac:dyDescent="0.2">
      <c r="A164" s="224" t="s">
        <v>448</v>
      </c>
      <c r="B164" s="752" t="s">
        <v>46</v>
      </c>
      <c r="C164" s="752"/>
      <c r="D164" s="752"/>
      <c r="E164" s="230"/>
      <c r="F164" s="231"/>
      <c r="G164" s="232"/>
      <c r="H164" s="256"/>
      <c r="I164" s="232"/>
      <c r="J164" s="261"/>
      <c r="K164" s="234"/>
      <c r="L164" s="234"/>
      <c r="M164" s="234"/>
      <c r="N164" s="234"/>
    </row>
    <row r="165" spans="1:14" s="19" customFormat="1" ht="18" customHeight="1" x14ac:dyDescent="0.2">
      <c r="A165" s="30"/>
      <c r="B165" s="30"/>
      <c r="C165" s="30"/>
      <c r="D165" s="30"/>
      <c r="H165" s="201"/>
      <c r="K165" s="42"/>
      <c r="L165" s="42"/>
    </row>
    <row r="166" spans="1:14" s="19" customFormat="1" ht="18" customHeight="1" x14ac:dyDescent="0.2">
      <c r="A166" s="216" t="s">
        <v>449</v>
      </c>
      <c r="B166" s="827" t="s">
        <v>500</v>
      </c>
      <c r="C166" s="828"/>
      <c r="D166" s="828"/>
      <c r="E166" s="828"/>
      <c r="F166" s="828"/>
      <c r="G166" s="828"/>
      <c r="H166" s="828"/>
      <c r="I166" s="829"/>
      <c r="K166" s="42"/>
      <c r="L166" s="42"/>
      <c r="M166" s="859"/>
      <c r="N166" s="859"/>
    </row>
    <row r="167" spans="1:14" s="19" customFormat="1" ht="19.5" customHeight="1" x14ac:dyDescent="0.2">
      <c r="A167" s="217" t="s">
        <v>450</v>
      </c>
      <c r="B167" s="821" t="s">
        <v>345</v>
      </c>
      <c r="C167" s="822"/>
      <c r="D167" s="823"/>
      <c r="E167" s="272">
        <f>G13</f>
        <v>3192640.5019999999</v>
      </c>
      <c r="F167" s="273" t="s">
        <v>21</v>
      </c>
      <c r="G167" s="274"/>
      <c r="H167" s="259">
        <f>ROUND(E167*G167,2)</f>
        <v>0</v>
      </c>
      <c r="I167" s="237">
        <f t="shared" ref="I167:I168" si="14">IF($G$15=0,0,ROUND(H167/FplkmBS1,3))</f>
        <v>0</v>
      </c>
      <c r="K167" s="42"/>
      <c r="L167" s="42"/>
      <c r="M167" s="859"/>
      <c r="N167" s="859"/>
    </row>
    <row r="168" spans="1:14" s="19" customFormat="1" ht="18" customHeight="1" x14ac:dyDescent="0.2">
      <c r="A168" s="217" t="s">
        <v>451</v>
      </c>
      <c r="B168" s="747" t="s">
        <v>371</v>
      </c>
      <c r="C168" s="748"/>
      <c r="D168" s="748"/>
      <c r="E168" s="272">
        <f>G14</f>
        <v>1322748.7819999999</v>
      </c>
      <c r="F168" s="273" t="s">
        <v>21</v>
      </c>
      <c r="G168" s="274"/>
      <c r="H168" s="259">
        <f>ROUND(E168*G168,2)</f>
        <v>0</v>
      </c>
      <c r="I168" s="237">
        <f t="shared" si="14"/>
        <v>0</v>
      </c>
      <c r="K168" s="42"/>
      <c r="L168" s="42"/>
      <c r="M168" s="859"/>
      <c r="N168" s="859"/>
    </row>
    <row r="169" spans="1:14" s="19" customFormat="1" ht="18" customHeight="1" x14ac:dyDescent="0.2">
      <c r="A169" s="238"/>
      <c r="B169" s="824" t="s">
        <v>455</v>
      </c>
      <c r="C169" s="825"/>
      <c r="D169" s="825"/>
      <c r="E169" s="825"/>
      <c r="F169" s="825"/>
      <c r="G169" s="826"/>
      <c r="H169" s="239">
        <f>ROUND(SUM(H167:H168),2)</f>
        <v>0</v>
      </c>
      <c r="I169" s="240">
        <f>IF($G$15=0,0,ROUND(H169/FplkmBS1,3))</f>
        <v>0</v>
      </c>
      <c r="K169" s="42"/>
      <c r="L169" s="42"/>
      <c r="M169" s="859"/>
      <c r="N169" s="859"/>
    </row>
    <row r="170" spans="1:14" s="19" customFormat="1" ht="18" customHeight="1" x14ac:dyDescent="0.2">
      <c r="A170" s="30"/>
      <c r="B170" s="30"/>
      <c r="C170" s="30"/>
      <c r="D170" s="30"/>
      <c r="H170" s="201"/>
      <c r="K170" s="42"/>
      <c r="L170" s="42"/>
      <c r="M170" s="859"/>
      <c r="N170" s="859"/>
    </row>
    <row r="171" spans="1:14" s="19" customFormat="1" ht="18" customHeight="1" x14ac:dyDescent="0.2">
      <c r="A171" s="216" t="s">
        <v>452</v>
      </c>
      <c r="B171" s="827" t="s">
        <v>501</v>
      </c>
      <c r="C171" s="828"/>
      <c r="D171" s="828"/>
      <c r="E171" s="828"/>
      <c r="F171" s="828"/>
      <c r="G171" s="828"/>
      <c r="H171" s="828"/>
      <c r="I171" s="829"/>
      <c r="K171" s="42"/>
      <c r="L171" s="42"/>
      <c r="M171" s="859"/>
      <c r="N171" s="859"/>
    </row>
    <row r="172" spans="1:14" s="19" customFormat="1" ht="18.75" customHeight="1" x14ac:dyDescent="0.2">
      <c r="A172" s="217" t="s">
        <v>453</v>
      </c>
      <c r="B172" s="821" t="str">
        <f>B167</f>
        <v>TLBV</v>
      </c>
      <c r="C172" s="822"/>
      <c r="D172" s="822"/>
      <c r="E172" s="822"/>
      <c r="F172" s="822"/>
      <c r="G172" s="823"/>
      <c r="H172" s="198"/>
      <c r="I172" s="237">
        <f>IF($G$15=0,0,ROUND(H172/FplkmBS1,3))</f>
        <v>0</v>
      </c>
      <c r="K172" s="42"/>
      <c r="L172" s="42"/>
      <c r="M172" s="859"/>
      <c r="N172" s="859"/>
    </row>
    <row r="173" spans="1:14" s="19" customFormat="1" ht="18" customHeight="1" x14ac:dyDescent="0.2">
      <c r="A173" s="217" t="s">
        <v>454</v>
      </c>
      <c r="B173" s="747" t="s">
        <v>371</v>
      </c>
      <c r="C173" s="748"/>
      <c r="D173" s="748"/>
      <c r="E173" s="748"/>
      <c r="F173" s="748"/>
      <c r="G173" s="749"/>
      <c r="H173" s="198"/>
      <c r="I173" s="237">
        <f>IF($G$15=0,0,ROUND(H173/FplkmBS1,3))</f>
        <v>0</v>
      </c>
      <c r="K173" s="42"/>
      <c r="L173" s="42"/>
      <c r="M173" s="859"/>
      <c r="N173" s="859"/>
    </row>
    <row r="174" spans="1:14" s="19" customFormat="1" ht="20.100000000000001" customHeight="1" x14ac:dyDescent="0.2">
      <c r="A174" s="238"/>
      <c r="B174" s="824" t="s">
        <v>456</v>
      </c>
      <c r="C174" s="825"/>
      <c r="D174" s="825"/>
      <c r="E174" s="825"/>
      <c r="F174" s="825"/>
      <c r="G174" s="826"/>
      <c r="H174" s="239">
        <f>ROUND(SUM(H172:H173),2)</f>
        <v>0</v>
      </c>
      <c r="I174" s="240">
        <f>IF($G$15=0,0,ROUND(H174/FplkmBS1,3))</f>
        <v>0</v>
      </c>
      <c r="K174" s="42"/>
      <c r="L174" s="42"/>
    </row>
    <row r="175" spans="1:14" s="19" customFormat="1" ht="20.100000000000001" customHeight="1" x14ac:dyDescent="0.2">
      <c r="A175" s="30"/>
      <c r="B175" s="30"/>
      <c r="C175" s="30"/>
      <c r="D175" s="30"/>
      <c r="K175" s="42"/>
      <c r="L175" s="42"/>
    </row>
    <row r="176" spans="1:14" s="19" customFormat="1" ht="20.100000000000001" customHeight="1" x14ac:dyDescent="0.2">
      <c r="A176" s="270"/>
      <c r="B176" s="861" t="s">
        <v>457</v>
      </c>
      <c r="C176" s="861"/>
      <c r="D176" s="861"/>
      <c r="E176" s="861"/>
      <c r="F176" s="861"/>
      <c r="G176" s="861"/>
      <c r="H176" s="271">
        <f>H169+H174</f>
        <v>0</v>
      </c>
      <c r="I176" s="240">
        <f>IF($G$15=0,0,ROUND(H176/FplkmBS1,3))</f>
        <v>0</v>
      </c>
      <c r="J176" s="30"/>
      <c r="K176" s="66"/>
      <c r="L176" s="66"/>
    </row>
    <row r="177" spans="1:14" s="19" customFormat="1" ht="20.100000000000001" customHeight="1" x14ac:dyDescent="0.2">
      <c r="A177" s="30"/>
      <c r="B177" s="30"/>
      <c r="C177" s="30"/>
      <c r="D177" s="30"/>
      <c r="E177" s="30"/>
      <c r="F177" s="30"/>
      <c r="G177" s="30"/>
      <c r="H177" s="277"/>
      <c r="I177" s="30"/>
      <c r="J177" s="30"/>
      <c r="K177" s="66"/>
      <c r="L177" s="66"/>
    </row>
    <row r="178" spans="1:14" s="19" customFormat="1" ht="20.100000000000001" customHeight="1" x14ac:dyDescent="0.2">
      <c r="A178" s="840"/>
      <c r="B178" s="840"/>
      <c r="C178" s="840"/>
      <c r="D178" s="840"/>
      <c r="E178" s="840"/>
      <c r="F178" s="840"/>
      <c r="G178" s="840"/>
      <c r="H178" s="840"/>
      <c r="I178" s="30"/>
      <c r="J178" s="30"/>
      <c r="K178" s="66"/>
      <c r="L178" s="66"/>
    </row>
    <row r="179" spans="1:14" s="19" customFormat="1" ht="20.100000000000001" customHeight="1" x14ac:dyDescent="0.2">
      <c r="A179" s="30"/>
      <c r="B179" s="30"/>
      <c r="C179" s="30"/>
      <c r="D179" s="30"/>
      <c r="E179" s="30"/>
      <c r="F179" s="30"/>
      <c r="G179" s="30"/>
      <c r="H179" s="30"/>
      <c r="I179" s="30"/>
      <c r="J179" s="30"/>
      <c r="K179" s="66"/>
      <c r="L179" s="66"/>
    </row>
    <row r="180" spans="1:14" ht="9.9499999999999993" customHeight="1" x14ac:dyDescent="0.2">
      <c r="A180" s="30"/>
      <c r="B180" s="30"/>
      <c r="C180" s="30"/>
      <c r="D180" s="30"/>
      <c r="E180" s="30"/>
      <c r="F180" s="30"/>
      <c r="G180" s="30"/>
      <c r="H180" s="30"/>
      <c r="I180" s="30"/>
      <c r="J180" s="30"/>
      <c r="K180" s="66"/>
      <c r="L180" s="66"/>
      <c r="M180" s="19"/>
      <c r="N180" s="19"/>
    </row>
    <row r="181" spans="1:14" ht="9.9499999999999993" customHeight="1" x14ac:dyDescent="0.2">
      <c r="A181" s="30"/>
      <c r="B181" s="30"/>
      <c r="C181" s="30"/>
      <c r="D181" s="30"/>
      <c r="E181" s="30"/>
      <c r="F181" s="30"/>
      <c r="G181" s="30"/>
      <c r="H181" s="30"/>
      <c r="I181" s="30"/>
      <c r="J181" s="30"/>
      <c r="K181" s="66"/>
      <c r="L181" s="66"/>
      <c r="M181" s="19"/>
      <c r="N181" s="19"/>
    </row>
    <row r="182" spans="1:14" ht="9.9499999999999993" customHeight="1" x14ac:dyDescent="0.2">
      <c r="A182" s="30"/>
      <c r="B182" s="30"/>
      <c r="C182" s="30"/>
      <c r="D182" s="30"/>
      <c r="E182" s="30"/>
      <c r="F182" s="30"/>
      <c r="G182" s="30"/>
      <c r="H182" s="30"/>
      <c r="I182" s="30"/>
      <c r="J182" s="45"/>
      <c r="K182" s="66"/>
      <c r="L182" s="66"/>
    </row>
    <row r="183" spans="1:14" x14ac:dyDescent="0.2">
      <c r="A183" s="30"/>
      <c r="B183" s="30"/>
      <c r="C183" s="30"/>
      <c r="D183" s="30"/>
      <c r="E183" s="30"/>
      <c r="F183" s="30"/>
      <c r="G183" s="30"/>
      <c r="H183" s="30"/>
      <c r="I183" s="30"/>
      <c r="J183" s="45"/>
      <c r="K183" s="66"/>
      <c r="L183" s="66"/>
    </row>
    <row r="184" spans="1:14" x14ac:dyDescent="0.2">
      <c r="A184" s="30"/>
      <c r="B184" s="30"/>
      <c r="C184" s="30"/>
      <c r="D184" s="30"/>
      <c r="E184" s="30"/>
      <c r="F184" s="30"/>
      <c r="G184" s="30"/>
      <c r="H184" s="30"/>
      <c r="I184" s="30"/>
      <c r="J184" s="45"/>
      <c r="K184" s="66"/>
      <c r="L184" s="66"/>
    </row>
    <row r="185" spans="1:14" x14ac:dyDescent="0.2">
      <c r="A185" s="39"/>
      <c r="B185" s="34"/>
      <c r="C185" s="34"/>
      <c r="D185" s="34"/>
      <c r="E185" s="36"/>
      <c r="F185" s="37"/>
      <c r="G185" s="38"/>
      <c r="H185" s="38"/>
      <c r="I185" s="40"/>
      <c r="J185" s="45"/>
      <c r="K185" s="66"/>
      <c r="L185" s="66"/>
    </row>
    <row r="186" spans="1:14" x14ac:dyDescent="0.2">
      <c r="A186" s="39"/>
      <c r="B186" s="34"/>
      <c r="C186" s="34"/>
      <c r="D186" s="34"/>
      <c r="E186" s="36"/>
      <c r="F186" s="37"/>
      <c r="G186" s="38"/>
      <c r="H186" s="38"/>
      <c r="I186" s="40"/>
      <c r="J186" s="45"/>
      <c r="K186" s="66"/>
      <c r="L186" s="66"/>
    </row>
    <row r="187" spans="1:14" x14ac:dyDescent="0.2">
      <c r="A187" s="39"/>
      <c r="B187" s="34"/>
      <c r="C187" s="34"/>
      <c r="D187" s="34"/>
      <c r="E187" s="36"/>
      <c r="F187" s="37"/>
      <c r="G187" s="38"/>
      <c r="H187" s="38"/>
      <c r="I187" s="40"/>
      <c r="J187" s="45"/>
      <c r="K187" s="66"/>
      <c r="L187" s="66"/>
    </row>
    <row r="188" spans="1:14" x14ac:dyDescent="0.2">
      <c r="A188" s="45"/>
      <c r="B188" s="45"/>
      <c r="C188" s="45"/>
      <c r="D188" s="45"/>
      <c r="E188" s="45"/>
      <c r="F188" s="45"/>
      <c r="G188" s="45"/>
      <c r="H188" s="45"/>
      <c r="I188" s="278"/>
      <c r="J188" s="45"/>
      <c r="K188" s="66"/>
      <c r="L188" s="66"/>
    </row>
    <row r="189" spans="1:14" x14ac:dyDescent="0.2">
      <c r="A189" s="41"/>
      <c r="B189" s="2"/>
      <c r="E189" s="279"/>
      <c r="F189" s="280"/>
      <c r="G189" s="45"/>
      <c r="H189" s="45"/>
      <c r="I189" s="278"/>
      <c r="J189" s="45"/>
      <c r="K189" s="66"/>
      <c r="L189" s="66"/>
    </row>
    <row r="190" spans="1:14" x14ac:dyDescent="0.2">
      <c r="A190" s="41"/>
      <c r="B190" s="2"/>
      <c r="E190" s="279"/>
      <c r="F190" s="280"/>
      <c r="G190" s="45"/>
      <c r="H190" s="45"/>
      <c r="I190" s="278"/>
      <c r="J190" s="45"/>
      <c r="K190" s="66"/>
      <c r="L190" s="66"/>
    </row>
    <row r="191" spans="1:14" x14ac:dyDescent="0.2">
      <c r="A191" s="41"/>
      <c r="B191" s="2"/>
      <c r="E191" s="279"/>
      <c r="F191" s="280"/>
      <c r="G191" s="45"/>
      <c r="H191" s="45"/>
      <c r="I191" s="278"/>
      <c r="J191" s="45"/>
      <c r="K191" s="66"/>
      <c r="L191" s="66"/>
    </row>
    <row r="192" spans="1:14" x14ac:dyDescent="0.2">
      <c r="A192" s="41"/>
      <c r="B192" s="2"/>
      <c r="E192" s="279"/>
      <c r="F192" s="280"/>
      <c r="G192" s="45"/>
      <c r="H192" s="45"/>
      <c r="I192" s="278"/>
      <c r="J192" s="45"/>
      <c r="K192" s="66"/>
      <c r="L192" s="66"/>
    </row>
    <row r="193" spans="1:12" x14ac:dyDescent="0.2">
      <c r="A193" s="41"/>
      <c r="B193" s="2"/>
      <c r="E193" s="279"/>
      <c r="F193" s="280"/>
      <c r="G193" s="45"/>
      <c r="H193" s="45"/>
      <c r="I193" s="278"/>
      <c r="J193" s="45"/>
      <c r="K193" s="66"/>
      <c r="L193" s="66"/>
    </row>
    <row r="194" spans="1:12" x14ac:dyDescent="0.2">
      <c r="A194" s="41"/>
      <c r="B194" s="2"/>
      <c r="E194" s="279"/>
      <c r="F194" s="280"/>
      <c r="G194" s="45"/>
      <c r="H194" s="45"/>
      <c r="I194" s="278"/>
      <c r="J194" s="45"/>
      <c r="K194" s="66"/>
      <c r="L194" s="66"/>
    </row>
    <row r="195" spans="1:12" x14ac:dyDescent="0.2">
      <c r="A195" s="41"/>
      <c r="B195" s="2"/>
      <c r="E195" s="279"/>
      <c r="F195" s="280"/>
      <c r="G195" s="45"/>
      <c r="H195" s="45"/>
      <c r="I195" s="278"/>
      <c r="J195" s="45"/>
      <c r="K195" s="66"/>
      <c r="L195" s="66"/>
    </row>
    <row r="196" spans="1:12" x14ac:dyDescent="0.2">
      <c r="A196" s="41"/>
      <c r="B196" s="2"/>
      <c r="E196" s="279"/>
      <c r="F196" s="280"/>
      <c r="G196" s="45"/>
      <c r="H196" s="45"/>
      <c r="I196" s="278"/>
      <c r="J196" s="45"/>
      <c r="K196" s="66"/>
      <c r="L196" s="66"/>
    </row>
    <row r="197" spans="1:12" x14ac:dyDescent="0.2">
      <c r="A197" s="41"/>
      <c r="B197" s="2"/>
      <c r="E197" s="279"/>
      <c r="F197" s="280"/>
      <c r="G197" s="45"/>
      <c r="H197" s="45"/>
      <c r="I197" s="278"/>
      <c r="J197" s="45"/>
      <c r="K197" s="66"/>
      <c r="L197" s="66"/>
    </row>
    <row r="198" spans="1:12" x14ac:dyDescent="0.2">
      <c r="A198" s="41"/>
      <c r="B198" s="2"/>
      <c r="E198" s="279"/>
      <c r="F198" s="280"/>
      <c r="G198" s="45"/>
      <c r="H198" s="45"/>
      <c r="I198" s="278"/>
      <c r="J198" s="45"/>
      <c r="K198" s="66"/>
      <c r="L198" s="66"/>
    </row>
    <row r="199" spans="1:12" x14ac:dyDescent="0.2">
      <c r="A199" s="41"/>
      <c r="B199" s="2"/>
      <c r="E199" s="279"/>
      <c r="F199" s="280"/>
      <c r="G199" s="45"/>
      <c r="H199" s="45"/>
      <c r="I199" s="278"/>
      <c r="J199" s="45"/>
      <c r="K199" s="66"/>
      <c r="L199" s="66"/>
    </row>
    <row r="200" spans="1:12" x14ac:dyDescent="0.2">
      <c r="A200" s="41"/>
      <c r="B200" s="2"/>
      <c r="E200" s="279"/>
      <c r="F200" s="280"/>
      <c r="G200" s="45"/>
      <c r="H200" s="45"/>
      <c r="I200" s="278"/>
      <c r="J200" s="45"/>
      <c r="K200" s="66"/>
      <c r="L200" s="66"/>
    </row>
    <row r="201" spans="1:12" x14ac:dyDescent="0.2">
      <c r="A201" s="41"/>
      <c r="B201" s="2"/>
      <c r="E201" s="279"/>
      <c r="F201" s="280"/>
      <c r="G201" s="45"/>
      <c r="H201" s="45"/>
      <c r="I201" s="278"/>
      <c r="J201" s="45"/>
      <c r="K201" s="66"/>
      <c r="L201" s="66"/>
    </row>
    <row r="202" spans="1:12" x14ac:dyDescent="0.2">
      <c r="A202" s="41"/>
      <c r="B202" s="2"/>
      <c r="E202" s="279"/>
      <c r="F202" s="280"/>
      <c r="G202" s="45"/>
      <c r="H202" s="45"/>
      <c r="I202" s="278"/>
      <c r="J202" s="45"/>
      <c r="K202" s="66"/>
      <c r="L202" s="66"/>
    </row>
    <row r="203" spans="1:12" x14ac:dyDescent="0.2">
      <c r="A203" s="41"/>
      <c r="B203" s="2"/>
      <c r="E203" s="279"/>
      <c r="F203" s="280"/>
      <c r="G203" s="45"/>
      <c r="H203" s="45"/>
      <c r="I203" s="278"/>
      <c r="J203" s="45"/>
      <c r="K203" s="66"/>
      <c r="L203" s="66"/>
    </row>
    <row r="204" spans="1:12" x14ac:dyDescent="0.2">
      <c r="A204" s="41"/>
      <c r="B204" s="2"/>
      <c r="E204" s="279"/>
      <c r="F204" s="280"/>
      <c r="G204" s="45"/>
      <c r="H204" s="45"/>
      <c r="I204" s="278"/>
      <c r="J204" s="45"/>
      <c r="K204" s="66"/>
      <c r="L204" s="66"/>
    </row>
    <row r="205" spans="1:12" x14ac:dyDescent="0.2">
      <c r="A205" s="41"/>
      <c r="B205" s="2"/>
      <c r="E205" s="279"/>
      <c r="F205" s="280"/>
      <c r="G205" s="45"/>
      <c r="H205" s="45"/>
      <c r="I205" s="278"/>
      <c r="J205" s="45"/>
      <c r="K205" s="66"/>
      <c r="L205" s="66"/>
    </row>
    <row r="206" spans="1:12" x14ac:dyDescent="0.2">
      <c r="A206" s="41"/>
      <c r="B206" s="2"/>
      <c r="E206" s="279"/>
      <c r="F206" s="280"/>
      <c r="G206" s="45"/>
      <c r="H206" s="45"/>
      <c r="I206" s="278"/>
      <c r="J206" s="45"/>
      <c r="K206" s="66"/>
      <c r="L206" s="66"/>
    </row>
    <row r="207" spans="1:12" x14ac:dyDescent="0.2">
      <c r="A207" s="41"/>
      <c r="B207" s="2"/>
      <c r="E207" s="279"/>
      <c r="F207" s="280"/>
      <c r="G207" s="45"/>
      <c r="H207" s="45"/>
      <c r="I207" s="278"/>
      <c r="J207" s="45"/>
      <c r="K207" s="66"/>
      <c r="L207" s="66"/>
    </row>
    <row r="208" spans="1:12" x14ac:dyDescent="0.2">
      <c r="A208" s="41"/>
      <c r="B208" s="2"/>
      <c r="E208" s="279"/>
      <c r="F208" s="280"/>
      <c r="G208" s="45"/>
      <c r="H208" s="45"/>
      <c r="I208" s="278"/>
      <c r="J208" s="45"/>
      <c r="K208" s="66"/>
      <c r="L208" s="66"/>
    </row>
    <row r="209" spans="1:12" x14ac:dyDescent="0.2">
      <c r="A209" s="41"/>
      <c r="B209" s="2"/>
      <c r="E209" s="279"/>
      <c r="F209" s="280"/>
      <c r="G209" s="45"/>
      <c r="H209" s="45"/>
      <c r="I209" s="278"/>
      <c r="J209" s="45"/>
      <c r="K209" s="66"/>
      <c r="L209" s="66"/>
    </row>
    <row r="210" spans="1:12" x14ac:dyDescent="0.2">
      <c r="A210" s="41"/>
      <c r="B210" s="2"/>
      <c r="E210" s="279"/>
      <c r="F210" s="280"/>
      <c r="G210" s="45"/>
      <c r="H210" s="45"/>
      <c r="I210" s="278"/>
      <c r="J210" s="45"/>
      <c r="K210" s="66"/>
      <c r="L210" s="66"/>
    </row>
    <row r="211" spans="1:12" x14ac:dyDescent="0.2">
      <c r="A211" s="41"/>
      <c r="B211" s="2"/>
      <c r="E211" s="279"/>
      <c r="F211" s="280"/>
      <c r="G211" s="45"/>
      <c r="H211" s="45"/>
      <c r="I211" s="278"/>
      <c r="J211" s="45"/>
      <c r="K211" s="66"/>
      <c r="L211" s="66"/>
    </row>
    <row r="212" spans="1:12" x14ac:dyDescent="0.2">
      <c r="A212" s="41"/>
      <c r="B212" s="2"/>
      <c r="E212" s="279"/>
      <c r="F212" s="280"/>
      <c r="G212" s="45"/>
      <c r="H212" s="45"/>
      <c r="I212" s="278"/>
      <c r="J212" s="45"/>
      <c r="K212" s="66"/>
      <c r="L212" s="66"/>
    </row>
    <row r="213" spans="1:12" x14ac:dyDescent="0.2">
      <c r="A213" s="41"/>
      <c r="B213" s="2"/>
      <c r="E213" s="279"/>
      <c r="F213" s="280"/>
      <c r="G213" s="45"/>
      <c r="H213" s="45"/>
      <c r="I213" s="278"/>
      <c r="J213" s="45"/>
      <c r="K213" s="66"/>
      <c r="L213" s="66"/>
    </row>
    <row r="214" spans="1:12" x14ac:dyDescent="0.2">
      <c r="A214" s="41"/>
      <c r="B214" s="2"/>
      <c r="E214" s="279"/>
      <c r="F214" s="280"/>
      <c r="G214" s="45"/>
      <c r="H214" s="45"/>
      <c r="I214" s="278"/>
      <c r="J214" s="45"/>
      <c r="K214" s="66"/>
      <c r="L214" s="66"/>
    </row>
    <row r="215" spans="1:12" x14ac:dyDescent="0.2">
      <c r="A215" s="41"/>
      <c r="B215" s="2"/>
      <c r="E215" s="279"/>
      <c r="F215" s="280"/>
      <c r="G215" s="45"/>
      <c r="H215" s="45"/>
      <c r="I215" s="278"/>
      <c r="J215" s="45"/>
      <c r="K215" s="66"/>
      <c r="L215" s="66"/>
    </row>
    <row r="216" spans="1:12" x14ac:dyDescent="0.2">
      <c r="A216" s="41"/>
      <c r="B216" s="2"/>
      <c r="E216" s="279"/>
      <c r="F216" s="280"/>
      <c r="G216" s="45"/>
      <c r="H216" s="45"/>
      <c r="I216" s="278"/>
      <c r="J216" s="45"/>
      <c r="K216" s="66"/>
      <c r="L216" s="66"/>
    </row>
    <row r="217" spans="1:12" x14ac:dyDescent="0.2">
      <c r="A217" s="41"/>
      <c r="B217" s="2"/>
      <c r="E217" s="279"/>
      <c r="F217" s="280"/>
      <c r="G217" s="45"/>
      <c r="H217" s="45"/>
      <c r="I217" s="278"/>
      <c r="J217" s="45"/>
      <c r="K217" s="66"/>
      <c r="L217" s="66"/>
    </row>
    <row r="218" spans="1:12" x14ac:dyDescent="0.2">
      <c r="A218" s="41"/>
      <c r="B218" s="2"/>
      <c r="E218" s="279"/>
      <c r="F218" s="280"/>
      <c r="G218" s="45"/>
      <c r="H218" s="45"/>
      <c r="I218" s="278"/>
      <c r="J218" s="45"/>
      <c r="K218" s="66"/>
      <c r="L218" s="66"/>
    </row>
    <row r="219" spans="1:12" x14ac:dyDescent="0.2">
      <c r="A219" s="41"/>
      <c r="B219" s="2"/>
      <c r="E219" s="279"/>
      <c r="F219" s="280"/>
      <c r="G219" s="45"/>
      <c r="H219" s="45"/>
      <c r="I219" s="278"/>
      <c r="J219" s="45"/>
      <c r="K219" s="66"/>
      <c r="L219" s="66"/>
    </row>
    <row r="220" spans="1:12" x14ac:dyDescent="0.2">
      <c r="A220" s="41"/>
      <c r="B220" s="2"/>
      <c r="E220" s="279"/>
      <c r="F220" s="280"/>
      <c r="G220" s="45"/>
      <c r="H220" s="45"/>
      <c r="I220" s="278"/>
      <c r="J220" s="45"/>
      <c r="K220" s="66"/>
      <c r="L220" s="66"/>
    </row>
    <row r="221" spans="1:12" x14ac:dyDescent="0.2">
      <c r="A221" s="41"/>
      <c r="B221" s="2"/>
      <c r="E221" s="279"/>
      <c r="F221" s="280"/>
      <c r="G221" s="45"/>
      <c r="H221" s="45"/>
      <c r="I221" s="278"/>
      <c r="J221" s="45"/>
      <c r="K221" s="66"/>
      <c r="L221" s="66"/>
    </row>
    <row r="222" spans="1:12" x14ac:dyDescent="0.2">
      <c r="A222" s="41"/>
      <c r="B222" s="2"/>
      <c r="E222" s="279"/>
      <c r="F222" s="280"/>
      <c r="G222" s="45"/>
      <c r="H222" s="45"/>
      <c r="I222" s="278"/>
      <c r="J222" s="45"/>
      <c r="K222" s="66"/>
      <c r="L222" s="66"/>
    </row>
    <row r="223" spans="1:12" x14ac:dyDescent="0.2">
      <c r="A223" s="41"/>
      <c r="B223" s="2"/>
      <c r="E223" s="279"/>
      <c r="F223" s="280"/>
      <c r="G223" s="45"/>
      <c r="H223" s="45"/>
      <c r="I223" s="278"/>
      <c r="J223" s="45"/>
      <c r="K223" s="66"/>
      <c r="L223" s="66"/>
    </row>
    <row r="224" spans="1:12" x14ac:dyDescent="0.2">
      <c r="A224" s="41"/>
      <c r="B224" s="2"/>
      <c r="E224" s="279"/>
      <c r="F224" s="280"/>
      <c r="G224" s="45"/>
      <c r="H224" s="45"/>
      <c r="I224" s="278"/>
      <c r="J224" s="45"/>
      <c r="K224" s="66"/>
      <c r="L224" s="66"/>
    </row>
    <row r="225" spans="1:12" x14ac:dyDescent="0.2">
      <c r="A225" s="41"/>
      <c r="B225" s="2"/>
      <c r="E225" s="279"/>
      <c r="F225" s="280"/>
      <c r="G225" s="45"/>
      <c r="H225" s="45"/>
      <c r="I225" s="278"/>
      <c r="J225" s="45"/>
      <c r="K225" s="66"/>
      <c r="L225" s="66"/>
    </row>
    <row r="226" spans="1:12" x14ac:dyDescent="0.2">
      <c r="A226" s="41"/>
      <c r="B226" s="2"/>
      <c r="E226" s="279"/>
      <c r="F226" s="280"/>
      <c r="G226" s="45"/>
      <c r="H226" s="45"/>
      <c r="I226" s="278"/>
      <c r="J226" s="45"/>
      <c r="K226" s="66"/>
      <c r="L226" s="66"/>
    </row>
    <row r="227" spans="1:12" x14ac:dyDescent="0.2">
      <c r="A227" s="41"/>
      <c r="B227" s="2"/>
      <c r="E227" s="279"/>
      <c r="F227" s="280"/>
      <c r="G227" s="45"/>
      <c r="H227" s="45"/>
      <c r="I227" s="278"/>
      <c r="J227" s="45"/>
      <c r="K227" s="66"/>
      <c r="L227" s="66"/>
    </row>
    <row r="228" spans="1:12" x14ac:dyDescent="0.2">
      <c r="A228" s="41"/>
      <c r="B228" s="2"/>
      <c r="E228" s="279"/>
      <c r="F228" s="280"/>
      <c r="G228" s="45"/>
      <c r="H228" s="45"/>
      <c r="I228" s="278"/>
      <c r="J228" s="45"/>
      <c r="K228" s="66"/>
      <c r="L228" s="66"/>
    </row>
    <row r="229" spans="1:12" x14ac:dyDescent="0.2">
      <c r="A229" s="41"/>
      <c r="B229" s="2"/>
      <c r="E229" s="279"/>
      <c r="F229" s="280"/>
      <c r="G229" s="45"/>
      <c r="H229" s="45"/>
      <c r="I229" s="278"/>
      <c r="J229" s="45"/>
      <c r="K229" s="66"/>
      <c r="L229" s="66"/>
    </row>
    <row r="230" spans="1:12" x14ac:dyDescent="0.2">
      <c r="A230" s="41"/>
      <c r="B230" s="2"/>
      <c r="E230" s="279"/>
      <c r="F230" s="280"/>
      <c r="G230" s="45"/>
      <c r="H230" s="45"/>
      <c r="I230" s="278"/>
      <c r="J230" s="45"/>
      <c r="K230" s="66"/>
      <c r="L230" s="66"/>
    </row>
    <row r="231" spans="1:12" x14ac:dyDescent="0.2">
      <c r="A231" s="41"/>
      <c r="B231" s="2"/>
      <c r="E231" s="279"/>
      <c r="F231" s="280"/>
      <c r="G231" s="45"/>
      <c r="H231" s="45"/>
      <c r="I231" s="278"/>
      <c r="J231" s="45"/>
      <c r="K231" s="66"/>
      <c r="L231" s="66"/>
    </row>
    <row r="232" spans="1:12" x14ac:dyDescent="0.2">
      <c r="A232" s="41"/>
      <c r="B232" s="2"/>
      <c r="E232" s="279"/>
      <c r="F232" s="280"/>
      <c r="G232" s="45"/>
      <c r="H232" s="45"/>
      <c r="I232" s="278"/>
      <c r="J232" s="45"/>
      <c r="K232" s="66"/>
      <c r="L232" s="66"/>
    </row>
    <row r="233" spans="1:12" x14ac:dyDescent="0.2">
      <c r="A233" s="41"/>
      <c r="B233" s="2"/>
      <c r="E233" s="279"/>
      <c r="F233" s="280"/>
      <c r="G233" s="45"/>
      <c r="H233" s="45"/>
      <c r="I233" s="278"/>
      <c r="J233" s="45"/>
      <c r="K233" s="66"/>
      <c r="L233" s="66"/>
    </row>
    <row r="234" spans="1:12" x14ac:dyDescent="0.2">
      <c r="A234" s="41"/>
      <c r="B234" s="2"/>
      <c r="E234" s="279"/>
      <c r="F234" s="280"/>
      <c r="G234" s="45"/>
      <c r="H234" s="45"/>
      <c r="I234" s="278"/>
      <c r="J234" s="45"/>
      <c r="K234" s="66"/>
      <c r="L234" s="66"/>
    </row>
    <row r="235" spans="1:12" x14ac:dyDescent="0.2">
      <c r="A235" s="41"/>
      <c r="B235" s="2"/>
      <c r="E235" s="279"/>
      <c r="F235" s="280"/>
      <c r="G235" s="45"/>
      <c r="H235" s="45"/>
      <c r="I235" s="278"/>
      <c r="J235" s="45"/>
      <c r="K235" s="66"/>
      <c r="L235" s="66"/>
    </row>
    <row r="236" spans="1:12" x14ac:dyDescent="0.2">
      <c r="A236" s="41"/>
      <c r="B236" s="2"/>
      <c r="E236" s="279"/>
      <c r="F236" s="280"/>
      <c r="G236" s="45"/>
      <c r="H236" s="45"/>
      <c r="I236" s="278"/>
      <c r="J236" s="45"/>
      <c r="K236" s="66"/>
      <c r="L236" s="66"/>
    </row>
    <row r="237" spans="1:12" x14ac:dyDescent="0.2">
      <c r="A237" s="41"/>
      <c r="B237" s="2"/>
      <c r="E237" s="279"/>
      <c r="F237" s="280"/>
      <c r="G237" s="45"/>
      <c r="H237" s="45"/>
      <c r="I237" s="278"/>
      <c r="J237" s="45"/>
      <c r="K237" s="66"/>
      <c r="L237" s="66"/>
    </row>
    <row r="238" spans="1:12" x14ac:dyDescent="0.2">
      <c r="A238" s="41"/>
      <c r="B238" s="2"/>
      <c r="E238" s="279"/>
      <c r="F238" s="280"/>
      <c r="G238" s="45"/>
      <c r="H238" s="45"/>
      <c r="I238" s="278"/>
      <c r="J238" s="45"/>
      <c r="K238" s="66"/>
      <c r="L238" s="66"/>
    </row>
    <row r="239" spans="1:12" x14ac:dyDescent="0.2">
      <c r="A239" s="41"/>
      <c r="B239" s="2"/>
      <c r="E239" s="279"/>
      <c r="F239" s="280"/>
      <c r="G239" s="45"/>
      <c r="H239" s="45"/>
      <c r="I239" s="278"/>
      <c r="J239" s="45"/>
      <c r="K239" s="66"/>
      <c r="L239" s="66"/>
    </row>
    <row r="240" spans="1:12" x14ac:dyDescent="0.2">
      <c r="A240" s="41"/>
      <c r="B240" s="2"/>
      <c r="E240" s="279"/>
      <c r="F240" s="280"/>
      <c r="G240" s="45"/>
      <c r="H240" s="45"/>
      <c r="I240" s="278"/>
      <c r="J240" s="45"/>
      <c r="K240" s="66"/>
      <c r="L240" s="66"/>
    </row>
    <row r="241" spans="1:12" x14ac:dyDescent="0.2">
      <c r="A241" s="41"/>
      <c r="B241" s="2"/>
      <c r="E241" s="279"/>
      <c r="F241" s="280"/>
      <c r="G241" s="45"/>
      <c r="H241" s="45"/>
      <c r="I241" s="278"/>
      <c r="J241" s="45"/>
      <c r="K241" s="66"/>
      <c r="L241" s="66"/>
    </row>
    <row r="242" spans="1:12" x14ac:dyDescent="0.2">
      <c r="A242" s="41"/>
      <c r="B242" s="2"/>
      <c r="E242" s="279"/>
      <c r="F242" s="280"/>
      <c r="G242" s="45"/>
      <c r="H242" s="45"/>
      <c r="I242" s="278"/>
      <c r="J242" s="45"/>
      <c r="K242" s="66"/>
      <c r="L242" s="66"/>
    </row>
    <row r="243" spans="1:12" x14ac:dyDescent="0.2">
      <c r="A243" s="41"/>
      <c r="B243" s="2"/>
      <c r="E243" s="279"/>
      <c r="F243" s="280"/>
      <c r="G243" s="45"/>
      <c r="H243" s="45"/>
      <c r="I243" s="278"/>
      <c r="J243" s="45"/>
      <c r="K243" s="66"/>
      <c r="L243" s="66"/>
    </row>
    <row r="244" spans="1:12" x14ac:dyDescent="0.2">
      <c r="A244" s="41"/>
      <c r="B244" s="2"/>
      <c r="E244" s="279"/>
      <c r="F244" s="280"/>
      <c r="G244" s="45"/>
      <c r="H244" s="45"/>
      <c r="I244" s="278"/>
      <c r="J244" s="45"/>
      <c r="K244" s="66"/>
      <c r="L244" s="66"/>
    </row>
    <row r="245" spans="1:12" x14ac:dyDescent="0.2">
      <c r="A245" s="41"/>
      <c r="B245" s="2"/>
      <c r="E245" s="279"/>
      <c r="F245" s="280"/>
      <c r="G245" s="45"/>
      <c r="H245" s="45"/>
      <c r="I245" s="278"/>
      <c r="J245" s="45"/>
      <c r="K245" s="66"/>
      <c r="L245" s="66"/>
    </row>
    <row r="246" spans="1:12" x14ac:dyDescent="0.2">
      <c r="A246" s="41"/>
      <c r="B246" s="2"/>
      <c r="E246" s="279"/>
      <c r="F246" s="280"/>
      <c r="G246" s="45"/>
      <c r="H246" s="45"/>
      <c r="I246" s="278"/>
      <c r="J246" s="45"/>
      <c r="K246" s="66"/>
      <c r="L246" s="66"/>
    </row>
    <row r="247" spans="1:12" x14ac:dyDescent="0.2">
      <c r="A247" s="41"/>
      <c r="B247" s="2"/>
      <c r="E247" s="279"/>
      <c r="F247" s="280"/>
      <c r="G247" s="45"/>
      <c r="H247" s="45"/>
      <c r="I247" s="278"/>
      <c r="J247" s="45"/>
      <c r="K247" s="66"/>
      <c r="L247" s="66"/>
    </row>
    <row r="248" spans="1:12" x14ac:dyDescent="0.2">
      <c r="A248" s="41"/>
      <c r="B248" s="2"/>
      <c r="E248" s="279"/>
      <c r="F248" s="280"/>
      <c r="G248" s="45"/>
      <c r="H248" s="45"/>
      <c r="I248" s="278"/>
      <c r="J248" s="45"/>
      <c r="K248" s="66"/>
      <c r="L248" s="66"/>
    </row>
    <row r="249" spans="1:12" x14ac:dyDescent="0.2">
      <c r="A249" s="41"/>
      <c r="B249" s="2"/>
      <c r="E249" s="279"/>
      <c r="F249" s="280"/>
      <c r="G249" s="45"/>
      <c r="H249" s="45"/>
      <c r="I249" s="278"/>
      <c r="J249" s="45"/>
      <c r="K249" s="66"/>
      <c r="L249" s="66"/>
    </row>
    <row r="250" spans="1:12" x14ac:dyDescent="0.2">
      <c r="A250" s="41"/>
      <c r="B250" s="2"/>
      <c r="E250" s="279"/>
      <c r="F250" s="280"/>
      <c r="G250" s="45"/>
      <c r="H250" s="45"/>
      <c r="I250" s="278"/>
      <c r="J250" s="45"/>
      <c r="K250" s="66"/>
      <c r="L250" s="66"/>
    </row>
    <row r="251" spans="1:12" x14ac:dyDescent="0.2">
      <c r="A251" s="41"/>
      <c r="B251" s="2"/>
      <c r="E251" s="279"/>
      <c r="F251" s="280"/>
      <c r="G251" s="45"/>
      <c r="H251" s="45"/>
      <c r="I251" s="278"/>
      <c r="J251" s="45"/>
      <c r="K251" s="66"/>
      <c r="L251" s="66"/>
    </row>
    <row r="252" spans="1:12" x14ac:dyDescent="0.2">
      <c r="A252" s="41"/>
      <c r="B252" s="2"/>
      <c r="E252" s="279"/>
      <c r="F252" s="280"/>
      <c r="G252" s="45"/>
      <c r="H252" s="45"/>
      <c r="I252" s="278"/>
      <c r="J252" s="45"/>
      <c r="K252" s="66"/>
      <c r="L252" s="66"/>
    </row>
    <row r="253" spans="1:12" x14ac:dyDescent="0.2">
      <c r="A253" s="41"/>
      <c r="B253" s="2"/>
      <c r="E253" s="279"/>
      <c r="F253" s="280"/>
      <c r="G253" s="45"/>
      <c r="H253" s="45"/>
      <c r="I253" s="278"/>
      <c r="J253" s="45"/>
      <c r="K253" s="66"/>
      <c r="L253" s="66"/>
    </row>
    <row r="254" spans="1:12" x14ac:dyDescent="0.2">
      <c r="A254" s="41"/>
      <c r="B254" s="2"/>
      <c r="E254" s="279"/>
      <c r="F254" s="280"/>
      <c r="G254" s="45"/>
      <c r="H254" s="45"/>
      <c r="I254" s="278"/>
      <c r="J254" s="45"/>
      <c r="K254" s="66"/>
      <c r="L254" s="66"/>
    </row>
    <row r="255" spans="1:12" x14ac:dyDescent="0.2">
      <c r="A255" s="41"/>
      <c r="B255" s="2"/>
      <c r="E255" s="279"/>
      <c r="F255" s="280"/>
      <c r="G255" s="45"/>
      <c r="H255" s="45"/>
      <c r="I255" s="278"/>
      <c r="J255" s="45"/>
      <c r="K255" s="66"/>
      <c r="L255" s="66"/>
    </row>
    <row r="256" spans="1:12" x14ac:dyDescent="0.2">
      <c r="A256" s="41"/>
      <c r="B256" s="2"/>
      <c r="E256" s="279"/>
      <c r="F256" s="280"/>
      <c r="G256" s="45"/>
      <c r="H256" s="45"/>
      <c r="I256" s="278"/>
      <c r="J256" s="45"/>
      <c r="K256" s="66"/>
      <c r="L256" s="66"/>
    </row>
    <row r="257" spans="1:12" x14ac:dyDescent="0.2">
      <c r="A257" s="41"/>
      <c r="B257" s="2"/>
      <c r="E257" s="279"/>
      <c r="F257" s="280"/>
      <c r="G257" s="45"/>
      <c r="H257" s="45"/>
      <c r="I257" s="278"/>
      <c r="J257" s="45"/>
      <c r="K257" s="66"/>
      <c r="L257" s="66"/>
    </row>
    <row r="258" spans="1:12" x14ac:dyDescent="0.2">
      <c r="A258" s="41"/>
      <c r="B258" s="2"/>
      <c r="E258" s="279"/>
      <c r="F258" s="280"/>
      <c r="G258" s="45"/>
      <c r="H258" s="45"/>
      <c r="I258" s="278"/>
      <c r="J258" s="45"/>
      <c r="K258" s="66"/>
      <c r="L258" s="66"/>
    </row>
    <row r="259" spans="1:12" x14ac:dyDescent="0.2">
      <c r="A259" s="41"/>
      <c r="B259" s="2"/>
      <c r="E259" s="279"/>
      <c r="F259" s="280"/>
      <c r="G259" s="45"/>
      <c r="H259" s="45"/>
      <c r="I259" s="278"/>
      <c r="J259" s="45"/>
      <c r="K259" s="66"/>
      <c r="L259" s="66"/>
    </row>
    <row r="260" spans="1:12" x14ac:dyDescent="0.2">
      <c r="A260" s="41"/>
      <c r="B260" s="2"/>
      <c r="E260" s="279"/>
      <c r="F260" s="280"/>
      <c r="G260" s="45"/>
      <c r="H260" s="45"/>
      <c r="I260" s="278"/>
      <c r="J260" s="45"/>
      <c r="K260" s="66"/>
      <c r="L260" s="66"/>
    </row>
    <row r="261" spans="1:12" x14ac:dyDescent="0.2">
      <c r="A261" s="41"/>
      <c r="B261" s="2"/>
      <c r="E261" s="279"/>
      <c r="F261" s="280"/>
      <c r="G261" s="45"/>
      <c r="H261" s="45"/>
      <c r="I261" s="278"/>
      <c r="J261" s="45"/>
      <c r="K261" s="66"/>
      <c r="L261" s="66"/>
    </row>
    <row r="262" spans="1:12" x14ac:dyDescent="0.2">
      <c r="A262" s="41"/>
      <c r="B262" s="2"/>
      <c r="E262" s="279"/>
      <c r="F262" s="280"/>
      <c r="G262" s="45"/>
      <c r="H262" s="45"/>
      <c r="I262" s="278"/>
      <c r="J262" s="45"/>
      <c r="K262" s="66"/>
      <c r="L262" s="66"/>
    </row>
    <row r="263" spans="1:12" x14ac:dyDescent="0.2">
      <c r="A263" s="41"/>
      <c r="B263" s="2"/>
      <c r="E263" s="279"/>
      <c r="F263" s="280"/>
      <c r="G263" s="45"/>
      <c r="H263" s="45"/>
      <c r="I263" s="278"/>
      <c r="J263" s="45"/>
      <c r="K263" s="66"/>
      <c r="L263" s="66"/>
    </row>
    <row r="264" spans="1:12" x14ac:dyDescent="0.2">
      <c r="A264" s="41"/>
      <c r="B264" s="2"/>
      <c r="E264" s="279"/>
      <c r="F264" s="280"/>
      <c r="G264" s="45"/>
      <c r="H264" s="45"/>
      <c r="I264" s="278"/>
      <c r="J264" s="45"/>
      <c r="K264" s="66"/>
      <c r="L264" s="66"/>
    </row>
    <row r="265" spans="1:12" x14ac:dyDescent="0.2">
      <c r="A265" s="41"/>
      <c r="B265" s="2"/>
      <c r="E265" s="279"/>
      <c r="F265" s="280"/>
      <c r="G265" s="45"/>
      <c r="H265" s="45"/>
      <c r="I265" s="278"/>
      <c r="J265" s="45"/>
      <c r="K265" s="66"/>
      <c r="L265" s="66"/>
    </row>
    <row r="266" spans="1:12" x14ac:dyDescent="0.2">
      <c r="A266" s="41"/>
      <c r="B266" s="2"/>
      <c r="E266" s="279"/>
      <c r="F266" s="280"/>
      <c r="G266" s="45"/>
      <c r="H266" s="45"/>
      <c r="I266" s="278"/>
      <c r="J266" s="45"/>
      <c r="K266" s="66"/>
      <c r="L266" s="66"/>
    </row>
    <row r="267" spans="1:12" x14ac:dyDescent="0.2">
      <c r="A267" s="41"/>
      <c r="B267" s="2"/>
      <c r="E267" s="279"/>
      <c r="F267" s="280"/>
      <c r="G267" s="45"/>
      <c r="H267" s="45"/>
      <c r="I267" s="278"/>
      <c r="J267" s="45"/>
      <c r="K267" s="66"/>
      <c r="L267" s="66"/>
    </row>
    <row r="268" spans="1:12" x14ac:dyDescent="0.2">
      <c r="A268" s="41"/>
      <c r="B268" s="2"/>
      <c r="E268" s="279"/>
      <c r="F268" s="280"/>
      <c r="G268" s="45"/>
      <c r="H268" s="45"/>
      <c r="I268" s="278"/>
      <c r="J268" s="45"/>
      <c r="K268" s="66"/>
      <c r="L268" s="66"/>
    </row>
    <row r="269" spans="1:12" x14ac:dyDescent="0.2">
      <c r="A269" s="41"/>
      <c r="B269" s="2"/>
      <c r="E269" s="279"/>
      <c r="F269" s="280"/>
      <c r="G269" s="45"/>
      <c r="H269" s="45"/>
      <c r="I269" s="278"/>
      <c r="J269" s="45"/>
      <c r="K269" s="66"/>
      <c r="L269" s="66"/>
    </row>
    <row r="270" spans="1:12" x14ac:dyDescent="0.2">
      <c r="A270" s="41"/>
      <c r="B270" s="2"/>
      <c r="E270" s="279"/>
      <c r="F270" s="280"/>
      <c r="G270" s="45"/>
      <c r="H270" s="45"/>
      <c r="I270" s="278"/>
      <c r="J270" s="45"/>
      <c r="K270" s="66"/>
      <c r="L270" s="66"/>
    </row>
    <row r="271" spans="1:12" x14ac:dyDescent="0.2">
      <c r="A271" s="41"/>
      <c r="B271" s="2"/>
      <c r="E271" s="279"/>
      <c r="F271" s="280"/>
      <c r="G271" s="45"/>
      <c r="H271" s="45"/>
      <c r="I271" s="278"/>
      <c r="J271" s="45"/>
      <c r="K271" s="66"/>
      <c r="L271" s="66"/>
    </row>
    <row r="272" spans="1:12" x14ac:dyDescent="0.2">
      <c r="A272" s="41"/>
      <c r="B272" s="2"/>
      <c r="E272" s="279"/>
      <c r="F272" s="280"/>
      <c r="G272" s="45"/>
      <c r="H272" s="45"/>
      <c r="I272" s="278"/>
      <c r="J272" s="45"/>
      <c r="K272" s="66"/>
      <c r="L272" s="66"/>
    </row>
    <row r="273" spans="1:12" x14ac:dyDescent="0.2">
      <c r="A273" s="41"/>
      <c r="B273" s="2"/>
      <c r="E273" s="279"/>
      <c r="F273" s="280"/>
      <c r="G273" s="45"/>
      <c r="H273" s="45"/>
      <c r="I273" s="278"/>
      <c r="J273" s="45"/>
      <c r="K273" s="66"/>
      <c r="L273" s="66"/>
    </row>
    <row r="274" spans="1:12" x14ac:dyDescent="0.2">
      <c r="A274" s="41"/>
      <c r="B274" s="2"/>
      <c r="E274" s="279"/>
      <c r="F274" s="280"/>
      <c r="G274" s="45"/>
      <c r="H274" s="45"/>
      <c r="I274" s="278"/>
      <c r="J274" s="45"/>
      <c r="K274" s="66"/>
      <c r="L274" s="66"/>
    </row>
    <row r="275" spans="1:12" x14ac:dyDescent="0.2">
      <c r="A275" s="41"/>
      <c r="B275" s="2"/>
      <c r="E275" s="279"/>
      <c r="F275" s="280"/>
      <c r="G275" s="45"/>
      <c r="H275" s="45"/>
      <c r="I275" s="278"/>
      <c r="J275" s="45"/>
      <c r="K275" s="66"/>
      <c r="L275" s="66"/>
    </row>
    <row r="276" spans="1:12" x14ac:dyDescent="0.2">
      <c r="A276" s="41"/>
      <c r="B276" s="2"/>
      <c r="E276" s="279"/>
      <c r="F276" s="280"/>
      <c r="G276" s="45"/>
      <c r="H276" s="45"/>
      <c r="I276" s="278"/>
      <c r="J276" s="45"/>
      <c r="K276" s="66"/>
      <c r="L276" s="66"/>
    </row>
    <row r="277" spans="1:12" x14ac:dyDescent="0.2">
      <c r="A277" s="41"/>
      <c r="B277" s="2"/>
      <c r="E277" s="279"/>
      <c r="F277" s="280"/>
      <c r="G277" s="45"/>
      <c r="H277" s="45"/>
      <c r="I277" s="278"/>
      <c r="J277" s="45"/>
      <c r="K277" s="66"/>
      <c r="L277" s="66"/>
    </row>
    <row r="278" spans="1:12" x14ac:dyDescent="0.2">
      <c r="A278" s="41"/>
      <c r="B278" s="2"/>
      <c r="E278" s="279"/>
      <c r="F278" s="280"/>
      <c r="G278" s="45"/>
      <c r="H278" s="45"/>
      <c r="I278" s="278"/>
      <c r="J278" s="45"/>
      <c r="K278" s="66"/>
      <c r="L278" s="66"/>
    </row>
    <row r="279" spans="1:12" x14ac:dyDescent="0.2">
      <c r="A279" s="41"/>
      <c r="B279" s="2"/>
      <c r="E279" s="279"/>
      <c r="F279" s="280"/>
      <c r="G279" s="45"/>
      <c r="H279" s="45"/>
      <c r="I279" s="278"/>
      <c r="J279" s="45"/>
      <c r="K279" s="66"/>
      <c r="L279" s="66"/>
    </row>
    <row r="280" spans="1:12" x14ac:dyDescent="0.2">
      <c r="A280" s="41"/>
      <c r="B280" s="2"/>
      <c r="E280" s="279"/>
      <c r="F280" s="280"/>
      <c r="G280" s="45"/>
      <c r="H280" s="45"/>
      <c r="I280" s="278"/>
      <c r="J280" s="45"/>
      <c r="K280" s="66"/>
      <c r="L280" s="66"/>
    </row>
    <row r="281" spans="1:12" x14ac:dyDescent="0.2">
      <c r="A281" s="41"/>
      <c r="B281" s="2"/>
      <c r="E281" s="279"/>
      <c r="F281" s="280"/>
      <c r="G281" s="45"/>
      <c r="H281" s="45"/>
      <c r="I281" s="278"/>
      <c r="J281" s="45"/>
      <c r="K281" s="66"/>
      <c r="L281" s="66"/>
    </row>
    <row r="282" spans="1:12" x14ac:dyDescent="0.2">
      <c r="A282" s="41"/>
      <c r="B282" s="2"/>
      <c r="E282" s="279"/>
      <c r="F282" s="280"/>
      <c r="G282" s="45"/>
      <c r="H282" s="45"/>
      <c r="I282" s="278"/>
      <c r="J282" s="45"/>
      <c r="K282" s="66"/>
      <c r="L282" s="66"/>
    </row>
    <row r="283" spans="1:12" x14ac:dyDescent="0.2">
      <c r="A283" s="41"/>
      <c r="B283" s="2"/>
      <c r="E283" s="279"/>
      <c r="F283" s="280"/>
      <c r="G283" s="45"/>
      <c r="H283" s="45"/>
      <c r="I283" s="278"/>
      <c r="J283" s="45"/>
      <c r="K283" s="66"/>
      <c r="L283" s="66"/>
    </row>
    <row r="284" spans="1:12" x14ac:dyDescent="0.2">
      <c r="A284" s="41"/>
      <c r="B284" s="2"/>
      <c r="E284" s="279"/>
      <c r="F284" s="280"/>
      <c r="G284" s="45"/>
      <c r="H284" s="45"/>
      <c r="I284" s="278"/>
      <c r="J284" s="45"/>
      <c r="K284" s="66"/>
      <c r="L284" s="66"/>
    </row>
    <row r="285" spans="1:12" x14ac:dyDescent="0.2">
      <c r="A285" s="41"/>
      <c r="B285" s="2"/>
      <c r="E285" s="279"/>
      <c r="F285" s="280"/>
      <c r="G285" s="45"/>
      <c r="H285" s="45"/>
      <c r="I285" s="278"/>
      <c r="J285" s="45"/>
      <c r="K285" s="66"/>
      <c r="L285" s="66"/>
    </row>
    <row r="286" spans="1:12" x14ac:dyDescent="0.2">
      <c r="A286" s="41"/>
      <c r="B286" s="2"/>
      <c r="E286" s="279"/>
      <c r="F286" s="280"/>
      <c r="G286" s="45"/>
      <c r="H286" s="45"/>
      <c r="I286" s="278"/>
      <c r="J286" s="45"/>
      <c r="K286" s="66"/>
      <c r="L286" s="66"/>
    </row>
    <row r="287" spans="1:12" x14ac:dyDescent="0.2">
      <c r="A287" s="41"/>
      <c r="B287" s="2"/>
      <c r="E287" s="279"/>
      <c r="F287" s="280"/>
      <c r="G287" s="45"/>
      <c r="H287" s="45"/>
      <c r="I287" s="278"/>
      <c r="J287" s="45"/>
      <c r="K287" s="66"/>
      <c r="L287" s="66"/>
    </row>
    <row r="288" spans="1:12" x14ac:dyDescent="0.2">
      <c r="A288" s="41"/>
      <c r="B288" s="2"/>
      <c r="E288" s="279"/>
      <c r="F288" s="280"/>
      <c r="G288" s="45"/>
      <c r="H288" s="45"/>
      <c r="I288" s="278"/>
      <c r="J288" s="45"/>
      <c r="K288" s="66"/>
      <c r="L288" s="66"/>
    </row>
    <row r="289" spans="1:12" x14ac:dyDescent="0.2">
      <c r="A289" s="41"/>
      <c r="B289" s="2"/>
      <c r="E289" s="279"/>
      <c r="F289" s="280"/>
      <c r="G289" s="45"/>
      <c r="H289" s="45"/>
      <c r="I289" s="278"/>
      <c r="J289" s="45"/>
      <c r="K289" s="66"/>
      <c r="L289" s="66"/>
    </row>
    <row r="290" spans="1:12" x14ac:dyDescent="0.2">
      <c r="A290" s="41"/>
      <c r="B290" s="2"/>
      <c r="E290" s="279"/>
      <c r="F290" s="280"/>
      <c r="G290" s="45"/>
      <c r="H290" s="45"/>
      <c r="I290" s="278"/>
      <c r="J290" s="45"/>
      <c r="K290" s="66"/>
      <c r="L290" s="66"/>
    </row>
    <row r="291" spans="1:12" x14ac:dyDescent="0.2">
      <c r="A291" s="41"/>
      <c r="B291" s="2"/>
      <c r="E291" s="279"/>
      <c r="F291" s="280"/>
      <c r="G291" s="45"/>
      <c r="H291" s="45"/>
      <c r="I291" s="278"/>
      <c r="J291" s="45"/>
      <c r="K291" s="66"/>
      <c r="L291" s="66"/>
    </row>
    <row r="292" spans="1:12" x14ac:dyDescent="0.2">
      <c r="A292" s="41"/>
      <c r="B292" s="2"/>
      <c r="E292" s="279"/>
      <c r="F292" s="280"/>
      <c r="G292" s="45"/>
      <c r="H292" s="45"/>
      <c r="I292" s="278"/>
      <c r="J292" s="45"/>
      <c r="K292" s="66"/>
      <c r="L292" s="66"/>
    </row>
    <row r="293" spans="1:12" x14ac:dyDescent="0.2">
      <c r="A293" s="41"/>
      <c r="B293" s="2"/>
      <c r="E293" s="279"/>
      <c r="F293" s="280"/>
      <c r="G293" s="45"/>
      <c r="H293" s="45"/>
      <c r="I293" s="278"/>
      <c r="J293" s="45"/>
      <c r="K293" s="66"/>
      <c r="L293" s="66"/>
    </row>
    <row r="294" spans="1:12" x14ac:dyDescent="0.2">
      <c r="A294" s="41"/>
      <c r="B294" s="2"/>
      <c r="E294" s="279"/>
      <c r="F294" s="280"/>
      <c r="G294" s="45"/>
      <c r="H294" s="45"/>
      <c r="I294" s="278"/>
      <c r="J294" s="45"/>
      <c r="K294" s="66"/>
      <c r="L294" s="66"/>
    </row>
    <row r="295" spans="1:12" x14ac:dyDescent="0.2">
      <c r="A295" s="41"/>
      <c r="B295" s="2"/>
      <c r="E295" s="279"/>
      <c r="F295" s="280"/>
      <c r="G295" s="45"/>
      <c r="H295" s="45"/>
      <c r="I295" s="278"/>
      <c r="J295" s="45"/>
      <c r="K295" s="66"/>
      <c r="L295" s="66"/>
    </row>
    <row r="296" spans="1:12" x14ac:dyDescent="0.2">
      <c r="A296" s="41"/>
      <c r="B296" s="2"/>
      <c r="E296" s="279"/>
      <c r="F296" s="280"/>
      <c r="G296" s="45"/>
      <c r="H296" s="45"/>
      <c r="I296" s="278"/>
      <c r="J296" s="45"/>
      <c r="K296" s="66"/>
      <c r="L296" s="66"/>
    </row>
    <row r="297" spans="1:12" x14ac:dyDescent="0.2">
      <c r="A297" s="41"/>
      <c r="B297" s="2"/>
      <c r="E297" s="279"/>
      <c r="F297" s="280"/>
      <c r="G297" s="45"/>
      <c r="H297" s="45"/>
      <c r="I297" s="278"/>
      <c r="J297" s="45"/>
      <c r="K297" s="66"/>
      <c r="L297" s="66"/>
    </row>
    <row r="298" spans="1:12" x14ac:dyDescent="0.2">
      <c r="A298" s="41"/>
      <c r="B298" s="2"/>
      <c r="E298" s="279"/>
      <c r="F298" s="280"/>
      <c r="G298" s="45"/>
      <c r="H298" s="45"/>
      <c r="I298" s="278"/>
      <c r="J298" s="45"/>
      <c r="K298" s="66"/>
      <c r="L298" s="66"/>
    </row>
    <row r="299" spans="1:12" x14ac:dyDescent="0.2">
      <c r="A299" s="41"/>
      <c r="B299" s="2"/>
      <c r="E299" s="279"/>
      <c r="F299" s="280"/>
      <c r="G299" s="45"/>
      <c r="H299" s="45"/>
      <c r="I299" s="278"/>
      <c r="J299" s="45"/>
      <c r="K299" s="66"/>
      <c r="L299" s="66"/>
    </row>
    <row r="300" spans="1:12" x14ac:dyDescent="0.2">
      <c r="A300" s="41"/>
      <c r="B300" s="2"/>
      <c r="E300" s="279"/>
      <c r="F300" s="280"/>
      <c r="G300" s="45"/>
      <c r="H300" s="45"/>
      <c r="I300" s="278"/>
      <c r="J300" s="45"/>
      <c r="K300" s="66"/>
      <c r="L300" s="66"/>
    </row>
    <row r="301" spans="1:12" x14ac:dyDescent="0.2">
      <c r="A301" s="41"/>
      <c r="B301" s="2"/>
      <c r="E301" s="279"/>
      <c r="F301" s="280"/>
      <c r="G301" s="45"/>
      <c r="H301" s="45"/>
      <c r="I301" s="278"/>
      <c r="J301" s="45"/>
      <c r="K301" s="66"/>
      <c r="L301" s="66"/>
    </row>
    <row r="302" spans="1:12" x14ac:dyDescent="0.2">
      <c r="A302" s="41"/>
      <c r="B302" s="2"/>
      <c r="E302" s="279"/>
      <c r="F302" s="280"/>
      <c r="G302" s="45"/>
      <c r="H302" s="45"/>
      <c r="I302" s="278"/>
      <c r="J302" s="45"/>
      <c r="K302" s="66"/>
      <c r="L302" s="66"/>
    </row>
    <row r="303" spans="1:12" x14ac:dyDescent="0.2">
      <c r="A303" s="41"/>
      <c r="B303" s="2"/>
      <c r="E303" s="279"/>
      <c r="F303" s="280"/>
      <c r="G303" s="45"/>
      <c r="H303" s="45"/>
      <c r="I303" s="278"/>
      <c r="J303" s="45"/>
      <c r="K303" s="66"/>
      <c r="L303" s="66"/>
    </row>
    <row r="304" spans="1:12" x14ac:dyDescent="0.2">
      <c r="A304" s="41"/>
      <c r="B304" s="2"/>
      <c r="E304" s="279"/>
      <c r="F304" s="280"/>
      <c r="G304" s="45"/>
      <c r="H304" s="45"/>
      <c r="I304" s="278"/>
      <c r="J304" s="45"/>
      <c r="K304" s="66"/>
      <c r="L304" s="66"/>
    </row>
    <row r="305" spans="1:12" x14ac:dyDescent="0.2">
      <c r="A305" s="41"/>
      <c r="B305" s="2"/>
      <c r="E305" s="279"/>
      <c r="F305" s="280"/>
      <c r="G305" s="45"/>
      <c r="H305" s="45"/>
      <c r="I305" s="278"/>
      <c r="J305" s="45"/>
      <c r="K305" s="66"/>
      <c r="L305" s="66"/>
    </row>
    <row r="306" spans="1:12" x14ac:dyDescent="0.2">
      <c r="A306" s="41"/>
      <c r="B306" s="2"/>
      <c r="E306" s="279"/>
      <c r="F306" s="280"/>
      <c r="G306" s="45"/>
      <c r="H306" s="45"/>
      <c r="I306" s="278"/>
      <c r="J306" s="45"/>
      <c r="K306" s="66"/>
      <c r="L306" s="66"/>
    </row>
    <row r="307" spans="1:12" x14ac:dyDescent="0.2">
      <c r="A307" s="41"/>
      <c r="B307" s="2"/>
      <c r="E307" s="279"/>
      <c r="F307" s="280"/>
      <c r="G307" s="45"/>
      <c r="H307" s="45"/>
      <c r="I307" s="278"/>
      <c r="J307" s="45"/>
      <c r="K307" s="66"/>
      <c r="L307" s="66"/>
    </row>
    <row r="308" spans="1:12" x14ac:dyDescent="0.2">
      <c r="A308" s="41"/>
      <c r="B308" s="2"/>
      <c r="E308" s="279"/>
      <c r="F308" s="280"/>
      <c r="G308" s="45"/>
      <c r="H308" s="45"/>
      <c r="I308" s="278"/>
      <c r="J308" s="45"/>
      <c r="K308" s="66"/>
      <c r="L308" s="66"/>
    </row>
    <row r="309" spans="1:12" x14ac:dyDescent="0.2">
      <c r="A309" s="41"/>
      <c r="B309" s="2"/>
      <c r="E309" s="279"/>
      <c r="F309" s="280"/>
      <c r="G309" s="45"/>
      <c r="H309" s="45"/>
      <c r="I309" s="278"/>
      <c r="J309" s="45"/>
      <c r="K309" s="66"/>
      <c r="L309" s="66"/>
    </row>
    <row r="310" spans="1:12" x14ac:dyDescent="0.2">
      <c r="A310" s="41"/>
      <c r="B310" s="2"/>
      <c r="E310" s="279"/>
      <c r="F310" s="280"/>
      <c r="G310" s="45"/>
      <c r="H310" s="45"/>
      <c r="I310" s="278"/>
      <c r="J310" s="45"/>
      <c r="K310" s="66"/>
      <c r="L310" s="66"/>
    </row>
    <row r="311" spans="1:12" x14ac:dyDescent="0.2">
      <c r="A311" s="41"/>
      <c r="B311" s="2"/>
      <c r="E311" s="279"/>
      <c r="F311" s="280"/>
      <c r="G311" s="45"/>
      <c r="H311" s="45"/>
      <c r="I311" s="278"/>
      <c r="J311" s="45"/>
      <c r="K311" s="66"/>
      <c r="L311" s="66"/>
    </row>
    <row r="312" spans="1:12" x14ac:dyDescent="0.2">
      <c r="A312" s="41"/>
      <c r="B312" s="2"/>
      <c r="E312" s="279"/>
      <c r="F312" s="280"/>
      <c r="G312" s="45"/>
      <c r="H312" s="45"/>
      <c r="I312" s="278"/>
      <c r="J312" s="45"/>
      <c r="K312" s="66"/>
      <c r="L312" s="66"/>
    </row>
    <row r="313" spans="1:12" x14ac:dyDescent="0.2">
      <c r="A313" s="41"/>
      <c r="B313" s="2"/>
      <c r="E313" s="279"/>
      <c r="F313" s="280"/>
      <c r="G313" s="45"/>
      <c r="H313" s="45"/>
      <c r="I313" s="278"/>
      <c r="J313" s="45"/>
      <c r="K313" s="66"/>
      <c r="L313" s="66"/>
    </row>
    <row r="314" spans="1:12" x14ac:dyDescent="0.2">
      <c r="A314" s="41"/>
      <c r="B314" s="2"/>
      <c r="E314" s="279"/>
      <c r="F314" s="280"/>
      <c r="G314" s="45"/>
      <c r="H314" s="45"/>
      <c r="I314" s="278"/>
      <c r="J314" s="45"/>
      <c r="K314" s="66"/>
      <c r="L314" s="66"/>
    </row>
    <row r="315" spans="1:12" x14ac:dyDescent="0.2">
      <c r="A315" s="41"/>
      <c r="B315" s="2"/>
      <c r="E315" s="279"/>
      <c r="F315" s="280"/>
      <c r="G315" s="45"/>
      <c r="H315" s="45"/>
      <c r="I315" s="278"/>
      <c r="J315" s="45"/>
      <c r="K315" s="66"/>
      <c r="L315" s="66"/>
    </row>
    <row r="316" spans="1:12" x14ac:dyDescent="0.2">
      <c r="A316" s="41"/>
      <c r="B316" s="2"/>
      <c r="E316" s="279"/>
      <c r="F316" s="280"/>
      <c r="G316" s="45"/>
      <c r="H316" s="45"/>
      <c r="I316" s="278"/>
      <c r="J316" s="45"/>
      <c r="K316" s="66"/>
      <c r="L316" s="66"/>
    </row>
    <row r="317" spans="1:12" x14ac:dyDescent="0.2">
      <c r="A317" s="41"/>
      <c r="B317" s="2"/>
      <c r="E317" s="279"/>
      <c r="F317" s="280"/>
      <c r="G317" s="45"/>
      <c r="H317" s="45"/>
      <c r="I317" s="278"/>
      <c r="J317" s="45"/>
      <c r="K317" s="66"/>
      <c r="L317" s="66"/>
    </row>
    <row r="318" spans="1:12" x14ac:dyDescent="0.2">
      <c r="A318" s="41"/>
      <c r="B318" s="2"/>
      <c r="E318" s="279"/>
      <c r="F318" s="280"/>
      <c r="G318" s="45"/>
      <c r="H318" s="45"/>
      <c r="I318" s="278"/>
      <c r="J318" s="45"/>
      <c r="K318" s="66"/>
      <c r="L318" s="66"/>
    </row>
    <row r="319" spans="1:12" x14ac:dyDescent="0.2">
      <c r="A319" s="41"/>
      <c r="B319" s="2"/>
      <c r="E319" s="279"/>
      <c r="F319" s="280"/>
      <c r="G319" s="45"/>
      <c r="H319" s="45"/>
      <c r="I319" s="278"/>
      <c r="J319" s="45"/>
      <c r="K319" s="66"/>
      <c r="L319" s="66"/>
    </row>
    <row r="320" spans="1:12" x14ac:dyDescent="0.2">
      <c r="A320" s="41"/>
      <c r="B320" s="2"/>
      <c r="E320" s="279"/>
      <c r="F320" s="280"/>
      <c r="G320" s="45"/>
      <c r="H320" s="45"/>
      <c r="I320" s="278"/>
      <c r="J320" s="45"/>
      <c r="K320" s="66"/>
      <c r="L320" s="66"/>
    </row>
    <row r="321" spans="1:12" x14ac:dyDescent="0.2">
      <c r="A321" s="41"/>
      <c r="B321" s="2"/>
      <c r="E321" s="279"/>
      <c r="F321" s="280"/>
      <c r="G321" s="45"/>
      <c r="H321" s="45"/>
      <c r="I321" s="278"/>
      <c r="J321" s="45"/>
      <c r="K321" s="66"/>
      <c r="L321" s="66"/>
    </row>
    <row r="322" spans="1:12" x14ac:dyDescent="0.2">
      <c r="A322" s="41"/>
      <c r="B322" s="2"/>
      <c r="E322" s="279"/>
      <c r="F322" s="280"/>
      <c r="G322" s="45"/>
      <c r="H322" s="45"/>
      <c r="I322" s="278"/>
      <c r="J322" s="45"/>
      <c r="K322" s="66"/>
      <c r="L322" s="66"/>
    </row>
    <row r="323" spans="1:12" x14ac:dyDescent="0.2">
      <c r="A323" s="41"/>
      <c r="B323" s="2"/>
      <c r="E323" s="279"/>
      <c r="F323" s="280"/>
      <c r="G323" s="45"/>
      <c r="H323" s="45"/>
      <c r="I323" s="278"/>
      <c r="J323" s="45"/>
      <c r="K323" s="66"/>
      <c r="L323" s="66"/>
    </row>
    <row r="324" spans="1:12" x14ac:dyDescent="0.2">
      <c r="A324" s="41"/>
      <c r="B324" s="2"/>
      <c r="E324" s="279"/>
      <c r="F324" s="280"/>
      <c r="G324" s="45"/>
      <c r="H324" s="45"/>
      <c r="I324" s="278"/>
      <c r="J324" s="45"/>
      <c r="K324" s="66"/>
      <c r="L324" s="66"/>
    </row>
    <row r="325" spans="1:12" x14ac:dyDescent="0.2">
      <c r="A325" s="41"/>
      <c r="B325" s="2"/>
      <c r="E325" s="279"/>
      <c r="F325" s="280"/>
      <c r="G325" s="45"/>
      <c r="H325" s="45"/>
      <c r="I325" s="278"/>
      <c r="J325" s="45"/>
      <c r="K325" s="66"/>
      <c r="L325" s="66"/>
    </row>
    <row r="326" spans="1:12" x14ac:dyDescent="0.2">
      <c r="A326" s="41"/>
      <c r="B326" s="2"/>
      <c r="E326" s="279"/>
      <c r="F326" s="280"/>
      <c r="G326" s="45"/>
      <c r="H326" s="45"/>
      <c r="I326" s="278"/>
      <c r="J326" s="45"/>
      <c r="K326" s="66"/>
      <c r="L326" s="66"/>
    </row>
    <row r="327" spans="1:12" x14ac:dyDescent="0.2">
      <c r="A327" s="41"/>
      <c r="B327" s="2"/>
      <c r="E327" s="279"/>
      <c r="F327" s="280"/>
      <c r="G327" s="45"/>
      <c r="H327" s="45"/>
      <c r="I327" s="278"/>
      <c r="J327" s="45"/>
      <c r="K327" s="66"/>
      <c r="L327" s="66"/>
    </row>
    <row r="328" spans="1:12" x14ac:dyDescent="0.2">
      <c r="A328" s="41"/>
      <c r="B328" s="2"/>
      <c r="E328" s="279"/>
      <c r="F328" s="280"/>
      <c r="G328" s="45"/>
      <c r="H328" s="45"/>
      <c r="I328" s="278"/>
      <c r="J328" s="45"/>
      <c r="K328" s="66"/>
      <c r="L328" s="66"/>
    </row>
    <row r="329" spans="1:12" x14ac:dyDescent="0.2">
      <c r="A329" s="41"/>
      <c r="B329" s="2"/>
      <c r="E329" s="279"/>
      <c r="F329" s="280"/>
      <c r="G329" s="45"/>
      <c r="H329" s="45"/>
      <c r="I329" s="278"/>
      <c r="J329" s="45"/>
      <c r="K329" s="66"/>
      <c r="L329" s="66"/>
    </row>
    <row r="330" spans="1:12" x14ac:dyDescent="0.2">
      <c r="A330" s="41"/>
      <c r="B330" s="2"/>
      <c r="E330" s="279"/>
      <c r="F330" s="280"/>
      <c r="G330" s="45"/>
      <c r="H330" s="45"/>
      <c r="I330" s="278"/>
      <c r="J330" s="45"/>
      <c r="K330" s="66"/>
      <c r="L330" s="66"/>
    </row>
    <row r="331" spans="1:12" x14ac:dyDescent="0.2">
      <c r="A331" s="41"/>
      <c r="B331" s="2"/>
      <c r="E331" s="279"/>
      <c r="F331" s="280"/>
      <c r="G331" s="45"/>
      <c r="H331" s="45"/>
      <c r="I331" s="278"/>
      <c r="J331" s="45"/>
      <c r="K331" s="66"/>
      <c r="L331" s="66"/>
    </row>
    <row r="332" spans="1:12" x14ac:dyDescent="0.2">
      <c r="A332" s="41"/>
      <c r="B332" s="2"/>
      <c r="E332" s="279"/>
      <c r="F332" s="280"/>
      <c r="G332" s="45"/>
      <c r="H332" s="45"/>
      <c r="I332" s="278"/>
      <c r="J332" s="45"/>
      <c r="K332" s="66"/>
      <c r="L332" s="66"/>
    </row>
    <row r="333" spans="1:12" x14ac:dyDescent="0.2">
      <c r="A333" s="41"/>
      <c r="B333" s="2"/>
      <c r="E333" s="279"/>
      <c r="F333" s="280"/>
      <c r="G333" s="45"/>
      <c r="H333" s="45"/>
      <c r="I333" s="278"/>
      <c r="J333" s="45"/>
      <c r="K333" s="66"/>
      <c r="L333" s="66"/>
    </row>
    <row r="334" spans="1:12" x14ac:dyDescent="0.2">
      <c r="A334" s="41"/>
      <c r="B334" s="2"/>
      <c r="E334" s="279"/>
      <c r="F334" s="280"/>
      <c r="G334" s="45"/>
      <c r="H334" s="45"/>
      <c r="I334" s="278"/>
      <c r="J334" s="45"/>
      <c r="K334" s="66"/>
      <c r="L334" s="66"/>
    </row>
    <row r="335" spans="1:12" x14ac:dyDescent="0.2">
      <c r="A335" s="41"/>
      <c r="B335" s="2"/>
      <c r="E335" s="279"/>
      <c r="F335" s="280"/>
      <c r="G335" s="45"/>
      <c r="H335" s="45"/>
      <c r="I335" s="278"/>
      <c r="J335" s="45"/>
      <c r="K335" s="66"/>
      <c r="L335" s="66"/>
    </row>
    <row r="336" spans="1:12" x14ac:dyDescent="0.2">
      <c r="A336" s="41"/>
      <c r="B336" s="2"/>
      <c r="E336" s="279"/>
      <c r="F336" s="280"/>
      <c r="G336" s="45"/>
      <c r="H336" s="45"/>
      <c r="I336" s="278"/>
      <c r="J336" s="45"/>
      <c r="K336" s="66"/>
      <c r="L336" s="66"/>
    </row>
    <row r="337" spans="1:12" x14ac:dyDescent="0.2">
      <c r="A337" s="41"/>
      <c r="B337" s="2"/>
      <c r="E337" s="279"/>
      <c r="F337" s="280"/>
      <c r="G337" s="45"/>
      <c r="H337" s="45"/>
      <c r="I337" s="278"/>
      <c r="J337" s="45"/>
      <c r="K337" s="66"/>
      <c r="L337" s="66"/>
    </row>
    <row r="338" spans="1:12" x14ac:dyDescent="0.2">
      <c r="A338" s="41"/>
      <c r="B338" s="2"/>
      <c r="E338" s="279"/>
      <c r="F338" s="280"/>
      <c r="G338" s="45"/>
      <c r="H338" s="45"/>
      <c r="I338" s="278"/>
      <c r="J338" s="45"/>
      <c r="K338" s="66"/>
      <c r="L338" s="66"/>
    </row>
    <row r="339" spans="1:12" x14ac:dyDescent="0.2">
      <c r="A339" s="41"/>
      <c r="B339" s="2"/>
      <c r="E339" s="279"/>
      <c r="F339" s="280"/>
      <c r="G339" s="45"/>
      <c r="H339" s="45"/>
      <c r="I339" s="278"/>
      <c r="J339" s="45"/>
      <c r="K339" s="66"/>
      <c r="L339" s="66"/>
    </row>
    <row r="340" spans="1:12" x14ac:dyDescent="0.2">
      <c r="A340" s="41"/>
      <c r="B340" s="2"/>
      <c r="E340" s="279"/>
      <c r="F340" s="280"/>
      <c r="G340" s="45"/>
      <c r="H340" s="45"/>
      <c r="I340" s="278"/>
      <c r="J340" s="45"/>
      <c r="K340" s="66"/>
      <c r="L340" s="66"/>
    </row>
    <row r="341" spans="1:12" x14ac:dyDescent="0.2">
      <c r="A341" s="41"/>
      <c r="B341" s="2"/>
      <c r="E341" s="279"/>
      <c r="F341" s="280"/>
      <c r="G341" s="45"/>
      <c r="H341" s="45"/>
      <c r="I341" s="278"/>
      <c r="J341" s="45"/>
      <c r="K341" s="66"/>
      <c r="L341" s="66"/>
    </row>
    <row r="342" spans="1:12" x14ac:dyDescent="0.2">
      <c r="A342" s="41"/>
      <c r="B342" s="2"/>
      <c r="E342" s="279"/>
      <c r="F342" s="280"/>
      <c r="G342" s="45"/>
      <c r="H342" s="45"/>
      <c r="I342" s="278"/>
      <c r="J342" s="45"/>
      <c r="K342" s="66"/>
      <c r="L342" s="66"/>
    </row>
    <row r="343" spans="1:12" x14ac:dyDescent="0.2">
      <c r="A343" s="41"/>
      <c r="B343" s="2"/>
      <c r="E343" s="279"/>
      <c r="F343" s="280"/>
      <c r="G343" s="45"/>
      <c r="H343" s="45"/>
      <c r="I343" s="278"/>
      <c r="J343" s="45"/>
      <c r="K343" s="66"/>
      <c r="L343" s="66"/>
    </row>
    <row r="344" spans="1:12" x14ac:dyDescent="0.2">
      <c r="A344" s="41"/>
      <c r="B344" s="2"/>
      <c r="E344" s="279"/>
      <c r="F344" s="280"/>
      <c r="G344" s="45"/>
      <c r="H344" s="45"/>
      <c r="I344" s="278"/>
      <c r="J344" s="45"/>
      <c r="K344" s="66"/>
      <c r="L344" s="66"/>
    </row>
    <row r="345" spans="1:12" x14ac:dyDescent="0.2">
      <c r="A345" s="41"/>
      <c r="B345" s="2"/>
      <c r="E345" s="279"/>
      <c r="F345" s="280"/>
      <c r="G345" s="45"/>
      <c r="H345" s="45"/>
      <c r="I345" s="278"/>
      <c r="J345" s="45"/>
      <c r="K345" s="66"/>
      <c r="L345" s="66"/>
    </row>
    <row r="346" spans="1:12" x14ac:dyDescent="0.2">
      <c r="A346" s="41"/>
      <c r="B346" s="2"/>
      <c r="E346" s="279"/>
      <c r="F346" s="280"/>
      <c r="G346" s="45"/>
      <c r="H346" s="45"/>
      <c r="I346" s="278"/>
      <c r="J346" s="45"/>
      <c r="K346" s="66"/>
      <c r="L346" s="66"/>
    </row>
    <row r="347" spans="1:12" x14ac:dyDescent="0.2">
      <c r="A347" s="41"/>
      <c r="B347" s="2"/>
      <c r="E347" s="279"/>
      <c r="F347" s="280"/>
      <c r="G347" s="45"/>
      <c r="H347" s="45"/>
      <c r="I347" s="278"/>
      <c r="J347" s="45"/>
      <c r="K347" s="66"/>
      <c r="L347" s="66"/>
    </row>
    <row r="348" spans="1:12" x14ac:dyDescent="0.2">
      <c r="A348" s="41"/>
      <c r="B348" s="2"/>
      <c r="E348" s="279"/>
      <c r="F348" s="280"/>
      <c r="G348" s="45"/>
      <c r="H348" s="45"/>
      <c r="I348" s="278"/>
      <c r="J348" s="45"/>
      <c r="K348" s="66"/>
      <c r="L348" s="66"/>
    </row>
    <row r="349" spans="1:12" x14ac:dyDescent="0.2">
      <c r="A349" s="41"/>
      <c r="B349" s="2"/>
      <c r="E349" s="279"/>
      <c r="F349" s="280"/>
      <c r="G349" s="45"/>
      <c r="H349" s="45"/>
      <c r="I349" s="278"/>
      <c r="J349" s="45"/>
      <c r="K349" s="66"/>
      <c r="L349" s="66"/>
    </row>
    <row r="350" spans="1:12" x14ac:dyDescent="0.2">
      <c r="A350" s="41"/>
      <c r="B350" s="2"/>
      <c r="E350" s="279"/>
      <c r="F350" s="280"/>
      <c r="G350" s="45"/>
      <c r="H350" s="45"/>
      <c r="I350" s="278"/>
      <c r="J350" s="45"/>
      <c r="K350" s="66"/>
      <c r="L350" s="66"/>
    </row>
    <row r="351" spans="1:12" x14ac:dyDescent="0.2">
      <c r="A351" s="41"/>
      <c r="B351" s="2"/>
      <c r="E351" s="279"/>
      <c r="F351" s="280"/>
      <c r="G351" s="45"/>
      <c r="H351" s="45"/>
      <c r="I351" s="278"/>
      <c r="J351" s="45"/>
      <c r="K351" s="66"/>
      <c r="L351" s="66"/>
    </row>
    <row r="352" spans="1:12" x14ac:dyDescent="0.2">
      <c r="A352" s="41"/>
      <c r="B352" s="2"/>
      <c r="E352" s="279"/>
      <c r="F352" s="280"/>
      <c r="G352" s="45"/>
      <c r="H352" s="45"/>
      <c r="I352" s="278"/>
      <c r="J352" s="45"/>
      <c r="K352" s="66"/>
      <c r="L352" s="66"/>
    </row>
    <row r="353" spans="1:12" x14ac:dyDescent="0.2">
      <c r="A353" s="41"/>
      <c r="B353" s="2"/>
      <c r="E353" s="279"/>
      <c r="F353" s="280"/>
      <c r="G353" s="45"/>
      <c r="H353" s="45"/>
      <c r="I353" s="278"/>
      <c r="J353" s="45"/>
      <c r="K353" s="66"/>
      <c r="L353" s="66"/>
    </row>
    <row r="354" spans="1:12" x14ac:dyDescent="0.2">
      <c r="A354" s="41"/>
      <c r="B354" s="2"/>
      <c r="E354" s="279"/>
      <c r="F354" s="280"/>
      <c r="G354" s="45"/>
      <c r="H354" s="45"/>
      <c r="I354" s="278"/>
      <c r="J354" s="45"/>
      <c r="K354" s="66"/>
      <c r="L354" s="66"/>
    </row>
    <row r="355" spans="1:12" x14ac:dyDescent="0.2">
      <c r="A355" s="41"/>
      <c r="B355" s="2"/>
      <c r="E355" s="279"/>
      <c r="F355" s="280"/>
      <c r="G355" s="45"/>
      <c r="H355" s="45"/>
      <c r="I355" s="278"/>
      <c r="J355" s="45"/>
      <c r="K355" s="66"/>
      <c r="L355" s="66"/>
    </row>
    <row r="356" spans="1:12" x14ac:dyDescent="0.2">
      <c r="A356" s="41"/>
      <c r="B356" s="2"/>
      <c r="E356" s="279"/>
      <c r="F356" s="280"/>
      <c r="G356" s="45"/>
      <c r="H356" s="45"/>
      <c r="I356" s="278"/>
      <c r="J356" s="45"/>
      <c r="K356" s="66"/>
      <c r="L356" s="66"/>
    </row>
    <row r="357" spans="1:12" x14ac:dyDescent="0.2">
      <c r="A357" s="41"/>
      <c r="B357" s="2"/>
      <c r="E357" s="279"/>
      <c r="F357" s="280"/>
      <c r="G357" s="45"/>
      <c r="H357" s="45"/>
      <c r="I357" s="278"/>
      <c r="J357" s="45"/>
      <c r="K357" s="66"/>
      <c r="L357" s="66"/>
    </row>
    <row r="358" spans="1:12" x14ac:dyDescent="0.2">
      <c r="A358" s="41"/>
      <c r="B358" s="2"/>
      <c r="E358" s="279"/>
      <c r="F358" s="280"/>
      <c r="G358" s="45"/>
      <c r="H358" s="45"/>
      <c r="I358" s="278"/>
      <c r="J358" s="45"/>
      <c r="K358" s="66"/>
      <c r="L358" s="66"/>
    </row>
    <row r="359" spans="1:12" x14ac:dyDescent="0.2">
      <c r="A359" s="41"/>
      <c r="B359" s="2"/>
      <c r="E359" s="279"/>
      <c r="F359" s="280"/>
      <c r="G359" s="45"/>
      <c r="H359" s="45"/>
      <c r="I359" s="278"/>
      <c r="J359" s="45"/>
      <c r="K359" s="66"/>
      <c r="L359" s="66"/>
    </row>
    <row r="360" spans="1:12" x14ac:dyDescent="0.2">
      <c r="A360" s="41"/>
      <c r="B360" s="2"/>
      <c r="E360" s="279"/>
      <c r="F360" s="280"/>
      <c r="G360" s="45"/>
      <c r="H360" s="45"/>
      <c r="I360" s="278"/>
      <c r="J360" s="45"/>
      <c r="K360" s="66"/>
      <c r="L360" s="66"/>
    </row>
    <row r="361" spans="1:12" x14ac:dyDescent="0.2">
      <c r="A361" s="41"/>
      <c r="B361" s="2"/>
      <c r="E361" s="279"/>
      <c r="F361" s="280"/>
      <c r="G361" s="45"/>
      <c r="H361" s="45"/>
      <c r="I361" s="278"/>
      <c r="J361" s="45"/>
      <c r="K361" s="66"/>
      <c r="L361" s="66"/>
    </row>
    <row r="362" spans="1:12" x14ac:dyDescent="0.2">
      <c r="A362" s="41"/>
      <c r="B362" s="2"/>
      <c r="E362" s="279"/>
      <c r="F362" s="280"/>
      <c r="G362" s="45"/>
      <c r="H362" s="45"/>
      <c r="I362" s="278"/>
      <c r="J362" s="45"/>
      <c r="K362" s="66"/>
      <c r="L362" s="66"/>
    </row>
    <row r="363" spans="1:12" x14ac:dyDescent="0.2">
      <c r="A363" s="41"/>
      <c r="B363" s="2"/>
      <c r="E363" s="279"/>
      <c r="F363" s="280"/>
      <c r="G363" s="45"/>
      <c r="H363" s="45"/>
      <c r="I363" s="278"/>
      <c r="J363" s="45"/>
      <c r="K363" s="66"/>
      <c r="L363" s="66"/>
    </row>
    <row r="364" spans="1:12" x14ac:dyDescent="0.2">
      <c r="A364" s="41"/>
      <c r="B364" s="2"/>
      <c r="E364" s="279"/>
      <c r="F364" s="280"/>
      <c r="G364" s="45"/>
      <c r="H364" s="45"/>
      <c r="I364" s="278"/>
      <c r="J364" s="45"/>
      <c r="K364" s="66"/>
      <c r="L364" s="66"/>
    </row>
    <row r="365" spans="1:12" x14ac:dyDescent="0.2">
      <c r="A365" s="41"/>
      <c r="B365" s="2"/>
      <c r="E365" s="279"/>
      <c r="F365" s="280"/>
      <c r="G365" s="45"/>
      <c r="H365" s="45"/>
      <c r="I365" s="278"/>
      <c r="J365" s="45"/>
      <c r="K365" s="66"/>
      <c r="L365" s="66"/>
    </row>
    <row r="366" spans="1:12" x14ac:dyDescent="0.2">
      <c r="A366" s="41"/>
      <c r="B366" s="2"/>
      <c r="E366" s="279"/>
      <c r="F366" s="280"/>
      <c r="G366" s="45"/>
      <c r="H366" s="45"/>
      <c r="I366" s="278"/>
      <c r="J366" s="45"/>
      <c r="K366" s="66"/>
      <c r="L366" s="66"/>
    </row>
    <row r="367" spans="1:12" x14ac:dyDescent="0.2">
      <c r="A367" s="41"/>
      <c r="B367" s="2"/>
      <c r="E367" s="279"/>
      <c r="F367" s="280"/>
      <c r="G367" s="45"/>
      <c r="H367" s="45"/>
      <c r="I367" s="278"/>
      <c r="J367" s="45"/>
      <c r="K367" s="66"/>
      <c r="L367" s="66"/>
    </row>
    <row r="368" spans="1:12" x14ac:dyDescent="0.2">
      <c r="A368" s="41"/>
      <c r="B368" s="2"/>
      <c r="E368" s="279"/>
      <c r="F368" s="280"/>
      <c r="G368" s="45"/>
      <c r="H368" s="45"/>
      <c r="I368" s="278"/>
      <c r="J368" s="45"/>
      <c r="K368" s="66"/>
      <c r="L368" s="66"/>
    </row>
    <row r="369" spans="1:12" x14ac:dyDescent="0.2">
      <c r="A369" s="41"/>
      <c r="B369" s="2"/>
      <c r="E369" s="279"/>
      <c r="F369" s="280"/>
      <c r="G369" s="45"/>
      <c r="H369" s="45"/>
      <c r="I369" s="278"/>
      <c r="J369" s="45"/>
      <c r="K369" s="66"/>
      <c r="L369" s="66"/>
    </row>
    <row r="370" spans="1:12" x14ac:dyDescent="0.2">
      <c r="A370" s="41"/>
      <c r="B370" s="2"/>
      <c r="E370" s="279"/>
      <c r="F370" s="280"/>
      <c r="G370" s="45"/>
      <c r="H370" s="45"/>
      <c r="I370" s="278"/>
      <c r="J370" s="45"/>
      <c r="K370" s="66"/>
      <c r="L370" s="66"/>
    </row>
    <row r="371" spans="1:12" x14ac:dyDescent="0.2">
      <c r="A371" s="41"/>
      <c r="B371" s="2"/>
      <c r="E371" s="279"/>
      <c r="F371" s="280"/>
      <c r="G371" s="45"/>
      <c r="H371" s="45"/>
      <c r="I371" s="278"/>
      <c r="J371" s="45"/>
      <c r="K371" s="66"/>
      <c r="L371" s="66"/>
    </row>
    <row r="372" spans="1:12" x14ac:dyDescent="0.2">
      <c r="A372" s="41"/>
      <c r="B372" s="2"/>
      <c r="E372" s="279"/>
      <c r="F372" s="280"/>
      <c r="G372" s="45"/>
      <c r="H372" s="45"/>
      <c r="I372" s="278"/>
      <c r="J372" s="45"/>
      <c r="K372" s="66"/>
      <c r="L372" s="66"/>
    </row>
    <row r="373" spans="1:12" x14ac:dyDescent="0.2">
      <c r="A373" s="41"/>
      <c r="B373" s="2"/>
      <c r="E373" s="279"/>
      <c r="F373" s="280"/>
      <c r="G373" s="45"/>
      <c r="H373" s="45"/>
      <c r="I373" s="278"/>
      <c r="J373" s="45"/>
      <c r="K373" s="66"/>
      <c r="L373" s="66"/>
    </row>
    <row r="374" spans="1:12" x14ac:dyDescent="0.2">
      <c r="A374" s="41"/>
      <c r="B374" s="2"/>
      <c r="E374" s="279"/>
      <c r="F374" s="280"/>
      <c r="G374" s="45"/>
      <c r="H374" s="45"/>
      <c r="I374" s="278"/>
      <c r="J374" s="45"/>
      <c r="K374" s="66"/>
      <c r="L374" s="66"/>
    </row>
    <row r="375" spans="1:12" x14ac:dyDescent="0.2">
      <c r="A375" s="41"/>
      <c r="B375" s="2"/>
      <c r="E375" s="279"/>
      <c r="F375" s="280"/>
      <c r="G375" s="45"/>
      <c r="H375" s="45"/>
      <c r="I375" s="278"/>
      <c r="J375" s="45"/>
      <c r="K375" s="66"/>
      <c r="L375" s="66"/>
    </row>
    <row r="376" spans="1:12" x14ac:dyDescent="0.2">
      <c r="A376" s="41"/>
      <c r="B376" s="2"/>
      <c r="E376" s="279"/>
      <c r="F376" s="280"/>
      <c r="G376" s="45"/>
      <c r="H376" s="45"/>
      <c r="I376" s="278"/>
      <c r="J376" s="45"/>
      <c r="K376" s="66"/>
      <c r="L376" s="66"/>
    </row>
    <row r="377" spans="1:12" x14ac:dyDescent="0.2">
      <c r="A377" s="41"/>
      <c r="B377" s="2"/>
      <c r="E377" s="279"/>
      <c r="F377" s="280"/>
      <c r="G377" s="45"/>
      <c r="H377" s="45"/>
      <c r="I377" s="278"/>
      <c r="J377" s="45"/>
      <c r="K377" s="66"/>
      <c r="L377" s="66"/>
    </row>
    <row r="378" spans="1:12" x14ac:dyDescent="0.2">
      <c r="A378" s="41"/>
      <c r="B378" s="2"/>
      <c r="E378" s="279"/>
      <c r="F378" s="280"/>
      <c r="G378" s="45"/>
      <c r="H378" s="45"/>
      <c r="I378" s="278"/>
      <c r="J378" s="45"/>
      <c r="K378" s="66"/>
      <c r="L378" s="66"/>
    </row>
    <row r="379" spans="1:12" x14ac:dyDescent="0.2">
      <c r="A379" s="41"/>
      <c r="B379" s="2"/>
      <c r="E379" s="279"/>
      <c r="F379" s="280"/>
      <c r="G379" s="45"/>
      <c r="H379" s="45"/>
      <c r="I379" s="278"/>
      <c r="J379" s="45"/>
      <c r="K379" s="66"/>
      <c r="L379" s="66"/>
    </row>
    <row r="380" spans="1:12" x14ac:dyDescent="0.2">
      <c r="A380" s="41"/>
      <c r="B380" s="2"/>
      <c r="E380" s="279"/>
      <c r="F380" s="280"/>
      <c r="G380" s="45"/>
      <c r="H380" s="45"/>
      <c r="I380" s="278"/>
      <c r="J380" s="45"/>
      <c r="K380" s="66"/>
      <c r="L380" s="66"/>
    </row>
    <row r="381" spans="1:12" x14ac:dyDescent="0.2">
      <c r="A381" s="41"/>
      <c r="B381" s="2"/>
      <c r="E381" s="279"/>
      <c r="F381" s="280"/>
      <c r="G381" s="45"/>
      <c r="H381" s="45"/>
      <c r="I381" s="278"/>
      <c r="J381" s="45"/>
      <c r="K381" s="66"/>
      <c r="L381" s="66"/>
    </row>
    <row r="382" spans="1:12" x14ac:dyDescent="0.2">
      <c r="A382" s="41"/>
      <c r="B382" s="2"/>
      <c r="E382" s="279"/>
      <c r="F382" s="280"/>
      <c r="G382" s="45"/>
      <c r="H382" s="45"/>
      <c r="I382" s="278"/>
      <c r="J382" s="45"/>
      <c r="K382" s="66"/>
      <c r="L382" s="66"/>
    </row>
    <row r="383" spans="1:12" x14ac:dyDescent="0.2">
      <c r="A383" s="41"/>
      <c r="B383" s="2"/>
      <c r="E383" s="279"/>
      <c r="F383" s="280"/>
      <c r="G383" s="45"/>
      <c r="H383" s="45"/>
      <c r="I383" s="278"/>
      <c r="J383" s="45"/>
      <c r="K383" s="66"/>
      <c r="L383" s="66"/>
    </row>
    <row r="384" spans="1:12" x14ac:dyDescent="0.2">
      <c r="A384" s="41"/>
      <c r="B384" s="2"/>
      <c r="E384" s="279"/>
      <c r="F384" s="280"/>
      <c r="G384" s="45"/>
      <c r="H384" s="45"/>
      <c r="I384" s="278"/>
      <c r="J384" s="45"/>
      <c r="K384" s="66"/>
      <c r="L384" s="66"/>
    </row>
    <row r="385" spans="1:12" x14ac:dyDescent="0.2">
      <c r="A385" s="41"/>
      <c r="B385" s="2"/>
      <c r="E385" s="279"/>
      <c r="F385" s="280"/>
      <c r="G385" s="45"/>
      <c r="H385" s="45"/>
      <c r="I385" s="278"/>
      <c r="J385" s="45"/>
      <c r="K385" s="66"/>
      <c r="L385" s="66"/>
    </row>
    <row r="386" spans="1:12" x14ac:dyDescent="0.2">
      <c r="A386" s="41"/>
      <c r="B386" s="2"/>
      <c r="E386" s="279"/>
      <c r="F386" s="280"/>
      <c r="G386" s="45"/>
      <c r="H386" s="45"/>
      <c r="I386" s="278"/>
      <c r="J386" s="45"/>
      <c r="K386" s="66"/>
      <c r="L386" s="66"/>
    </row>
    <row r="387" spans="1:12" x14ac:dyDescent="0.2">
      <c r="A387" s="41"/>
      <c r="B387" s="2"/>
      <c r="E387" s="279"/>
      <c r="F387" s="280"/>
      <c r="G387" s="45"/>
      <c r="H387" s="45"/>
      <c r="I387" s="278"/>
      <c r="J387" s="45"/>
      <c r="K387" s="66"/>
      <c r="L387" s="66"/>
    </row>
    <row r="388" spans="1:12" x14ac:dyDescent="0.2">
      <c r="A388" s="41"/>
      <c r="B388" s="2"/>
      <c r="E388" s="279"/>
      <c r="F388" s="280"/>
      <c r="G388" s="45"/>
      <c r="H388" s="45"/>
      <c r="I388" s="278"/>
      <c r="J388" s="45"/>
      <c r="K388" s="66"/>
      <c r="L388" s="66"/>
    </row>
    <row r="389" spans="1:12" x14ac:dyDescent="0.2">
      <c r="A389" s="41"/>
      <c r="B389" s="2"/>
      <c r="E389" s="279"/>
      <c r="F389" s="280"/>
      <c r="G389" s="45"/>
      <c r="H389" s="45"/>
      <c r="I389" s="278"/>
      <c r="J389" s="45"/>
      <c r="K389" s="66"/>
      <c r="L389" s="66"/>
    </row>
    <row r="390" spans="1:12" x14ac:dyDescent="0.2">
      <c r="A390" s="41"/>
      <c r="B390" s="2"/>
      <c r="E390" s="279"/>
      <c r="F390" s="280"/>
      <c r="G390" s="45"/>
      <c r="H390" s="45"/>
      <c r="I390" s="278"/>
      <c r="J390" s="45"/>
      <c r="K390" s="66"/>
      <c r="L390" s="66"/>
    </row>
    <row r="391" spans="1:12" x14ac:dyDescent="0.2">
      <c r="A391" s="41"/>
      <c r="B391" s="2"/>
      <c r="E391" s="279"/>
      <c r="F391" s="280"/>
      <c r="G391" s="45"/>
      <c r="H391" s="45"/>
      <c r="I391" s="278"/>
      <c r="J391" s="45"/>
      <c r="K391" s="66"/>
      <c r="L391" s="66"/>
    </row>
    <row r="392" spans="1:12" x14ac:dyDescent="0.2">
      <c r="A392" s="41"/>
      <c r="B392" s="2"/>
      <c r="E392" s="279"/>
      <c r="F392" s="280"/>
      <c r="G392" s="45"/>
      <c r="H392" s="45"/>
      <c r="I392" s="278"/>
      <c r="J392" s="45"/>
      <c r="K392" s="66"/>
      <c r="L392" s="66"/>
    </row>
    <row r="393" spans="1:12" x14ac:dyDescent="0.2">
      <c r="A393" s="41"/>
      <c r="B393" s="2"/>
      <c r="E393" s="279"/>
      <c r="F393" s="280"/>
      <c r="G393" s="45"/>
      <c r="H393" s="45"/>
      <c r="I393" s="278"/>
      <c r="J393" s="45"/>
      <c r="K393" s="66"/>
      <c r="L393" s="66"/>
    </row>
    <row r="394" spans="1:12" x14ac:dyDescent="0.2">
      <c r="A394" s="41"/>
      <c r="B394" s="2"/>
      <c r="E394" s="279"/>
      <c r="F394" s="280"/>
      <c r="G394" s="45"/>
      <c r="H394" s="45"/>
      <c r="I394" s="278"/>
      <c r="J394" s="45"/>
      <c r="K394" s="66"/>
      <c r="L394" s="66"/>
    </row>
    <row r="395" spans="1:12" x14ac:dyDescent="0.2">
      <c r="A395" s="41"/>
      <c r="B395" s="2"/>
      <c r="E395" s="279"/>
      <c r="F395" s="280"/>
      <c r="G395" s="45"/>
      <c r="H395" s="45"/>
      <c r="I395" s="278"/>
      <c r="J395" s="45"/>
      <c r="K395" s="66"/>
      <c r="L395" s="66"/>
    </row>
    <row r="396" spans="1:12" x14ac:dyDescent="0.2">
      <c r="A396" s="41"/>
      <c r="B396" s="2"/>
      <c r="E396" s="279"/>
      <c r="F396" s="280"/>
      <c r="G396" s="45"/>
      <c r="H396" s="45"/>
      <c r="I396" s="278"/>
      <c r="J396" s="45"/>
      <c r="K396" s="66"/>
      <c r="L396" s="66"/>
    </row>
    <row r="397" spans="1:12" x14ac:dyDescent="0.2">
      <c r="A397" s="41"/>
      <c r="B397" s="2"/>
      <c r="E397" s="279"/>
      <c r="F397" s="280"/>
      <c r="G397" s="45"/>
      <c r="H397" s="45"/>
      <c r="I397" s="278"/>
      <c r="J397" s="45"/>
      <c r="K397" s="66"/>
      <c r="L397" s="66"/>
    </row>
    <row r="398" spans="1:12" x14ac:dyDescent="0.2">
      <c r="A398" s="41"/>
      <c r="B398" s="2"/>
      <c r="E398" s="279"/>
      <c r="F398" s="280"/>
      <c r="G398" s="45"/>
      <c r="H398" s="45"/>
      <c r="I398" s="278"/>
      <c r="J398" s="45"/>
      <c r="K398" s="66"/>
      <c r="L398" s="66"/>
    </row>
    <row r="399" spans="1:12" x14ac:dyDescent="0.2">
      <c r="A399" s="41"/>
      <c r="B399" s="2"/>
      <c r="E399" s="279"/>
      <c r="F399" s="280"/>
      <c r="G399" s="45"/>
      <c r="H399" s="45"/>
      <c r="I399" s="278"/>
      <c r="J399" s="45"/>
      <c r="K399" s="66"/>
      <c r="L399" s="66"/>
    </row>
    <row r="400" spans="1:12" x14ac:dyDescent="0.2">
      <c r="A400" s="41"/>
      <c r="B400" s="2"/>
      <c r="E400" s="279"/>
      <c r="F400" s="280"/>
      <c r="G400" s="45"/>
      <c r="H400" s="45"/>
      <c r="I400" s="278"/>
      <c r="J400" s="45"/>
      <c r="K400" s="66"/>
      <c r="L400" s="66"/>
    </row>
    <row r="401" spans="1:12" x14ac:dyDescent="0.2">
      <c r="A401" s="41"/>
      <c r="B401" s="2"/>
      <c r="E401" s="279"/>
      <c r="F401" s="280"/>
      <c r="G401" s="45"/>
      <c r="H401" s="45"/>
      <c r="I401" s="278"/>
      <c r="J401" s="45"/>
      <c r="K401" s="66"/>
      <c r="L401" s="66"/>
    </row>
    <row r="402" spans="1:12" x14ac:dyDescent="0.2">
      <c r="A402" s="41"/>
      <c r="B402" s="2"/>
      <c r="E402" s="279"/>
      <c r="F402" s="280"/>
      <c r="G402" s="45"/>
      <c r="H402" s="45"/>
      <c r="I402" s="278"/>
      <c r="J402" s="45"/>
      <c r="K402" s="66"/>
      <c r="L402" s="66"/>
    </row>
    <row r="403" spans="1:12" x14ac:dyDescent="0.2">
      <c r="A403" s="41"/>
      <c r="B403" s="2"/>
      <c r="E403" s="279"/>
      <c r="F403" s="280"/>
      <c r="G403" s="45"/>
      <c r="H403" s="45"/>
      <c r="I403" s="278"/>
      <c r="J403" s="45"/>
      <c r="K403" s="66"/>
      <c r="L403" s="66"/>
    </row>
    <row r="404" spans="1:12" x14ac:dyDescent="0.2">
      <c r="A404" s="41"/>
      <c r="B404" s="2"/>
      <c r="E404" s="279"/>
      <c r="F404" s="280"/>
      <c r="G404" s="45"/>
      <c r="H404" s="45"/>
      <c r="I404" s="278"/>
      <c r="J404" s="45"/>
      <c r="K404" s="66"/>
      <c r="L404" s="66"/>
    </row>
    <row r="405" spans="1:12" x14ac:dyDescent="0.2">
      <c r="A405" s="41"/>
      <c r="B405" s="2"/>
      <c r="E405" s="279"/>
      <c r="F405" s="280"/>
      <c r="G405" s="45"/>
      <c r="H405" s="45"/>
      <c r="I405" s="278"/>
      <c r="J405" s="45"/>
      <c r="K405" s="66"/>
      <c r="L405" s="66"/>
    </row>
    <row r="406" spans="1:12" x14ac:dyDescent="0.2">
      <c r="A406" s="41"/>
      <c r="B406" s="2"/>
      <c r="E406" s="279"/>
      <c r="F406" s="280"/>
      <c r="G406" s="45"/>
      <c r="H406" s="45"/>
      <c r="I406" s="278"/>
      <c r="J406" s="45"/>
      <c r="K406" s="66"/>
      <c r="L406" s="66"/>
    </row>
    <row r="407" spans="1:12" x14ac:dyDescent="0.2">
      <c r="A407" s="41"/>
      <c r="B407" s="2"/>
      <c r="E407" s="279"/>
      <c r="F407" s="280"/>
      <c r="G407" s="45"/>
      <c r="H407" s="45"/>
      <c r="I407" s="278"/>
      <c r="J407" s="45"/>
      <c r="K407" s="66"/>
      <c r="L407" s="66"/>
    </row>
    <row r="408" spans="1:12" x14ac:dyDescent="0.2">
      <c r="A408" s="41"/>
      <c r="B408" s="2"/>
      <c r="E408" s="279"/>
      <c r="F408" s="280"/>
      <c r="G408" s="45"/>
      <c r="H408" s="45"/>
      <c r="I408" s="278"/>
      <c r="J408" s="45"/>
      <c r="K408" s="66"/>
      <c r="L408" s="66"/>
    </row>
    <row r="409" spans="1:12" x14ac:dyDescent="0.2">
      <c r="A409" s="41"/>
      <c r="B409" s="2"/>
      <c r="E409" s="279"/>
      <c r="F409" s="280"/>
      <c r="G409" s="45"/>
      <c r="H409" s="45"/>
      <c r="I409" s="278"/>
      <c r="J409" s="45"/>
      <c r="K409" s="66"/>
      <c r="L409" s="66"/>
    </row>
    <row r="410" spans="1:12" x14ac:dyDescent="0.2">
      <c r="A410" s="41"/>
      <c r="B410" s="2"/>
      <c r="E410" s="279"/>
      <c r="F410" s="280"/>
      <c r="G410" s="45"/>
      <c r="H410" s="45"/>
      <c r="I410" s="278"/>
      <c r="J410" s="45"/>
      <c r="K410" s="66"/>
      <c r="L410" s="66"/>
    </row>
    <row r="411" spans="1:12" x14ac:dyDescent="0.2">
      <c r="A411" s="41"/>
      <c r="B411" s="2"/>
      <c r="E411" s="279"/>
      <c r="F411" s="280"/>
      <c r="G411" s="45"/>
      <c r="H411" s="45"/>
      <c r="I411" s="278"/>
      <c r="J411" s="45"/>
      <c r="K411" s="66"/>
      <c r="L411" s="66"/>
    </row>
    <row r="412" spans="1:12" x14ac:dyDescent="0.2">
      <c r="A412" s="41"/>
      <c r="B412" s="2"/>
      <c r="E412" s="279"/>
      <c r="F412" s="280"/>
      <c r="G412" s="45"/>
      <c r="H412" s="45"/>
      <c r="I412" s="278"/>
      <c r="J412" s="45"/>
      <c r="K412" s="66"/>
      <c r="L412" s="66"/>
    </row>
    <row r="413" spans="1:12" x14ac:dyDescent="0.2">
      <c r="A413" s="41"/>
      <c r="B413" s="2"/>
      <c r="E413" s="279"/>
      <c r="F413" s="280"/>
      <c r="G413" s="45"/>
      <c r="H413" s="45"/>
      <c r="I413" s="278"/>
      <c r="J413" s="45"/>
      <c r="K413" s="66"/>
      <c r="L413" s="66"/>
    </row>
    <row r="414" spans="1:12" x14ac:dyDescent="0.2">
      <c r="A414" s="41"/>
      <c r="B414" s="2"/>
      <c r="E414" s="279"/>
      <c r="F414" s="280"/>
      <c r="G414" s="45"/>
      <c r="H414" s="45"/>
      <c r="I414" s="278"/>
      <c r="J414" s="45"/>
      <c r="K414" s="66"/>
      <c r="L414" s="66"/>
    </row>
    <row r="415" spans="1:12" x14ac:dyDescent="0.2">
      <c r="A415" s="41"/>
      <c r="B415" s="2"/>
      <c r="E415" s="279"/>
      <c r="F415" s="280"/>
      <c r="G415" s="45"/>
      <c r="H415" s="45"/>
      <c r="I415" s="278"/>
      <c r="J415" s="45"/>
      <c r="K415" s="66"/>
      <c r="L415" s="66"/>
    </row>
    <row r="416" spans="1:12" x14ac:dyDescent="0.2">
      <c r="A416" s="41"/>
      <c r="B416" s="2"/>
      <c r="E416" s="279"/>
      <c r="F416" s="280"/>
      <c r="G416" s="45"/>
      <c r="H416" s="45"/>
      <c r="I416" s="278"/>
      <c r="J416" s="45"/>
      <c r="K416" s="66"/>
      <c r="L416" s="66"/>
    </row>
    <row r="417" spans="1:12" x14ac:dyDescent="0.2">
      <c r="A417" s="41"/>
      <c r="B417" s="2"/>
      <c r="E417" s="279"/>
      <c r="F417" s="280"/>
      <c r="G417" s="45"/>
      <c r="H417" s="45"/>
      <c r="I417" s="278"/>
      <c r="J417" s="45"/>
      <c r="K417" s="66"/>
      <c r="L417" s="66"/>
    </row>
    <row r="418" spans="1:12" x14ac:dyDescent="0.2">
      <c r="A418" s="41"/>
      <c r="B418" s="2"/>
      <c r="E418" s="279"/>
      <c r="F418" s="280"/>
      <c r="G418" s="45"/>
      <c r="H418" s="45"/>
      <c r="I418" s="278"/>
      <c r="J418" s="45"/>
      <c r="K418" s="66"/>
      <c r="L418" s="66"/>
    </row>
    <row r="419" spans="1:12" x14ac:dyDescent="0.2">
      <c r="A419" s="41"/>
      <c r="B419" s="2"/>
      <c r="E419" s="279"/>
      <c r="F419" s="280"/>
      <c r="G419" s="45"/>
      <c r="H419" s="45"/>
      <c r="I419" s="278"/>
      <c r="J419" s="45"/>
      <c r="K419" s="66"/>
      <c r="L419" s="66"/>
    </row>
    <row r="420" spans="1:12" x14ac:dyDescent="0.2">
      <c r="A420" s="41"/>
      <c r="B420" s="2"/>
      <c r="E420" s="279"/>
      <c r="F420" s="280"/>
      <c r="G420" s="45"/>
      <c r="H420" s="45"/>
      <c r="I420" s="278"/>
      <c r="J420" s="45"/>
      <c r="K420" s="66"/>
      <c r="L420" s="66"/>
    </row>
    <row r="421" spans="1:12" x14ac:dyDescent="0.2">
      <c r="A421" s="41"/>
      <c r="B421" s="2"/>
      <c r="E421" s="279"/>
      <c r="F421" s="280"/>
      <c r="G421" s="45"/>
      <c r="H421" s="45"/>
      <c r="I421" s="278"/>
      <c r="J421" s="45"/>
      <c r="K421" s="66"/>
      <c r="L421" s="66"/>
    </row>
    <row r="422" spans="1:12" x14ac:dyDescent="0.2">
      <c r="A422" s="41"/>
      <c r="B422" s="2"/>
      <c r="E422" s="279"/>
      <c r="F422" s="280"/>
      <c r="G422" s="45"/>
      <c r="H422" s="45"/>
      <c r="I422" s="278"/>
      <c r="J422" s="45"/>
      <c r="K422" s="66"/>
      <c r="L422" s="66"/>
    </row>
    <row r="423" spans="1:12" x14ac:dyDescent="0.2">
      <c r="A423" s="41"/>
      <c r="B423" s="2"/>
      <c r="E423" s="279"/>
      <c r="F423" s="280"/>
      <c r="G423" s="45"/>
      <c r="H423" s="45"/>
      <c r="I423" s="278"/>
      <c r="J423" s="45"/>
      <c r="K423" s="66"/>
      <c r="L423" s="66"/>
    </row>
    <row r="424" spans="1:12" x14ac:dyDescent="0.2">
      <c r="A424" s="41"/>
      <c r="B424" s="2"/>
      <c r="E424" s="279"/>
      <c r="F424" s="280"/>
      <c r="G424" s="45"/>
      <c r="H424" s="45"/>
      <c r="I424" s="278"/>
      <c r="J424" s="45"/>
      <c r="K424" s="66"/>
      <c r="L424" s="66"/>
    </row>
    <row r="425" spans="1:12" x14ac:dyDescent="0.2">
      <c r="A425" s="41"/>
      <c r="B425" s="2"/>
      <c r="E425" s="279"/>
      <c r="F425" s="280"/>
      <c r="G425" s="45"/>
      <c r="H425" s="45"/>
      <c r="I425" s="278"/>
      <c r="J425" s="45"/>
      <c r="K425" s="66"/>
      <c r="L425" s="66"/>
    </row>
    <row r="426" spans="1:12" x14ac:dyDescent="0.2">
      <c r="A426" s="41"/>
      <c r="B426" s="2"/>
      <c r="E426" s="279"/>
      <c r="F426" s="280"/>
      <c r="G426" s="45"/>
      <c r="H426" s="45"/>
      <c r="I426" s="278"/>
      <c r="J426" s="45"/>
      <c r="K426" s="66"/>
      <c r="L426" s="66"/>
    </row>
    <row r="427" spans="1:12" x14ac:dyDescent="0.2">
      <c r="A427" s="41"/>
      <c r="B427" s="2"/>
      <c r="E427" s="279"/>
      <c r="F427" s="280"/>
      <c r="G427" s="45"/>
      <c r="H427" s="45"/>
      <c r="I427" s="278"/>
      <c r="J427" s="45"/>
      <c r="K427" s="66"/>
      <c r="L427" s="66"/>
    </row>
    <row r="428" spans="1:12" x14ac:dyDescent="0.2">
      <c r="A428" s="41"/>
      <c r="B428" s="2"/>
      <c r="E428" s="279"/>
      <c r="F428" s="280"/>
      <c r="G428" s="45"/>
      <c r="H428" s="45"/>
      <c r="I428" s="278"/>
      <c r="J428" s="45"/>
      <c r="K428" s="66"/>
      <c r="L428" s="66"/>
    </row>
    <row r="429" spans="1:12" x14ac:dyDescent="0.2">
      <c r="A429" s="41"/>
      <c r="B429" s="2"/>
      <c r="E429" s="279"/>
      <c r="F429" s="280"/>
      <c r="G429" s="45"/>
      <c r="H429" s="45"/>
      <c r="I429" s="278"/>
      <c r="J429" s="45"/>
      <c r="K429" s="66"/>
      <c r="L429" s="66"/>
    </row>
    <row r="430" spans="1:12" x14ac:dyDescent="0.2">
      <c r="A430" s="41"/>
      <c r="B430" s="2"/>
      <c r="E430" s="279"/>
      <c r="F430" s="280"/>
      <c r="G430" s="45"/>
      <c r="H430" s="45"/>
      <c r="I430" s="278"/>
      <c r="J430" s="45"/>
      <c r="K430" s="66"/>
      <c r="L430" s="66"/>
    </row>
    <row r="431" spans="1:12" x14ac:dyDescent="0.2">
      <c r="A431" s="41"/>
      <c r="B431" s="2"/>
      <c r="E431" s="279"/>
      <c r="F431" s="280"/>
      <c r="G431" s="45"/>
      <c r="H431" s="45"/>
      <c r="I431" s="278"/>
      <c r="J431" s="45"/>
      <c r="K431" s="66"/>
      <c r="L431" s="66"/>
    </row>
    <row r="432" spans="1:12" x14ac:dyDescent="0.2">
      <c r="A432" s="41"/>
      <c r="B432" s="2"/>
      <c r="E432" s="279"/>
      <c r="F432" s="280"/>
      <c r="G432" s="45"/>
      <c r="H432" s="45"/>
      <c r="I432" s="278"/>
      <c r="J432" s="45"/>
      <c r="K432" s="66"/>
      <c r="L432" s="66"/>
    </row>
    <row r="433" spans="1:12" x14ac:dyDescent="0.2">
      <c r="A433" s="41"/>
      <c r="B433" s="2"/>
      <c r="E433" s="279"/>
      <c r="F433" s="280"/>
      <c r="G433" s="45"/>
      <c r="H433" s="45"/>
      <c r="I433" s="278"/>
      <c r="J433" s="45"/>
      <c r="K433" s="66"/>
      <c r="L433" s="66"/>
    </row>
    <row r="434" spans="1:12" x14ac:dyDescent="0.2">
      <c r="A434" s="41"/>
      <c r="B434" s="2"/>
      <c r="E434" s="279"/>
      <c r="F434" s="280"/>
      <c r="G434" s="45"/>
      <c r="H434" s="45"/>
      <c r="I434" s="278"/>
      <c r="J434" s="45"/>
      <c r="K434" s="66"/>
      <c r="L434" s="66"/>
    </row>
    <row r="435" spans="1:12" x14ac:dyDescent="0.2">
      <c r="A435" s="41"/>
      <c r="B435" s="2"/>
      <c r="E435" s="279"/>
      <c r="F435" s="280"/>
      <c r="G435" s="45"/>
      <c r="H435" s="45"/>
      <c r="I435" s="278"/>
      <c r="J435" s="45"/>
      <c r="K435" s="66"/>
      <c r="L435" s="66"/>
    </row>
    <row r="436" spans="1:12" x14ac:dyDescent="0.2">
      <c r="A436" s="41"/>
      <c r="B436" s="2"/>
      <c r="E436" s="279"/>
      <c r="F436" s="280"/>
      <c r="G436" s="45"/>
      <c r="H436" s="45"/>
      <c r="I436" s="278"/>
      <c r="J436" s="45"/>
      <c r="K436" s="66"/>
      <c r="L436" s="66"/>
    </row>
    <row r="437" spans="1:12" x14ac:dyDescent="0.2">
      <c r="A437" s="41"/>
      <c r="B437" s="2"/>
      <c r="E437" s="279"/>
      <c r="F437" s="280"/>
      <c r="G437" s="45"/>
      <c r="H437" s="45"/>
      <c r="I437" s="278"/>
      <c r="J437" s="45"/>
      <c r="K437" s="66"/>
      <c r="L437" s="66"/>
    </row>
    <row r="438" spans="1:12" x14ac:dyDescent="0.2">
      <c r="A438" s="41"/>
      <c r="B438" s="2"/>
      <c r="E438" s="279"/>
      <c r="F438" s="280"/>
      <c r="G438" s="45"/>
      <c r="H438" s="45"/>
      <c r="I438" s="278"/>
      <c r="J438" s="45"/>
      <c r="K438" s="66"/>
      <c r="L438" s="66"/>
    </row>
    <row r="439" spans="1:12" x14ac:dyDescent="0.2">
      <c r="A439" s="41"/>
      <c r="B439" s="2"/>
      <c r="E439" s="279"/>
      <c r="F439" s="280"/>
      <c r="G439" s="45"/>
      <c r="H439" s="45"/>
      <c r="I439" s="278"/>
      <c r="J439" s="45"/>
      <c r="K439" s="66"/>
      <c r="L439" s="66"/>
    </row>
    <row r="440" spans="1:12" x14ac:dyDescent="0.2">
      <c r="A440" s="41"/>
      <c r="B440" s="2"/>
      <c r="E440" s="279"/>
      <c r="F440" s="280"/>
      <c r="G440" s="45"/>
      <c r="H440" s="45"/>
      <c r="I440" s="278"/>
      <c r="J440" s="45"/>
      <c r="K440" s="66"/>
      <c r="L440" s="66"/>
    </row>
    <row r="441" spans="1:12" x14ac:dyDescent="0.2">
      <c r="A441" s="41"/>
      <c r="B441" s="2"/>
      <c r="E441" s="279"/>
      <c r="F441" s="280"/>
      <c r="G441" s="45"/>
      <c r="H441" s="45"/>
      <c r="I441" s="278"/>
      <c r="J441" s="45"/>
      <c r="K441" s="66"/>
      <c r="L441" s="66"/>
    </row>
    <row r="442" spans="1:12" x14ac:dyDescent="0.2">
      <c r="A442" s="41"/>
      <c r="B442" s="2"/>
      <c r="E442" s="279"/>
      <c r="F442" s="280"/>
      <c r="G442" s="45"/>
      <c r="H442" s="45"/>
      <c r="I442" s="278"/>
      <c r="J442" s="45"/>
      <c r="K442" s="66"/>
      <c r="L442" s="66"/>
    </row>
    <row r="443" spans="1:12" x14ac:dyDescent="0.2">
      <c r="A443" s="41"/>
      <c r="B443" s="2"/>
      <c r="E443" s="279"/>
      <c r="F443" s="280"/>
      <c r="G443" s="45"/>
      <c r="H443" s="45"/>
      <c r="I443" s="278"/>
      <c r="J443" s="45"/>
      <c r="K443" s="66"/>
      <c r="L443" s="66"/>
    </row>
    <row r="444" spans="1:12" x14ac:dyDescent="0.2">
      <c r="A444" s="41"/>
      <c r="B444" s="2"/>
      <c r="E444" s="279"/>
      <c r="F444" s="280"/>
      <c r="G444" s="45"/>
      <c r="H444" s="45"/>
      <c r="I444" s="278"/>
      <c r="J444" s="45"/>
      <c r="K444" s="66"/>
      <c r="L444" s="66"/>
    </row>
    <row r="445" spans="1:12" x14ac:dyDescent="0.2">
      <c r="A445" s="41"/>
      <c r="B445" s="2"/>
      <c r="E445" s="279"/>
      <c r="F445" s="280"/>
      <c r="G445" s="45"/>
      <c r="H445" s="45"/>
      <c r="I445" s="278"/>
      <c r="J445" s="45"/>
      <c r="K445" s="66"/>
      <c r="L445" s="66"/>
    </row>
    <row r="446" spans="1:12" x14ac:dyDescent="0.2">
      <c r="A446" s="41"/>
      <c r="B446" s="2"/>
      <c r="E446" s="279"/>
      <c r="F446" s="280"/>
      <c r="G446" s="45"/>
      <c r="H446" s="45"/>
      <c r="I446" s="278"/>
      <c r="J446" s="45"/>
      <c r="K446" s="66"/>
      <c r="L446" s="66"/>
    </row>
    <row r="447" spans="1:12" x14ac:dyDescent="0.2">
      <c r="A447" s="41"/>
      <c r="B447" s="2"/>
      <c r="E447" s="279"/>
      <c r="F447" s="280"/>
      <c r="G447" s="45"/>
      <c r="H447" s="45"/>
      <c r="I447" s="278"/>
      <c r="J447" s="45"/>
      <c r="K447" s="66"/>
      <c r="L447" s="66"/>
    </row>
    <row r="448" spans="1:12" x14ac:dyDescent="0.2">
      <c r="A448" s="41"/>
      <c r="B448" s="2"/>
      <c r="E448" s="279"/>
      <c r="F448" s="280"/>
      <c r="G448" s="45"/>
      <c r="H448" s="45"/>
      <c r="I448" s="278"/>
      <c r="J448" s="45"/>
      <c r="K448" s="66"/>
      <c r="L448" s="66"/>
    </row>
    <row r="449" spans="1:12" x14ac:dyDescent="0.2">
      <c r="A449" s="41"/>
      <c r="B449" s="2"/>
      <c r="E449" s="279"/>
      <c r="F449" s="280"/>
      <c r="G449" s="45"/>
      <c r="H449" s="45"/>
      <c r="I449" s="278"/>
      <c r="J449" s="45"/>
      <c r="K449" s="66"/>
      <c r="L449" s="66"/>
    </row>
    <row r="450" spans="1:12" x14ac:dyDescent="0.2">
      <c r="A450" s="41"/>
      <c r="B450" s="2"/>
      <c r="E450" s="279"/>
      <c r="F450" s="280"/>
      <c r="G450" s="45"/>
      <c r="H450" s="45"/>
      <c r="I450" s="278"/>
      <c r="J450" s="45"/>
      <c r="K450" s="66"/>
      <c r="L450" s="66"/>
    </row>
    <row r="451" spans="1:12" x14ac:dyDescent="0.2">
      <c r="A451" s="41"/>
      <c r="B451" s="2"/>
      <c r="E451" s="279"/>
      <c r="F451" s="280"/>
      <c r="G451" s="45"/>
      <c r="H451" s="45"/>
      <c r="I451" s="278"/>
      <c r="J451" s="45"/>
      <c r="K451" s="66"/>
      <c r="L451" s="66"/>
    </row>
    <row r="452" spans="1:12" x14ac:dyDescent="0.2">
      <c r="A452" s="41"/>
      <c r="B452" s="2"/>
      <c r="E452" s="279"/>
      <c r="F452" s="280"/>
      <c r="G452" s="45"/>
      <c r="H452" s="45"/>
      <c r="I452" s="278"/>
      <c r="J452" s="45"/>
      <c r="K452" s="66"/>
      <c r="L452" s="66"/>
    </row>
    <row r="453" spans="1:12" x14ac:dyDescent="0.2">
      <c r="A453" s="41"/>
      <c r="B453" s="2"/>
      <c r="E453" s="279"/>
      <c r="F453" s="280"/>
      <c r="G453" s="45"/>
      <c r="H453" s="45"/>
      <c r="I453" s="278"/>
      <c r="J453" s="45"/>
      <c r="K453" s="66"/>
      <c r="L453" s="66"/>
    </row>
    <row r="454" spans="1:12" x14ac:dyDescent="0.2">
      <c r="A454" s="41"/>
      <c r="B454" s="2"/>
      <c r="E454" s="279"/>
      <c r="F454" s="280"/>
      <c r="G454" s="45"/>
      <c r="H454" s="45"/>
      <c r="I454" s="278"/>
      <c r="J454" s="45"/>
      <c r="K454" s="66"/>
      <c r="L454" s="66"/>
    </row>
    <row r="455" spans="1:12" x14ac:dyDescent="0.2">
      <c r="A455" s="41"/>
      <c r="B455" s="2"/>
      <c r="E455" s="279"/>
      <c r="F455" s="280"/>
      <c r="G455" s="45"/>
      <c r="H455" s="45"/>
      <c r="I455" s="278"/>
      <c r="J455" s="45"/>
      <c r="K455" s="66"/>
      <c r="L455" s="66"/>
    </row>
    <row r="456" spans="1:12" x14ac:dyDescent="0.2">
      <c r="A456" s="41"/>
      <c r="B456" s="2"/>
      <c r="E456" s="279"/>
      <c r="F456" s="280"/>
      <c r="G456" s="45"/>
      <c r="H456" s="45"/>
      <c r="I456" s="278"/>
      <c r="J456" s="45"/>
      <c r="K456" s="66"/>
      <c r="L456" s="66"/>
    </row>
    <row r="457" spans="1:12" x14ac:dyDescent="0.2">
      <c r="A457" s="41"/>
      <c r="B457" s="2"/>
      <c r="E457" s="279"/>
      <c r="F457" s="280"/>
      <c r="G457" s="45"/>
      <c r="H457" s="45"/>
      <c r="I457" s="278"/>
      <c r="J457" s="45"/>
      <c r="K457" s="66"/>
      <c r="L457" s="66"/>
    </row>
    <row r="458" spans="1:12" x14ac:dyDescent="0.2">
      <c r="A458" s="41"/>
      <c r="B458" s="2"/>
      <c r="E458" s="279"/>
      <c r="F458" s="280"/>
      <c r="G458" s="45"/>
      <c r="H458" s="45"/>
      <c r="I458" s="278"/>
      <c r="J458" s="45"/>
      <c r="K458" s="66"/>
      <c r="L458" s="66"/>
    </row>
    <row r="459" spans="1:12" x14ac:dyDescent="0.2">
      <c r="A459" s="41"/>
      <c r="B459" s="2"/>
      <c r="E459" s="279"/>
      <c r="F459" s="280"/>
      <c r="G459" s="45"/>
      <c r="H459" s="45"/>
      <c r="I459" s="278"/>
      <c r="J459" s="45"/>
      <c r="K459" s="66"/>
      <c r="L459" s="66"/>
    </row>
    <row r="460" spans="1:12" x14ac:dyDescent="0.2">
      <c r="A460" s="41"/>
      <c r="B460" s="2"/>
      <c r="E460" s="279"/>
      <c r="F460" s="280"/>
      <c r="G460" s="45"/>
      <c r="H460" s="45"/>
      <c r="I460" s="278"/>
      <c r="J460" s="45"/>
      <c r="K460" s="66"/>
      <c r="L460" s="66"/>
    </row>
    <row r="461" spans="1:12" x14ac:dyDescent="0.2">
      <c r="A461" s="41"/>
      <c r="B461" s="2"/>
      <c r="E461" s="279"/>
      <c r="F461" s="280"/>
      <c r="G461" s="45"/>
      <c r="H461" s="45"/>
      <c r="I461" s="278"/>
      <c r="J461" s="45"/>
      <c r="K461" s="66"/>
      <c r="L461" s="66"/>
    </row>
    <row r="462" spans="1:12" x14ac:dyDescent="0.2">
      <c r="A462" s="41"/>
      <c r="B462" s="2"/>
      <c r="E462" s="279"/>
      <c r="F462" s="280"/>
      <c r="G462" s="45"/>
      <c r="H462" s="45"/>
      <c r="I462" s="278"/>
      <c r="J462" s="45"/>
      <c r="K462" s="66"/>
      <c r="L462" s="66"/>
    </row>
    <row r="463" spans="1:12" x14ac:dyDescent="0.2">
      <c r="A463" s="41"/>
      <c r="B463" s="2"/>
      <c r="E463" s="279"/>
      <c r="F463" s="280"/>
      <c r="G463" s="45"/>
      <c r="H463" s="45"/>
      <c r="I463" s="278"/>
      <c r="J463" s="45"/>
      <c r="K463" s="66"/>
      <c r="L463" s="66"/>
    </row>
    <row r="464" spans="1:12" x14ac:dyDescent="0.2">
      <c r="A464" s="41"/>
      <c r="B464" s="2"/>
      <c r="E464" s="279"/>
      <c r="F464" s="280"/>
      <c r="G464" s="45"/>
      <c r="H464" s="45"/>
      <c r="I464" s="278"/>
      <c r="J464" s="45"/>
      <c r="K464" s="66"/>
      <c r="L464" s="66"/>
    </row>
    <row r="465" spans="1:12" x14ac:dyDescent="0.2">
      <c r="A465" s="41"/>
      <c r="B465" s="2"/>
      <c r="E465" s="279"/>
      <c r="F465" s="280"/>
      <c r="G465" s="45"/>
      <c r="H465" s="45"/>
      <c r="I465" s="278"/>
      <c r="J465" s="45"/>
      <c r="K465" s="66"/>
      <c r="L465" s="66"/>
    </row>
    <row r="466" spans="1:12" x14ac:dyDescent="0.2">
      <c r="A466" s="41"/>
      <c r="B466" s="2"/>
      <c r="E466" s="279"/>
      <c r="F466" s="280"/>
      <c r="G466" s="45"/>
      <c r="H466" s="45"/>
      <c r="I466" s="278"/>
      <c r="J466" s="45"/>
      <c r="K466" s="66"/>
      <c r="L466" s="66"/>
    </row>
    <row r="467" spans="1:12" x14ac:dyDescent="0.2">
      <c r="A467" s="41"/>
      <c r="B467" s="2"/>
      <c r="E467" s="279"/>
      <c r="F467" s="280"/>
      <c r="G467" s="45"/>
      <c r="H467" s="45"/>
      <c r="I467" s="278"/>
      <c r="J467" s="45"/>
      <c r="K467" s="66"/>
      <c r="L467" s="66"/>
    </row>
    <row r="468" spans="1:12" x14ac:dyDescent="0.2">
      <c r="A468" s="41"/>
      <c r="B468" s="2"/>
      <c r="E468" s="279"/>
      <c r="F468" s="280"/>
      <c r="G468" s="45"/>
      <c r="H468" s="45"/>
      <c r="I468" s="278"/>
      <c r="J468" s="45"/>
      <c r="K468" s="66"/>
      <c r="L468" s="66"/>
    </row>
    <row r="469" spans="1:12" x14ac:dyDescent="0.2">
      <c r="A469" s="41"/>
      <c r="B469" s="2"/>
      <c r="E469" s="279"/>
      <c r="F469" s="280"/>
      <c r="G469" s="45"/>
      <c r="H469" s="45"/>
      <c r="I469" s="278"/>
      <c r="J469" s="45"/>
      <c r="K469" s="66"/>
      <c r="L469" s="66"/>
    </row>
    <row r="470" spans="1:12" x14ac:dyDescent="0.2">
      <c r="A470" s="41"/>
      <c r="B470" s="2"/>
      <c r="E470" s="279"/>
      <c r="F470" s="280"/>
      <c r="G470" s="45"/>
      <c r="H470" s="45"/>
      <c r="I470" s="278"/>
      <c r="J470" s="45"/>
      <c r="K470" s="66"/>
      <c r="L470" s="66"/>
    </row>
    <row r="471" spans="1:12" x14ac:dyDescent="0.2">
      <c r="A471" s="41"/>
      <c r="B471" s="2"/>
      <c r="E471" s="279"/>
      <c r="F471" s="280"/>
      <c r="G471" s="45"/>
      <c r="H471" s="45"/>
      <c r="I471" s="278"/>
      <c r="J471" s="45"/>
      <c r="K471" s="66"/>
      <c r="L471" s="66"/>
    </row>
    <row r="472" spans="1:12" x14ac:dyDescent="0.2">
      <c r="A472" s="41"/>
      <c r="B472" s="2"/>
      <c r="E472" s="279"/>
      <c r="F472" s="280"/>
      <c r="G472" s="45"/>
      <c r="H472" s="45"/>
      <c r="I472" s="278"/>
      <c r="J472" s="45"/>
      <c r="K472" s="66"/>
      <c r="L472" s="66"/>
    </row>
    <row r="473" spans="1:12" x14ac:dyDescent="0.2">
      <c r="A473" s="41"/>
      <c r="B473" s="2"/>
      <c r="E473" s="279"/>
      <c r="F473" s="280"/>
      <c r="G473" s="45"/>
      <c r="H473" s="45"/>
      <c r="I473" s="278"/>
      <c r="J473" s="45"/>
      <c r="K473" s="66"/>
      <c r="L473" s="66"/>
    </row>
    <row r="474" spans="1:12" x14ac:dyDescent="0.2">
      <c r="A474" s="41"/>
      <c r="B474" s="2"/>
      <c r="E474" s="279"/>
      <c r="F474" s="280"/>
      <c r="G474" s="45"/>
      <c r="H474" s="45"/>
      <c r="I474" s="278"/>
      <c r="J474" s="45"/>
      <c r="K474" s="66"/>
      <c r="L474" s="66"/>
    </row>
    <row r="475" spans="1:12" x14ac:dyDescent="0.2">
      <c r="A475" s="41"/>
      <c r="B475" s="2"/>
      <c r="E475" s="279"/>
      <c r="F475" s="280"/>
      <c r="G475" s="45"/>
      <c r="H475" s="45"/>
      <c r="I475" s="278"/>
      <c r="J475" s="45"/>
      <c r="K475" s="66"/>
      <c r="L475" s="66"/>
    </row>
    <row r="476" spans="1:12" x14ac:dyDescent="0.2">
      <c r="A476" s="41"/>
      <c r="B476" s="2"/>
      <c r="E476" s="279"/>
      <c r="F476" s="280"/>
      <c r="G476" s="45"/>
      <c r="H476" s="45"/>
      <c r="I476" s="278"/>
      <c r="J476" s="45"/>
      <c r="K476" s="66"/>
      <c r="L476" s="66"/>
    </row>
    <row r="477" spans="1:12" x14ac:dyDescent="0.2">
      <c r="A477" s="41"/>
      <c r="B477" s="2"/>
      <c r="E477" s="279"/>
      <c r="F477" s="280"/>
      <c r="G477" s="45"/>
      <c r="H477" s="45"/>
      <c r="I477" s="278"/>
      <c r="J477" s="45"/>
      <c r="K477" s="66"/>
      <c r="L477" s="66"/>
    </row>
    <row r="478" spans="1:12" x14ac:dyDescent="0.2">
      <c r="A478" s="41"/>
      <c r="B478" s="2"/>
      <c r="E478" s="279"/>
      <c r="F478" s="280"/>
      <c r="G478" s="45"/>
      <c r="H478" s="45"/>
      <c r="I478" s="278"/>
      <c r="J478" s="45"/>
      <c r="K478" s="66"/>
      <c r="L478" s="66"/>
    </row>
    <row r="479" spans="1:12" x14ac:dyDescent="0.2">
      <c r="A479" s="41"/>
      <c r="B479" s="2"/>
      <c r="E479" s="279"/>
      <c r="F479" s="280"/>
      <c r="G479" s="45"/>
      <c r="H479" s="45"/>
      <c r="I479" s="278"/>
      <c r="J479" s="45"/>
      <c r="K479" s="66"/>
      <c r="L479" s="66"/>
    </row>
    <row r="480" spans="1:12" x14ac:dyDescent="0.2">
      <c r="A480" s="41"/>
      <c r="B480" s="2"/>
      <c r="E480" s="279"/>
      <c r="F480" s="280"/>
      <c r="G480" s="45"/>
      <c r="H480" s="45"/>
      <c r="I480" s="278"/>
      <c r="J480" s="45"/>
      <c r="K480" s="66"/>
      <c r="L480" s="66"/>
    </row>
    <row r="481" spans="1:12" x14ac:dyDescent="0.2">
      <c r="A481" s="41"/>
      <c r="B481" s="2"/>
      <c r="E481" s="279"/>
      <c r="F481" s="280"/>
      <c r="G481" s="45"/>
      <c r="H481" s="45"/>
      <c r="I481" s="278"/>
      <c r="J481" s="45"/>
      <c r="K481" s="66"/>
      <c r="L481" s="66"/>
    </row>
    <row r="482" spans="1:12" x14ac:dyDescent="0.2">
      <c r="A482" s="41"/>
      <c r="B482" s="2"/>
      <c r="E482" s="279"/>
      <c r="F482" s="280"/>
      <c r="G482" s="45"/>
      <c r="H482" s="45"/>
      <c r="I482" s="278"/>
      <c r="J482" s="45"/>
      <c r="K482" s="66"/>
      <c r="L482" s="66"/>
    </row>
    <row r="483" spans="1:12" x14ac:dyDescent="0.2">
      <c r="A483" s="41"/>
      <c r="B483" s="2"/>
      <c r="E483" s="279"/>
      <c r="F483" s="280"/>
      <c r="G483" s="45"/>
      <c r="H483" s="45"/>
      <c r="I483" s="278"/>
      <c r="J483" s="45"/>
      <c r="K483" s="66"/>
      <c r="L483" s="66"/>
    </row>
    <row r="484" spans="1:12" x14ac:dyDescent="0.2">
      <c r="A484" s="41"/>
      <c r="B484" s="2"/>
      <c r="E484" s="279"/>
      <c r="F484" s="280"/>
      <c r="G484" s="45"/>
      <c r="H484" s="45"/>
      <c r="I484" s="278"/>
      <c r="J484" s="45"/>
      <c r="K484" s="66"/>
      <c r="L484" s="66"/>
    </row>
    <row r="485" spans="1:12" x14ac:dyDescent="0.2">
      <c r="A485" s="41"/>
      <c r="B485" s="2"/>
      <c r="E485" s="279"/>
      <c r="F485" s="280"/>
      <c r="G485" s="45"/>
      <c r="H485" s="45"/>
      <c r="I485" s="278"/>
      <c r="J485" s="45"/>
      <c r="K485" s="66"/>
      <c r="L485" s="66"/>
    </row>
    <row r="486" spans="1:12" x14ac:dyDescent="0.2">
      <c r="A486" s="41"/>
      <c r="B486" s="2"/>
      <c r="E486" s="279"/>
      <c r="F486" s="280"/>
      <c r="G486" s="45"/>
      <c r="H486" s="45"/>
      <c r="I486" s="278"/>
      <c r="J486" s="45"/>
      <c r="K486" s="66"/>
      <c r="L486" s="66"/>
    </row>
    <row r="487" spans="1:12" x14ac:dyDescent="0.2">
      <c r="A487" s="41"/>
      <c r="B487" s="2"/>
      <c r="E487" s="279"/>
      <c r="F487" s="280"/>
      <c r="G487" s="45"/>
      <c r="H487" s="45"/>
      <c r="I487" s="278"/>
      <c r="J487" s="45"/>
      <c r="K487" s="66"/>
      <c r="L487" s="66"/>
    </row>
    <row r="488" spans="1:12" x14ac:dyDescent="0.2">
      <c r="A488" s="41"/>
      <c r="B488" s="2"/>
      <c r="E488" s="279"/>
      <c r="F488" s="280"/>
      <c r="G488" s="45"/>
      <c r="H488" s="45"/>
      <c r="I488" s="278"/>
      <c r="J488" s="45"/>
      <c r="K488" s="66"/>
      <c r="L488" s="66"/>
    </row>
    <row r="489" spans="1:12" x14ac:dyDescent="0.2">
      <c r="A489" s="41"/>
      <c r="B489" s="2"/>
      <c r="E489" s="279"/>
      <c r="F489" s="280"/>
      <c r="G489" s="45"/>
      <c r="H489" s="45"/>
      <c r="I489" s="278"/>
      <c r="J489" s="45"/>
      <c r="K489" s="66"/>
      <c r="L489" s="66"/>
    </row>
    <row r="490" spans="1:12" x14ac:dyDescent="0.2">
      <c r="A490" s="41"/>
      <c r="B490" s="2"/>
      <c r="E490" s="279"/>
      <c r="F490" s="280"/>
      <c r="G490" s="45"/>
      <c r="H490" s="45"/>
      <c r="I490" s="278"/>
      <c r="J490" s="45"/>
      <c r="K490" s="66"/>
      <c r="L490" s="66"/>
    </row>
    <row r="491" spans="1:12" x14ac:dyDescent="0.2">
      <c r="A491" s="41"/>
      <c r="B491" s="2"/>
      <c r="E491" s="279"/>
      <c r="F491" s="280"/>
      <c r="G491" s="45"/>
      <c r="H491" s="45"/>
      <c r="I491" s="278"/>
      <c r="J491" s="45"/>
      <c r="K491" s="66"/>
      <c r="L491" s="66"/>
    </row>
    <row r="492" spans="1:12" x14ac:dyDescent="0.2">
      <c r="A492" s="41"/>
      <c r="B492" s="2"/>
      <c r="E492" s="279"/>
      <c r="F492" s="280"/>
      <c r="G492" s="45"/>
      <c r="H492" s="45"/>
      <c r="I492" s="278"/>
      <c r="J492" s="45"/>
      <c r="K492" s="66"/>
      <c r="L492" s="66"/>
    </row>
    <row r="493" spans="1:12" x14ac:dyDescent="0.2">
      <c r="A493" s="41"/>
      <c r="B493" s="2"/>
      <c r="E493" s="279"/>
      <c r="F493" s="280"/>
      <c r="G493" s="45"/>
      <c r="H493" s="45"/>
      <c r="I493" s="278"/>
      <c r="J493" s="45"/>
      <c r="K493" s="66"/>
      <c r="L493" s="66"/>
    </row>
    <row r="494" spans="1:12" x14ac:dyDescent="0.2">
      <c r="A494" s="41"/>
      <c r="B494" s="2"/>
      <c r="E494" s="279"/>
      <c r="F494" s="280"/>
      <c r="G494" s="45"/>
      <c r="H494" s="45"/>
      <c r="I494" s="278"/>
      <c r="J494" s="45"/>
      <c r="K494" s="66"/>
      <c r="L494" s="66"/>
    </row>
    <row r="495" spans="1:12" x14ac:dyDescent="0.2">
      <c r="A495" s="41"/>
      <c r="B495" s="2"/>
      <c r="E495" s="279"/>
      <c r="F495" s="280"/>
      <c r="G495" s="45"/>
      <c r="H495" s="45"/>
      <c r="I495" s="278"/>
      <c r="J495" s="45"/>
      <c r="K495" s="66"/>
      <c r="L495" s="66"/>
    </row>
    <row r="496" spans="1:12" x14ac:dyDescent="0.2">
      <c r="A496" s="41"/>
      <c r="B496" s="2"/>
      <c r="E496" s="279"/>
      <c r="F496" s="280"/>
      <c r="G496" s="45"/>
      <c r="H496" s="45"/>
      <c r="I496" s="278"/>
      <c r="J496" s="45"/>
      <c r="K496" s="66"/>
      <c r="L496" s="66"/>
    </row>
    <row r="497" spans="1:12" x14ac:dyDescent="0.2">
      <c r="A497" s="41"/>
      <c r="B497" s="2"/>
      <c r="E497" s="279"/>
      <c r="F497" s="280"/>
      <c r="G497" s="45"/>
      <c r="H497" s="45"/>
      <c r="I497" s="278"/>
      <c r="J497" s="45"/>
      <c r="K497" s="66"/>
      <c r="L497" s="66"/>
    </row>
    <row r="498" spans="1:12" x14ac:dyDescent="0.2">
      <c r="A498" s="41"/>
      <c r="B498" s="2"/>
      <c r="E498" s="279"/>
      <c r="F498" s="280"/>
      <c r="G498" s="45"/>
      <c r="H498" s="45"/>
      <c r="I498" s="278"/>
      <c r="J498" s="45"/>
      <c r="K498" s="66"/>
      <c r="L498" s="66"/>
    </row>
    <row r="499" spans="1:12" x14ac:dyDescent="0.2">
      <c r="A499" s="41"/>
      <c r="B499" s="2"/>
      <c r="E499" s="279"/>
      <c r="F499" s="280"/>
      <c r="G499" s="45"/>
      <c r="H499" s="45"/>
      <c r="I499" s="278"/>
      <c r="J499" s="45"/>
      <c r="K499" s="66"/>
      <c r="L499" s="66"/>
    </row>
    <row r="500" spans="1:12" x14ac:dyDescent="0.2">
      <c r="A500" s="41"/>
      <c r="B500" s="2"/>
      <c r="E500" s="279"/>
      <c r="F500" s="280"/>
      <c r="G500" s="45"/>
      <c r="H500" s="45"/>
      <c r="I500" s="278"/>
      <c r="J500" s="45"/>
      <c r="K500" s="66"/>
      <c r="L500" s="66"/>
    </row>
    <row r="501" spans="1:12" x14ac:dyDescent="0.2">
      <c r="A501" s="41"/>
      <c r="B501" s="2"/>
      <c r="E501" s="279"/>
      <c r="F501" s="280"/>
      <c r="G501" s="45"/>
      <c r="H501" s="45"/>
      <c r="I501" s="278"/>
      <c r="J501" s="45"/>
      <c r="K501" s="66"/>
      <c r="L501" s="66"/>
    </row>
    <row r="502" spans="1:12" x14ac:dyDescent="0.2">
      <c r="A502" s="41"/>
      <c r="B502" s="2"/>
      <c r="E502" s="279"/>
      <c r="F502" s="280"/>
      <c r="G502" s="45"/>
      <c r="H502" s="45"/>
      <c r="I502" s="278"/>
      <c r="J502" s="45"/>
      <c r="K502" s="66"/>
      <c r="L502" s="66"/>
    </row>
    <row r="503" spans="1:12" x14ac:dyDescent="0.2">
      <c r="A503" s="41"/>
      <c r="B503" s="2"/>
      <c r="E503" s="279"/>
      <c r="F503" s="280"/>
      <c r="G503" s="45"/>
      <c r="H503" s="45"/>
      <c r="I503" s="278"/>
      <c r="J503" s="45"/>
      <c r="K503" s="66"/>
      <c r="L503" s="66"/>
    </row>
    <row r="504" spans="1:12" x14ac:dyDescent="0.2">
      <c r="A504" s="41"/>
      <c r="B504" s="2"/>
      <c r="E504" s="279"/>
      <c r="F504" s="280"/>
      <c r="G504" s="45"/>
      <c r="H504" s="45"/>
      <c r="I504" s="278"/>
      <c r="J504" s="45"/>
      <c r="K504" s="66"/>
      <c r="L504" s="66"/>
    </row>
    <row r="505" spans="1:12" x14ac:dyDescent="0.2">
      <c r="A505" s="41"/>
      <c r="B505" s="2"/>
      <c r="E505" s="279"/>
      <c r="F505" s="280"/>
      <c r="G505" s="45"/>
      <c r="H505" s="45"/>
      <c r="I505" s="278"/>
      <c r="J505" s="45"/>
      <c r="K505" s="66"/>
      <c r="L505" s="66"/>
    </row>
    <row r="506" spans="1:12" x14ac:dyDescent="0.2">
      <c r="A506" s="41"/>
      <c r="B506" s="2"/>
      <c r="E506" s="279"/>
      <c r="F506" s="280"/>
      <c r="G506" s="45"/>
      <c r="H506" s="45"/>
      <c r="I506" s="278"/>
      <c r="J506" s="45"/>
      <c r="K506" s="66"/>
      <c r="L506" s="66"/>
    </row>
    <row r="507" spans="1:12" x14ac:dyDescent="0.2">
      <c r="A507" s="41"/>
      <c r="B507" s="2"/>
      <c r="E507" s="279"/>
      <c r="F507" s="280"/>
      <c r="G507" s="45"/>
      <c r="H507" s="45"/>
      <c r="I507" s="278"/>
      <c r="J507" s="45"/>
      <c r="K507" s="66"/>
      <c r="L507" s="66"/>
    </row>
    <row r="508" spans="1:12" x14ac:dyDescent="0.2">
      <c r="A508" s="41"/>
      <c r="B508" s="2"/>
      <c r="E508" s="279"/>
      <c r="F508" s="280"/>
      <c r="G508" s="45"/>
      <c r="H508" s="45"/>
      <c r="I508" s="278"/>
      <c r="J508" s="45"/>
      <c r="K508" s="66"/>
      <c r="L508" s="66"/>
    </row>
    <row r="509" spans="1:12" x14ac:dyDescent="0.2">
      <c r="A509" s="41"/>
      <c r="B509" s="2"/>
      <c r="E509" s="279"/>
      <c r="F509" s="280"/>
      <c r="G509" s="45"/>
      <c r="H509" s="45"/>
      <c r="I509" s="278"/>
      <c r="J509" s="45"/>
      <c r="K509" s="66"/>
      <c r="L509" s="66"/>
    </row>
    <row r="510" spans="1:12" x14ac:dyDescent="0.2">
      <c r="A510" s="41"/>
      <c r="B510" s="2"/>
      <c r="E510" s="279"/>
      <c r="F510" s="280"/>
      <c r="G510" s="45"/>
      <c r="H510" s="45"/>
      <c r="I510" s="278"/>
      <c r="J510" s="45"/>
      <c r="K510" s="66"/>
      <c r="L510" s="66"/>
    </row>
    <row r="511" spans="1:12" x14ac:dyDescent="0.2">
      <c r="A511" s="41"/>
      <c r="B511" s="2"/>
      <c r="E511" s="279"/>
      <c r="F511" s="280"/>
      <c r="G511" s="45"/>
      <c r="H511" s="45"/>
      <c r="I511" s="278"/>
      <c r="J511" s="45"/>
      <c r="K511" s="66"/>
      <c r="L511" s="66"/>
    </row>
    <row r="512" spans="1:12" x14ac:dyDescent="0.2">
      <c r="A512" s="41"/>
      <c r="B512" s="2"/>
      <c r="E512" s="279"/>
      <c r="F512" s="280"/>
      <c r="G512" s="45"/>
      <c r="H512" s="45"/>
      <c r="I512" s="278"/>
      <c r="J512" s="45"/>
      <c r="K512" s="66"/>
      <c r="L512" s="66"/>
    </row>
    <row r="513" spans="1:12" x14ac:dyDescent="0.2">
      <c r="A513" s="41"/>
      <c r="B513" s="2"/>
      <c r="E513" s="279"/>
      <c r="F513" s="280"/>
      <c r="G513" s="45"/>
      <c r="H513" s="45"/>
      <c r="I513" s="278"/>
      <c r="J513" s="45"/>
      <c r="K513" s="66"/>
      <c r="L513" s="66"/>
    </row>
    <row r="514" spans="1:12" x14ac:dyDescent="0.2">
      <c r="A514" s="41"/>
      <c r="B514" s="2"/>
      <c r="E514" s="279"/>
      <c r="F514" s="280"/>
      <c r="G514" s="45"/>
      <c r="H514" s="45"/>
      <c r="I514" s="278"/>
      <c r="J514" s="45"/>
      <c r="K514" s="66"/>
      <c r="L514" s="66"/>
    </row>
    <row r="515" spans="1:12" x14ac:dyDescent="0.2">
      <c r="A515" s="41"/>
      <c r="B515" s="2"/>
      <c r="E515" s="279"/>
      <c r="F515" s="280"/>
      <c r="G515" s="45"/>
      <c r="H515" s="45"/>
      <c r="I515" s="278"/>
      <c r="J515" s="45"/>
      <c r="K515" s="66"/>
      <c r="L515" s="66"/>
    </row>
    <row r="516" spans="1:12" x14ac:dyDescent="0.2">
      <c r="A516" s="41"/>
      <c r="B516" s="2"/>
      <c r="E516" s="279"/>
      <c r="F516" s="280"/>
      <c r="G516" s="45"/>
      <c r="H516" s="45"/>
      <c r="I516" s="278"/>
      <c r="J516" s="45"/>
      <c r="K516" s="66"/>
      <c r="L516" s="66"/>
    </row>
    <row r="517" spans="1:12" x14ac:dyDescent="0.2">
      <c r="A517" s="41"/>
      <c r="B517" s="2"/>
      <c r="E517" s="279"/>
      <c r="F517" s="280"/>
      <c r="G517" s="45"/>
      <c r="H517" s="45"/>
      <c r="I517" s="278"/>
      <c r="J517" s="45"/>
      <c r="K517" s="66"/>
      <c r="L517" s="66"/>
    </row>
    <row r="518" spans="1:12" x14ac:dyDescent="0.2">
      <c r="A518" s="41"/>
      <c r="B518" s="2"/>
      <c r="E518" s="279"/>
      <c r="F518" s="280"/>
      <c r="G518" s="45"/>
      <c r="H518" s="45"/>
      <c r="I518" s="278"/>
      <c r="J518" s="45"/>
      <c r="K518" s="66"/>
      <c r="L518" s="66"/>
    </row>
    <row r="519" spans="1:12" x14ac:dyDescent="0.2">
      <c r="A519" s="41"/>
      <c r="B519" s="2"/>
      <c r="E519" s="279"/>
      <c r="F519" s="280"/>
      <c r="G519" s="45"/>
      <c r="H519" s="45"/>
      <c r="I519" s="278"/>
      <c r="J519" s="45"/>
      <c r="K519" s="66"/>
      <c r="L519" s="66"/>
    </row>
    <row r="520" spans="1:12" x14ac:dyDescent="0.2">
      <c r="A520" s="41"/>
      <c r="B520" s="2"/>
      <c r="E520" s="279"/>
      <c r="F520" s="280"/>
      <c r="G520" s="45"/>
      <c r="H520" s="45"/>
      <c r="I520" s="278"/>
      <c r="J520" s="45"/>
      <c r="K520" s="66"/>
      <c r="L520" s="66"/>
    </row>
    <row r="521" spans="1:12" x14ac:dyDescent="0.2">
      <c r="A521" s="41"/>
      <c r="B521" s="2"/>
      <c r="E521" s="279"/>
      <c r="F521" s="280"/>
      <c r="G521" s="45"/>
      <c r="H521" s="45"/>
      <c r="I521" s="278"/>
      <c r="J521" s="45"/>
      <c r="K521" s="66"/>
      <c r="L521" s="66"/>
    </row>
    <row r="522" spans="1:12" x14ac:dyDescent="0.2">
      <c r="A522" s="41"/>
      <c r="B522" s="2"/>
      <c r="E522" s="279"/>
      <c r="F522" s="280"/>
      <c r="G522" s="45"/>
      <c r="H522" s="45"/>
      <c r="I522" s="278"/>
      <c r="J522" s="45"/>
      <c r="K522" s="66"/>
      <c r="L522" s="66"/>
    </row>
    <row r="523" spans="1:12" x14ac:dyDescent="0.2">
      <c r="A523" s="41"/>
      <c r="B523" s="2"/>
      <c r="E523" s="279"/>
      <c r="F523" s="280"/>
      <c r="G523" s="45"/>
      <c r="H523" s="45"/>
      <c r="I523" s="278"/>
      <c r="J523" s="45"/>
      <c r="K523" s="66"/>
      <c r="L523" s="66"/>
    </row>
    <row r="524" spans="1:12" x14ac:dyDescent="0.2">
      <c r="A524" s="41"/>
      <c r="B524" s="2"/>
      <c r="E524" s="279"/>
      <c r="F524" s="280"/>
      <c r="G524" s="45"/>
      <c r="H524" s="45"/>
      <c r="I524" s="278"/>
      <c r="J524" s="45"/>
      <c r="K524" s="66"/>
      <c r="L524" s="66"/>
    </row>
    <row r="525" spans="1:12" x14ac:dyDescent="0.2">
      <c r="A525" s="41"/>
      <c r="B525" s="2"/>
      <c r="E525" s="279"/>
      <c r="F525" s="280"/>
      <c r="G525" s="45"/>
      <c r="H525" s="45"/>
      <c r="I525" s="278"/>
      <c r="J525" s="45"/>
      <c r="K525" s="66"/>
      <c r="L525" s="66"/>
    </row>
    <row r="526" spans="1:12" x14ac:dyDescent="0.2">
      <c r="A526" s="41"/>
      <c r="B526" s="2"/>
      <c r="E526" s="279"/>
      <c r="F526" s="280"/>
      <c r="G526" s="45"/>
      <c r="H526" s="45"/>
      <c r="I526" s="278"/>
      <c r="J526" s="45"/>
      <c r="K526" s="66"/>
      <c r="L526" s="66"/>
    </row>
    <row r="527" spans="1:12" x14ac:dyDescent="0.2">
      <c r="A527" s="41"/>
      <c r="B527" s="2"/>
      <c r="E527" s="279"/>
      <c r="F527" s="280"/>
      <c r="G527" s="45"/>
      <c r="H527" s="45"/>
      <c r="I527" s="278"/>
      <c r="J527" s="45"/>
      <c r="K527" s="66"/>
      <c r="L527" s="66"/>
    </row>
    <row r="528" spans="1:12" x14ac:dyDescent="0.2">
      <c r="A528" s="41"/>
      <c r="B528" s="2"/>
      <c r="E528" s="279"/>
      <c r="F528" s="280"/>
      <c r="G528" s="45"/>
      <c r="H528" s="45"/>
      <c r="I528" s="278"/>
      <c r="J528" s="45"/>
      <c r="K528" s="66"/>
      <c r="L528" s="66"/>
    </row>
    <row r="529" spans="1:12" x14ac:dyDescent="0.2">
      <c r="A529" s="41"/>
      <c r="B529" s="2"/>
      <c r="E529" s="279"/>
      <c r="F529" s="280"/>
      <c r="G529" s="45"/>
      <c r="H529" s="45"/>
      <c r="I529" s="278"/>
      <c r="J529" s="45"/>
      <c r="K529" s="66"/>
      <c r="L529" s="66"/>
    </row>
    <row r="530" spans="1:12" x14ac:dyDescent="0.2">
      <c r="A530" s="41"/>
      <c r="B530" s="2"/>
      <c r="E530" s="279"/>
      <c r="F530" s="280"/>
      <c r="G530" s="45"/>
      <c r="H530" s="45"/>
      <c r="I530" s="278"/>
      <c r="J530" s="45"/>
      <c r="K530" s="66"/>
      <c r="L530" s="66"/>
    </row>
    <row r="531" spans="1:12" x14ac:dyDescent="0.2">
      <c r="A531" s="41"/>
      <c r="B531" s="2"/>
      <c r="E531" s="279"/>
      <c r="F531" s="280"/>
      <c r="G531" s="45"/>
      <c r="H531" s="45"/>
      <c r="I531" s="278"/>
      <c r="J531" s="45"/>
      <c r="K531" s="66"/>
      <c r="L531" s="66"/>
    </row>
    <row r="532" spans="1:12" x14ac:dyDescent="0.2">
      <c r="A532" s="41"/>
      <c r="B532" s="2"/>
      <c r="E532" s="279"/>
      <c r="F532" s="280"/>
      <c r="G532" s="45"/>
      <c r="H532" s="45"/>
      <c r="I532" s="278"/>
      <c r="J532" s="45"/>
      <c r="K532" s="66"/>
      <c r="L532" s="66"/>
    </row>
    <row r="533" spans="1:12" x14ac:dyDescent="0.2">
      <c r="A533" s="41"/>
      <c r="B533" s="2"/>
      <c r="E533" s="279"/>
      <c r="F533" s="280"/>
      <c r="G533" s="45"/>
      <c r="H533" s="45"/>
      <c r="I533" s="278"/>
      <c r="J533" s="45"/>
      <c r="K533" s="66"/>
      <c r="L533" s="66"/>
    </row>
    <row r="534" spans="1:12" x14ac:dyDescent="0.2">
      <c r="A534" s="41"/>
      <c r="B534" s="2"/>
      <c r="E534" s="279"/>
      <c r="F534" s="280"/>
      <c r="G534" s="45"/>
      <c r="H534" s="45"/>
      <c r="I534" s="278"/>
      <c r="J534" s="45"/>
      <c r="K534" s="66"/>
      <c r="L534" s="66"/>
    </row>
    <row r="535" spans="1:12" x14ac:dyDescent="0.2">
      <c r="A535" s="41"/>
      <c r="B535" s="2"/>
      <c r="E535" s="279"/>
      <c r="F535" s="280"/>
      <c r="G535" s="45"/>
      <c r="H535" s="45"/>
      <c r="I535" s="278"/>
      <c r="J535" s="45"/>
      <c r="K535" s="66"/>
      <c r="L535" s="66"/>
    </row>
    <row r="536" spans="1:12" x14ac:dyDescent="0.2">
      <c r="A536" s="41"/>
      <c r="B536" s="2"/>
      <c r="E536" s="279"/>
      <c r="F536" s="280"/>
      <c r="G536" s="45"/>
      <c r="H536" s="45"/>
      <c r="I536" s="278"/>
      <c r="J536" s="45"/>
      <c r="K536" s="66"/>
      <c r="L536" s="66"/>
    </row>
    <row r="537" spans="1:12" x14ac:dyDescent="0.2">
      <c r="A537" s="41"/>
      <c r="B537" s="2"/>
      <c r="E537" s="279"/>
      <c r="F537" s="280"/>
      <c r="G537" s="45"/>
      <c r="H537" s="45"/>
      <c r="I537" s="278"/>
      <c r="J537" s="45"/>
      <c r="K537" s="66"/>
      <c r="L537" s="66"/>
    </row>
    <row r="538" spans="1:12" x14ac:dyDescent="0.2">
      <c r="A538" s="41"/>
      <c r="B538" s="2"/>
      <c r="E538" s="279"/>
      <c r="F538" s="280"/>
      <c r="G538" s="45"/>
      <c r="H538" s="45"/>
      <c r="I538" s="278"/>
      <c r="J538" s="45"/>
      <c r="K538" s="66"/>
      <c r="L538" s="66"/>
    </row>
    <row r="539" spans="1:12" x14ac:dyDescent="0.2">
      <c r="A539" s="41"/>
      <c r="B539" s="2"/>
      <c r="E539" s="279"/>
      <c r="F539" s="280"/>
      <c r="G539" s="45"/>
      <c r="H539" s="45"/>
      <c r="I539" s="278"/>
      <c r="J539" s="45"/>
      <c r="K539" s="66"/>
      <c r="L539" s="66"/>
    </row>
    <row r="540" spans="1:12" x14ac:dyDescent="0.2">
      <c r="A540" s="41"/>
      <c r="B540" s="2"/>
      <c r="E540" s="279"/>
      <c r="F540" s="280"/>
      <c r="G540" s="45"/>
      <c r="H540" s="45"/>
      <c r="I540" s="278"/>
      <c r="J540" s="45"/>
      <c r="K540" s="66"/>
      <c r="L540" s="66"/>
    </row>
    <row r="541" spans="1:12" x14ac:dyDescent="0.2">
      <c r="A541" s="41"/>
      <c r="B541" s="2"/>
      <c r="E541" s="279"/>
      <c r="F541" s="280"/>
      <c r="G541" s="45"/>
      <c r="H541" s="45"/>
      <c r="I541" s="278"/>
      <c r="J541" s="45"/>
      <c r="K541" s="66"/>
      <c r="L541" s="66"/>
    </row>
    <row r="542" spans="1:12" x14ac:dyDescent="0.2">
      <c r="A542" s="41"/>
      <c r="B542" s="2"/>
      <c r="E542" s="279"/>
      <c r="F542" s="280"/>
      <c r="G542" s="45"/>
      <c r="H542" s="45"/>
      <c r="I542" s="278"/>
      <c r="J542" s="45"/>
      <c r="K542" s="66"/>
      <c r="L542" s="66"/>
    </row>
    <row r="543" spans="1:12" x14ac:dyDescent="0.2">
      <c r="A543" s="41"/>
      <c r="B543" s="2"/>
      <c r="E543" s="279"/>
      <c r="F543" s="280"/>
      <c r="G543" s="45"/>
      <c r="H543" s="45"/>
      <c r="I543" s="278"/>
      <c r="J543" s="45"/>
      <c r="K543" s="66"/>
      <c r="L543" s="66"/>
    </row>
    <row r="544" spans="1:12" x14ac:dyDescent="0.2">
      <c r="A544" s="41"/>
      <c r="B544" s="2"/>
      <c r="E544" s="279"/>
      <c r="F544" s="280"/>
      <c r="G544" s="45"/>
      <c r="H544" s="45"/>
      <c r="I544" s="278"/>
      <c r="J544" s="45"/>
      <c r="K544" s="66"/>
      <c r="L544" s="66"/>
    </row>
    <row r="545" spans="1:12" x14ac:dyDescent="0.2">
      <c r="A545" s="41"/>
      <c r="B545" s="2"/>
      <c r="E545" s="279"/>
      <c r="F545" s="280"/>
      <c r="G545" s="45"/>
      <c r="H545" s="45"/>
      <c r="I545" s="278"/>
      <c r="J545" s="45"/>
      <c r="K545" s="66"/>
      <c r="L545" s="66"/>
    </row>
    <row r="546" spans="1:12" x14ac:dyDescent="0.2">
      <c r="A546" s="41"/>
      <c r="B546" s="2"/>
      <c r="E546" s="279"/>
      <c r="F546" s="280"/>
      <c r="G546" s="45"/>
      <c r="H546" s="45"/>
      <c r="I546" s="278"/>
      <c r="J546" s="45"/>
      <c r="K546" s="66"/>
      <c r="L546" s="66"/>
    </row>
    <row r="547" spans="1:12" x14ac:dyDescent="0.2">
      <c r="A547" s="41"/>
      <c r="B547" s="2"/>
      <c r="E547" s="279"/>
      <c r="F547" s="280"/>
      <c r="G547" s="45"/>
      <c r="H547" s="45"/>
      <c r="I547" s="278"/>
      <c r="J547" s="45"/>
      <c r="K547" s="66"/>
      <c r="L547" s="66"/>
    </row>
    <row r="548" spans="1:12" x14ac:dyDescent="0.2">
      <c r="A548" s="41"/>
      <c r="B548" s="2"/>
      <c r="E548" s="279"/>
      <c r="F548" s="280"/>
      <c r="G548" s="45"/>
      <c r="H548" s="45"/>
      <c r="I548" s="278"/>
      <c r="J548" s="45"/>
      <c r="K548" s="66"/>
      <c r="L548" s="66"/>
    </row>
    <row r="549" spans="1:12" x14ac:dyDescent="0.2">
      <c r="A549" s="41"/>
      <c r="B549" s="2"/>
      <c r="E549" s="279"/>
      <c r="F549" s="280"/>
      <c r="G549" s="45"/>
      <c r="H549" s="45"/>
      <c r="I549" s="278"/>
      <c r="J549" s="45"/>
      <c r="K549" s="66"/>
      <c r="L549" s="66"/>
    </row>
    <row r="550" spans="1:12" x14ac:dyDescent="0.2">
      <c r="A550" s="41"/>
      <c r="B550" s="2"/>
      <c r="E550" s="279"/>
      <c r="F550" s="280"/>
      <c r="G550" s="45"/>
      <c r="H550" s="45"/>
      <c r="I550" s="278"/>
      <c r="J550" s="45"/>
      <c r="K550" s="66"/>
      <c r="L550" s="66"/>
    </row>
    <row r="551" spans="1:12" x14ac:dyDescent="0.2">
      <c r="A551" s="41"/>
      <c r="B551" s="2"/>
      <c r="E551" s="279"/>
      <c r="F551" s="280"/>
      <c r="G551" s="45"/>
      <c r="H551" s="45"/>
      <c r="I551" s="278"/>
      <c r="J551" s="45"/>
      <c r="K551" s="66"/>
      <c r="L551" s="66"/>
    </row>
    <row r="552" spans="1:12" x14ac:dyDescent="0.2">
      <c r="A552" s="41"/>
      <c r="B552" s="2"/>
      <c r="E552" s="279"/>
      <c r="F552" s="280"/>
      <c r="G552" s="45"/>
      <c r="H552" s="45"/>
      <c r="I552" s="278"/>
      <c r="J552" s="45"/>
      <c r="K552" s="66"/>
      <c r="L552" s="66"/>
    </row>
    <row r="553" spans="1:12" x14ac:dyDescent="0.2">
      <c r="A553" s="41"/>
      <c r="B553" s="2"/>
      <c r="E553" s="279"/>
      <c r="F553" s="280"/>
      <c r="G553" s="45"/>
      <c r="H553" s="45"/>
      <c r="I553" s="278"/>
      <c r="J553" s="45"/>
      <c r="K553" s="66"/>
      <c r="L553" s="66"/>
    </row>
    <row r="554" spans="1:12" x14ac:dyDescent="0.2">
      <c r="A554" s="41"/>
      <c r="B554" s="2"/>
      <c r="E554" s="279"/>
      <c r="F554" s="280"/>
      <c r="G554" s="45"/>
      <c r="H554" s="45"/>
      <c r="I554" s="278"/>
      <c r="J554" s="45"/>
      <c r="K554" s="66"/>
      <c r="L554" s="66"/>
    </row>
    <row r="555" spans="1:12" x14ac:dyDescent="0.2">
      <c r="A555" s="41"/>
      <c r="B555" s="2"/>
      <c r="E555" s="279"/>
      <c r="F555" s="280"/>
      <c r="G555" s="45"/>
      <c r="H555" s="45"/>
      <c r="I555" s="278"/>
      <c r="J555" s="45"/>
      <c r="K555" s="66"/>
      <c r="L555" s="66"/>
    </row>
    <row r="556" spans="1:12" x14ac:dyDescent="0.2">
      <c r="A556" s="41"/>
      <c r="B556" s="2"/>
      <c r="E556" s="279"/>
      <c r="F556" s="280"/>
      <c r="G556" s="45"/>
      <c r="H556" s="45"/>
      <c r="I556" s="278"/>
      <c r="J556" s="45"/>
      <c r="K556" s="66"/>
      <c r="L556" s="66"/>
    </row>
    <row r="557" spans="1:12" x14ac:dyDescent="0.2">
      <c r="A557" s="41"/>
      <c r="B557" s="2"/>
      <c r="E557" s="279"/>
      <c r="F557" s="280"/>
      <c r="G557" s="45"/>
      <c r="H557" s="45"/>
      <c r="I557" s="278"/>
      <c r="J557" s="45"/>
      <c r="K557" s="66"/>
      <c r="L557" s="66"/>
    </row>
    <row r="558" spans="1:12" x14ac:dyDescent="0.2">
      <c r="A558" s="41"/>
      <c r="B558" s="2"/>
      <c r="E558" s="279"/>
      <c r="F558" s="280"/>
      <c r="G558" s="45"/>
      <c r="H558" s="45"/>
      <c r="I558" s="278"/>
      <c r="J558" s="45"/>
      <c r="K558" s="66"/>
      <c r="L558" s="66"/>
    </row>
    <row r="559" spans="1:12" x14ac:dyDescent="0.2">
      <c r="A559" s="41"/>
      <c r="B559" s="2"/>
      <c r="E559" s="279"/>
      <c r="F559" s="280"/>
      <c r="G559" s="45"/>
      <c r="H559" s="45"/>
      <c r="I559" s="278"/>
      <c r="J559" s="45"/>
      <c r="K559" s="66"/>
      <c r="L559" s="66"/>
    </row>
    <row r="560" spans="1:12" x14ac:dyDescent="0.2">
      <c r="A560" s="41"/>
      <c r="B560" s="2"/>
      <c r="E560" s="279"/>
      <c r="F560" s="280"/>
      <c r="G560" s="45"/>
      <c r="H560" s="45"/>
      <c r="I560" s="278"/>
      <c r="J560" s="45"/>
      <c r="K560" s="66"/>
      <c r="L560" s="66"/>
    </row>
    <row r="561" spans="1:12" x14ac:dyDescent="0.2">
      <c r="A561" s="41"/>
      <c r="B561" s="2"/>
      <c r="E561" s="279"/>
      <c r="F561" s="280"/>
      <c r="G561" s="45"/>
      <c r="H561" s="45"/>
      <c r="I561" s="278"/>
      <c r="J561" s="45"/>
      <c r="K561" s="66"/>
      <c r="L561" s="66"/>
    </row>
    <row r="562" spans="1:12" x14ac:dyDescent="0.2">
      <c r="A562" s="41"/>
      <c r="B562" s="2"/>
      <c r="E562" s="279"/>
      <c r="F562" s="280"/>
      <c r="G562" s="45"/>
      <c r="H562" s="45"/>
      <c r="I562" s="278"/>
      <c r="J562" s="45"/>
      <c r="K562" s="66"/>
      <c r="L562" s="66"/>
    </row>
    <row r="563" spans="1:12" x14ac:dyDescent="0.2">
      <c r="A563" s="41"/>
      <c r="B563" s="2"/>
      <c r="E563" s="279"/>
      <c r="F563" s="280"/>
      <c r="G563" s="45"/>
      <c r="H563" s="45"/>
      <c r="I563" s="278"/>
      <c r="J563" s="45"/>
      <c r="K563" s="66"/>
      <c r="L563" s="66"/>
    </row>
    <row r="564" spans="1:12" x14ac:dyDescent="0.2">
      <c r="A564" s="41"/>
      <c r="B564" s="2"/>
      <c r="E564" s="279"/>
      <c r="F564" s="280"/>
      <c r="G564" s="45"/>
      <c r="H564" s="45"/>
      <c r="I564" s="278"/>
      <c r="J564" s="45"/>
      <c r="K564" s="66"/>
      <c r="L564" s="66"/>
    </row>
    <row r="565" spans="1:12" x14ac:dyDescent="0.2">
      <c r="A565" s="41"/>
      <c r="B565" s="2"/>
      <c r="E565" s="279"/>
      <c r="F565" s="280"/>
      <c r="G565" s="45"/>
      <c r="H565" s="45"/>
      <c r="I565" s="278"/>
      <c r="J565" s="45"/>
      <c r="K565" s="66"/>
      <c r="L565" s="66"/>
    </row>
    <row r="566" spans="1:12" x14ac:dyDescent="0.2">
      <c r="A566" s="41"/>
      <c r="B566" s="2"/>
      <c r="E566" s="279"/>
      <c r="F566" s="280"/>
      <c r="G566" s="45"/>
      <c r="H566" s="45"/>
      <c r="I566" s="278"/>
      <c r="J566" s="45"/>
      <c r="K566" s="66"/>
      <c r="L566" s="66"/>
    </row>
    <row r="567" spans="1:12" x14ac:dyDescent="0.2">
      <c r="A567" s="41"/>
      <c r="B567" s="2"/>
      <c r="E567" s="279"/>
      <c r="F567" s="280"/>
      <c r="G567" s="45"/>
      <c r="H567" s="45"/>
      <c r="I567" s="278"/>
      <c r="J567" s="45"/>
      <c r="K567" s="66"/>
      <c r="L567" s="66"/>
    </row>
    <row r="568" spans="1:12" x14ac:dyDescent="0.2">
      <c r="A568" s="41"/>
      <c r="B568" s="2"/>
      <c r="E568" s="279"/>
      <c r="F568" s="280"/>
      <c r="G568" s="45"/>
      <c r="H568" s="45"/>
      <c r="I568" s="278"/>
      <c r="J568" s="45"/>
      <c r="K568" s="66"/>
      <c r="L568" s="66"/>
    </row>
    <row r="569" spans="1:12" x14ac:dyDescent="0.2">
      <c r="A569" s="41"/>
      <c r="B569" s="2"/>
      <c r="E569" s="279"/>
      <c r="F569" s="280"/>
      <c r="G569" s="45"/>
      <c r="H569" s="45"/>
      <c r="I569" s="278"/>
      <c r="J569" s="45"/>
      <c r="K569" s="66"/>
      <c r="L569" s="66"/>
    </row>
    <row r="570" spans="1:12" x14ac:dyDescent="0.2">
      <c r="A570" s="41"/>
      <c r="B570" s="2"/>
      <c r="E570" s="279"/>
      <c r="F570" s="280"/>
      <c r="G570" s="45"/>
      <c r="H570" s="45"/>
      <c r="I570" s="278"/>
      <c r="J570" s="45"/>
      <c r="K570" s="66"/>
      <c r="L570" s="66"/>
    </row>
    <row r="571" spans="1:12" x14ac:dyDescent="0.2">
      <c r="A571" s="41"/>
      <c r="B571" s="2"/>
      <c r="E571" s="279"/>
      <c r="F571" s="280"/>
      <c r="G571" s="45"/>
      <c r="H571" s="45"/>
      <c r="I571" s="278"/>
      <c r="J571" s="45"/>
      <c r="K571" s="66"/>
      <c r="L571" s="66"/>
    </row>
    <row r="572" spans="1:12" x14ac:dyDescent="0.2">
      <c r="A572" s="41"/>
      <c r="B572" s="2"/>
      <c r="E572" s="279"/>
      <c r="F572" s="280"/>
      <c r="G572" s="45"/>
      <c r="H572" s="45"/>
      <c r="I572" s="278"/>
      <c r="J572" s="45"/>
      <c r="K572" s="66"/>
      <c r="L572" s="66"/>
    </row>
    <row r="573" spans="1:12" x14ac:dyDescent="0.2">
      <c r="A573" s="41"/>
      <c r="B573" s="2"/>
      <c r="E573" s="279"/>
      <c r="F573" s="280"/>
      <c r="G573" s="45"/>
      <c r="H573" s="45"/>
      <c r="I573" s="278"/>
      <c r="J573" s="45"/>
      <c r="K573" s="66"/>
      <c r="L573" s="66"/>
    </row>
    <row r="574" spans="1:12" x14ac:dyDescent="0.2">
      <c r="A574" s="41"/>
      <c r="B574" s="2"/>
      <c r="E574" s="279"/>
      <c r="F574" s="280"/>
      <c r="G574" s="45"/>
      <c r="H574" s="45"/>
      <c r="I574" s="278"/>
      <c r="J574" s="45"/>
      <c r="K574" s="66"/>
      <c r="L574" s="66"/>
    </row>
    <row r="575" spans="1:12" x14ac:dyDescent="0.2">
      <c r="A575" s="41"/>
      <c r="B575" s="2"/>
      <c r="E575" s="279"/>
      <c r="F575" s="280"/>
      <c r="G575" s="45"/>
      <c r="H575" s="45"/>
      <c r="I575" s="278"/>
      <c r="J575" s="45"/>
      <c r="K575" s="66"/>
      <c r="L575" s="66"/>
    </row>
    <row r="576" spans="1:12" x14ac:dyDescent="0.2">
      <c r="A576" s="41"/>
      <c r="B576" s="2"/>
      <c r="E576" s="279"/>
      <c r="F576" s="280"/>
      <c r="G576" s="45"/>
      <c r="H576" s="45"/>
      <c r="I576" s="278"/>
      <c r="J576" s="45"/>
      <c r="K576" s="66"/>
      <c r="L576" s="66"/>
    </row>
    <row r="577" spans="1:12" x14ac:dyDescent="0.2">
      <c r="A577" s="41"/>
      <c r="B577" s="2"/>
      <c r="E577" s="279"/>
      <c r="F577" s="280"/>
      <c r="G577" s="45"/>
      <c r="H577" s="45"/>
      <c r="I577" s="278"/>
      <c r="J577" s="45"/>
      <c r="K577" s="66"/>
      <c r="L577" s="66"/>
    </row>
    <row r="578" spans="1:12" x14ac:dyDescent="0.2">
      <c r="A578" s="41"/>
      <c r="B578" s="2"/>
      <c r="E578" s="279"/>
      <c r="F578" s="280"/>
      <c r="G578" s="45"/>
      <c r="H578" s="45"/>
      <c r="I578" s="278"/>
      <c r="J578" s="45"/>
      <c r="K578" s="66"/>
      <c r="L578" s="66"/>
    </row>
    <row r="579" spans="1:12" x14ac:dyDescent="0.2">
      <c r="A579" s="41"/>
      <c r="B579" s="2"/>
      <c r="E579" s="279"/>
      <c r="F579" s="280"/>
      <c r="G579" s="45"/>
      <c r="H579" s="45"/>
      <c r="I579" s="278"/>
      <c r="J579" s="45"/>
      <c r="K579" s="66"/>
      <c r="L579" s="66"/>
    </row>
    <row r="580" spans="1:12" x14ac:dyDescent="0.2">
      <c r="A580" s="41"/>
      <c r="B580" s="2"/>
      <c r="E580" s="279"/>
      <c r="F580" s="280"/>
      <c r="G580" s="45"/>
      <c r="H580" s="45"/>
      <c r="I580" s="278"/>
      <c r="J580" s="45"/>
      <c r="K580" s="66"/>
      <c r="L580" s="66"/>
    </row>
    <row r="581" spans="1:12" x14ac:dyDescent="0.2">
      <c r="A581" s="41"/>
      <c r="B581" s="2"/>
      <c r="E581" s="279"/>
      <c r="F581" s="280"/>
      <c r="G581" s="45"/>
      <c r="H581" s="45"/>
      <c r="I581" s="278"/>
      <c r="J581" s="45"/>
      <c r="K581" s="66"/>
      <c r="L581" s="66"/>
    </row>
    <row r="582" spans="1:12" x14ac:dyDescent="0.2">
      <c r="A582" s="41"/>
      <c r="B582" s="2"/>
      <c r="E582" s="279"/>
      <c r="F582" s="280"/>
      <c r="G582" s="45"/>
      <c r="H582" s="45"/>
      <c r="I582" s="278"/>
      <c r="J582" s="45"/>
      <c r="K582" s="66"/>
      <c r="L582" s="66"/>
    </row>
    <row r="583" spans="1:12" x14ac:dyDescent="0.2">
      <c r="A583" s="41"/>
      <c r="B583" s="2"/>
      <c r="E583" s="279"/>
      <c r="F583" s="280"/>
      <c r="G583" s="45"/>
      <c r="H583" s="45"/>
      <c r="I583" s="278"/>
      <c r="J583" s="45"/>
      <c r="K583" s="66"/>
      <c r="L583" s="66"/>
    </row>
    <row r="584" spans="1:12" x14ac:dyDescent="0.2">
      <c r="A584" s="41"/>
      <c r="B584" s="2"/>
      <c r="E584" s="279"/>
      <c r="F584" s="280"/>
      <c r="G584" s="45"/>
      <c r="H584" s="45"/>
      <c r="I584" s="278"/>
      <c r="J584" s="45"/>
      <c r="K584" s="66"/>
      <c r="L584" s="66"/>
    </row>
    <row r="585" spans="1:12" x14ac:dyDescent="0.2">
      <c r="A585" s="41"/>
      <c r="B585" s="2"/>
      <c r="E585" s="279"/>
      <c r="F585" s="280"/>
      <c r="G585" s="45"/>
      <c r="H585" s="45"/>
      <c r="I585" s="278"/>
      <c r="J585" s="45"/>
      <c r="K585" s="66"/>
      <c r="L585" s="66"/>
    </row>
    <row r="586" spans="1:12" x14ac:dyDescent="0.2">
      <c r="A586" s="41"/>
      <c r="B586" s="2"/>
      <c r="E586" s="279"/>
      <c r="F586" s="280"/>
      <c r="G586" s="45"/>
      <c r="H586" s="45"/>
      <c r="I586" s="278"/>
      <c r="J586" s="45"/>
      <c r="K586" s="66"/>
      <c r="L586" s="66"/>
    </row>
    <row r="587" spans="1:12" x14ac:dyDescent="0.2">
      <c r="A587" s="41"/>
      <c r="B587" s="2"/>
      <c r="E587" s="279"/>
      <c r="F587" s="280"/>
      <c r="G587" s="45"/>
      <c r="H587" s="45"/>
      <c r="I587" s="278"/>
      <c r="J587" s="45"/>
      <c r="K587" s="66"/>
      <c r="L587" s="66"/>
    </row>
    <row r="588" spans="1:12" x14ac:dyDescent="0.2">
      <c r="A588" s="41"/>
      <c r="B588" s="2"/>
      <c r="E588" s="279"/>
      <c r="F588" s="280"/>
      <c r="G588" s="45"/>
      <c r="H588" s="45"/>
      <c r="I588" s="278"/>
      <c r="J588" s="45"/>
      <c r="K588" s="66"/>
      <c r="L588" s="66"/>
    </row>
    <row r="589" spans="1:12" x14ac:dyDescent="0.2">
      <c r="A589" s="41"/>
      <c r="B589" s="2"/>
      <c r="E589" s="279"/>
      <c r="F589" s="280"/>
      <c r="G589" s="45"/>
      <c r="H589" s="45"/>
      <c r="I589" s="278"/>
      <c r="J589" s="45"/>
      <c r="K589" s="66"/>
      <c r="L589" s="66"/>
    </row>
    <row r="590" spans="1:12" x14ac:dyDescent="0.2">
      <c r="A590" s="41"/>
      <c r="B590" s="2"/>
      <c r="E590" s="279"/>
      <c r="F590" s="280"/>
      <c r="G590" s="45"/>
      <c r="H590" s="45"/>
      <c r="I590" s="278"/>
      <c r="J590" s="45"/>
      <c r="K590" s="66"/>
      <c r="L590" s="66"/>
    </row>
    <row r="591" spans="1:12" x14ac:dyDescent="0.2">
      <c r="A591" s="41"/>
      <c r="B591" s="2"/>
      <c r="E591" s="279"/>
      <c r="F591" s="280"/>
      <c r="G591" s="45"/>
      <c r="H591" s="45"/>
      <c r="I591" s="278"/>
      <c r="J591" s="45"/>
      <c r="K591" s="66"/>
      <c r="L591" s="66"/>
    </row>
    <row r="592" spans="1:12" x14ac:dyDescent="0.2">
      <c r="A592" s="41"/>
      <c r="B592" s="2"/>
      <c r="E592" s="279"/>
      <c r="F592" s="280"/>
      <c r="G592" s="45"/>
      <c r="H592" s="45"/>
      <c r="I592" s="278"/>
      <c r="J592" s="45"/>
      <c r="K592" s="66"/>
      <c r="L592" s="66"/>
    </row>
    <row r="593" spans="1:12" x14ac:dyDescent="0.2">
      <c r="A593" s="41"/>
      <c r="B593" s="2"/>
      <c r="E593" s="279"/>
      <c r="F593" s="280"/>
      <c r="G593" s="45"/>
      <c r="H593" s="45"/>
      <c r="I593" s="278"/>
      <c r="J593" s="45"/>
      <c r="K593" s="66"/>
      <c r="L593" s="66"/>
    </row>
    <row r="594" spans="1:12" x14ac:dyDescent="0.2">
      <c r="A594" s="41"/>
      <c r="B594" s="2"/>
      <c r="E594" s="279"/>
      <c r="F594" s="280"/>
      <c r="G594" s="45"/>
      <c r="H594" s="45"/>
      <c r="I594" s="278"/>
      <c r="J594" s="45"/>
      <c r="K594" s="66"/>
      <c r="L594" s="66"/>
    </row>
    <row r="595" spans="1:12" x14ac:dyDescent="0.2">
      <c r="A595" s="41"/>
      <c r="B595" s="2"/>
      <c r="E595" s="279"/>
      <c r="F595" s="280"/>
      <c r="G595" s="45"/>
      <c r="H595" s="45"/>
      <c r="I595" s="278"/>
      <c r="J595" s="45"/>
      <c r="K595" s="66"/>
      <c r="L595" s="66"/>
    </row>
    <row r="596" spans="1:12" x14ac:dyDescent="0.2">
      <c r="A596" s="41"/>
      <c r="B596" s="2"/>
      <c r="E596" s="279"/>
      <c r="F596" s="280"/>
      <c r="G596" s="45"/>
      <c r="H596" s="45"/>
      <c r="I596" s="278"/>
      <c r="J596" s="45"/>
      <c r="K596" s="66"/>
      <c r="L596" s="66"/>
    </row>
    <row r="597" spans="1:12" x14ac:dyDescent="0.2">
      <c r="A597" s="41"/>
      <c r="B597" s="2"/>
      <c r="E597" s="279"/>
      <c r="F597" s="280"/>
      <c r="G597" s="45"/>
      <c r="H597" s="45"/>
      <c r="I597" s="278"/>
      <c r="J597" s="45"/>
      <c r="K597" s="66"/>
      <c r="L597" s="66"/>
    </row>
    <row r="598" spans="1:12" x14ac:dyDescent="0.2">
      <c r="A598" s="41"/>
      <c r="B598" s="2"/>
      <c r="E598" s="279"/>
      <c r="F598" s="280"/>
      <c r="G598" s="45"/>
      <c r="H598" s="45"/>
      <c r="I598" s="278"/>
      <c r="J598" s="45"/>
      <c r="K598" s="66"/>
      <c r="L598" s="66"/>
    </row>
    <row r="599" spans="1:12" x14ac:dyDescent="0.2">
      <c r="A599" s="41"/>
      <c r="B599" s="2"/>
      <c r="E599" s="279"/>
      <c r="F599" s="280"/>
      <c r="G599" s="45"/>
      <c r="H599" s="45"/>
      <c r="I599" s="278"/>
      <c r="J599" s="45"/>
      <c r="K599" s="66"/>
      <c r="L599" s="66"/>
    </row>
    <row r="600" spans="1:12" x14ac:dyDescent="0.2">
      <c r="A600" s="41"/>
      <c r="B600" s="2"/>
      <c r="E600" s="279"/>
      <c r="F600" s="280"/>
      <c r="G600" s="45"/>
      <c r="H600" s="45"/>
      <c r="I600" s="278"/>
      <c r="J600" s="45"/>
      <c r="K600" s="66"/>
      <c r="L600" s="66"/>
    </row>
    <row r="601" spans="1:12" x14ac:dyDescent="0.2">
      <c r="A601" s="41"/>
      <c r="B601" s="2"/>
      <c r="E601" s="279"/>
      <c r="F601" s="280"/>
      <c r="G601" s="45"/>
      <c r="H601" s="45"/>
      <c r="I601" s="278"/>
      <c r="J601" s="45"/>
      <c r="K601" s="66"/>
      <c r="L601" s="66"/>
    </row>
    <row r="602" spans="1:12" x14ac:dyDescent="0.2">
      <c r="A602" s="41"/>
      <c r="B602" s="2"/>
      <c r="E602" s="279"/>
      <c r="F602" s="280"/>
      <c r="G602" s="45"/>
      <c r="H602" s="45"/>
      <c r="I602" s="278"/>
      <c r="J602" s="45"/>
      <c r="K602" s="66"/>
      <c r="L602" s="66"/>
    </row>
    <row r="603" spans="1:12" x14ac:dyDescent="0.2">
      <c r="A603" s="41"/>
      <c r="B603" s="2"/>
      <c r="E603" s="279"/>
      <c r="F603" s="280"/>
      <c r="G603" s="45"/>
      <c r="H603" s="45"/>
      <c r="I603" s="278"/>
      <c r="J603" s="45"/>
      <c r="K603" s="66"/>
      <c r="L603" s="66"/>
    </row>
    <row r="604" spans="1:12" x14ac:dyDescent="0.2">
      <c r="A604" s="41"/>
      <c r="B604" s="2"/>
      <c r="E604" s="279"/>
      <c r="F604" s="280"/>
      <c r="G604" s="45"/>
      <c r="H604" s="45"/>
      <c r="I604" s="278"/>
      <c r="J604" s="45"/>
      <c r="K604" s="66"/>
      <c r="L604" s="66"/>
    </row>
    <row r="605" spans="1:12" x14ac:dyDescent="0.2">
      <c r="A605" s="41"/>
      <c r="B605" s="2"/>
      <c r="E605" s="279"/>
      <c r="F605" s="280"/>
      <c r="G605" s="45"/>
      <c r="H605" s="45"/>
      <c r="I605" s="278"/>
      <c r="J605" s="45"/>
      <c r="K605" s="66"/>
      <c r="L605" s="66"/>
    </row>
    <row r="606" spans="1:12" x14ac:dyDescent="0.2">
      <c r="A606" s="41"/>
      <c r="B606" s="2"/>
      <c r="E606" s="279"/>
      <c r="F606" s="280"/>
      <c r="G606" s="45"/>
      <c r="H606" s="45"/>
      <c r="I606" s="278"/>
      <c r="J606" s="45"/>
      <c r="K606" s="66"/>
      <c r="L606" s="66"/>
    </row>
    <row r="607" spans="1:12" x14ac:dyDescent="0.2">
      <c r="A607" s="41"/>
      <c r="B607" s="2"/>
      <c r="E607" s="279"/>
      <c r="F607" s="280"/>
      <c r="G607" s="45"/>
      <c r="H607" s="45"/>
      <c r="I607" s="278"/>
      <c r="J607" s="45"/>
      <c r="K607" s="66"/>
      <c r="L607" s="66"/>
    </row>
    <row r="608" spans="1:12" x14ac:dyDescent="0.2">
      <c r="A608" s="41"/>
      <c r="B608" s="2"/>
      <c r="E608" s="279"/>
      <c r="F608" s="280"/>
      <c r="G608" s="45"/>
      <c r="H608" s="45"/>
      <c r="I608" s="278"/>
      <c r="J608" s="45"/>
      <c r="K608" s="66"/>
      <c r="L608" s="66"/>
    </row>
    <row r="609" spans="1:12" x14ac:dyDescent="0.2">
      <c r="A609" s="41"/>
      <c r="B609" s="2"/>
      <c r="E609" s="279"/>
      <c r="F609" s="280"/>
      <c r="G609" s="45"/>
      <c r="H609" s="45"/>
      <c r="I609" s="278"/>
      <c r="J609" s="45"/>
      <c r="K609" s="66"/>
      <c r="L609" s="66"/>
    </row>
    <row r="610" spans="1:12" x14ac:dyDescent="0.2">
      <c r="A610" s="41"/>
      <c r="B610" s="2"/>
      <c r="E610" s="279"/>
      <c r="F610" s="280"/>
      <c r="G610" s="45"/>
      <c r="H610" s="45"/>
      <c r="I610" s="278"/>
      <c r="J610" s="45"/>
      <c r="K610" s="66"/>
      <c r="L610" s="66"/>
    </row>
    <row r="611" spans="1:12" x14ac:dyDescent="0.2">
      <c r="A611" s="41"/>
      <c r="B611" s="2"/>
      <c r="E611" s="279"/>
      <c r="F611" s="280"/>
      <c r="G611" s="45"/>
      <c r="H611" s="45"/>
      <c r="I611" s="278"/>
      <c r="J611" s="45"/>
      <c r="K611" s="66"/>
      <c r="L611" s="66"/>
    </row>
    <row r="612" spans="1:12" x14ac:dyDescent="0.2">
      <c r="A612" s="41"/>
      <c r="B612" s="2"/>
      <c r="E612" s="279"/>
      <c r="F612" s="280"/>
      <c r="G612" s="45"/>
      <c r="H612" s="45"/>
      <c r="I612" s="278"/>
      <c r="J612" s="45"/>
      <c r="K612" s="66"/>
      <c r="L612" s="66"/>
    </row>
    <row r="613" spans="1:12" x14ac:dyDescent="0.2">
      <c r="A613" s="41"/>
      <c r="B613" s="2"/>
      <c r="E613" s="279"/>
      <c r="F613" s="280"/>
      <c r="G613" s="45"/>
      <c r="H613" s="45"/>
      <c r="I613" s="278"/>
      <c r="J613" s="45"/>
      <c r="K613" s="66"/>
      <c r="L613" s="66"/>
    </row>
    <row r="614" spans="1:12" x14ac:dyDescent="0.2">
      <c r="A614" s="41"/>
      <c r="B614" s="2"/>
      <c r="E614" s="279"/>
      <c r="F614" s="280"/>
      <c r="G614" s="45"/>
      <c r="H614" s="45"/>
      <c r="I614" s="278"/>
      <c r="J614" s="45"/>
      <c r="K614" s="66"/>
      <c r="L614" s="66"/>
    </row>
    <row r="615" spans="1:12" x14ac:dyDescent="0.2">
      <c r="A615" s="41"/>
      <c r="B615" s="2"/>
      <c r="E615" s="279"/>
      <c r="F615" s="280"/>
      <c r="G615" s="45"/>
      <c r="H615" s="45"/>
      <c r="I615" s="278"/>
      <c r="J615" s="45"/>
      <c r="K615" s="66"/>
      <c r="L615" s="66"/>
    </row>
    <row r="616" spans="1:12" x14ac:dyDescent="0.2">
      <c r="A616" s="41"/>
      <c r="B616" s="2"/>
      <c r="E616" s="279"/>
      <c r="F616" s="280"/>
      <c r="G616" s="45"/>
      <c r="H616" s="45"/>
      <c r="I616" s="278"/>
      <c r="J616" s="45"/>
      <c r="K616" s="66"/>
      <c r="L616" s="66"/>
    </row>
    <row r="617" spans="1:12" x14ac:dyDescent="0.2">
      <c r="A617" s="41"/>
      <c r="B617" s="2"/>
      <c r="E617" s="279"/>
      <c r="F617" s="280"/>
      <c r="G617" s="45"/>
      <c r="H617" s="45"/>
      <c r="I617" s="278"/>
      <c r="J617" s="45"/>
      <c r="K617" s="66"/>
      <c r="L617" s="66"/>
    </row>
    <row r="618" spans="1:12" x14ac:dyDescent="0.2">
      <c r="A618" s="41"/>
      <c r="B618" s="2"/>
      <c r="E618" s="279"/>
      <c r="F618" s="280"/>
      <c r="G618" s="45"/>
      <c r="H618" s="45"/>
      <c r="I618" s="278"/>
      <c r="J618" s="45"/>
      <c r="K618" s="66"/>
      <c r="L618" s="66"/>
    </row>
    <row r="619" spans="1:12" x14ac:dyDescent="0.2">
      <c r="A619" s="41"/>
      <c r="B619" s="2"/>
      <c r="E619" s="279"/>
      <c r="F619" s="280"/>
      <c r="G619" s="45"/>
      <c r="H619" s="45"/>
      <c r="I619" s="278"/>
      <c r="J619" s="45"/>
      <c r="K619" s="66"/>
      <c r="L619" s="66"/>
    </row>
    <row r="620" spans="1:12" x14ac:dyDescent="0.2">
      <c r="A620" s="41"/>
      <c r="B620" s="2"/>
      <c r="E620" s="279"/>
      <c r="F620" s="280"/>
      <c r="G620" s="45"/>
      <c r="H620" s="45"/>
      <c r="I620" s="278"/>
      <c r="J620" s="45"/>
      <c r="K620" s="66"/>
      <c r="L620" s="66"/>
    </row>
    <row r="621" spans="1:12" x14ac:dyDescent="0.2">
      <c r="A621" s="41"/>
      <c r="B621" s="2"/>
      <c r="E621" s="279"/>
      <c r="F621" s="280"/>
      <c r="G621" s="45"/>
      <c r="H621" s="45"/>
      <c r="I621" s="278"/>
      <c r="J621" s="45"/>
      <c r="K621" s="66"/>
      <c r="L621" s="66"/>
    </row>
    <row r="622" spans="1:12" x14ac:dyDescent="0.2">
      <c r="A622" s="41"/>
      <c r="B622" s="2"/>
      <c r="E622" s="279"/>
      <c r="F622" s="280"/>
      <c r="G622" s="45"/>
      <c r="H622" s="45"/>
      <c r="I622" s="278"/>
      <c r="J622" s="45"/>
      <c r="K622" s="66"/>
      <c r="L622" s="66"/>
    </row>
    <row r="623" spans="1:12" x14ac:dyDescent="0.2">
      <c r="A623" s="41"/>
      <c r="B623" s="2"/>
      <c r="E623" s="279"/>
      <c r="F623" s="280"/>
      <c r="G623" s="45"/>
      <c r="H623" s="45"/>
      <c r="I623" s="278"/>
      <c r="J623" s="45"/>
      <c r="K623" s="66"/>
      <c r="L623" s="66"/>
    </row>
    <row r="624" spans="1:12" x14ac:dyDescent="0.2">
      <c r="A624" s="41"/>
      <c r="B624" s="2"/>
      <c r="E624" s="279"/>
      <c r="F624" s="280"/>
      <c r="G624" s="45"/>
      <c r="H624" s="45"/>
      <c r="I624" s="278"/>
      <c r="J624" s="45"/>
      <c r="K624" s="66"/>
      <c r="L624" s="66"/>
    </row>
    <row r="625" spans="1:12" x14ac:dyDescent="0.2">
      <c r="A625" s="41"/>
      <c r="B625" s="2"/>
      <c r="E625" s="279"/>
      <c r="F625" s="280"/>
      <c r="G625" s="45"/>
      <c r="H625" s="45"/>
      <c r="I625" s="278"/>
      <c r="J625" s="45"/>
      <c r="K625" s="66"/>
      <c r="L625" s="66"/>
    </row>
    <row r="626" spans="1:12" x14ac:dyDescent="0.2">
      <c r="A626" s="41"/>
      <c r="B626" s="2"/>
      <c r="E626" s="279"/>
      <c r="F626" s="280"/>
      <c r="G626" s="45"/>
      <c r="H626" s="45"/>
      <c r="I626" s="278"/>
      <c r="J626" s="45"/>
      <c r="K626" s="66"/>
      <c r="L626" s="66"/>
    </row>
    <row r="627" spans="1:12" x14ac:dyDescent="0.2">
      <c r="A627" s="41"/>
      <c r="B627" s="2"/>
      <c r="E627" s="279"/>
      <c r="F627" s="280"/>
      <c r="G627" s="45"/>
      <c r="H627" s="45"/>
      <c r="I627" s="278"/>
      <c r="J627" s="45"/>
      <c r="K627" s="66"/>
      <c r="L627" s="66"/>
    </row>
    <row r="628" spans="1:12" x14ac:dyDescent="0.2">
      <c r="A628" s="41"/>
      <c r="B628" s="2"/>
      <c r="E628" s="279"/>
      <c r="F628" s="280"/>
      <c r="G628" s="45"/>
      <c r="H628" s="45"/>
      <c r="I628" s="278"/>
      <c r="J628" s="45"/>
      <c r="K628" s="66"/>
      <c r="L628" s="66"/>
    </row>
    <row r="629" spans="1:12" x14ac:dyDescent="0.2">
      <c r="A629" s="41"/>
      <c r="B629" s="2"/>
      <c r="E629" s="279"/>
      <c r="F629" s="280"/>
      <c r="G629" s="45"/>
      <c r="H629" s="45"/>
      <c r="I629" s="278"/>
      <c r="J629" s="45"/>
      <c r="K629" s="66"/>
      <c r="L629" s="66"/>
    </row>
    <row r="630" spans="1:12" x14ac:dyDescent="0.2">
      <c r="A630" s="41"/>
      <c r="B630" s="2"/>
      <c r="E630" s="279"/>
      <c r="F630" s="280"/>
      <c r="G630" s="45"/>
      <c r="H630" s="45"/>
      <c r="I630" s="278"/>
      <c r="J630" s="45"/>
      <c r="K630" s="66"/>
      <c r="L630" s="66"/>
    </row>
    <row r="631" spans="1:12" x14ac:dyDescent="0.2">
      <c r="A631" s="41"/>
      <c r="B631" s="2"/>
      <c r="E631" s="279"/>
      <c r="F631" s="280"/>
      <c r="G631" s="45"/>
      <c r="H631" s="45"/>
      <c r="I631" s="278"/>
      <c r="J631" s="45"/>
      <c r="K631" s="66"/>
      <c r="L631" s="66"/>
    </row>
    <row r="632" spans="1:12" x14ac:dyDescent="0.2">
      <c r="A632" s="41"/>
      <c r="B632" s="2"/>
      <c r="E632" s="279"/>
      <c r="F632" s="280"/>
      <c r="G632" s="45"/>
      <c r="H632" s="45"/>
      <c r="I632" s="278"/>
      <c r="J632" s="45"/>
      <c r="K632" s="66"/>
      <c r="L632" s="66"/>
    </row>
    <row r="633" spans="1:12" x14ac:dyDescent="0.2">
      <c r="A633" s="41"/>
      <c r="B633" s="2"/>
      <c r="E633" s="279"/>
      <c r="F633" s="280"/>
      <c r="G633" s="45"/>
      <c r="H633" s="45"/>
      <c r="I633" s="278"/>
      <c r="J633" s="45"/>
      <c r="K633" s="66"/>
      <c r="L633" s="66"/>
    </row>
    <row r="634" spans="1:12" x14ac:dyDescent="0.2">
      <c r="A634" s="41"/>
      <c r="B634" s="2"/>
      <c r="E634" s="279"/>
      <c r="F634" s="280"/>
      <c r="G634" s="45"/>
      <c r="H634" s="45"/>
      <c r="I634" s="278"/>
      <c r="J634" s="45"/>
      <c r="K634" s="66"/>
      <c r="L634" s="66"/>
    </row>
    <row r="635" spans="1:12" x14ac:dyDescent="0.2">
      <c r="A635" s="41"/>
      <c r="B635" s="2"/>
      <c r="E635" s="279"/>
      <c r="F635" s="280"/>
      <c r="G635" s="45"/>
      <c r="H635" s="45"/>
      <c r="I635" s="278"/>
      <c r="J635" s="45"/>
      <c r="K635" s="66"/>
      <c r="L635" s="66"/>
    </row>
    <row r="636" spans="1:12" x14ac:dyDescent="0.2">
      <c r="A636" s="41"/>
      <c r="B636" s="2"/>
      <c r="E636" s="279"/>
      <c r="F636" s="280"/>
      <c r="G636" s="45"/>
      <c r="H636" s="45"/>
      <c r="I636" s="278"/>
      <c r="J636" s="45"/>
      <c r="K636" s="66"/>
      <c r="L636" s="66"/>
    </row>
    <row r="637" spans="1:12" x14ac:dyDescent="0.2">
      <c r="A637" s="41"/>
      <c r="B637" s="2"/>
      <c r="E637" s="279"/>
      <c r="F637" s="280"/>
      <c r="G637" s="45"/>
      <c r="H637" s="45"/>
      <c r="I637" s="278"/>
      <c r="J637" s="45"/>
      <c r="K637" s="66"/>
      <c r="L637" s="66"/>
    </row>
    <row r="638" spans="1:12" x14ac:dyDescent="0.2">
      <c r="A638" s="41"/>
      <c r="B638" s="2"/>
      <c r="E638" s="279"/>
      <c r="F638" s="280"/>
      <c r="G638" s="45"/>
      <c r="H638" s="45"/>
      <c r="I638" s="278"/>
      <c r="J638" s="45"/>
      <c r="K638" s="66"/>
      <c r="L638" s="66"/>
    </row>
    <row r="639" spans="1:12" x14ac:dyDescent="0.2">
      <c r="A639" s="41"/>
      <c r="B639" s="2"/>
      <c r="E639" s="279"/>
      <c r="F639" s="280"/>
      <c r="G639" s="45"/>
      <c r="H639" s="45"/>
      <c r="I639" s="278"/>
      <c r="J639" s="45"/>
      <c r="K639" s="66"/>
      <c r="L639" s="66"/>
    </row>
    <row r="640" spans="1:12" x14ac:dyDescent="0.2">
      <c r="A640" s="41"/>
      <c r="B640" s="2"/>
      <c r="E640" s="279"/>
      <c r="F640" s="280"/>
      <c r="G640" s="45"/>
      <c r="H640" s="45"/>
      <c r="I640" s="278"/>
      <c r="J640" s="45"/>
      <c r="K640" s="66"/>
      <c r="L640" s="66"/>
    </row>
    <row r="641" spans="1:12" x14ac:dyDescent="0.2">
      <c r="A641" s="41"/>
      <c r="B641" s="2"/>
      <c r="E641" s="279"/>
      <c r="F641" s="280"/>
      <c r="G641" s="45"/>
      <c r="H641" s="45"/>
      <c r="I641" s="278"/>
      <c r="J641" s="45"/>
      <c r="K641" s="66"/>
      <c r="L641" s="66"/>
    </row>
    <row r="642" spans="1:12" x14ac:dyDescent="0.2">
      <c r="A642" s="41"/>
      <c r="B642" s="2"/>
      <c r="E642" s="279"/>
      <c r="F642" s="280"/>
      <c r="G642" s="45"/>
      <c r="H642" s="45"/>
      <c r="I642" s="278"/>
      <c r="J642" s="45"/>
      <c r="K642" s="66"/>
      <c r="L642" s="66"/>
    </row>
    <row r="643" spans="1:12" x14ac:dyDescent="0.2">
      <c r="A643" s="41"/>
      <c r="B643" s="2"/>
      <c r="E643" s="279"/>
      <c r="F643" s="280"/>
      <c r="G643" s="45"/>
      <c r="H643" s="45"/>
      <c r="I643" s="278"/>
      <c r="J643" s="45"/>
      <c r="K643" s="66"/>
      <c r="L643" s="66"/>
    </row>
    <row r="644" spans="1:12" x14ac:dyDescent="0.2">
      <c r="A644" s="41"/>
      <c r="B644" s="2"/>
      <c r="E644" s="279"/>
      <c r="F644" s="280"/>
      <c r="G644" s="45"/>
      <c r="H644" s="45"/>
      <c r="I644" s="278"/>
      <c r="J644" s="45"/>
      <c r="K644" s="66"/>
      <c r="L644" s="66"/>
    </row>
    <row r="645" spans="1:12" x14ac:dyDescent="0.2">
      <c r="A645" s="41"/>
      <c r="B645" s="2"/>
      <c r="E645" s="279"/>
      <c r="F645" s="280"/>
      <c r="G645" s="45"/>
      <c r="H645" s="45"/>
      <c r="I645" s="278"/>
      <c r="J645" s="45"/>
      <c r="K645" s="66"/>
      <c r="L645" s="66"/>
    </row>
    <row r="646" spans="1:12" x14ac:dyDescent="0.2">
      <c r="A646" s="41"/>
      <c r="B646" s="2"/>
      <c r="E646" s="279"/>
      <c r="F646" s="280"/>
      <c r="G646" s="45"/>
      <c r="H646" s="45"/>
      <c r="I646" s="278"/>
      <c r="J646" s="45"/>
      <c r="K646" s="66"/>
      <c r="L646" s="66"/>
    </row>
    <row r="647" spans="1:12" x14ac:dyDescent="0.2">
      <c r="A647" s="41"/>
      <c r="B647" s="2"/>
      <c r="E647" s="279"/>
      <c r="F647" s="280"/>
      <c r="G647" s="45"/>
      <c r="H647" s="45"/>
      <c r="I647" s="278"/>
      <c r="J647" s="45"/>
      <c r="K647" s="66"/>
      <c r="L647" s="66"/>
    </row>
    <row r="648" spans="1:12" x14ac:dyDescent="0.2">
      <c r="A648" s="41"/>
      <c r="B648" s="2"/>
      <c r="E648" s="279"/>
      <c r="F648" s="280"/>
      <c r="G648" s="45"/>
      <c r="H648" s="45"/>
      <c r="I648" s="278"/>
      <c r="J648" s="45"/>
      <c r="K648" s="66"/>
      <c r="L648" s="66"/>
    </row>
    <row r="649" spans="1:12" x14ac:dyDescent="0.2">
      <c r="A649" s="41"/>
      <c r="B649" s="2"/>
      <c r="E649" s="279"/>
      <c r="F649" s="280"/>
      <c r="G649" s="45"/>
      <c r="H649" s="45"/>
      <c r="I649" s="278"/>
      <c r="J649" s="45"/>
      <c r="K649" s="66"/>
      <c r="L649" s="66"/>
    </row>
    <row r="650" spans="1:12" x14ac:dyDescent="0.2">
      <c r="A650" s="41"/>
      <c r="B650" s="2"/>
      <c r="E650" s="279"/>
      <c r="F650" s="280"/>
      <c r="G650" s="45"/>
      <c r="H650" s="45"/>
      <c r="I650" s="278"/>
      <c r="J650" s="45"/>
      <c r="K650" s="66"/>
      <c r="L650" s="66"/>
    </row>
    <row r="651" spans="1:12" x14ac:dyDescent="0.2">
      <c r="A651" s="41"/>
      <c r="B651" s="2"/>
      <c r="E651" s="279"/>
      <c r="F651" s="280"/>
      <c r="G651" s="45"/>
      <c r="H651" s="45"/>
      <c r="I651" s="278"/>
      <c r="J651" s="45"/>
      <c r="K651" s="66"/>
      <c r="L651" s="66"/>
    </row>
    <row r="652" spans="1:12" x14ac:dyDescent="0.2">
      <c r="A652" s="41"/>
      <c r="B652" s="2"/>
      <c r="E652" s="279"/>
      <c r="F652" s="280"/>
      <c r="G652" s="45"/>
      <c r="H652" s="45"/>
      <c r="I652" s="278"/>
      <c r="J652" s="45"/>
      <c r="K652" s="66"/>
      <c r="L652" s="66"/>
    </row>
    <row r="653" spans="1:12" x14ac:dyDescent="0.2">
      <c r="A653" s="41"/>
      <c r="B653" s="2"/>
      <c r="E653" s="279"/>
      <c r="F653" s="280"/>
      <c r="G653" s="45"/>
      <c r="H653" s="45"/>
      <c r="I653" s="278"/>
      <c r="J653" s="45"/>
      <c r="K653" s="66"/>
      <c r="L653" s="66"/>
    </row>
    <row r="654" spans="1:12" x14ac:dyDescent="0.2">
      <c r="A654" s="41"/>
      <c r="B654" s="2"/>
      <c r="E654" s="279"/>
      <c r="F654" s="280"/>
      <c r="G654" s="45"/>
      <c r="H654" s="45"/>
      <c r="I654" s="278"/>
      <c r="J654" s="45"/>
      <c r="K654" s="66"/>
      <c r="L654" s="66"/>
    </row>
    <row r="655" spans="1:12" x14ac:dyDescent="0.2">
      <c r="A655" s="41"/>
      <c r="B655" s="2"/>
      <c r="E655" s="279"/>
      <c r="F655" s="280"/>
      <c r="G655" s="45"/>
      <c r="H655" s="45"/>
      <c r="I655" s="278"/>
      <c r="J655" s="45"/>
      <c r="K655" s="66"/>
      <c r="L655" s="66"/>
    </row>
    <row r="656" spans="1:12" x14ac:dyDescent="0.2">
      <c r="A656" s="41"/>
      <c r="B656" s="2"/>
      <c r="E656" s="279"/>
      <c r="F656" s="280"/>
      <c r="G656" s="45"/>
      <c r="H656" s="45"/>
      <c r="I656" s="278"/>
      <c r="J656" s="45"/>
      <c r="K656" s="66"/>
      <c r="L656" s="66"/>
    </row>
    <row r="657" spans="1:12" x14ac:dyDescent="0.2">
      <c r="A657" s="41"/>
      <c r="B657" s="2"/>
      <c r="E657" s="279"/>
      <c r="F657" s="280"/>
      <c r="G657" s="45"/>
      <c r="H657" s="45"/>
      <c r="I657" s="278"/>
      <c r="J657" s="45"/>
      <c r="K657" s="66"/>
      <c r="L657" s="66"/>
    </row>
    <row r="658" spans="1:12" x14ac:dyDescent="0.2">
      <c r="A658" s="41"/>
      <c r="B658" s="2"/>
      <c r="E658" s="279"/>
      <c r="F658" s="280"/>
      <c r="G658" s="45"/>
      <c r="H658" s="45"/>
      <c r="I658" s="278"/>
      <c r="J658" s="45"/>
      <c r="K658" s="66"/>
      <c r="L658" s="66"/>
    </row>
    <row r="659" spans="1:12" x14ac:dyDescent="0.2">
      <c r="A659" s="41"/>
      <c r="B659" s="2"/>
      <c r="E659" s="279"/>
      <c r="F659" s="280"/>
      <c r="G659" s="45"/>
      <c r="H659" s="45"/>
      <c r="I659" s="278"/>
      <c r="J659" s="45"/>
      <c r="K659" s="66"/>
      <c r="L659" s="66"/>
    </row>
    <row r="660" spans="1:12" x14ac:dyDescent="0.2">
      <c r="A660" s="41"/>
      <c r="B660" s="2"/>
      <c r="E660" s="279"/>
      <c r="F660" s="280"/>
      <c r="G660" s="45"/>
      <c r="H660" s="45"/>
      <c r="I660" s="278"/>
      <c r="J660" s="45"/>
      <c r="K660" s="66"/>
      <c r="L660" s="66"/>
    </row>
    <row r="661" spans="1:12" x14ac:dyDescent="0.2">
      <c r="A661" s="41"/>
      <c r="B661" s="2"/>
      <c r="E661" s="279"/>
      <c r="F661" s="280"/>
      <c r="G661" s="45"/>
      <c r="H661" s="45"/>
      <c r="I661" s="278"/>
      <c r="J661" s="45"/>
      <c r="K661" s="66"/>
      <c r="L661" s="66"/>
    </row>
    <row r="662" spans="1:12" x14ac:dyDescent="0.2">
      <c r="A662" s="41"/>
      <c r="B662" s="2"/>
      <c r="E662" s="279"/>
      <c r="F662" s="280"/>
      <c r="G662" s="45"/>
      <c r="H662" s="45"/>
      <c r="I662" s="278"/>
      <c r="J662" s="45"/>
      <c r="K662" s="66"/>
      <c r="L662" s="66"/>
    </row>
    <row r="663" spans="1:12" x14ac:dyDescent="0.2">
      <c r="A663" s="41"/>
      <c r="B663" s="2"/>
      <c r="E663" s="279"/>
      <c r="F663" s="280"/>
      <c r="G663" s="45"/>
      <c r="H663" s="45"/>
      <c r="I663" s="278"/>
      <c r="J663" s="45"/>
      <c r="K663" s="66"/>
      <c r="L663" s="66"/>
    </row>
    <row r="664" spans="1:12" x14ac:dyDescent="0.2">
      <c r="A664" s="41"/>
      <c r="B664" s="2"/>
      <c r="E664" s="279"/>
      <c r="F664" s="280"/>
      <c r="G664" s="45"/>
      <c r="H664" s="45"/>
      <c r="I664" s="278"/>
      <c r="J664" s="45"/>
      <c r="K664" s="66"/>
      <c r="L664" s="66"/>
    </row>
    <row r="665" spans="1:12" x14ac:dyDescent="0.2">
      <c r="A665" s="41"/>
      <c r="B665" s="2"/>
      <c r="E665" s="279"/>
      <c r="F665" s="280"/>
      <c r="G665" s="45"/>
      <c r="H665" s="45"/>
      <c r="I665" s="278"/>
      <c r="J665" s="45"/>
      <c r="K665" s="66"/>
      <c r="L665" s="66"/>
    </row>
    <row r="666" spans="1:12" x14ac:dyDescent="0.2">
      <c r="A666" s="41"/>
      <c r="B666" s="2"/>
      <c r="E666" s="279"/>
      <c r="F666" s="280"/>
      <c r="G666" s="45"/>
      <c r="H666" s="45"/>
      <c r="I666" s="278"/>
      <c r="J666" s="45"/>
      <c r="K666" s="66"/>
      <c r="L666" s="66"/>
    </row>
    <row r="667" spans="1:12" x14ac:dyDescent="0.2">
      <c r="A667" s="41"/>
      <c r="B667" s="2"/>
      <c r="E667" s="279"/>
      <c r="F667" s="280"/>
      <c r="G667" s="45"/>
      <c r="H667" s="45"/>
      <c r="I667" s="278"/>
      <c r="J667" s="45"/>
      <c r="K667" s="66"/>
      <c r="L667" s="66"/>
    </row>
    <row r="668" spans="1:12" x14ac:dyDescent="0.2">
      <c r="A668" s="41"/>
      <c r="B668" s="2"/>
      <c r="E668" s="279"/>
      <c r="F668" s="280"/>
      <c r="G668" s="45"/>
      <c r="H668" s="45"/>
      <c r="I668" s="278"/>
      <c r="J668" s="45"/>
      <c r="K668" s="66"/>
      <c r="L668" s="66"/>
    </row>
    <row r="669" spans="1:12" x14ac:dyDescent="0.2">
      <c r="A669" s="41"/>
      <c r="B669" s="2"/>
      <c r="E669" s="279"/>
      <c r="F669" s="280"/>
      <c r="G669" s="45"/>
      <c r="H669" s="45"/>
      <c r="I669" s="278"/>
      <c r="J669" s="45"/>
      <c r="K669" s="66"/>
      <c r="L669" s="66"/>
    </row>
    <row r="670" spans="1:12" x14ac:dyDescent="0.2">
      <c r="A670" s="41"/>
      <c r="B670" s="2"/>
      <c r="E670" s="279"/>
      <c r="F670" s="280"/>
      <c r="G670" s="45"/>
      <c r="H670" s="45"/>
      <c r="I670" s="278"/>
      <c r="J670" s="45"/>
      <c r="K670" s="66"/>
      <c r="L670" s="66"/>
    </row>
    <row r="671" spans="1:12" x14ac:dyDescent="0.2">
      <c r="A671" s="41"/>
      <c r="B671" s="2"/>
      <c r="E671" s="279"/>
      <c r="F671" s="280"/>
      <c r="G671" s="45"/>
      <c r="H671" s="45"/>
      <c r="I671" s="278"/>
      <c r="J671" s="45"/>
      <c r="K671" s="66"/>
      <c r="L671" s="66"/>
    </row>
    <row r="672" spans="1:12" x14ac:dyDescent="0.2">
      <c r="A672" s="41"/>
      <c r="B672" s="2"/>
      <c r="E672" s="279"/>
      <c r="F672" s="280"/>
      <c r="G672" s="45"/>
      <c r="H672" s="45"/>
      <c r="I672" s="278"/>
      <c r="J672" s="45"/>
      <c r="K672" s="66"/>
      <c r="L672" s="66"/>
    </row>
    <row r="673" spans="1:12" x14ac:dyDescent="0.2">
      <c r="A673" s="41"/>
      <c r="B673" s="2"/>
      <c r="E673" s="279"/>
      <c r="F673" s="280"/>
      <c r="G673" s="45"/>
      <c r="H673" s="45"/>
      <c r="I673" s="278"/>
      <c r="J673" s="45"/>
      <c r="K673" s="66"/>
      <c r="L673" s="66"/>
    </row>
    <row r="674" spans="1:12" x14ac:dyDescent="0.2">
      <c r="A674" s="41"/>
      <c r="B674" s="2"/>
      <c r="E674" s="279"/>
      <c r="F674" s="280"/>
      <c r="G674" s="45"/>
      <c r="H674" s="45"/>
      <c r="I674" s="278"/>
      <c r="J674" s="45"/>
      <c r="K674" s="66"/>
      <c r="L674" s="66"/>
    </row>
    <row r="675" spans="1:12" x14ac:dyDescent="0.2">
      <c r="A675" s="41"/>
      <c r="B675" s="2"/>
      <c r="E675" s="279"/>
      <c r="F675" s="280"/>
      <c r="G675" s="45"/>
      <c r="H675" s="45"/>
      <c r="I675" s="278"/>
      <c r="J675" s="45"/>
      <c r="K675" s="66"/>
      <c r="L675" s="66"/>
    </row>
    <row r="676" spans="1:12" x14ac:dyDescent="0.2">
      <c r="A676" s="41"/>
      <c r="B676" s="2"/>
      <c r="E676" s="279"/>
      <c r="F676" s="280"/>
      <c r="G676" s="45"/>
      <c r="H676" s="45"/>
      <c r="I676" s="278"/>
      <c r="J676" s="45"/>
      <c r="K676" s="66"/>
      <c r="L676" s="66"/>
    </row>
    <row r="677" spans="1:12" x14ac:dyDescent="0.2">
      <c r="A677" s="41"/>
      <c r="B677" s="2"/>
      <c r="E677" s="279"/>
      <c r="F677" s="280"/>
      <c r="G677" s="45"/>
      <c r="H677" s="45"/>
      <c r="I677" s="278"/>
      <c r="J677" s="45"/>
      <c r="K677" s="66"/>
      <c r="L677" s="66"/>
    </row>
    <row r="678" spans="1:12" x14ac:dyDescent="0.2">
      <c r="A678" s="41"/>
      <c r="B678" s="2"/>
      <c r="E678" s="279"/>
      <c r="F678" s="280"/>
      <c r="G678" s="45"/>
      <c r="H678" s="45"/>
      <c r="I678" s="278"/>
      <c r="J678" s="45"/>
      <c r="K678" s="66"/>
      <c r="L678" s="66"/>
    </row>
    <row r="679" spans="1:12" x14ac:dyDescent="0.2">
      <c r="A679" s="41"/>
      <c r="B679" s="2"/>
      <c r="E679" s="279"/>
      <c r="F679" s="280"/>
      <c r="G679" s="45"/>
      <c r="H679" s="45"/>
      <c r="I679" s="278"/>
      <c r="J679" s="45"/>
      <c r="K679" s="66"/>
      <c r="L679" s="66"/>
    </row>
    <row r="680" spans="1:12" x14ac:dyDescent="0.2">
      <c r="A680" s="41"/>
      <c r="B680" s="2"/>
      <c r="E680" s="279"/>
      <c r="F680" s="280"/>
      <c r="G680" s="45"/>
      <c r="H680" s="45"/>
      <c r="I680" s="278"/>
      <c r="J680" s="45"/>
      <c r="K680" s="66"/>
      <c r="L680" s="66"/>
    </row>
    <row r="681" spans="1:12" x14ac:dyDescent="0.2">
      <c r="A681" s="41"/>
      <c r="B681" s="2"/>
      <c r="E681" s="279"/>
      <c r="F681" s="280"/>
      <c r="G681" s="45"/>
      <c r="H681" s="45"/>
      <c r="I681" s="278"/>
      <c r="J681" s="45"/>
      <c r="K681" s="66"/>
      <c r="L681" s="66"/>
    </row>
    <row r="682" spans="1:12" x14ac:dyDescent="0.2">
      <c r="A682" s="41"/>
      <c r="B682" s="2"/>
      <c r="E682" s="279"/>
      <c r="F682" s="280"/>
      <c r="G682" s="45"/>
      <c r="H682" s="45"/>
      <c r="I682" s="278"/>
      <c r="J682" s="45"/>
      <c r="K682" s="66"/>
      <c r="L682" s="66"/>
    </row>
    <row r="683" spans="1:12" x14ac:dyDescent="0.2">
      <c r="A683" s="41"/>
      <c r="B683" s="2"/>
      <c r="E683" s="279"/>
      <c r="F683" s="280"/>
      <c r="G683" s="45"/>
      <c r="H683" s="45"/>
      <c r="I683" s="278"/>
      <c r="J683" s="45"/>
      <c r="K683" s="66"/>
      <c r="L683" s="66"/>
    </row>
    <row r="684" spans="1:12" x14ac:dyDescent="0.2">
      <c r="A684" s="41"/>
      <c r="B684" s="2"/>
      <c r="E684" s="279"/>
      <c r="F684" s="280"/>
      <c r="G684" s="45"/>
      <c r="H684" s="45"/>
      <c r="I684" s="278"/>
      <c r="J684" s="45"/>
      <c r="K684" s="66"/>
      <c r="L684" s="66"/>
    </row>
    <row r="685" spans="1:12" x14ac:dyDescent="0.2">
      <c r="A685" s="41"/>
      <c r="B685" s="2"/>
      <c r="E685" s="279"/>
      <c r="F685" s="280"/>
      <c r="G685" s="45"/>
      <c r="H685" s="45"/>
      <c r="I685" s="278"/>
      <c r="J685" s="45"/>
      <c r="K685" s="66"/>
      <c r="L685" s="66"/>
    </row>
    <row r="686" spans="1:12" x14ac:dyDescent="0.2">
      <c r="A686" s="41"/>
      <c r="B686" s="2"/>
      <c r="E686" s="279"/>
      <c r="F686" s="280"/>
      <c r="G686" s="45"/>
      <c r="H686" s="45"/>
      <c r="I686" s="278"/>
      <c r="J686" s="45"/>
      <c r="K686" s="66"/>
      <c r="L686" s="66"/>
    </row>
    <row r="687" spans="1:12" x14ac:dyDescent="0.2">
      <c r="A687" s="41"/>
      <c r="B687" s="2"/>
      <c r="E687" s="279"/>
      <c r="F687" s="280"/>
      <c r="G687" s="45"/>
      <c r="H687" s="45"/>
      <c r="I687" s="278"/>
      <c r="J687" s="45"/>
      <c r="K687" s="66"/>
      <c r="L687" s="66"/>
    </row>
    <row r="688" spans="1:12" x14ac:dyDescent="0.2">
      <c r="A688" s="41"/>
      <c r="B688" s="2"/>
      <c r="E688" s="279"/>
      <c r="F688" s="280"/>
      <c r="G688" s="45"/>
      <c r="H688" s="45"/>
      <c r="I688" s="278"/>
      <c r="J688" s="45"/>
      <c r="K688" s="66"/>
      <c r="L688" s="66"/>
    </row>
    <row r="689" spans="1:12" x14ac:dyDescent="0.2">
      <c r="A689" s="41"/>
      <c r="B689" s="2"/>
      <c r="E689" s="279"/>
      <c r="F689" s="280"/>
      <c r="G689" s="45"/>
      <c r="H689" s="45"/>
      <c r="I689" s="278"/>
      <c r="J689" s="45"/>
      <c r="K689" s="66"/>
      <c r="L689" s="66"/>
    </row>
    <row r="690" spans="1:12" x14ac:dyDescent="0.2">
      <c r="A690" s="41"/>
      <c r="B690" s="2"/>
      <c r="E690" s="279"/>
      <c r="F690" s="280"/>
      <c r="G690" s="45"/>
      <c r="H690" s="45"/>
      <c r="I690" s="278"/>
      <c r="J690" s="45"/>
      <c r="K690" s="66"/>
      <c r="L690" s="66"/>
    </row>
    <row r="691" spans="1:12" x14ac:dyDescent="0.2">
      <c r="A691" s="41"/>
      <c r="B691" s="2"/>
      <c r="E691" s="279"/>
      <c r="F691" s="280"/>
      <c r="G691" s="45"/>
      <c r="H691" s="45"/>
      <c r="I691" s="278"/>
      <c r="J691" s="45"/>
      <c r="K691" s="66"/>
      <c r="L691" s="66"/>
    </row>
    <row r="692" spans="1:12" x14ac:dyDescent="0.2">
      <c r="A692" s="41"/>
      <c r="B692" s="2"/>
      <c r="E692" s="279"/>
      <c r="F692" s="280"/>
      <c r="G692" s="45"/>
      <c r="H692" s="45"/>
      <c r="I692" s="278"/>
      <c r="J692" s="45"/>
      <c r="K692" s="66"/>
      <c r="L692" s="66"/>
    </row>
    <row r="693" spans="1:12" x14ac:dyDescent="0.2">
      <c r="A693" s="41"/>
      <c r="B693" s="2"/>
      <c r="E693" s="279"/>
      <c r="F693" s="280"/>
      <c r="G693" s="45"/>
      <c r="H693" s="45"/>
      <c r="I693" s="278"/>
      <c r="J693" s="45"/>
      <c r="K693" s="66"/>
      <c r="L693" s="66"/>
    </row>
    <row r="694" spans="1:12" x14ac:dyDescent="0.2">
      <c r="A694" s="41"/>
      <c r="B694" s="2"/>
      <c r="E694" s="279"/>
      <c r="F694" s="280"/>
      <c r="G694" s="45"/>
      <c r="H694" s="45"/>
      <c r="I694" s="278"/>
      <c r="J694" s="45"/>
      <c r="K694" s="66"/>
      <c r="L694" s="66"/>
    </row>
    <row r="695" spans="1:12" x14ac:dyDescent="0.2">
      <c r="A695" s="41"/>
      <c r="B695" s="2"/>
      <c r="E695" s="279"/>
      <c r="F695" s="280"/>
      <c r="G695" s="45"/>
      <c r="H695" s="45"/>
      <c r="I695" s="278"/>
      <c r="J695" s="45"/>
      <c r="K695" s="66"/>
      <c r="L695" s="66"/>
    </row>
    <row r="696" spans="1:12" x14ac:dyDescent="0.2">
      <c r="A696" s="41"/>
      <c r="B696" s="2"/>
      <c r="E696" s="279"/>
      <c r="F696" s="280"/>
      <c r="G696" s="45"/>
      <c r="H696" s="45"/>
      <c r="I696" s="278"/>
      <c r="J696" s="45"/>
      <c r="K696" s="66"/>
      <c r="L696" s="66"/>
    </row>
    <row r="697" spans="1:12" x14ac:dyDescent="0.2">
      <c r="A697" s="41"/>
      <c r="B697" s="2"/>
      <c r="E697" s="279"/>
      <c r="F697" s="280"/>
      <c r="G697" s="45"/>
      <c r="H697" s="45"/>
      <c r="I697" s="278"/>
      <c r="J697" s="45"/>
      <c r="K697" s="66"/>
      <c r="L697" s="66"/>
    </row>
    <row r="698" spans="1:12" x14ac:dyDescent="0.2">
      <c r="A698" s="41"/>
      <c r="B698" s="2"/>
      <c r="E698" s="279"/>
      <c r="F698" s="280"/>
      <c r="G698" s="45"/>
      <c r="H698" s="45"/>
      <c r="I698" s="278"/>
      <c r="J698" s="45"/>
      <c r="K698" s="66"/>
      <c r="L698" s="66"/>
    </row>
    <row r="699" spans="1:12" x14ac:dyDescent="0.2">
      <c r="A699" s="41"/>
      <c r="B699" s="2"/>
      <c r="E699" s="279"/>
      <c r="F699" s="280"/>
      <c r="G699" s="45"/>
      <c r="H699" s="45"/>
      <c r="I699" s="278"/>
      <c r="J699" s="45"/>
      <c r="K699" s="66"/>
      <c r="L699" s="66"/>
    </row>
    <row r="700" spans="1:12" x14ac:dyDescent="0.2">
      <c r="A700" s="41"/>
      <c r="B700" s="2"/>
      <c r="E700" s="279"/>
      <c r="F700" s="280"/>
      <c r="G700" s="45"/>
      <c r="H700" s="45"/>
      <c r="I700" s="278"/>
      <c r="J700" s="45"/>
      <c r="K700" s="66"/>
      <c r="L700" s="66"/>
    </row>
    <row r="701" spans="1:12" x14ac:dyDescent="0.2">
      <c r="A701" s="41"/>
      <c r="B701" s="2"/>
      <c r="E701" s="279"/>
      <c r="F701" s="280"/>
      <c r="G701" s="45"/>
      <c r="H701" s="45"/>
      <c r="I701" s="278"/>
      <c r="J701" s="45"/>
      <c r="K701" s="66"/>
      <c r="L701" s="66"/>
    </row>
    <row r="702" spans="1:12" x14ac:dyDescent="0.2">
      <c r="A702" s="41"/>
      <c r="B702" s="2"/>
      <c r="E702" s="279"/>
      <c r="F702" s="280"/>
      <c r="G702" s="45"/>
      <c r="H702" s="45"/>
      <c r="I702" s="278"/>
      <c r="J702" s="45"/>
      <c r="K702" s="66"/>
      <c r="L702" s="66"/>
    </row>
    <row r="703" spans="1:12" x14ac:dyDescent="0.2">
      <c r="A703" s="41"/>
      <c r="B703" s="2"/>
      <c r="E703" s="279"/>
      <c r="F703" s="280"/>
      <c r="G703" s="45"/>
      <c r="H703" s="45"/>
      <c r="I703" s="278"/>
      <c r="J703" s="45"/>
      <c r="K703" s="66"/>
      <c r="L703" s="66"/>
    </row>
    <row r="704" spans="1:12" x14ac:dyDescent="0.2">
      <c r="A704" s="41"/>
      <c r="B704" s="2"/>
      <c r="E704" s="279"/>
      <c r="F704" s="280"/>
      <c r="G704" s="45"/>
      <c r="H704" s="45"/>
      <c r="I704" s="278"/>
      <c r="J704" s="45"/>
      <c r="K704" s="66"/>
      <c r="L704" s="66"/>
    </row>
    <row r="705" spans="1:12" x14ac:dyDescent="0.2">
      <c r="A705" s="41"/>
      <c r="B705" s="2"/>
      <c r="E705" s="279"/>
      <c r="F705" s="280"/>
      <c r="G705" s="45"/>
      <c r="H705" s="45"/>
      <c r="I705" s="278"/>
      <c r="J705" s="45"/>
      <c r="K705" s="66"/>
      <c r="L705" s="66"/>
    </row>
    <row r="706" spans="1:12" x14ac:dyDescent="0.2">
      <c r="A706" s="41"/>
      <c r="B706" s="2"/>
      <c r="E706" s="279"/>
      <c r="F706" s="280"/>
      <c r="G706" s="45"/>
      <c r="H706" s="45"/>
      <c r="I706" s="278"/>
      <c r="J706" s="45"/>
      <c r="K706" s="66"/>
      <c r="L706" s="66"/>
    </row>
    <row r="707" spans="1:12" x14ac:dyDescent="0.2">
      <c r="A707" s="41"/>
      <c r="B707" s="2"/>
      <c r="E707" s="279"/>
      <c r="F707" s="280"/>
      <c r="G707" s="45"/>
      <c r="H707" s="45"/>
      <c r="I707" s="278"/>
      <c r="J707" s="45"/>
      <c r="K707" s="66"/>
      <c r="L707" s="66"/>
    </row>
    <row r="708" spans="1:12" x14ac:dyDescent="0.2">
      <c r="A708" s="41"/>
      <c r="B708" s="2"/>
      <c r="E708" s="279"/>
      <c r="F708" s="280"/>
      <c r="G708" s="45"/>
      <c r="H708" s="45"/>
      <c r="I708" s="278"/>
      <c r="J708" s="45"/>
      <c r="K708" s="66"/>
      <c r="L708" s="66"/>
    </row>
    <row r="709" spans="1:12" x14ac:dyDescent="0.2">
      <c r="A709" s="41"/>
      <c r="B709" s="2"/>
      <c r="E709" s="279"/>
      <c r="F709" s="280"/>
      <c r="G709" s="45"/>
      <c r="H709" s="45"/>
      <c r="I709" s="278"/>
      <c r="J709" s="45"/>
      <c r="K709" s="66"/>
      <c r="L709" s="66"/>
    </row>
    <row r="710" spans="1:12" x14ac:dyDescent="0.2">
      <c r="A710" s="41"/>
      <c r="B710" s="2"/>
      <c r="E710" s="279"/>
      <c r="F710" s="280"/>
      <c r="G710" s="45"/>
      <c r="H710" s="45"/>
      <c r="I710" s="278"/>
      <c r="J710" s="45"/>
      <c r="K710" s="66"/>
      <c r="L710" s="66"/>
    </row>
    <row r="711" spans="1:12" x14ac:dyDescent="0.2">
      <c r="A711" s="41"/>
      <c r="B711" s="2"/>
      <c r="E711" s="279"/>
      <c r="F711" s="280"/>
      <c r="G711" s="45"/>
      <c r="H711" s="45"/>
      <c r="I711" s="278"/>
      <c r="J711" s="45"/>
      <c r="K711" s="66"/>
      <c r="L711" s="66"/>
    </row>
    <row r="712" spans="1:12" x14ac:dyDescent="0.2">
      <c r="A712" s="41"/>
      <c r="B712" s="2"/>
      <c r="E712" s="279"/>
      <c r="F712" s="280"/>
      <c r="G712" s="45"/>
      <c r="H712" s="45"/>
      <c r="I712" s="278"/>
      <c r="J712" s="45"/>
      <c r="K712" s="66"/>
      <c r="L712" s="66"/>
    </row>
    <row r="713" spans="1:12" x14ac:dyDescent="0.2">
      <c r="A713" s="41"/>
      <c r="B713" s="2"/>
      <c r="E713" s="279"/>
      <c r="F713" s="280"/>
      <c r="G713" s="45"/>
      <c r="H713" s="45"/>
      <c r="I713" s="278"/>
      <c r="J713" s="45"/>
      <c r="K713" s="66"/>
      <c r="L713" s="66"/>
    </row>
    <row r="714" spans="1:12" x14ac:dyDescent="0.2">
      <c r="A714" s="41"/>
      <c r="B714" s="2"/>
      <c r="E714" s="279"/>
      <c r="F714" s="280"/>
      <c r="G714" s="45"/>
      <c r="H714" s="45"/>
      <c r="I714" s="278"/>
      <c r="J714" s="45"/>
      <c r="K714" s="66"/>
      <c r="L714" s="66"/>
    </row>
    <row r="715" spans="1:12" x14ac:dyDescent="0.2">
      <c r="A715" s="41"/>
      <c r="B715" s="2"/>
      <c r="E715" s="279"/>
      <c r="F715" s="280"/>
      <c r="G715" s="45"/>
      <c r="H715" s="45"/>
      <c r="I715" s="278"/>
      <c r="J715" s="45"/>
      <c r="K715" s="66"/>
      <c r="L715" s="66"/>
    </row>
    <row r="716" spans="1:12" x14ac:dyDescent="0.2">
      <c r="A716" s="41"/>
      <c r="B716" s="2"/>
      <c r="E716" s="279"/>
      <c r="F716" s="280"/>
      <c r="G716" s="45"/>
      <c r="H716" s="45"/>
      <c r="I716" s="278"/>
      <c r="J716" s="45"/>
      <c r="K716" s="66"/>
      <c r="L716" s="66"/>
    </row>
    <row r="717" spans="1:12" x14ac:dyDescent="0.2">
      <c r="A717" s="41"/>
      <c r="B717" s="2"/>
      <c r="E717" s="279"/>
      <c r="F717" s="280"/>
      <c r="G717" s="45"/>
      <c r="H717" s="45"/>
      <c r="I717" s="278"/>
      <c r="J717" s="45"/>
      <c r="K717" s="66"/>
      <c r="L717" s="66"/>
    </row>
    <row r="718" spans="1:12" x14ac:dyDescent="0.2">
      <c r="A718" s="41"/>
      <c r="B718" s="2"/>
      <c r="E718" s="279"/>
      <c r="F718" s="280"/>
      <c r="G718" s="45"/>
      <c r="H718" s="45"/>
      <c r="I718" s="278"/>
      <c r="J718" s="45"/>
      <c r="K718" s="66"/>
      <c r="L718" s="66"/>
    </row>
    <row r="719" spans="1:12" x14ac:dyDescent="0.2">
      <c r="A719" s="41"/>
      <c r="B719" s="2"/>
      <c r="E719" s="279"/>
      <c r="F719" s="280"/>
      <c r="G719" s="45"/>
      <c r="H719" s="45"/>
      <c r="I719" s="278"/>
      <c r="J719" s="45"/>
      <c r="K719" s="66"/>
      <c r="L719" s="66"/>
    </row>
    <row r="720" spans="1:12" x14ac:dyDescent="0.2">
      <c r="A720" s="41"/>
      <c r="B720" s="2"/>
      <c r="E720" s="279"/>
      <c r="F720" s="280"/>
      <c r="G720" s="45"/>
      <c r="H720" s="45"/>
      <c r="I720" s="278"/>
      <c r="J720" s="45"/>
      <c r="K720" s="66"/>
      <c r="L720" s="66"/>
    </row>
    <row r="721" spans="1:12" x14ac:dyDescent="0.2">
      <c r="A721" s="41"/>
      <c r="B721" s="2"/>
      <c r="E721" s="279"/>
      <c r="F721" s="280"/>
      <c r="G721" s="45"/>
      <c r="H721" s="45"/>
      <c r="I721" s="278"/>
      <c r="J721" s="45"/>
      <c r="K721" s="66"/>
      <c r="L721" s="66"/>
    </row>
    <row r="722" spans="1:12" x14ac:dyDescent="0.2">
      <c r="A722" s="41"/>
      <c r="B722" s="2"/>
      <c r="E722" s="279"/>
      <c r="F722" s="280"/>
      <c r="G722" s="45"/>
      <c r="H722" s="45"/>
      <c r="I722" s="278"/>
      <c r="J722" s="45"/>
      <c r="K722" s="66"/>
      <c r="L722" s="66"/>
    </row>
    <row r="723" spans="1:12" x14ac:dyDescent="0.2">
      <c r="A723" s="41"/>
      <c r="B723" s="2"/>
      <c r="E723" s="279"/>
      <c r="F723" s="280"/>
      <c r="G723" s="45"/>
      <c r="H723" s="45"/>
      <c r="I723" s="278"/>
      <c r="J723" s="45"/>
      <c r="K723" s="66"/>
      <c r="L723" s="66"/>
    </row>
    <row r="724" spans="1:12" x14ac:dyDescent="0.2">
      <c r="A724" s="41"/>
      <c r="B724" s="2"/>
      <c r="E724" s="279"/>
      <c r="F724" s="280"/>
      <c r="G724" s="45"/>
      <c r="H724" s="45"/>
      <c r="I724" s="278"/>
      <c r="J724" s="45"/>
      <c r="K724" s="66"/>
      <c r="L724" s="66"/>
    </row>
    <row r="725" spans="1:12" x14ac:dyDescent="0.2">
      <c r="A725" s="41"/>
      <c r="B725" s="2"/>
      <c r="E725" s="279"/>
      <c r="F725" s="280"/>
      <c r="G725" s="45"/>
      <c r="H725" s="45"/>
      <c r="I725" s="278"/>
      <c r="J725" s="45"/>
      <c r="K725" s="66"/>
      <c r="L725" s="66"/>
    </row>
    <row r="726" spans="1:12" x14ac:dyDescent="0.2">
      <c r="A726" s="41"/>
      <c r="B726" s="2"/>
      <c r="E726" s="279"/>
      <c r="F726" s="280"/>
      <c r="G726" s="45"/>
      <c r="H726" s="45"/>
      <c r="I726" s="278"/>
      <c r="J726" s="45"/>
      <c r="K726" s="66"/>
      <c r="L726" s="66"/>
    </row>
    <row r="727" spans="1:12" x14ac:dyDescent="0.2">
      <c r="A727" s="41"/>
      <c r="B727" s="2"/>
      <c r="E727" s="279"/>
      <c r="F727" s="280"/>
      <c r="G727" s="45"/>
      <c r="H727" s="45"/>
      <c r="I727" s="278"/>
      <c r="J727" s="45"/>
      <c r="K727" s="66"/>
      <c r="L727" s="66"/>
    </row>
    <row r="728" spans="1:12" x14ac:dyDescent="0.2">
      <c r="A728" s="41"/>
      <c r="B728" s="2"/>
      <c r="E728" s="279"/>
      <c r="F728" s="280"/>
      <c r="G728" s="45"/>
      <c r="H728" s="45"/>
      <c r="I728" s="278"/>
      <c r="J728" s="45"/>
      <c r="K728" s="66"/>
      <c r="L728" s="66"/>
    </row>
    <row r="729" spans="1:12" x14ac:dyDescent="0.2">
      <c r="A729" s="41"/>
      <c r="B729" s="2"/>
      <c r="E729" s="279"/>
      <c r="F729" s="280"/>
      <c r="G729" s="45"/>
      <c r="H729" s="45"/>
      <c r="I729" s="278"/>
      <c r="J729" s="45"/>
      <c r="K729" s="66"/>
      <c r="L729" s="66"/>
    </row>
    <row r="730" spans="1:12" x14ac:dyDescent="0.2">
      <c r="A730" s="41"/>
      <c r="B730" s="2"/>
      <c r="E730" s="279"/>
      <c r="F730" s="280"/>
      <c r="G730" s="45"/>
      <c r="H730" s="45"/>
      <c r="I730" s="278"/>
      <c r="J730" s="45"/>
      <c r="K730" s="66"/>
      <c r="L730" s="66"/>
    </row>
    <row r="731" spans="1:12" x14ac:dyDescent="0.2">
      <c r="A731" s="41"/>
      <c r="B731" s="2"/>
      <c r="E731" s="279"/>
      <c r="F731" s="280"/>
      <c r="G731" s="45"/>
      <c r="H731" s="45"/>
      <c r="I731" s="278"/>
      <c r="J731" s="45"/>
      <c r="K731" s="66"/>
      <c r="L731" s="66"/>
    </row>
    <row r="732" spans="1:12" x14ac:dyDescent="0.2">
      <c r="A732" s="41"/>
      <c r="B732" s="2"/>
      <c r="E732" s="279"/>
      <c r="F732" s="280"/>
      <c r="G732" s="45"/>
      <c r="H732" s="45"/>
      <c r="I732" s="278"/>
      <c r="J732" s="45"/>
      <c r="K732" s="66"/>
      <c r="L732" s="66"/>
    </row>
    <row r="733" spans="1:12" x14ac:dyDescent="0.2">
      <c r="A733" s="41"/>
      <c r="B733" s="2"/>
      <c r="E733" s="279"/>
      <c r="F733" s="280"/>
      <c r="G733" s="45"/>
      <c r="H733" s="45"/>
      <c r="I733" s="278"/>
      <c r="J733" s="45"/>
      <c r="K733" s="66"/>
      <c r="L733" s="66"/>
    </row>
    <row r="734" spans="1:12" x14ac:dyDescent="0.2">
      <c r="A734" s="41"/>
      <c r="B734" s="2"/>
      <c r="E734" s="279"/>
      <c r="F734" s="280"/>
      <c r="G734" s="45"/>
      <c r="H734" s="45"/>
      <c r="I734" s="278"/>
      <c r="J734" s="45"/>
      <c r="K734" s="66"/>
      <c r="L734" s="66"/>
    </row>
    <row r="735" spans="1:12" x14ac:dyDescent="0.2">
      <c r="A735" s="41"/>
      <c r="B735" s="2"/>
      <c r="E735" s="279"/>
      <c r="F735" s="280"/>
      <c r="G735" s="45"/>
      <c r="H735" s="45"/>
      <c r="I735" s="278"/>
      <c r="J735" s="45"/>
      <c r="K735" s="66"/>
      <c r="L735" s="66"/>
    </row>
    <row r="736" spans="1:12" x14ac:dyDescent="0.2">
      <c r="A736" s="41"/>
      <c r="B736" s="2"/>
      <c r="E736" s="279"/>
      <c r="F736" s="280"/>
      <c r="G736" s="45"/>
      <c r="H736" s="45"/>
      <c r="I736" s="278"/>
      <c r="J736" s="45"/>
      <c r="K736" s="66"/>
      <c r="L736" s="66"/>
    </row>
    <row r="737" spans="1:12" x14ac:dyDescent="0.2">
      <c r="A737" s="41"/>
      <c r="B737" s="2"/>
      <c r="E737" s="279"/>
      <c r="F737" s="280"/>
      <c r="G737" s="45"/>
      <c r="H737" s="45"/>
      <c r="I737" s="278"/>
      <c r="J737" s="45"/>
      <c r="K737" s="66"/>
      <c r="L737" s="66"/>
    </row>
    <row r="738" spans="1:12" x14ac:dyDescent="0.2">
      <c r="A738" s="41"/>
      <c r="B738" s="2"/>
      <c r="E738" s="279"/>
      <c r="F738" s="280"/>
      <c r="G738" s="45"/>
      <c r="H738" s="45"/>
      <c r="I738" s="278"/>
      <c r="J738" s="45"/>
      <c r="K738" s="66"/>
      <c r="L738" s="66"/>
    </row>
    <row r="739" spans="1:12" x14ac:dyDescent="0.2">
      <c r="A739" s="41"/>
      <c r="B739" s="2"/>
      <c r="E739" s="279"/>
      <c r="F739" s="280"/>
      <c r="G739" s="45"/>
      <c r="H739" s="45"/>
      <c r="I739" s="278"/>
      <c r="J739" s="45"/>
      <c r="K739" s="66"/>
      <c r="L739" s="66"/>
    </row>
    <row r="740" spans="1:12" x14ac:dyDescent="0.2">
      <c r="A740" s="41"/>
      <c r="B740" s="2"/>
      <c r="E740" s="279"/>
      <c r="F740" s="280"/>
      <c r="G740" s="45"/>
      <c r="H740" s="45"/>
      <c r="I740" s="278"/>
      <c r="J740" s="45"/>
      <c r="K740" s="66"/>
      <c r="L740" s="66"/>
    </row>
    <row r="741" spans="1:12" x14ac:dyDescent="0.2">
      <c r="A741" s="41"/>
      <c r="B741" s="2"/>
      <c r="E741" s="279"/>
      <c r="F741" s="280"/>
      <c r="G741" s="45"/>
      <c r="H741" s="45"/>
      <c r="I741" s="278"/>
      <c r="J741" s="45"/>
      <c r="K741" s="66"/>
      <c r="L741" s="66"/>
    </row>
    <row r="742" spans="1:12" x14ac:dyDescent="0.2">
      <c r="A742" s="41"/>
      <c r="B742" s="2"/>
      <c r="E742" s="279"/>
      <c r="F742" s="280"/>
      <c r="G742" s="45"/>
      <c r="H742" s="45"/>
      <c r="I742" s="278"/>
      <c r="J742" s="45"/>
      <c r="K742" s="66"/>
      <c r="L742" s="66"/>
    </row>
    <row r="743" spans="1:12" x14ac:dyDescent="0.2">
      <c r="A743" s="41"/>
      <c r="B743" s="2"/>
      <c r="E743" s="279"/>
      <c r="F743" s="280"/>
      <c r="G743" s="45"/>
      <c r="H743" s="45"/>
      <c r="I743" s="278"/>
      <c r="J743" s="45"/>
      <c r="K743" s="66"/>
      <c r="L743" s="66"/>
    </row>
    <row r="744" spans="1:12" x14ac:dyDescent="0.2">
      <c r="A744" s="41"/>
      <c r="B744" s="2"/>
      <c r="E744" s="279"/>
      <c r="F744" s="280"/>
      <c r="G744" s="45"/>
      <c r="H744" s="45"/>
      <c r="I744" s="278"/>
      <c r="J744" s="45"/>
      <c r="K744" s="66"/>
      <c r="L744" s="66"/>
    </row>
    <row r="745" spans="1:12" x14ac:dyDescent="0.2">
      <c r="A745" s="41"/>
      <c r="B745" s="2"/>
      <c r="E745" s="279"/>
      <c r="F745" s="280"/>
      <c r="G745" s="45"/>
      <c r="H745" s="45"/>
      <c r="I745" s="278"/>
      <c r="J745" s="45"/>
      <c r="K745" s="66"/>
      <c r="L745" s="66"/>
    </row>
    <row r="746" spans="1:12" x14ac:dyDescent="0.2">
      <c r="A746" s="41"/>
      <c r="B746" s="2"/>
      <c r="E746" s="279"/>
      <c r="F746" s="280"/>
      <c r="G746" s="45"/>
      <c r="H746" s="45"/>
      <c r="I746" s="278"/>
      <c r="J746" s="45"/>
      <c r="K746" s="66"/>
      <c r="L746" s="66"/>
    </row>
    <row r="747" spans="1:12" x14ac:dyDescent="0.2">
      <c r="A747" s="41"/>
      <c r="B747" s="2"/>
      <c r="E747" s="279"/>
      <c r="F747" s="280"/>
      <c r="G747" s="45"/>
      <c r="H747" s="45"/>
      <c r="I747" s="278"/>
      <c r="J747" s="45"/>
      <c r="K747" s="66"/>
      <c r="L747" s="66"/>
    </row>
    <row r="748" spans="1:12" x14ac:dyDescent="0.2">
      <c r="A748" s="41"/>
      <c r="B748" s="2"/>
      <c r="E748" s="279"/>
      <c r="F748" s="280"/>
      <c r="G748" s="45"/>
      <c r="H748" s="45"/>
      <c r="I748" s="278"/>
      <c r="J748" s="45"/>
      <c r="K748" s="66"/>
      <c r="L748" s="66"/>
    </row>
    <row r="749" spans="1:12" x14ac:dyDescent="0.2">
      <c r="A749" s="41"/>
      <c r="B749" s="2"/>
      <c r="E749" s="279"/>
      <c r="F749" s="280"/>
      <c r="G749" s="45"/>
      <c r="H749" s="45"/>
      <c r="I749" s="278"/>
      <c r="J749" s="45"/>
      <c r="K749" s="66"/>
      <c r="L749" s="66"/>
    </row>
    <row r="750" spans="1:12" x14ac:dyDescent="0.2">
      <c r="A750" s="41"/>
      <c r="B750" s="2"/>
      <c r="E750" s="279"/>
      <c r="F750" s="280"/>
      <c r="G750" s="45"/>
      <c r="H750" s="45"/>
      <c r="I750" s="278"/>
      <c r="J750" s="45"/>
      <c r="K750" s="66"/>
      <c r="L750" s="66"/>
    </row>
    <row r="751" spans="1:12" x14ac:dyDescent="0.2">
      <c r="A751" s="41"/>
      <c r="B751" s="2"/>
      <c r="E751" s="279"/>
      <c r="F751" s="280"/>
      <c r="G751" s="45"/>
      <c r="H751" s="45"/>
      <c r="I751" s="278"/>
      <c r="J751" s="45"/>
      <c r="K751" s="66"/>
      <c r="L751" s="66"/>
    </row>
    <row r="752" spans="1:12" x14ac:dyDescent="0.2">
      <c r="A752" s="41"/>
      <c r="B752" s="2"/>
      <c r="E752" s="279"/>
      <c r="F752" s="280"/>
      <c r="G752" s="45"/>
      <c r="H752" s="45"/>
      <c r="I752" s="278"/>
      <c r="J752" s="45"/>
      <c r="K752" s="66"/>
      <c r="L752" s="66"/>
    </row>
    <row r="753" spans="1:12" x14ac:dyDescent="0.2">
      <c r="A753" s="41"/>
      <c r="B753" s="2"/>
      <c r="E753" s="279"/>
      <c r="F753" s="280"/>
      <c r="G753" s="45"/>
      <c r="H753" s="45"/>
      <c r="I753" s="278"/>
      <c r="J753" s="45"/>
      <c r="K753" s="66"/>
      <c r="L753" s="66"/>
    </row>
    <row r="754" spans="1:12" x14ac:dyDescent="0.2">
      <c r="A754" s="41"/>
      <c r="B754" s="2"/>
      <c r="E754" s="279"/>
      <c r="F754" s="280"/>
      <c r="G754" s="45"/>
      <c r="H754" s="45"/>
      <c r="I754" s="278"/>
      <c r="J754" s="45"/>
      <c r="K754" s="66"/>
      <c r="L754" s="66"/>
    </row>
    <row r="755" spans="1:12" x14ac:dyDescent="0.2">
      <c r="A755" s="41"/>
      <c r="B755" s="2"/>
      <c r="E755" s="279"/>
      <c r="F755" s="280"/>
      <c r="G755" s="45"/>
      <c r="H755" s="45"/>
      <c r="I755" s="278"/>
      <c r="J755" s="45"/>
      <c r="K755" s="66"/>
      <c r="L755" s="66"/>
    </row>
    <row r="756" spans="1:12" x14ac:dyDescent="0.2">
      <c r="A756" s="41"/>
      <c r="B756" s="2"/>
      <c r="E756" s="279"/>
      <c r="F756" s="280"/>
      <c r="G756" s="45"/>
      <c r="H756" s="45"/>
      <c r="I756" s="278"/>
      <c r="J756" s="45"/>
      <c r="K756" s="66"/>
      <c r="L756" s="66"/>
    </row>
    <row r="757" spans="1:12" x14ac:dyDescent="0.2">
      <c r="A757" s="41"/>
      <c r="B757" s="2"/>
      <c r="E757" s="279"/>
      <c r="F757" s="280"/>
      <c r="G757" s="45"/>
      <c r="H757" s="45"/>
      <c r="I757" s="278"/>
      <c r="J757" s="45"/>
      <c r="K757" s="66"/>
      <c r="L757" s="66"/>
    </row>
    <row r="758" spans="1:12" x14ac:dyDescent="0.2">
      <c r="A758" s="41"/>
      <c r="B758" s="2"/>
      <c r="E758" s="279"/>
      <c r="F758" s="280"/>
      <c r="G758" s="45"/>
      <c r="H758" s="45"/>
      <c r="I758" s="278"/>
      <c r="J758" s="45"/>
      <c r="K758" s="66"/>
      <c r="L758" s="66"/>
    </row>
    <row r="759" spans="1:12" x14ac:dyDescent="0.2">
      <c r="A759" s="41"/>
      <c r="B759" s="2"/>
      <c r="E759" s="279"/>
      <c r="F759" s="280"/>
      <c r="G759" s="45"/>
      <c r="H759" s="45"/>
      <c r="I759" s="278"/>
      <c r="J759" s="45"/>
      <c r="K759" s="66"/>
      <c r="L759" s="66"/>
    </row>
    <row r="760" spans="1:12" x14ac:dyDescent="0.2">
      <c r="A760" s="41"/>
      <c r="B760" s="2"/>
      <c r="E760" s="279"/>
      <c r="F760" s="280"/>
      <c r="G760" s="45"/>
      <c r="H760" s="45"/>
      <c r="I760" s="278"/>
      <c r="J760" s="45"/>
      <c r="K760" s="66"/>
      <c r="L760" s="66"/>
    </row>
    <row r="761" spans="1:12" x14ac:dyDescent="0.2">
      <c r="A761" s="41"/>
      <c r="B761" s="2"/>
      <c r="E761" s="279"/>
      <c r="F761" s="280"/>
      <c r="G761" s="45"/>
      <c r="H761" s="45"/>
      <c r="I761" s="278"/>
      <c r="J761" s="45"/>
      <c r="K761" s="66"/>
      <c r="L761" s="66"/>
    </row>
    <row r="762" spans="1:12" x14ac:dyDescent="0.2">
      <c r="A762" s="41"/>
      <c r="B762" s="2"/>
      <c r="E762" s="279"/>
      <c r="F762" s="280"/>
      <c r="G762" s="45"/>
      <c r="H762" s="45"/>
      <c r="I762" s="278"/>
      <c r="J762" s="45"/>
      <c r="K762" s="66"/>
      <c r="L762" s="66"/>
    </row>
    <row r="763" spans="1:12" x14ac:dyDescent="0.2">
      <c r="A763" s="41"/>
      <c r="B763" s="2"/>
      <c r="E763" s="279"/>
      <c r="F763" s="280"/>
      <c r="G763" s="45"/>
      <c r="H763" s="45"/>
      <c r="I763" s="278"/>
      <c r="J763" s="45"/>
      <c r="K763" s="66"/>
      <c r="L763" s="66"/>
    </row>
    <row r="764" spans="1:12" x14ac:dyDescent="0.2">
      <c r="A764" s="41"/>
      <c r="B764" s="2"/>
      <c r="E764" s="279"/>
      <c r="F764" s="280"/>
      <c r="G764" s="45"/>
      <c r="H764" s="45"/>
      <c r="I764" s="278"/>
      <c r="J764" s="45"/>
      <c r="K764" s="66"/>
      <c r="L764" s="66"/>
    </row>
    <row r="765" spans="1:12" x14ac:dyDescent="0.2">
      <c r="A765" s="41"/>
      <c r="B765" s="2"/>
      <c r="E765" s="279"/>
      <c r="F765" s="280"/>
      <c r="G765" s="45"/>
      <c r="H765" s="45"/>
      <c r="I765" s="278"/>
      <c r="J765" s="45"/>
      <c r="K765" s="66"/>
      <c r="L765" s="66"/>
    </row>
    <row r="766" spans="1:12" x14ac:dyDescent="0.2">
      <c r="A766" s="41"/>
      <c r="B766" s="2"/>
      <c r="E766" s="279"/>
      <c r="F766" s="280"/>
      <c r="G766" s="45"/>
      <c r="H766" s="45"/>
      <c r="I766" s="278"/>
      <c r="J766" s="45"/>
      <c r="K766" s="66"/>
      <c r="L766" s="66"/>
    </row>
    <row r="767" spans="1:12" x14ac:dyDescent="0.2">
      <c r="A767" s="41"/>
      <c r="B767" s="2"/>
      <c r="E767" s="279"/>
      <c r="F767" s="280"/>
      <c r="G767" s="45"/>
      <c r="H767" s="45"/>
      <c r="I767" s="278"/>
      <c r="J767" s="45"/>
      <c r="K767" s="66"/>
      <c r="L767" s="66"/>
    </row>
    <row r="768" spans="1:12" x14ac:dyDescent="0.2">
      <c r="A768" s="41"/>
      <c r="B768" s="2"/>
      <c r="E768" s="279"/>
      <c r="F768" s="280"/>
      <c r="G768" s="45"/>
      <c r="H768" s="45"/>
      <c r="I768" s="278"/>
      <c r="J768" s="45"/>
      <c r="K768" s="66"/>
      <c r="L768" s="66"/>
    </row>
    <row r="769" spans="1:12" x14ac:dyDescent="0.2">
      <c r="A769" s="41"/>
      <c r="B769" s="2"/>
      <c r="E769" s="279"/>
      <c r="F769" s="280"/>
      <c r="G769" s="45"/>
      <c r="H769" s="45"/>
      <c r="I769" s="278"/>
      <c r="J769" s="45"/>
      <c r="K769" s="66"/>
      <c r="L769" s="66"/>
    </row>
    <row r="770" spans="1:12" x14ac:dyDescent="0.2">
      <c r="A770" s="41"/>
      <c r="B770" s="2"/>
      <c r="E770" s="279"/>
      <c r="F770" s="280"/>
      <c r="G770" s="45"/>
      <c r="H770" s="45"/>
      <c r="I770" s="278"/>
      <c r="J770" s="45"/>
      <c r="K770" s="66"/>
      <c r="L770" s="66"/>
    </row>
    <row r="771" spans="1:12" x14ac:dyDescent="0.2">
      <c r="A771" s="41"/>
      <c r="B771" s="2"/>
      <c r="E771" s="279"/>
      <c r="F771" s="280"/>
      <c r="G771" s="45"/>
      <c r="H771" s="45"/>
      <c r="I771" s="278"/>
      <c r="J771" s="45"/>
      <c r="K771" s="66"/>
      <c r="L771" s="66"/>
    </row>
    <row r="772" spans="1:12" x14ac:dyDescent="0.2">
      <c r="A772" s="41"/>
      <c r="B772" s="2"/>
      <c r="E772" s="279"/>
      <c r="F772" s="280"/>
      <c r="G772" s="45"/>
      <c r="H772" s="45"/>
      <c r="I772" s="278"/>
      <c r="J772" s="45"/>
      <c r="K772" s="66"/>
      <c r="L772" s="66"/>
    </row>
    <row r="773" spans="1:12" x14ac:dyDescent="0.2">
      <c r="A773" s="41"/>
      <c r="B773" s="2"/>
      <c r="E773" s="279"/>
      <c r="F773" s="280"/>
      <c r="G773" s="45"/>
      <c r="H773" s="45"/>
      <c r="I773" s="278"/>
      <c r="J773" s="45"/>
      <c r="K773" s="66"/>
      <c r="L773" s="66"/>
    </row>
    <row r="774" spans="1:12" x14ac:dyDescent="0.2">
      <c r="A774" s="41"/>
      <c r="B774" s="2"/>
      <c r="E774" s="279"/>
      <c r="F774" s="280"/>
      <c r="G774" s="45"/>
      <c r="H774" s="45"/>
      <c r="I774" s="278"/>
      <c r="J774" s="45"/>
      <c r="K774" s="66"/>
      <c r="L774" s="66"/>
    </row>
    <row r="775" spans="1:12" x14ac:dyDescent="0.2">
      <c r="A775" s="41"/>
      <c r="B775" s="2"/>
      <c r="E775" s="279"/>
      <c r="F775" s="280"/>
      <c r="G775" s="45"/>
      <c r="H775" s="45"/>
      <c r="I775" s="278"/>
      <c r="J775" s="45"/>
      <c r="K775" s="66"/>
      <c r="L775" s="66"/>
    </row>
    <row r="776" spans="1:12" x14ac:dyDescent="0.2">
      <c r="A776" s="41"/>
      <c r="B776" s="2"/>
      <c r="E776" s="279"/>
      <c r="F776" s="280"/>
      <c r="G776" s="45"/>
      <c r="H776" s="45"/>
      <c r="I776" s="278"/>
      <c r="J776" s="45"/>
      <c r="K776" s="66"/>
      <c r="L776" s="66"/>
    </row>
    <row r="777" spans="1:12" x14ac:dyDescent="0.2">
      <c r="A777" s="41"/>
      <c r="B777" s="2"/>
      <c r="E777" s="279"/>
      <c r="F777" s="280"/>
      <c r="G777" s="45"/>
      <c r="H777" s="45"/>
      <c r="I777" s="278"/>
      <c r="J777" s="45"/>
      <c r="K777" s="66"/>
      <c r="L777" s="66"/>
    </row>
    <row r="778" spans="1:12" x14ac:dyDescent="0.2">
      <c r="A778" s="41"/>
      <c r="B778" s="2"/>
      <c r="E778" s="279"/>
      <c r="F778" s="280"/>
      <c r="G778" s="45"/>
      <c r="H778" s="45"/>
      <c r="I778" s="278"/>
      <c r="J778" s="45"/>
      <c r="K778" s="66"/>
      <c r="L778" s="66"/>
    </row>
    <row r="779" spans="1:12" x14ac:dyDescent="0.2">
      <c r="A779" s="41"/>
      <c r="B779" s="2"/>
      <c r="E779" s="279"/>
      <c r="F779" s="280"/>
      <c r="G779" s="45"/>
      <c r="H779" s="45"/>
      <c r="I779" s="278"/>
      <c r="J779" s="45"/>
      <c r="K779" s="66"/>
      <c r="L779" s="66"/>
    </row>
    <row r="780" spans="1:12" x14ac:dyDescent="0.2">
      <c r="A780" s="41"/>
      <c r="B780" s="2"/>
      <c r="E780" s="279"/>
      <c r="F780" s="280"/>
      <c r="G780" s="45"/>
      <c r="H780" s="45"/>
      <c r="I780" s="278"/>
      <c r="J780" s="45"/>
      <c r="K780" s="66"/>
      <c r="L780" s="66"/>
    </row>
    <row r="781" spans="1:12" x14ac:dyDescent="0.2">
      <c r="A781" s="41"/>
      <c r="B781" s="2"/>
      <c r="E781" s="279"/>
      <c r="F781" s="280"/>
      <c r="G781" s="45"/>
      <c r="H781" s="45"/>
      <c r="I781" s="278"/>
      <c r="J781" s="45"/>
      <c r="K781" s="66"/>
      <c r="L781" s="66"/>
    </row>
    <row r="782" spans="1:12" x14ac:dyDescent="0.2">
      <c r="A782" s="41"/>
      <c r="B782" s="2"/>
      <c r="E782" s="279"/>
      <c r="F782" s="280"/>
      <c r="G782" s="45"/>
      <c r="H782" s="45"/>
      <c r="I782" s="278"/>
      <c r="J782" s="45"/>
      <c r="K782" s="66"/>
      <c r="L782" s="66"/>
    </row>
    <row r="783" spans="1:12" x14ac:dyDescent="0.2">
      <c r="A783" s="41"/>
      <c r="B783" s="2"/>
      <c r="E783" s="279"/>
      <c r="F783" s="280"/>
      <c r="G783" s="45"/>
      <c r="H783" s="45"/>
      <c r="I783" s="278"/>
      <c r="J783" s="45"/>
      <c r="K783" s="66"/>
      <c r="L783" s="66"/>
    </row>
    <row r="784" spans="1:12" x14ac:dyDescent="0.2">
      <c r="A784" s="41"/>
      <c r="B784" s="2"/>
      <c r="E784" s="279"/>
      <c r="F784" s="280"/>
      <c r="G784" s="45"/>
      <c r="H784" s="45"/>
      <c r="I784" s="278"/>
      <c r="J784" s="45"/>
      <c r="K784" s="66"/>
      <c r="L784" s="66"/>
    </row>
    <row r="785" spans="1:12" x14ac:dyDescent="0.2">
      <c r="A785" s="41"/>
      <c r="B785" s="2"/>
      <c r="E785" s="279"/>
      <c r="F785" s="280"/>
      <c r="G785" s="45"/>
      <c r="H785" s="45"/>
      <c r="I785" s="278"/>
      <c r="J785" s="45"/>
      <c r="K785" s="66"/>
      <c r="L785" s="66"/>
    </row>
    <row r="786" spans="1:12" x14ac:dyDescent="0.2">
      <c r="A786" s="41"/>
      <c r="B786" s="2"/>
      <c r="E786" s="279"/>
      <c r="F786" s="280"/>
      <c r="G786" s="45"/>
      <c r="H786" s="45"/>
      <c r="I786" s="278"/>
      <c r="J786" s="45"/>
      <c r="K786" s="66"/>
      <c r="L786" s="66"/>
    </row>
    <row r="787" spans="1:12" x14ac:dyDescent="0.2">
      <c r="A787" s="41"/>
      <c r="B787" s="2"/>
      <c r="E787" s="279"/>
      <c r="F787" s="280"/>
      <c r="G787" s="45"/>
      <c r="H787" s="45"/>
      <c r="I787" s="278"/>
      <c r="J787" s="45"/>
      <c r="K787" s="66"/>
      <c r="L787" s="66"/>
    </row>
    <row r="788" spans="1:12" x14ac:dyDescent="0.2">
      <c r="A788" s="41"/>
      <c r="B788" s="2"/>
      <c r="E788" s="279"/>
      <c r="F788" s="280"/>
      <c r="G788" s="45"/>
      <c r="H788" s="45"/>
      <c r="I788" s="278"/>
      <c r="J788" s="45"/>
      <c r="K788" s="66"/>
      <c r="L788" s="66"/>
    </row>
    <row r="789" spans="1:12" x14ac:dyDescent="0.2">
      <c r="A789" s="41"/>
      <c r="B789" s="2"/>
      <c r="E789" s="279"/>
      <c r="F789" s="280"/>
      <c r="G789" s="45"/>
      <c r="H789" s="45"/>
      <c r="I789" s="278"/>
      <c r="J789" s="45"/>
      <c r="K789" s="66"/>
      <c r="L789" s="66"/>
    </row>
    <row r="790" spans="1:12" x14ac:dyDescent="0.2">
      <c r="A790" s="41"/>
      <c r="B790" s="2"/>
      <c r="E790" s="279"/>
      <c r="F790" s="280"/>
      <c r="G790" s="45"/>
      <c r="H790" s="45"/>
      <c r="I790" s="278"/>
      <c r="J790" s="45"/>
      <c r="K790" s="66"/>
      <c r="L790" s="66"/>
    </row>
    <row r="791" spans="1:12" x14ac:dyDescent="0.2">
      <c r="A791" s="41"/>
      <c r="B791" s="2"/>
      <c r="E791" s="279"/>
      <c r="F791" s="280"/>
      <c r="G791" s="45"/>
      <c r="H791" s="45"/>
      <c r="I791" s="278"/>
      <c r="J791" s="45"/>
      <c r="K791" s="66"/>
      <c r="L791" s="66"/>
    </row>
    <row r="792" spans="1:12" x14ac:dyDescent="0.2">
      <c r="A792" s="41"/>
      <c r="B792" s="2"/>
      <c r="E792" s="279"/>
      <c r="F792" s="280"/>
      <c r="G792" s="45"/>
      <c r="H792" s="45"/>
      <c r="I792" s="278"/>
      <c r="J792" s="45"/>
      <c r="K792" s="66"/>
      <c r="L792" s="66"/>
    </row>
    <row r="793" spans="1:12" x14ac:dyDescent="0.2">
      <c r="A793" s="41"/>
      <c r="B793" s="2"/>
      <c r="E793" s="279"/>
      <c r="F793" s="280"/>
      <c r="G793" s="45"/>
      <c r="H793" s="45"/>
      <c r="I793" s="278"/>
      <c r="J793" s="45"/>
      <c r="K793" s="66"/>
      <c r="L793" s="66"/>
    </row>
    <row r="794" spans="1:12" x14ac:dyDescent="0.2">
      <c r="A794" s="41"/>
      <c r="B794" s="2"/>
      <c r="E794" s="279"/>
      <c r="F794" s="280"/>
      <c r="G794" s="45"/>
      <c r="H794" s="45"/>
      <c r="I794" s="278"/>
      <c r="J794" s="45"/>
      <c r="K794" s="66"/>
      <c r="L794" s="66"/>
    </row>
    <row r="795" spans="1:12" x14ac:dyDescent="0.2">
      <c r="A795" s="41"/>
      <c r="B795" s="2"/>
      <c r="E795" s="279"/>
      <c r="F795" s="280"/>
      <c r="G795" s="45"/>
      <c r="H795" s="45"/>
      <c r="I795" s="278"/>
      <c r="J795" s="45"/>
      <c r="K795" s="66"/>
      <c r="L795" s="66"/>
    </row>
    <row r="796" spans="1:12" x14ac:dyDescent="0.2">
      <c r="A796" s="41"/>
      <c r="B796" s="2"/>
      <c r="E796" s="279"/>
      <c r="F796" s="280"/>
      <c r="G796" s="45"/>
      <c r="H796" s="45"/>
      <c r="I796" s="278"/>
      <c r="J796" s="45"/>
      <c r="K796" s="66"/>
      <c r="L796" s="66"/>
    </row>
    <row r="797" spans="1:12" x14ac:dyDescent="0.2">
      <c r="A797" s="41"/>
      <c r="B797" s="2"/>
      <c r="E797" s="279"/>
      <c r="F797" s="280"/>
      <c r="G797" s="45"/>
      <c r="H797" s="45"/>
      <c r="I797" s="278"/>
      <c r="J797" s="45"/>
      <c r="K797" s="66"/>
      <c r="L797" s="66"/>
    </row>
    <row r="798" spans="1:12" x14ac:dyDescent="0.2">
      <c r="A798" s="41"/>
      <c r="B798" s="2"/>
      <c r="E798" s="279"/>
      <c r="F798" s="280"/>
      <c r="G798" s="45"/>
      <c r="H798" s="45"/>
      <c r="I798" s="278"/>
      <c r="J798" s="45"/>
      <c r="K798" s="66"/>
      <c r="L798" s="66"/>
    </row>
    <row r="799" spans="1:12" x14ac:dyDescent="0.2">
      <c r="A799" s="41"/>
      <c r="B799" s="2"/>
      <c r="E799" s="279"/>
      <c r="F799" s="280"/>
      <c r="G799" s="45"/>
      <c r="H799" s="45"/>
      <c r="I799" s="278"/>
      <c r="J799" s="45"/>
      <c r="K799" s="66"/>
      <c r="L799" s="66"/>
    </row>
    <row r="800" spans="1:12" x14ac:dyDescent="0.2">
      <c r="A800" s="41"/>
      <c r="B800" s="2"/>
      <c r="E800" s="279"/>
      <c r="F800" s="280"/>
      <c r="G800" s="45"/>
      <c r="H800" s="45"/>
      <c r="I800" s="278"/>
      <c r="J800" s="45"/>
      <c r="K800" s="66"/>
      <c r="L800" s="66"/>
    </row>
    <row r="801" spans="1:12" x14ac:dyDescent="0.2">
      <c r="A801" s="41"/>
      <c r="B801" s="2"/>
      <c r="E801" s="279"/>
      <c r="F801" s="280"/>
      <c r="G801" s="45"/>
      <c r="H801" s="45"/>
      <c r="I801" s="278"/>
      <c r="J801" s="45"/>
      <c r="K801" s="66"/>
      <c r="L801" s="66"/>
    </row>
    <row r="802" spans="1:12" x14ac:dyDescent="0.2">
      <c r="A802" s="41"/>
      <c r="B802" s="2"/>
      <c r="E802" s="279"/>
      <c r="F802" s="280"/>
      <c r="G802" s="45"/>
      <c r="H802" s="45"/>
      <c r="I802" s="278"/>
      <c r="J802" s="45"/>
      <c r="K802" s="66"/>
      <c r="L802" s="66"/>
    </row>
    <row r="803" spans="1:12" x14ac:dyDescent="0.2">
      <c r="A803" s="41"/>
      <c r="B803" s="2"/>
      <c r="E803" s="279"/>
      <c r="F803" s="280"/>
      <c r="G803" s="45"/>
      <c r="H803" s="45"/>
      <c r="I803" s="278"/>
      <c r="J803" s="45"/>
      <c r="K803" s="66"/>
      <c r="L803" s="66"/>
    </row>
    <row r="804" spans="1:12" x14ac:dyDescent="0.2">
      <c r="A804" s="41"/>
      <c r="B804" s="2"/>
      <c r="E804" s="279"/>
      <c r="F804" s="280"/>
      <c r="G804" s="45"/>
      <c r="H804" s="45"/>
      <c r="I804" s="278"/>
      <c r="J804" s="45"/>
      <c r="K804" s="66"/>
      <c r="L804" s="66"/>
    </row>
    <row r="805" spans="1:12" x14ac:dyDescent="0.2">
      <c r="A805" s="41"/>
      <c r="B805" s="2"/>
      <c r="E805" s="279"/>
      <c r="F805" s="280"/>
      <c r="G805" s="45"/>
      <c r="H805" s="45"/>
      <c r="I805" s="278"/>
      <c r="J805" s="45"/>
      <c r="K805" s="66"/>
      <c r="L805" s="66"/>
    </row>
    <row r="806" spans="1:12" x14ac:dyDescent="0.2">
      <c r="A806" s="41"/>
      <c r="B806" s="2"/>
      <c r="E806" s="279"/>
      <c r="F806" s="280"/>
      <c r="G806" s="45"/>
      <c r="H806" s="45"/>
      <c r="I806" s="278"/>
      <c r="J806" s="45"/>
      <c r="K806" s="66"/>
      <c r="L806" s="66"/>
    </row>
    <row r="807" spans="1:12" x14ac:dyDescent="0.2">
      <c r="A807" s="41"/>
      <c r="B807" s="2"/>
      <c r="E807" s="279"/>
      <c r="F807" s="280"/>
      <c r="G807" s="45"/>
      <c r="H807" s="45"/>
      <c r="I807" s="278"/>
      <c r="J807" s="45"/>
      <c r="K807" s="66"/>
      <c r="L807" s="66"/>
    </row>
    <row r="808" spans="1:12" x14ac:dyDescent="0.2">
      <c r="A808" s="41"/>
      <c r="B808" s="2"/>
      <c r="E808" s="279"/>
      <c r="F808" s="280"/>
      <c r="G808" s="45"/>
      <c r="H808" s="45"/>
      <c r="I808" s="278"/>
      <c r="J808" s="45"/>
      <c r="K808" s="66"/>
      <c r="L808" s="66"/>
    </row>
    <row r="809" spans="1:12" x14ac:dyDescent="0.2">
      <c r="A809" s="41"/>
      <c r="B809" s="2"/>
      <c r="E809" s="279"/>
      <c r="F809" s="280"/>
      <c r="G809" s="45"/>
      <c r="H809" s="45"/>
      <c r="I809" s="278"/>
      <c r="J809" s="45"/>
      <c r="K809" s="66"/>
      <c r="L809" s="66"/>
    </row>
    <row r="810" spans="1:12" x14ac:dyDescent="0.2">
      <c r="A810" s="41"/>
      <c r="B810" s="2"/>
      <c r="E810" s="279"/>
      <c r="F810" s="280"/>
      <c r="G810" s="45"/>
      <c r="H810" s="45"/>
      <c r="I810" s="278"/>
      <c r="J810" s="45"/>
      <c r="K810" s="66"/>
      <c r="L810" s="66"/>
    </row>
    <row r="811" spans="1:12" x14ac:dyDescent="0.2">
      <c r="A811" s="41"/>
      <c r="B811" s="2"/>
      <c r="E811" s="279"/>
      <c r="F811" s="280"/>
      <c r="G811" s="45"/>
      <c r="H811" s="45"/>
      <c r="I811" s="278"/>
      <c r="J811" s="45"/>
      <c r="K811" s="66"/>
      <c r="L811" s="66"/>
    </row>
    <row r="812" spans="1:12" x14ac:dyDescent="0.2">
      <c r="A812" s="41"/>
      <c r="B812" s="2"/>
      <c r="E812" s="279"/>
      <c r="F812" s="280"/>
      <c r="G812" s="45"/>
      <c r="H812" s="45"/>
      <c r="I812" s="278"/>
      <c r="J812" s="45"/>
      <c r="K812" s="66"/>
      <c r="L812" s="66"/>
    </row>
    <row r="813" spans="1:12" x14ac:dyDescent="0.2">
      <c r="A813" s="41"/>
      <c r="B813" s="2"/>
      <c r="E813" s="279"/>
      <c r="F813" s="280"/>
      <c r="G813" s="45"/>
      <c r="H813" s="45"/>
      <c r="I813" s="278"/>
      <c r="J813" s="45"/>
      <c r="K813" s="66"/>
      <c r="L813" s="66"/>
    </row>
    <row r="814" spans="1:12" x14ac:dyDescent="0.2">
      <c r="A814" s="41"/>
      <c r="B814" s="2"/>
      <c r="E814" s="279"/>
      <c r="F814" s="280"/>
      <c r="G814" s="45"/>
      <c r="H814" s="45"/>
      <c r="I814" s="278"/>
      <c r="J814" s="45"/>
      <c r="K814" s="66"/>
      <c r="L814" s="66"/>
    </row>
    <row r="815" spans="1:12" x14ac:dyDescent="0.2">
      <c r="A815" s="41"/>
      <c r="B815" s="2"/>
      <c r="E815" s="279"/>
      <c r="F815" s="280"/>
      <c r="G815" s="45"/>
      <c r="H815" s="45"/>
      <c r="I815" s="278"/>
      <c r="J815" s="45"/>
      <c r="K815" s="66"/>
      <c r="L815" s="66"/>
    </row>
    <row r="816" spans="1:12" x14ac:dyDescent="0.2">
      <c r="A816" s="41"/>
      <c r="B816" s="2"/>
      <c r="E816" s="279"/>
      <c r="F816" s="280"/>
      <c r="G816" s="45"/>
      <c r="H816" s="45"/>
      <c r="I816" s="278"/>
      <c r="J816" s="45"/>
      <c r="K816" s="66"/>
      <c r="L816" s="66"/>
    </row>
    <row r="817" spans="1:12" x14ac:dyDescent="0.2">
      <c r="A817" s="41"/>
      <c r="B817" s="2"/>
      <c r="E817" s="279"/>
      <c r="F817" s="280"/>
      <c r="G817" s="45"/>
      <c r="H817" s="45"/>
      <c r="I817" s="278"/>
      <c r="J817" s="45"/>
      <c r="K817" s="66"/>
      <c r="L817" s="66"/>
    </row>
    <row r="818" spans="1:12" x14ac:dyDescent="0.2">
      <c r="A818" s="41"/>
      <c r="B818" s="2"/>
      <c r="E818" s="279"/>
      <c r="F818" s="280"/>
      <c r="G818" s="45"/>
      <c r="H818" s="45"/>
      <c r="I818" s="278"/>
      <c r="J818" s="45"/>
      <c r="K818" s="66"/>
      <c r="L818" s="66"/>
    </row>
    <row r="819" spans="1:12" x14ac:dyDescent="0.2">
      <c r="A819" s="41"/>
      <c r="B819" s="2"/>
      <c r="E819" s="279"/>
      <c r="F819" s="280"/>
      <c r="G819" s="45"/>
      <c r="H819" s="45"/>
      <c r="I819" s="278"/>
      <c r="J819" s="45"/>
      <c r="K819" s="66"/>
      <c r="L819" s="66"/>
    </row>
    <row r="820" spans="1:12" x14ac:dyDescent="0.2">
      <c r="A820" s="41"/>
      <c r="B820" s="2"/>
      <c r="E820" s="279"/>
      <c r="F820" s="280"/>
      <c r="G820" s="45"/>
      <c r="H820" s="45"/>
      <c r="I820" s="278"/>
      <c r="J820" s="45"/>
      <c r="K820" s="66"/>
      <c r="L820" s="66"/>
    </row>
    <row r="821" spans="1:12" x14ac:dyDescent="0.2">
      <c r="A821" s="41"/>
      <c r="B821" s="2"/>
      <c r="E821" s="279"/>
      <c r="F821" s="280"/>
      <c r="G821" s="45"/>
      <c r="H821" s="45"/>
      <c r="I821" s="278"/>
      <c r="J821" s="45"/>
      <c r="K821" s="66"/>
      <c r="L821" s="66"/>
    </row>
    <row r="822" spans="1:12" x14ac:dyDescent="0.2">
      <c r="A822" s="41"/>
      <c r="B822" s="2"/>
      <c r="E822" s="279"/>
      <c r="F822" s="280"/>
      <c r="G822" s="45"/>
      <c r="H822" s="45"/>
      <c r="I822" s="278"/>
      <c r="J822" s="45"/>
      <c r="K822" s="66"/>
      <c r="L822" s="66"/>
    </row>
    <row r="823" spans="1:12" x14ac:dyDescent="0.2">
      <c r="A823" s="41"/>
      <c r="B823" s="2"/>
      <c r="E823" s="279"/>
      <c r="F823" s="280"/>
      <c r="G823" s="45"/>
      <c r="H823" s="45"/>
      <c r="I823" s="278"/>
      <c r="J823" s="45"/>
      <c r="K823" s="66"/>
      <c r="L823" s="66"/>
    </row>
    <row r="824" spans="1:12" x14ac:dyDescent="0.2">
      <c r="A824" s="41"/>
      <c r="B824" s="2"/>
      <c r="E824" s="279"/>
      <c r="F824" s="280"/>
      <c r="G824" s="45"/>
      <c r="H824" s="45"/>
      <c r="I824" s="278"/>
      <c r="J824" s="45"/>
      <c r="K824" s="66"/>
      <c r="L824" s="66"/>
    </row>
    <row r="825" spans="1:12" x14ac:dyDescent="0.2">
      <c r="A825" s="41"/>
      <c r="B825" s="2"/>
      <c r="E825" s="279"/>
      <c r="F825" s="280"/>
      <c r="G825" s="45"/>
      <c r="H825" s="45"/>
      <c r="I825" s="278"/>
      <c r="J825" s="45"/>
      <c r="K825" s="66"/>
      <c r="L825" s="66"/>
    </row>
    <row r="826" spans="1:12" x14ac:dyDescent="0.2">
      <c r="A826" s="41"/>
      <c r="B826" s="2"/>
      <c r="E826" s="279"/>
      <c r="F826" s="280"/>
      <c r="G826" s="45"/>
      <c r="H826" s="45"/>
      <c r="I826" s="278"/>
      <c r="J826" s="45"/>
      <c r="K826" s="66"/>
      <c r="L826" s="66"/>
    </row>
    <row r="827" spans="1:12" x14ac:dyDescent="0.2">
      <c r="A827" s="41"/>
      <c r="B827" s="2"/>
      <c r="E827" s="279"/>
      <c r="F827" s="280"/>
      <c r="G827" s="45"/>
      <c r="H827" s="45"/>
      <c r="I827" s="278"/>
      <c r="J827" s="45"/>
      <c r="K827" s="66"/>
      <c r="L827" s="66"/>
    </row>
    <row r="828" spans="1:12" x14ac:dyDescent="0.2">
      <c r="A828" s="41"/>
      <c r="B828" s="2"/>
      <c r="E828" s="279"/>
      <c r="F828" s="280"/>
      <c r="G828" s="45"/>
      <c r="H828" s="45"/>
      <c r="I828" s="278"/>
      <c r="J828" s="45"/>
      <c r="K828" s="66"/>
      <c r="L828" s="66"/>
    </row>
    <row r="829" spans="1:12" x14ac:dyDescent="0.2">
      <c r="A829" s="41"/>
      <c r="B829" s="2"/>
      <c r="E829" s="279"/>
      <c r="F829" s="280"/>
      <c r="G829" s="45"/>
      <c r="H829" s="45"/>
      <c r="I829" s="278"/>
      <c r="J829" s="45"/>
      <c r="K829" s="66"/>
      <c r="L829" s="66"/>
    </row>
    <row r="830" spans="1:12" x14ac:dyDescent="0.2">
      <c r="A830" s="41"/>
      <c r="B830" s="2"/>
      <c r="E830" s="279"/>
      <c r="F830" s="280"/>
      <c r="G830" s="45"/>
      <c r="H830" s="45"/>
      <c r="I830" s="278"/>
      <c r="J830" s="45"/>
      <c r="K830" s="66"/>
      <c r="L830" s="66"/>
    </row>
    <row r="831" spans="1:12" x14ac:dyDescent="0.2">
      <c r="A831" s="41"/>
      <c r="B831" s="2"/>
      <c r="E831" s="279"/>
      <c r="F831" s="280"/>
      <c r="G831" s="45"/>
      <c r="H831" s="45"/>
      <c r="I831" s="278"/>
      <c r="J831" s="45"/>
      <c r="K831" s="66"/>
      <c r="L831" s="66"/>
    </row>
    <row r="832" spans="1:12" x14ac:dyDescent="0.2">
      <c r="A832" s="41"/>
      <c r="B832" s="2"/>
      <c r="E832" s="279"/>
      <c r="F832" s="280"/>
      <c r="G832" s="45"/>
      <c r="H832" s="45"/>
      <c r="I832" s="278"/>
      <c r="J832" s="45"/>
      <c r="K832" s="66"/>
      <c r="L832" s="66"/>
    </row>
    <row r="833" spans="1:12" x14ac:dyDescent="0.2">
      <c r="A833" s="41"/>
      <c r="B833" s="2"/>
      <c r="E833" s="279"/>
      <c r="F833" s="280"/>
      <c r="G833" s="45"/>
      <c r="H833" s="45"/>
      <c r="I833" s="278"/>
      <c r="J833" s="45"/>
      <c r="K833" s="66"/>
      <c r="L833" s="66"/>
    </row>
    <row r="834" spans="1:12" x14ac:dyDescent="0.2">
      <c r="A834" s="41"/>
      <c r="B834" s="2"/>
      <c r="E834" s="279"/>
      <c r="F834" s="280"/>
      <c r="G834" s="45"/>
      <c r="H834" s="45"/>
      <c r="I834" s="278"/>
      <c r="J834" s="45"/>
      <c r="K834" s="66"/>
      <c r="L834" s="66"/>
    </row>
    <row r="835" spans="1:12" x14ac:dyDescent="0.2">
      <c r="A835" s="41"/>
      <c r="B835" s="2"/>
      <c r="E835" s="279"/>
      <c r="F835" s="280"/>
      <c r="G835" s="45"/>
      <c r="H835" s="45"/>
      <c r="I835" s="278"/>
      <c r="J835" s="45"/>
      <c r="K835" s="66"/>
      <c r="L835" s="66"/>
    </row>
    <row r="836" spans="1:12" x14ac:dyDescent="0.2">
      <c r="A836" s="41"/>
      <c r="B836" s="2"/>
      <c r="E836" s="279"/>
      <c r="F836" s="280"/>
      <c r="G836" s="45"/>
      <c r="H836" s="45"/>
      <c r="I836" s="278"/>
      <c r="J836" s="45"/>
      <c r="K836" s="66"/>
      <c r="L836" s="66"/>
    </row>
    <row r="837" spans="1:12" x14ac:dyDescent="0.2">
      <c r="A837" s="41"/>
      <c r="B837" s="2"/>
      <c r="E837" s="279"/>
      <c r="F837" s="280"/>
      <c r="G837" s="45"/>
      <c r="H837" s="45"/>
      <c r="I837" s="278"/>
      <c r="J837" s="45"/>
      <c r="K837" s="66"/>
      <c r="L837" s="66"/>
    </row>
    <row r="838" spans="1:12" x14ac:dyDescent="0.2">
      <c r="A838" s="41"/>
      <c r="B838" s="2"/>
      <c r="E838" s="279"/>
      <c r="F838" s="280"/>
      <c r="G838" s="45"/>
      <c r="H838" s="45"/>
      <c r="I838" s="278"/>
      <c r="J838" s="45"/>
      <c r="K838" s="66"/>
      <c r="L838" s="66"/>
    </row>
    <row r="839" spans="1:12" x14ac:dyDescent="0.2">
      <c r="A839" s="41"/>
      <c r="B839" s="2"/>
      <c r="E839" s="279"/>
      <c r="F839" s="280"/>
      <c r="G839" s="45"/>
      <c r="H839" s="45"/>
      <c r="I839" s="278"/>
      <c r="J839" s="45"/>
      <c r="K839" s="66"/>
      <c r="L839" s="66"/>
    </row>
    <row r="840" spans="1:12" x14ac:dyDescent="0.2">
      <c r="A840" s="41"/>
      <c r="B840" s="2"/>
      <c r="E840" s="279"/>
      <c r="F840" s="280"/>
      <c r="G840" s="45"/>
      <c r="H840" s="45"/>
      <c r="I840" s="278"/>
      <c r="J840" s="45"/>
      <c r="K840" s="66"/>
      <c r="L840" s="66"/>
    </row>
    <row r="841" spans="1:12" x14ac:dyDescent="0.2">
      <c r="A841" s="41"/>
      <c r="B841" s="2"/>
      <c r="E841" s="279"/>
      <c r="F841" s="280"/>
      <c r="G841" s="45"/>
      <c r="H841" s="45"/>
      <c r="I841" s="278"/>
      <c r="J841" s="45"/>
      <c r="K841" s="66"/>
      <c r="L841" s="66"/>
    </row>
    <row r="842" spans="1:12" x14ac:dyDescent="0.2">
      <c r="A842" s="41"/>
      <c r="B842" s="2"/>
      <c r="E842" s="279"/>
      <c r="F842" s="280"/>
      <c r="G842" s="45"/>
      <c r="H842" s="45"/>
      <c r="I842" s="278"/>
      <c r="J842" s="45"/>
      <c r="K842" s="66"/>
      <c r="L842" s="66"/>
    </row>
    <row r="843" spans="1:12" x14ac:dyDescent="0.2">
      <c r="A843" s="41"/>
      <c r="B843" s="2"/>
      <c r="E843" s="279"/>
      <c r="F843" s="280"/>
      <c r="G843" s="45"/>
      <c r="H843" s="45"/>
      <c r="I843" s="278"/>
      <c r="J843" s="45"/>
      <c r="K843" s="66"/>
      <c r="L843" s="66"/>
    </row>
    <row r="844" spans="1:12" x14ac:dyDescent="0.2">
      <c r="A844" s="41"/>
      <c r="B844" s="2"/>
      <c r="E844" s="279"/>
      <c r="F844" s="280"/>
      <c r="G844" s="45"/>
      <c r="H844" s="45"/>
      <c r="I844" s="278"/>
      <c r="J844" s="45"/>
      <c r="K844" s="66"/>
      <c r="L844" s="66"/>
    </row>
    <row r="845" spans="1:12" x14ac:dyDescent="0.2">
      <c r="A845" s="41"/>
      <c r="B845" s="2"/>
      <c r="E845" s="279"/>
      <c r="F845" s="280"/>
      <c r="G845" s="45"/>
      <c r="H845" s="45"/>
      <c r="I845" s="278"/>
      <c r="J845" s="45"/>
      <c r="K845" s="66"/>
      <c r="L845" s="66"/>
    </row>
    <row r="846" spans="1:12" x14ac:dyDescent="0.2">
      <c r="A846" s="41"/>
      <c r="B846" s="2"/>
      <c r="E846" s="279"/>
      <c r="F846" s="280"/>
      <c r="G846" s="45"/>
      <c r="H846" s="45"/>
      <c r="I846" s="278"/>
      <c r="J846" s="45"/>
      <c r="K846" s="66"/>
      <c r="L846" s="66"/>
    </row>
    <row r="847" spans="1:12" x14ac:dyDescent="0.2">
      <c r="A847" s="41"/>
      <c r="B847" s="2"/>
      <c r="E847" s="279"/>
      <c r="F847" s="280"/>
      <c r="G847" s="45"/>
      <c r="H847" s="45"/>
      <c r="I847" s="278"/>
      <c r="J847" s="45"/>
      <c r="K847" s="66"/>
      <c r="L847" s="66"/>
    </row>
    <row r="848" spans="1:12" x14ac:dyDescent="0.2">
      <c r="A848" s="41"/>
      <c r="B848" s="2"/>
      <c r="E848" s="279"/>
      <c r="F848" s="280"/>
      <c r="G848" s="45"/>
      <c r="H848" s="45"/>
      <c r="I848" s="278"/>
      <c r="J848" s="45"/>
      <c r="K848" s="66"/>
      <c r="L848" s="66"/>
    </row>
    <row r="849" spans="1:12" x14ac:dyDescent="0.2">
      <c r="A849" s="41"/>
      <c r="B849" s="2"/>
      <c r="E849" s="279"/>
      <c r="F849" s="280"/>
      <c r="G849" s="45"/>
      <c r="H849" s="45"/>
      <c r="I849" s="278"/>
      <c r="J849" s="45"/>
      <c r="K849" s="66"/>
      <c r="L849" s="66"/>
    </row>
    <row r="850" spans="1:12" x14ac:dyDescent="0.2">
      <c r="A850" s="41"/>
      <c r="B850" s="2"/>
      <c r="E850" s="279"/>
      <c r="F850" s="280"/>
      <c r="G850" s="45"/>
      <c r="H850" s="45"/>
      <c r="I850" s="278"/>
      <c r="J850" s="45"/>
      <c r="K850" s="66"/>
      <c r="L850" s="66"/>
    </row>
    <row r="851" spans="1:12" x14ac:dyDescent="0.2">
      <c r="A851" s="41"/>
      <c r="B851" s="2"/>
      <c r="E851" s="279"/>
      <c r="F851" s="280"/>
      <c r="G851" s="45"/>
      <c r="H851" s="45"/>
      <c r="I851" s="278"/>
      <c r="J851" s="45"/>
      <c r="K851" s="66"/>
      <c r="L851" s="66"/>
    </row>
    <row r="852" spans="1:12" x14ac:dyDescent="0.2">
      <c r="A852" s="41"/>
      <c r="B852" s="2"/>
      <c r="E852" s="279"/>
      <c r="F852" s="280"/>
      <c r="G852" s="45"/>
      <c r="H852" s="45"/>
      <c r="I852" s="278"/>
      <c r="J852" s="45"/>
      <c r="K852" s="66"/>
      <c r="L852" s="66"/>
    </row>
    <row r="853" spans="1:12" x14ac:dyDescent="0.2">
      <c r="A853" s="41"/>
      <c r="B853" s="2"/>
      <c r="E853" s="279"/>
      <c r="F853" s="280"/>
      <c r="G853" s="45"/>
      <c r="H853" s="45"/>
      <c r="I853" s="278"/>
      <c r="J853" s="45"/>
      <c r="K853" s="66"/>
      <c r="L853" s="66"/>
    </row>
    <row r="854" spans="1:12" x14ac:dyDescent="0.2">
      <c r="A854" s="41"/>
      <c r="B854" s="2"/>
      <c r="E854" s="279"/>
      <c r="F854" s="280"/>
      <c r="G854" s="45"/>
      <c r="H854" s="45"/>
      <c r="I854" s="278"/>
      <c r="J854" s="45"/>
      <c r="K854" s="66"/>
      <c r="L854" s="66"/>
    </row>
    <row r="855" spans="1:12" x14ac:dyDescent="0.2">
      <c r="A855" s="41"/>
      <c r="B855" s="2"/>
      <c r="E855" s="279"/>
      <c r="F855" s="280"/>
      <c r="G855" s="45"/>
      <c r="H855" s="45"/>
      <c r="I855" s="278"/>
      <c r="J855" s="45"/>
      <c r="K855" s="66"/>
      <c r="L855" s="66"/>
    </row>
    <row r="856" spans="1:12" x14ac:dyDescent="0.2">
      <c r="A856" s="41"/>
      <c r="B856" s="2"/>
      <c r="E856" s="279"/>
      <c r="F856" s="280"/>
      <c r="G856" s="45"/>
      <c r="H856" s="45"/>
      <c r="I856" s="278"/>
      <c r="J856" s="45"/>
      <c r="K856" s="66"/>
      <c r="L856" s="66"/>
    </row>
    <row r="857" spans="1:12" x14ac:dyDescent="0.2">
      <c r="A857" s="41"/>
      <c r="B857" s="2"/>
      <c r="E857" s="279"/>
      <c r="F857" s="280"/>
      <c r="G857" s="45"/>
      <c r="H857" s="45"/>
      <c r="I857" s="278"/>
      <c r="J857" s="45"/>
      <c r="K857" s="66"/>
      <c r="L857" s="66"/>
    </row>
    <row r="858" spans="1:12" x14ac:dyDescent="0.2">
      <c r="A858" s="41"/>
      <c r="B858" s="2"/>
      <c r="E858" s="279"/>
      <c r="F858" s="280"/>
      <c r="G858" s="45"/>
      <c r="H858" s="45"/>
      <c r="I858" s="278"/>
      <c r="J858" s="45"/>
      <c r="K858" s="66"/>
      <c r="L858" s="66"/>
    </row>
    <row r="859" spans="1:12" x14ac:dyDescent="0.2">
      <c r="A859" s="41"/>
      <c r="B859" s="2"/>
      <c r="E859" s="279"/>
      <c r="F859" s="280"/>
      <c r="G859" s="45"/>
      <c r="H859" s="45"/>
      <c r="I859" s="278"/>
      <c r="J859" s="45"/>
      <c r="K859" s="66"/>
      <c r="L859" s="66"/>
    </row>
    <row r="860" spans="1:12" x14ac:dyDescent="0.2">
      <c r="A860" s="41"/>
      <c r="B860" s="2"/>
      <c r="E860" s="279"/>
      <c r="F860" s="280"/>
      <c r="G860" s="45"/>
      <c r="H860" s="45"/>
      <c r="I860" s="278"/>
      <c r="J860" s="45"/>
      <c r="K860" s="66"/>
      <c r="L860" s="66"/>
    </row>
    <row r="861" spans="1:12" x14ac:dyDescent="0.2">
      <c r="A861" s="41"/>
      <c r="B861" s="2"/>
      <c r="E861" s="279"/>
      <c r="F861" s="280"/>
      <c r="G861" s="45"/>
      <c r="H861" s="45"/>
      <c r="I861" s="278"/>
      <c r="J861" s="45"/>
      <c r="K861" s="66"/>
      <c r="L861" s="66"/>
    </row>
    <row r="862" spans="1:12" x14ac:dyDescent="0.2">
      <c r="A862" s="41"/>
      <c r="B862" s="2"/>
      <c r="E862" s="279"/>
      <c r="F862" s="280"/>
      <c r="G862" s="45"/>
      <c r="H862" s="45"/>
      <c r="I862" s="278"/>
      <c r="J862" s="45"/>
      <c r="K862" s="66"/>
      <c r="L862" s="66"/>
    </row>
    <row r="863" spans="1:12" x14ac:dyDescent="0.2">
      <c r="A863" s="41"/>
      <c r="B863" s="2"/>
      <c r="E863" s="279"/>
      <c r="F863" s="280"/>
      <c r="G863" s="45"/>
      <c r="H863" s="45"/>
      <c r="I863" s="278"/>
      <c r="J863" s="45"/>
      <c r="K863" s="66"/>
      <c r="L863" s="66"/>
    </row>
    <row r="864" spans="1:12" x14ac:dyDescent="0.2">
      <c r="A864" s="41"/>
      <c r="B864" s="2"/>
      <c r="E864" s="279"/>
      <c r="F864" s="280"/>
      <c r="G864" s="45"/>
      <c r="H864" s="45"/>
      <c r="I864" s="278"/>
      <c r="J864" s="45"/>
      <c r="K864" s="66"/>
      <c r="L864" s="66"/>
    </row>
    <row r="865" spans="1:12" x14ac:dyDescent="0.2">
      <c r="A865" s="41"/>
      <c r="B865" s="2"/>
      <c r="E865" s="279"/>
      <c r="F865" s="280"/>
      <c r="G865" s="45"/>
      <c r="H865" s="45"/>
      <c r="I865" s="278"/>
      <c r="J865" s="45"/>
      <c r="K865" s="66"/>
      <c r="L865" s="66"/>
    </row>
    <row r="866" spans="1:12" x14ac:dyDescent="0.2">
      <c r="A866" s="41"/>
      <c r="B866" s="2"/>
      <c r="E866" s="279"/>
      <c r="F866" s="280"/>
      <c r="G866" s="45"/>
      <c r="H866" s="45"/>
      <c r="I866" s="278"/>
      <c r="J866" s="45"/>
      <c r="K866" s="66"/>
      <c r="L866" s="66"/>
    </row>
    <row r="867" spans="1:12" x14ac:dyDescent="0.2">
      <c r="A867" s="41"/>
      <c r="B867" s="2"/>
      <c r="E867" s="279"/>
      <c r="F867" s="280"/>
      <c r="G867" s="45"/>
      <c r="H867" s="45"/>
      <c r="I867" s="278"/>
      <c r="J867" s="45"/>
      <c r="K867" s="66"/>
      <c r="L867" s="66"/>
    </row>
    <row r="868" spans="1:12" x14ac:dyDescent="0.2">
      <c r="A868" s="41"/>
      <c r="B868" s="2"/>
      <c r="E868" s="279"/>
      <c r="F868" s="280"/>
      <c r="G868" s="45"/>
      <c r="H868" s="45"/>
      <c r="I868" s="278"/>
      <c r="J868" s="45"/>
      <c r="K868" s="66"/>
      <c r="L868" s="66"/>
    </row>
    <row r="869" spans="1:12" x14ac:dyDescent="0.2">
      <c r="A869" s="41"/>
      <c r="B869" s="2"/>
      <c r="E869" s="279"/>
      <c r="F869" s="280"/>
      <c r="G869" s="45"/>
      <c r="H869" s="45"/>
      <c r="I869" s="278"/>
      <c r="J869" s="45"/>
      <c r="K869" s="66"/>
      <c r="L869" s="66"/>
    </row>
    <row r="870" spans="1:12" x14ac:dyDescent="0.2">
      <c r="A870" s="41"/>
      <c r="B870" s="2"/>
      <c r="E870" s="279"/>
      <c r="F870" s="280"/>
      <c r="G870" s="45"/>
      <c r="H870" s="45"/>
      <c r="I870" s="278"/>
      <c r="J870" s="45"/>
      <c r="K870" s="66"/>
      <c r="L870" s="66"/>
    </row>
    <row r="871" spans="1:12" x14ac:dyDescent="0.2">
      <c r="A871" s="41"/>
      <c r="B871" s="2"/>
      <c r="E871" s="279"/>
      <c r="F871" s="280"/>
      <c r="G871" s="45"/>
      <c r="H871" s="45"/>
      <c r="I871" s="278"/>
      <c r="J871" s="45"/>
      <c r="K871" s="66"/>
      <c r="L871" s="66"/>
    </row>
    <row r="872" spans="1:12" x14ac:dyDescent="0.2">
      <c r="A872" s="41"/>
      <c r="B872" s="2"/>
      <c r="E872" s="279"/>
      <c r="F872" s="280"/>
      <c r="G872" s="45"/>
      <c r="H872" s="45"/>
      <c r="I872" s="278"/>
      <c r="J872" s="45"/>
      <c r="K872" s="66"/>
      <c r="L872" s="66"/>
    </row>
    <row r="873" spans="1:12" x14ac:dyDescent="0.2">
      <c r="A873" s="41"/>
      <c r="B873" s="2"/>
      <c r="E873" s="279"/>
      <c r="F873" s="280"/>
      <c r="G873" s="45"/>
      <c r="H873" s="45"/>
      <c r="I873" s="278"/>
      <c r="J873" s="45"/>
      <c r="K873" s="66"/>
      <c r="L873" s="66"/>
    </row>
    <row r="874" spans="1:12" x14ac:dyDescent="0.2">
      <c r="A874" s="41"/>
      <c r="B874" s="2"/>
      <c r="E874" s="279"/>
      <c r="F874" s="280"/>
      <c r="G874" s="45"/>
      <c r="H874" s="45"/>
      <c r="I874" s="278"/>
      <c r="J874" s="45"/>
      <c r="K874" s="66"/>
      <c r="L874" s="66"/>
    </row>
    <row r="875" spans="1:12" x14ac:dyDescent="0.2">
      <c r="A875" s="41"/>
      <c r="B875" s="2"/>
      <c r="E875" s="279"/>
      <c r="F875" s="280"/>
      <c r="G875" s="45"/>
      <c r="H875" s="45"/>
      <c r="I875" s="278"/>
      <c r="J875" s="45"/>
      <c r="K875" s="66"/>
      <c r="L875" s="66"/>
    </row>
    <row r="876" spans="1:12" x14ac:dyDescent="0.2">
      <c r="A876" s="41"/>
      <c r="B876" s="2"/>
      <c r="E876" s="279"/>
      <c r="F876" s="280"/>
      <c r="G876" s="45"/>
      <c r="H876" s="45"/>
      <c r="I876" s="278"/>
      <c r="J876" s="45"/>
      <c r="K876" s="66"/>
      <c r="L876" s="66"/>
    </row>
    <row r="877" spans="1:12" x14ac:dyDescent="0.2">
      <c r="A877" s="41"/>
      <c r="B877" s="2"/>
      <c r="E877" s="279"/>
      <c r="F877" s="280"/>
      <c r="G877" s="45"/>
      <c r="H877" s="45"/>
      <c r="I877" s="278"/>
      <c r="J877" s="45"/>
      <c r="K877" s="66"/>
      <c r="L877" s="66"/>
    </row>
    <row r="878" spans="1:12" x14ac:dyDescent="0.2">
      <c r="A878" s="41"/>
      <c r="B878" s="2"/>
      <c r="E878" s="279"/>
      <c r="F878" s="280"/>
      <c r="G878" s="45"/>
      <c r="H878" s="45"/>
      <c r="I878" s="278"/>
      <c r="J878" s="45"/>
      <c r="K878" s="66"/>
      <c r="L878" s="66"/>
    </row>
    <row r="879" spans="1:12" x14ac:dyDescent="0.2">
      <c r="A879" s="41"/>
      <c r="B879" s="2"/>
      <c r="E879" s="279"/>
      <c r="F879" s="280"/>
      <c r="G879" s="45"/>
      <c r="H879" s="45"/>
      <c r="I879" s="278"/>
      <c r="J879" s="45"/>
      <c r="K879" s="66"/>
      <c r="L879" s="66"/>
    </row>
    <row r="880" spans="1:12" x14ac:dyDescent="0.2">
      <c r="A880" s="41"/>
      <c r="B880" s="2"/>
      <c r="E880" s="279"/>
      <c r="F880" s="280"/>
      <c r="G880" s="45"/>
      <c r="H880" s="45"/>
      <c r="I880" s="278"/>
      <c r="J880" s="45"/>
      <c r="K880" s="66"/>
      <c r="L880" s="66"/>
    </row>
    <row r="881" spans="1:12" x14ac:dyDescent="0.2">
      <c r="A881" s="41"/>
      <c r="B881" s="2"/>
      <c r="E881" s="279"/>
      <c r="F881" s="280"/>
      <c r="G881" s="45"/>
      <c r="H881" s="45"/>
      <c r="I881" s="278"/>
      <c r="J881" s="45"/>
      <c r="K881" s="66"/>
      <c r="L881" s="66"/>
    </row>
    <row r="882" spans="1:12" x14ac:dyDescent="0.2">
      <c r="A882" s="41"/>
      <c r="B882" s="2"/>
      <c r="E882" s="279"/>
      <c r="F882" s="280"/>
      <c r="G882" s="45"/>
      <c r="H882" s="45"/>
      <c r="I882" s="278"/>
      <c r="J882" s="45"/>
      <c r="K882" s="66"/>
      <c r="L882" s="66"/>
    </row>
    <row r="883" spans="1:12" x14ac:dyDescent="0.2">
      <c r="A883" s="41"/>
      <c r="B883" s="2"/>
      <c r="E883" s="279"/>
      <c r="F883" s="280"/>
      <c r="G883" s="45"/>
      <c r="H883" s="45"/>
      <c r="I883" s="278"/>
      <c r="J883" s="45"/>
      <c r="K883" s="66"/>
      <c r="L883" s="66"/>
    </row>
    <row r="884" spans="1:12" x14ac:dyDescent="0.2">
      <c r="A884" s="41"/>
      <c r="B884" s="2"/>
      <c r="E884" s="279"/>
      <c r="F884" s="280"/>
      <c r="G884" s="45"/>
      <c r="H884" s="45"/>
      <c r="I884" s="278"/>
      <c r="J884" s="45"/>
      <c r="K884" s="66"/>
      <c r="L884" s="66"/>
    </row>
    <row r="885" spans="1:12" x14ac:dyDescent="0.2">
      <c r="A885" s="41"/>
      <c r="B885" s="2"/>
      <c r="E885" s="279"/>
      <c r="F885" s="280"/>
      <c r="G885" s="45"/>
      <c r="H885" s="45"/>
      <c r="I885" s="278"/>
      <c r="J885" s="45"/>
      <c r="K885" s="66"/>
      <c r="L885" s="66"/>
    </row>
    <row r="886" spans="1:12" x14ac:dyDescent="0.2">
      <c r="A886" s="41"/>
      <c r="B886" s="2"/>
      <c r="E886" s="279"/>
      <c r="F886" s="280"/>
      <c r="G886" s="45"/>
      <c r="H886" s="45"/>
      <c r="I886" s="278"/>
      <c r="J886" s="45"/>
      <c r="K886" s="66"/>
      <c r="L886" s="66"/>
    </row>
    <row r="887" spans="1:12" x14ac:dyDescent="0.2">
      <c r="A887" s="41"/>
      <c r="B887" s="2"/>
      <c r="E887" s="279"/>
      <c r="F887" s="280"/>
      <c r="G887" s="45"/>
      <c r="H887" s="45"/>
      <c r="I887" s="278"/>
      <c r="J887" s="45"/>
      <c r="K887" s="66"/>
      <c r="L887" s="66"/>
    </row>
    <row r="888" spans="1:12" x14ac:dyDescent="0.2">
      <c r="A888" s="41"/>
      <c r="B888" s="2"/>
      <c r="E888" s="279"/>
      <c r="F888" s="280"/>
      <c r="G888" s="45"/>
      <c r="H888" s="45"/>
      <c r="I888" s="278"/>
      <c r="J888" s="45"/>
      <c r="K888" s="66"/>
      <c r="L888" s="66"/>
    </row>
    <row r="889" spans="1:12" x14ac:dyDescent="0.2">
      <c r="A889" s="41"/>
      <c r="B889" s="2"/>
      <c r="E889" s="279"/>
      <c r="F889" s="280"/>
      <c r="G889" s="45"/>
      <c r="H889" s="45"/>
      <c r="I889" s="278"/>
      <c r="J889" s="45"/>
      <c r="K889" s="66"/>
      <c r="L889" s="66"/>
    </row>
    <row r="890" spans="1:12" x14ac:dyDescent="0.2">
      <c r="A890" s="41"/>
      <c r="B890" s="2"/>
      <c r="E890" s="279"/>
      <c r="F890" s="280"/>
      <c r="G890" s="45"/>
      <c r="H890" s="45"/>
      <c r="I890" s="278"/>
      <c r="J890" s="45"/>
      <c r="K890" s="66"/>
      <c r="L890" s="66"/>
    </row>
    <row r="891" spans="1:12" x14ac:dyDescent="0.2">
      <c r="A891" s="41"/>
      <c r="B891" s="2"/>
      <c r="E891" s="279"/>
      <c r="F891" s="280"/>
      <c r="G891" s="45"/>
      <c r="H891" s="45"/>
      <c r="I891" s="278"/>
      <c r="J891" s="45"/>
      <c r="K891" s="66"/>
      <c r="L891" s="66"/>
    </row>
    <row r="892" spans="1:12" x14ac:dyDescent="0.2">
      <c r="A892" s="41"/>
      <c r="B892" s="2"/>
      <c r="E892" s="279"/>
      <c r="F892" s="280"/>
      <c r="G892" s="45"/>
      <c r="H892" s="45"/>
      <c r="I892" s="278"/>
      <c r="J892" s="45"/>
      <c r="K892" s="66"/>
      <c r="L892" s="66"/>
    </row>
    <row r="893" spans="1:12" x14ac:dyDescent="0.2">
      <c r="A893" s="41"/>
      <c r="B893" s="2"/>
      <c r="E893" s="279"/>
      <c r="F893" s="280"/>
      <c r="G893" s="45"/>
      <c r="H893" s="45"/>
      <c r="I893" s="278"/>
      <c r="J893" s="45"/>
      <c r="K893" s="66"/>
      <c r="L893" s="66"/>
    </row>
    <row r="894" spans="1:12" x14ac:dyDescent="0.2">
      <c r="A894" s="41"/>
      <c r="B894" s="2"/>
      <c r="E894" s="279"/>
      <c r="F894" s="280"/>
      <c r="G894" s="45"/>
      <c r="H894" s="45"/>
      <c r="I894" s="278"/>
      <c r="J894" s="45"/>
      <c r="K894" s="66"/>
      <c r="L894" s="66"/>
    </row>
    <row r="895" spans="1:12" x14ac:dyDescent="0.2">
      <c r="A895" s="41"/>
      <c r="B895" s="2"/>
      <c r="E895" s="279"/>
      <c r="F895" s="280"/>
      <c r="G895" s="45"/>
      <c r="H895" s="45"/>
      <c r="I895" s="278"/>
      <c r="J895" s="45"/>
      <c r="K895" s="66"/>
      <c r="L895" s="66"/>
    </row>
    <row r="896" spans="1:12" x14ac:dyDescent="0.2">
      <c r="A896" s="41"/>
      <c r="B896" s="2"/>
      <c r="E896" s="279"/>
      <c r="F896" s="280"/>
      <c r="G896" s="45"/>
      <c r="H896" s="45"/>
      <c r="I896" s="278"/>
      <c r="J896" s="45"/>
      <c r="K896" s="66"/>
      <c r="L896" s="66"/>
    </row>
    <row r="897" spans="1:12" x14ac:dyDescent="0.2">
      <c r="A897" s="41"/>
      <c r="B897" s="2"/>
      <c r="E897" s="279"/>
      <c r="F897" s="280"/>
      <c r="G897" s="45"/>
      <c r="H897" s="45"/>
      <c r="I897" s="278"/>
      <c r="J897" s="45"/>
      <c r="K897" s="66"/>
      <c r="L897" s="66"/>
    </row>
    <row r="898" spans="1:12" x14ac:dyDescent="0.2">
      <c r="A898" s="41"/>
      <c r="B898" s="2"/>
      <c r="E898" s="279"/>
      <c r="F898" s="280"/>
      <c r="G898" s="45"/>
      <c r="H898" s="45"/>
      <c r="I898" s="278"/>
      <c r="J898" s="45"/>
      <c r="K898" s="66"/>
      <c r="L898" s="66"/>
    </row>
    <row r="899" spans="1:12" x14ac:dyDescent="0.2">
      <c r="A899" s="41"/>
      <c r="B899" s="2"/>
      <c r="E899" s="279"/>
      <c r="F899" s="280"/>
      <c r="G899" s="45"/>
      <c r="H899" s="45"/>
      <c r="I899" s="278"/>
      <c r="J899" s="45"/>
      <c r="K899" s="66"/>
      <c r="L899" s="66"/>
    </row>
    <row r="900" spans="1:12" x14ac:dyDescent="0.2">
      <c r="A900" s="41"/>
      <c r="B900" s="2"/>
      <c r="E900" s="279"/>
      <c r="F900" s="280"/>
      <c r="G900" s="45"/>
      <c r="H900" s="45"/>
      <c r="I900" s="278"/>
      <c r="J900" s="45"/>
      <c r="K900" s="66"/>
      <c r="L900" s="66"/>
    </row>
    <row r="901" spans="1:12" x14ac:dyDescent="0.2">
      <c r="A901" s="41"/>
      <c r="B901" s="2"/>
      <c r="E901" s="279"/>
      <c r="F901" s="280"/>
      <c r="G901" s="45"/>
      <c r="H901" s="45"/>
      <c r="I901" s="278"/>
      <c r="J901" s="45"/>
      <c r="K901" s="66"/>
      <c r="L901" s="66"/>
    </row>
    <row r="902" spans="1:12" x14ac:dyDescent="0.2">
      <c r="A902" s="41"/>
      <c r="B902" s="2"/>
      <c r="E902" s="279"/>
      <c r="F902" s="280"/>
      <c r="G902" s="45"/>
      <c r="H902" s="45"/>
      <c r="I902" s="278"/>
      <c r="J902" s="45"/>
      <c r="K902" s="66"/>
      <c r="L902" s="66"/>
    </row>
    <row r="903" spans="1:12" x14ac:dyDescent="0.2">
      <c r="A903" s="41"/>
      <c r="B903" s="2"/>
      <c r="E903" s="279"/>
      <c r="F903" s="280"/>
      <c r="G903" s="45"/>
      <c r="H903" s="45"/>
      <c r="I903" s="278"/>
      <c r="J903" s="45"/>
      <c r="K903" s="66"/>
      <c r="L903" s="66"/>
    </row>
    <row r="904" spans="1:12" x14ac:dyDescent="0.2">
      <c r="A904" s="41"/>
      <c r="B904" s="2"/>
      <c r="E904" s="279"/>
      <c r="F904" s="280"/>
      <c r="G904" s="45"/>
      <c r="H904" s="45"/>
      <c r="I904" s="278"/>
      <c r="J904" s="45"/>
      <c r="K904" s="66"/>
      <c r="L904" s="66"/>
    </row>
    <row r="905" spans="1:12" x14ac:dyDescent="0.2">
      <c r="A905" s="41"/>
      <c r="B905" s="2"/>
      <c r="E905" s="279"/>
      <c r="F905" s="280"/>
      <c r="G905" s="45"/>
      <c r="H905" s="45"/>
      <c r="I905" s="278"/>
      <c r="J905" s="45"/>
      <c r="K905" s="66"/>
      <c r="L905" s="66"/>
    </row>
    <row r="906" spans="1:12" x14ac:dyDescent="0.2">
      <c r="A906" s="41"/>
      <c r="B906" s="2"/>
      <c r="E906" s="279"/>
      <c r="F906" s="280"/>
      <c r="G906" s="45"/>
      <c r="H906" s="45"/>
      <c r="I906" s="278"/>
      <c r="J906" s="45"/>
      <c r="K906" s="66"/>
      <c r="L906" s="66"/>
    </row>
    <row r="907" spans="1:12" x14ac:dyDescent="0.2">
      <c r="A907" s="41"/>
      <c r="B907" s="2"/>
      <c r="E907" s="279"/>
      <c r="F907" s="280"/>
      <c r="G907" s="45"/>
      <c r="H907" s="45"/>
      <c r="I907" s="278"/>
      <c r="J907" s="45"/>
      <c r="K907" s="66"/>
      <c r="L907" s="66"/>
    </row>
    <row r="908" spans="1:12" x14ac:dyDescent="0.2">
      <c r="A908" s="41"/>
      <c r="B908" s="2"/>
      <c r="E908" s="279"/>
      <c r="F908" s="280"/>
      <c r="G908" s="45"/>
      <c r="H908" s="45"/>
      <c r="I908" s="278"/>
      <c r="J908" s="45"/>
      <c r="K908" s="66"/>
      <c r="L908" s="66"/>
    </row>
    <row r="909" spans="1:12" x14ac:dyDescent="0.2">
      <c r="A909" s="41"/>
      <c r="B909" s="2"/>
      <c r="E909" s="279"/>
      <c r="F909" s="280"/>
      <c r="G909" s="45"/>
      <c r="H909" s="45"/>
      <c r="I909" s="278"/>
      <c r="J909" s="45"/>
      <c r="K909" s="66"/>
      <c r="L909" s="66"/>
    </row>
    <row r="910" spans="1:12" x14ac:dyDescent="0.2">
      <c r="A910" s="41"/>
      <c r="B910" s="2"/>
      <c r="E910" s="279"/>
      <c r="F910" s="280"/>
      <c r="G910" s="45"/>
      <c r="H910" s="45"/>
      <c r="I910" s="278"/>
      <c r="J910" s="45"/>
      <c r="K910" s="66"/>
      <c r="L910" s="66"/>
    </row>
    <row r="911" spans="1:12" x14ac:dyDescent="0.2">
      <c r="A911" s="41"/>
      <c r="B911" s="2"/>
      <c r="E911" s="279"/>
      <c r="F911" s="280"/>
      <c r="G911" s="45"/>
      <c r="H911" s="45"/>
      <c r="I911" s="278"/>
      <c r="J911" s="45"/>
      <c r="K911" s="66"/>
      <c r="L911" s="66"/>
    </row>
    <row r="912" spans="1:12" x14ac:dyDescent="0.2">
      <c r="A912" s="41"/>
      <c r="B912" s="2"/>
      <c r="E912" s="279"/>
      <c r="F912" s="280"/>
      <c r="G912" s="45"/>
      <c r="H912" s="45"/>
      <c r="I912" s="278"/>
      <c r="J912" s="45"/>
      <c r="K912" s="66"/>
      <c r="L912" s="66"/>
    </row>
    <row r="913" spans="1:12" x14ac:dyDescent="0.2">
      <c r="A913" s="41"/>
      <c r="B913" s="2"/>
      <c r="E913" s="279"/>
      <c r="F913" s="280"/>
      <c r="G913" s="45"/>
      <c r="H913" s="45"/>
      <c r="I913" s="278"/>
      <c r="J913" s="45"/>
      <c r="K913" s="66"/>
      <c r="L913" s="66"/>
    </row>
    <row r="914" spans="1:12" x14ac:dyDescent="0.2">
      <c r="A914" s="41"/>
      <c r="B914" s="2"/>
      <c r="E914" s="279"/>
      <c r="F914" s="280"/>
      <c r="G914" s="45"/>
      <c r="H914" s="45"/>
      <c r="I914" s="278"/>
      <c r="J914" s="45"/>
      <c r="K914" s="66"/>
      <c r="L914" s="66"/>
    </row>
    <row r="915" spans="1:12" x14ac:dyDescent="0.2">
      <c r="A915" s="41"/>
      <c r="B915" s="2"/>
      <c r="E915" s="279"/>
      <c r="F915" s="280"/>
      <c r="G915" s="45"/>
      <c r="H915" s="45"/>
      <c r="I915" s="278"/>
      <c r="J915" s="45"/>
      <c r="K915" s="66"/>
      <c r="L915" s="66"/>
    </row>
    <row r="916" spans="1:12" x14ac:dyDescent="0.2">
      <c r="A916" s="41"/>
      <c r="B916" s="2"/>
      <c r="E916" s="279"/>
      <c r="F916" s="280"/>
      <c r="G916" s="45"/>
      <c r="H916" s="45"/>
      <c r="I916" s="278"/>
      <c r="J916" s="45"/>
      <c r="K916" s="66"/>
      <c r="L916" s="66"/>
    </row>
    <row r="917" spans="1:12" x14ac:dyDescent="0.2">
      <c r="A917" s="41"/>
      <c r="B917" s="2"/>
      <c r="E917" s="279"/>
      <c r="F917" s="280"/>
      <c r="G917" s="45"/>
      <c r="H917" s="45"/>
      <c r="I917" s="278"/>
      <c r="J917" s="45"/>
      <c r="K917" s="66"/>
      <c r="L917" s="66"/>
    </row>
    <row r="918" spans="1:12" x14ac:dyDescent="0.2">
      <c r="A918" s="41"/>
      <c r="B918" s="2"/>
      <c r="E918" s="279"/>
      <c r="F918" s="280"/>
      <c r="G918" s="45"/>
      <c r="H918" s="45"/>
      <c r="I918" s="278"/>
      <c r="J918" s="45"/>
      <c r="K918" s="66"/>
      <c r="L918" s="66"/>
    </row>
    <row r="919" spans="1:12" x14ac:dyDescent="0.2">
      <c r="A919" s="41"/>
      <c r="B919" s="2"/>
      <c r="E919" s="279"/>
      <c r="F919" s="280"/>
      <c r="G919" s="45"/>
      <c r="H919" s="45"/>
      <c r="I919" s="278"/>
      <c r="J919" s="45"/>
      <c r="K919" s="66"/>
      <c r="L919" s="66"/>
    </row>
    <row r="920" spans="1:12" x14ac:dyDescent="0.2">
      <c r="A920" s="41"/>
      <c r="B920" s="2"/>
      <c r="E920" s="279"/>
      <c r="F920" s="280"/>
      <c r="G920" s="45"/>
      <c r="H920" s="45"/>
      <c r="I920" s="278"/>
      <c r="J920" s="45"/>
      <c r="K920" s="66"/>
      <c r="L920" s="66"/>
    </row>
    <row r="921" spans="1:12" x14ac:dyDescent="0.2">
      <c r="A921" s="41"/>
      <c r="B921" s="2"/>
      <c r="E921" s="279"/>
      <c r="F921" s="280"/>
      <c r="G921" s="45"/>
      <c r="H921" s="45"/>
      <c r="I921" s="278"/>
      <c r="J921" s="45"/>
      <c r="K921" s="66"/>
      <c r="L921" s="66"/>
    </row>
    <row r="922" spans="1:12" x14ac:dyDescent="0.2">
      <c r="A922" s="41"/>
      <c r="B922" s="2"/>
      <c r="E922" s="279"/>
      <c r="F922" s="280"/>
      <c r="G922" s="45"/>
      <c r="H922" s="45"/>
      <c r="I922" s="278"/>
      <c r="J922" s="45"/>
      <c r="K922" s="66"/>
      <c r="L922" s="66"/>
    </row>
    <row r="923" spans="1:12" x14ac:dyDescent="0.2">
      <c r="A923" s="41"/>
      <c r="B923" s="2"/>
      <c r="E923" s="279"/>
      <c r="F923" s="280"/>
      <c r="G923" s="45"/>
      <c r="H923" s="45"/>
      <c r="I923" s="278"/>
      <c r="J923" s="45"/>
      <c r="K923" s="66"/>
      <c r="L923" s="66"/>
    </row>
    <row r="924" spans="1:12" x14ac:dyDescent="0.2">
      <c r="A924" s="41"/>
      <c r="B924" s="2"/>
      <c r="E924" s="279"/>
      <c r="F924" s="280"/>
      <c r="G924" s="45"/>
      <c r="H924" s="45"/>
      <c r="I924" s="278"/>
      <c r="J924" s="45"/>
      <c r="K924" s="66"/>
      <c r="L924" s="66"/>
    </row>
    <row r="925" spans="1:12" x14ac:dyDescent="0.2">
      <c r="A925" s="41"/>
      <c r="B925" s="2"/>
      <c r="E925" s="279"/>
      <c r="F925" s="280"/>
      <c r="G925" s="45"/>
      <c r="H925" s="45"/>
      <c r="I925" s="278"/>
      <c r="J925" s="45"/>
      <c r="K925" s="66"/>
      <c r="L925" s="66"/>
    </row>
    <row r="926" spans="1:12" x14ac:dyDescent="0.2">
      <c r="A926" s="41"/>
      <c r="B926" s="2"/>
      <c r="E926" s="279"/>
      <c r="F926" s="280"/>
      <c r="G926" s="45"/>
      <c r="H926" s="45"/>
      <c r="I926" s="278"/>
      <c r="J926" s="45"/>
      <c r="K926" s="66"/>
      <c r="L926" s="66"/>
    </row>
    <row r="927" spans="1:12" x14ac:dyDescent="0.2">
      <c r="A927" s="41"/>
      <c r="B927" s="2"/>
      <c r="E927" s="279"/>
      <c r="F927" s="280"/>
      <c r="G927" s="45"/>
      <c r="H927" s="45"/>
      <c r="I927" s="278"/>
      <c r="J927" s="45"/>
      <c r="K927" s="66"/>
      <c r="L927" s="66"/>
    </row>
    <row r="928" spans="1:12" x14ac:dyDescent="0.2">
      <c r="A928" s="41"/>
      <c r="B928" s="2"/>
      <c r="E928" s="279"/>
      <c r="F928" s="280"/>
      <c r="G928" s="45"/>
      <c r="H928" s="45"/>
      <c r="I928" s="278"/>
      <c r="J928" s="45"/>
      <c r="K928" s="66"/>
      <c r="L928" s="66"/>
    </row>
    <row r="929" spans="1:12" x14ac:dyDescent="0.2">
      <c r="A929" s="41"/>
      <c r="B929" s="2"/>
      <c r="E929" s="279"/>
      <c r="F929" s="280"/>
      <c r="G929" s="45"/>
      <c r="H929" s="45"/>
      <c r="I929" s="278"/>
      <c r="J929" s="45"/>
      <c r="K929" s="66"/>
      <c r="L929" s="66"/>
    </row>
    <row r="930" spans="1:12" x14ac:dyDescent="0.2">
      <c r="A930" s="41"/>
      <c r="B930" s="2"/>
      <c r="E930" s="279"/>
      <c r="F930" s="280"/>
      <c r="G930" s="45"/>
      <c r="H930" s="45"/>
      <c r="I930" s="278"/>
      <c r="J930" s="45"/>
      <c r="K930" s="66"/>
      <c r="L930" s="66"/>
    </row>
    <row r="931" spans="1:12" x14ac:dyDescent="0.2">
      <c r="A931" s="41"/>
      <c r="B931" s="2"/>
      <c r="E931" s="279"/>
      <c r="F931" s="280"/>
      <c r="G931" s="45"/>
      <c r="H931" s="45"/>
      <c r="I931" s="278"/>
      <c r="J931" s="45"/>
      <c r="K931" s="66"/>
      <c r="L931" s="66"/>
    </row>
    <row r="932" spans="1:12" x14ac:dyDescent="0.2">
      <c r="A932" s="41"/>
      <c r="B932" s="2"/>
      <c r="E932" s="279"/>
      <c r="F932" s="280"/>
      <c r="G932" s="45"/>
      <c r="H932" s="45"/>
      <c r="I932" s="278"/>
      <c r="J932" s="45"/>
      <c r="K932" s="66"/>
      <c r="L932" s="66"/>
    </row>
    <row r="933" spans="1:12" x14ac:dyDescent="0.2">
      <c r="A933" s="41"/>
      <c r="B933" s="2"/>
      <c r="E933" s="279"/>
      <c r="F933" s="280"/>
      <c r="G933" s="45"/>
      <c r="H933" s="45"/>
      <c r="I933" s="278"/>
      <c r="J933" s="45"/>
      <c r="K933" s="66"/>
      <c r="L933" s="66"/>
    </row>
    <row r="934" spans="1:12" x14ac:dyDescent="0.2">
      <c r="A934" s="41"/>
      <c r="B934" s="2"/>
      <c r="E934" s="279"/>
      <c r="F934" s="280"/>
      <c r="G934" s="45"/>
      <c r="H934" s="45"/>
      <c r="I934" s="278"/>
      <c r="J934" s="45"/>
      <c r="K934" s="66"/>
      <c r="L934" s="66"/>
    </row>
    <row r="935" spans="1:12" x14ac:dyDescent="0.2">
      <c r="A935" s="41"/>
      <c r="B935" s="2"/>
      <c r="E935" s="279"/>
      <c r="F935" s="280"/>
      <c r="G935" s="45"/>
      <c r="H935" s="45"/>
      <c r="I935" s="278"/>
      <c r="J935" s="45"/>
      <c r="K935" s="66"/>
      <c r="L935" s="66"/>
    </row>
    <row r="936" spans="1:12" x14ac:dyDescent="0.2">
      <c r="A936" s="41"/>
      <c r="B936" s="2"/>
      <c r="E936" s="279"/>
      <c r="F936" s="280"/>
      <c r="G936" s="45"/>
      <c r="H936" s="45"/>
      <c r="I936" s="278"/>
      <c r="J936" s="45"/>
      <c r="K936" s="66"/>
      <c r="L936" s="66"/>
    </row>
    <row r="937" spans="1:12" x14ac:dyDescent="0.2">
      <c r="A937" s="41"/>
      <c r="B937" s="2"/>
      <c r="E937" s="279"/>
      <c r="F937" s="280"/>
      <c r="G937" s="45"/>
      <c r="H937" s="45"/>
      <c r="I937" s="278"/>
      <c r="J937" s="45"/>
      <c r="K937" s="66"/>
      <c r="L937" s="66"/>
    </row>
    <row r="938" spans="1:12" x14ac:dyDescent="0.2">
      <c r="A938" s="41"/>
      <c r="B938" s="2"/>
      <c r="E938" s="279"/>
      <c r="F938" s="280"/>
      <c r="G938" s="45"/>
      <c r="H938" s="45"/>
      <c r="I938" s="278"/>
      <c r="J938" s="45"/>
      <c r="K938" s="66"/>
      <c r="L938" s="66"/>
    </row>
    <row r="939" spans="1:12" x14ac:dyDescent="0.2">
      <c r="A939" s="41"/>
      <c r="B939" s="2"/>
      <c r="E939" s="279"/>
      <c r="F939" s="280"/>
      <c r="G939" s="45"/>
      <c r="H939" s="45"/>
      <c r="I939" s="278"/>
      <c r="J939" s="45"/>
      <c r="K939" s="66"/>
      <c r="L939" s="66"/>
    </row>
    <row r="940" spans="1:12" x14ac:dyDescent="0.2">
      <c r="A940" s="41"/>
      <c r="B940" s="2"/>
      <c r="E940" s="279"/>
      <c r="F940" s="280"/>
      <c r="G940" s="45"/>
      <c r="H940" s="45"/>
      <c r="I940" s="278"/>
      <c r="J940" s="45"/>
      <c r="K940" s="66"/>
      <c r="L940" s="66"/>
    </row>
    <row r="941" spans="1:12" x14ac:dyDescent="0.2">
      <c r="A941" s="41"/>
      <c r="B941" s="2"/>
      <c r="E941" s="279"/>
      <c r="F941" s="280"/>
      <c r="G941" s="45"/>
      <c r="H941" s="45"/>
      <c r="I941" s="278"/>
      <c r="J941" s="45"/>
      <c r="K941" s="66"/>
      <c r="L941" s="66"/>
    </row>
    <row r="942" spans="1:12" x14ac:dyDescent="0.2">
      <c r="A942" s="41"/>
      <c r="B942" s="2"/>
      <c r="E942" s="279"/>
      <c r="F942" s="280"/>
      <c r="G942" s="45"/>
      <c r="H942" s="45"/>
      <c r="I942" s="278"/>
      <c r="J942" s="45"/>
      <c r="K942" s="66"/>
      <c r="L942" s="66"/>
    </row>
    <row r="943" spans="1:12" x14ac:dyDescent="0.2">
      <c r="A943" s="41"/>
      <c r="B943" s="2"/>
      <c r="E943" s="279"/>
      <c r="F943" s="280"/>
      <c r="G943" s="45"/>
      <c r="H943" s="45"/>
      <c r="I943" s="278"/>
      <c r="J943" s="45"/>
      <c r="K943" s="66"/>
      <c r="L943" s="66"/>
    </row>
    <row r="944" spans="1:12" x14ac:dyDescent="0.2">
      <c r="A944" s="41"/>
      <c r="B944" s="2"/>
      <c r="E944" s="279"/>
      <c r="F944" s="280"/>
      <c r="G944" s="45"/>
      <c r="H944" s="45"/>
      <c r="I944" s="278"/>
      <c r="J944" s="45"/>
      <c r="K944" s="66"/>
      <c r="L944" s="66"/>
    </row>
    <row r="945" spans="1:12" x14ac:dyDescent="0.2">
      <c r="A945" s="41"/>
      <c r="B945" s="2"/>
      <c r="E945" s="279"/>
      <c r="F945" s="280"/>
      <c r="G945" s="45"/>
      <c r="H945" s="45"/>
      <c r="I945" s="278"/>
      <c r="J945" s="45"/>
      <c r="K945" s="66"/>
      <c r="L945" s="66"/>
    </row>
    <row r="946" spans="1:12" x14ac:dyDescent="0.2">
      <c r="A946" s="41"/>
      <c r="B946" s="2"/>
      <c r="E946" s="279"/>
      <c r="F946" s="280"/>
      <c r="G946" s="45"/>
      <c r="H946" s="45"/>
      <c r="I946" s="278"/>
      <c r="J946" s="45"/>
      <c r="K946" s="66"/>
      <c r="L946" s="66"/>
    </row>
    <row r="947" spans="1:12" x14ac:dyDescent="0.2">
      <c r="A947" s="41"/>
      <c r="B947" s="2"/>
      <c r="E947" s="279"/>
      <c r="F947" s="280"/>
      <c r="G947" s="45"/>
      <c r="H947" s="45"/>
      <c r="I947" s="278"/>
      <c r="J947" s="45"/>
      <c r="K947" s="66"/>
      <c r="L947" s="66"/>
    </row>
    <row r="948" spans="1:12" x14ac:dyDescent="0.2">
      <c r="A948" s="41"/>
      <c r="B948" s="2"/>
      <c r="E948" s="279"/>
      <c r="F948" s="280"/>
      <c r="G948" s="45"/>
      <c r="H948" s="45"/>
      <c r="I948" s="278"/>
      <c r="J948" s="45"/>
      <c r="K948" s="66"/>
      <c r="L948" s="66"/>
    </row>
    <row r="949" spans="1:12" x14ac:dyDescent="0.2">
      <c r="A949" s="41"/>
      <c r="B949" s="2"/>
      <c r="E949" s="279"/>
      <c r="F949" s="280"/>
      <c r="G949" s="45"/>
      <c r="H949" s="45"/>
      <c r="I949" s="278"/>
      <c r="J949" s="45"/>
      <c r="K949" s="66"/>
      <c r="L949" s="66"/>
    </row>
    <row r="950" spans="1:12" x14ac:dyDescent="0.2">
      <c r="A950" s="41"/>
      <c r="B950" s="2"/>
      <c r="E950" s="279"/>
      <c r="F950" s="280"/>
      <c r="G950" s="45"/>
      <c r="H950" s="45"/>
      <c r="I950" s="278"/>
      <c r="J950" s="45"/>
      <c r="K950" s="66"/>
      <c r="L950" s="66"/>
    </row>
    <row r="951" spans="1:12" x14ac:dyDescent="0.2">
      <c r="A951" s="41"/>
      <c r="B951" s="2"/>
      <c r="E951" s="279"/>
      <c r="F951" s="280"/>
      <c r="G951" s="45"/>
      <c r="H951" s="45"/>
      <c r="I951" s="278"/>
      <c r="J951" s="45"/>
      <c r="K951" s="66"/>
      <c r="L951" s="66"/>
    </row>
    <row r="952" spans="1:12" x14ac:dyDescent="0.2">
      <c r="A952" s="41"/>
      <c r="B952" s="2"/>
      <c r="E952" s="279"/>
      <c r="F952" s="280"/>
      <c r="G952" s="45"/>
      <c r="H952" s="45"/>
      <c r="I952" s="278"/>
      <c r="J952" s="45"/>
      <c r="K952" s="66"/>
      <c r="L952" s="66"/>
    </row>
    <row r="953" spans="1:12" x14ac:dyDescent="0.2">
      <c r="A953" s="41"/>
      <c r="B953" s="2"/>
      <c r="E953" s="279"/>
      <c r="F953" s="280"/>
      <c r="G953" s="45"/>
      <c r="H953" s="45"/>
      <c r="I953" s="278"/>
      <c r="J953" s="45"/>
      <c r="K953" s="66"/>
      <c r="L953" s="66"/>
    </row>
    <row r="954" spans="1:12" x14ac:dyDescent="0.2">
      <c r="A954" s="41"/>
      <c r="B954" s="2"/>
      <c r="E954" s="279"/>
      <c r="F954" s="280"/>
      <c r="G954" s="45"/>
      <c r="H954" s="45"/>
      <c r="I954" s="278"/>
      <c r="J954" s="45"/>
      <c r="K954" s="66"/>
      <c r="L954" s="66"/>
    </row>
    <row r="955" spans="1:12" x14ac:dyDescent="0.2">
      <c r="A955" s="41"/>
      <c r="B955" s="2"/>
      <c r="E955" s="279"/>
      <c r="F955" s="280"/>
      <c r="G955" s="45"/>
      <c r="H955" s="45"/>
      <c r="I955" s="278"/>
      <c r="J955" s="45"/>
      <c r="K955" s="66"/>
      <c r="L955" s="66"/>
    </row>
    <row r="956" spans="1:12" x14ac:dyDescent="0.2">
      <c r="A956" s="41"/>
      <c r="B956" s="2"/>
      <c r="E956" s="279"/>
      <c r="F956" s="280"/>
      <c r="G956" s="45"/>
      <c r="H956" s="45"/>
      <c r="I956" s="278"/>
      <c r="J956" s="45"/>
      <c r="K956" s="66"/>
      <c r="L956" s="66"/>
    </row>
    <row r="957" spans="1:12" x14ac:dyDescent="0.2">
      <c r="A957" s="41"/>
      <c r="B957" s="2"/>
      <c r="E957" s="279"/>
      <c r="F957" s="280"/>
      <c r="G957" s="45"/>
      <c r="H957" s="45"/>
      <c r="I957" s="278"/>
      <c r="J957" s="45"/>
      <c r="K957" s="66"/>
      <c r="L957" s="66"/>
    </row>
    <row r="958" spans="1:12" x14ac:dyDescent="0.2">
      <c r="A958" s="41"/>
      <c r="B958" s="2"/>
      <c r="E958" s="279"/>
      <c r="F958" s="280"/>
      <c r="G958" s="45"/>
      <c r="H958" s="45"/>
      <c r="I958" s="278"/>
      <c r="J958" s="45"/>
      <c r="K958" s="66"/>
      <c r="L958" s="66"/>
    </row>
    <row r="959" spans="1:12" x14ac:dyDescent="0.2">
      <c r="A959" s="41"/>
      <c r="B959" s="2"/>
      <c r="E959" s="279"/>
      <c r="F959" s="280"/>
      <c r="G959" s="45"/>
      <c r="H959" s="45"/>
      <c r="I959" s="278"/>
      <c r="J959" s="45"/>
      <c r="K959" s="66"/>
      <c r="L959" s="66"/>
    </row>
    <row r="960" spans="1:12" x14ac:dyDescent="0.2">
      <c r="A960" s="41"/>
      <c r="B960" s="2"/>
      <c r="E960" s="279"/>
      <c r="F960" s="280"/>
      <c r="G960" s="45"/>
      <c r="H960" s="45"/>
      <c r="I960" s="278"/>
      <c r="J960" s="45"/>
      <c r="K960" s="66"/>
      <c r="L960" s="66"/>
    </row>
    <row r="961" spans="1:12" x14ac:dyDescent="0.2">
      <c r="A961" s="41"/>
      <c r="B961" s="2"/>
      <c r="E961" s="279"/>
      <c r="F961" s="280"/>
      <c r="G961" s="45"/>
      <c r="H961" s="45"/>
      <c r="I961" s="278"/>
      <c r="J961" s="45"/>
      <c r="K961" s="66"/>
      <c r="L961" s="66"/>
    </row>
    <row r="962" spans="1:12" x14ac:dyDescent="0.2">
      <c r="A962" s="41"/>
      <c r="B962" s="2"/>
      <c r="E962" s="279"/>
      <c r="F962" s="280"/>
      <c r="G962" s="45"/>
      <c r="H962" s="45"/>
      <c r="I962" s="278"/>
      <c r="J962" s="45"/>
      <c r="K962" s="66"/>
      <c r="L962" s="66"/>
    </row>
    <row r="963" spans="1:12" x14ac:dyDescent="0.2">
      <c r="A963" s="41"/>
      <c r="B963" s="2"/>
      <c r="E963" s="279"/>
      <c r="F963" s="280"/>
      <c r="G963" s="45"/>
      <c r="H963" s="45"/>
      <c r="I963" s="278"/>
      <c r="J963" s="45"/>
      <c r="K963" s="66"/>
      <c r="L963" s="66"/>
    </row>
    <row r="964" spans="1:12" x14ac:dyDescent="0.2">
      <c r="A964" s="41"/>
      <c r="B964" s="2"/>
      <c r="E964" s="279"/>
      <c r="F964" s="280"/>
      <c r="G964" s="45"/>
      <c r="H964" s="45"/>
      <c r="I964" s="278"/>
      <c r="J964" s="45"/>
      <c r="K964" s="66"/>
      <c r="L964" s="66"/>
    </row>
    <row r="965" spans="1:12" x14ac:dyDescent="0.2">
      <c r="A965" s="41"/>
      <c r="B965" s="2"/>
      <c r="E965" s="279"/>
      <c r="F965" s="280"/>
      <c r="G965" s="45"/>
      <c r="H965" s="45"/>
      <c r="I965" s="278"/>
      <c r="J965" s="45"/>
      <c r="K965" s="66"/>
      <c r="L965" s="66"/>
    </row>
    <row r="966" spans="1:12" x14ac:dyDescent="0.2">
      <c r="A966" s="41"/>
      <c r="B966" s="2"/>
      <c r="E966" s="279"/>
      <c r="F966" s="280"/>
      <c r="G966" s="45"/>
      <c r="H966" s="45"/>
      <c r="I966" s="278"/>
      <c r="J966" s="45"/>
      <c r="K966" s="66"/>
      <c r="L966" s="66"/>
    </row>
    <row r="967" spans="1:12" x14ac:dyDescent="0.2">
      <c r="A967" s="41"/>
      <c r="B967" s="2"/>
      <c r="E967" s="279"/>
      <c r="F967" s="280"/>
      <c r="G967" s="45"/>
      <c r="H967" s="45"/>
      <c r="I967" s="278"/>
      <c r="J967" s="45"/>
      <c r="K967" s="66"/>
      <c r="L967" s="66"/>
    </row>
    <row r="968" spans="1:12" x14ac:dyDescent="0.2">
      <c r="A968" s="41"/>
      <c r="B968" s="2"/>
      <c r="E968" s="279"/>
      <c r="F968" s="280"/>
      <c r="G968" s="45"/>
      <c r="H968" s="45"/>
      <c r="I968" s="278"/>
      <c r="J968" s="45"/>
      <c r="K968" s="66"/>
      <c r="L968" s="66"/>
    </row>
    <row r="969" spans="1:12" x14ac:dyDescent="0.2">
      <c r="A969" s="41"/>
      <c r="B969" s="2"/>
      <c r="E969" s="279"/>
      <c r="F969" s="280"/>
      <c r="G969" s="45"/>
      <c r="H969" s="45"/>
      <c r="I969" s="278"/>
      <c r="J969" s="45"/>
      <c r="K969" s="66"/>
      <c r="L969" s="66"/>
    </row>
    <row r="970" spans="1:12" x14ac:dyDescent="0.2">
      <c r="A970" s="41"/>
      <c r="B970" s="2"/>
      <c r="E970" s="279"/>
      <c r="F970" s="280"/>
      <c r="G970" s="45"/>
      <c r="H970" s="45"/>
      <c r="I970" s="278"/>
      <c r="J970" s="45"/>
      <c r="K970" s="66"/>
      <c r="L970" s="66"/>
    </row>
    <row r="971" spans="1:12" x14ac:dyDescent="0.2">
      <c r="A971" s="41"/>
      <c r="B971" s="2"/>
      <c r="E971" s="279"/>
      <c r="F971" s="280"/>
      <c r="G971" s="45"/>
      <c r="H971" s="45"/>
      <c r="I971" s="278"/>
      <c r="J971" s="45"/>
      <c r="K971" s="66"/>
      <c r="L971" s="66"/>
    </row>
    <row r="972" spans="1:12" x14ac:dyDescent="0.2">
      <c r="A972" s="41"/>
      <c r="B972" s="2"/>
      <c r="E972" s="279"/>
      <c r="F972" s="280"/>
      <c r="G972" s="45"/>
      <c r="H972" s="45"/>
      <c r="I972" s="278"/>
      <c r="J972" s="45"/>
      <c r="K972" s="66"/>
      <c r="L972" s="66"/>
    </row>
    <row r="973" spans="1:12" x14ac:dyDescent="0.2">
      <c r="A973" s="41"/>
      <c r="B973" s="2"/>
      <c r="E973" s="279"/>
      <c r="F973" s="280"/>
      <c r="G973" s="45"/>
      <c r="H973" s="45"/>
      <c r="I973" s="278"/>
      <c r="J973" s="45"/>
      <c r="K973" s="66"/>
      <c r="L973" s="66"/>
    </row>
    <row r="974" spans="1:12" x14ac:dyDescent="0.2">
      <c r="A974" s="41"/>
      <c r="B974" s="2"/>
      <c r="E974" s="279"/>
      <c r="F974" s="280"/>
      <c r="G974" s="45"/>
      <c r="H974" s="45"/>
      <c r="I974" s="278"/>
      <c r="J974" s="45"/>
      <c r="K974" s="66"/>
      <c r="L974" s="66"/>
    </row>
    <row r="975" spans="1:12" x14ac:dyDescent="0.2">
      <c r="A975" s="41"/>
      <c r="B975" s="2"/>
      <c r="E975" s="279"/>
      <c r="F975" s="280"/>
      <c r="G975" s="45"/>
      <c r="H975" s="45"/>
      <c r="I975" s="278"/>
      <c r="J975" s="45"/>
      <c r="K975" s="66"/>
      <c r="L975" s="66"/>
    </row>
    <row r="976" spans="1:12" x14ac:dyDescent="0.2">
      <c r="A976" s="41"/>
      <c r="B976" s="2"/>
      <c r="E976" s="279"/>
      <c r="F976" s="280"/>
      <c r="G976" s="45"/>
      <c r="H976" s="45"/>
      <c r="I976" s="278"/>
      <c r="J976" s="45"/>
      <c r="K976" s="66"/>
      <c r="L976" s="66"/>
    </row>
    <row r="977" spans="1:12" x14ac:dyDescent="0.2">
      <c r="A977" s="41"/>
      <c r="B977" s="2"/>
      <c r="E977" s="279"/>
      <c r="F977" s="280"/>
      <c r="G977" s="45"/>
      <c r="H977" s="45"/>
      <c r="I977" s="278"/>
      <c r="J977" s="45"/>
      <c r="K977" s="66"/>
      <c r="L977" s="66"/>
    </row>
    <row r="978" spans="1:12" x14ac:dyDescent="0.2">
      <c r="A978" s="41"/>
      <c r="B978" s="2"/>
      <c r="E978" s="279"/>
      <c r="F978" s="280"/>
      <c r="G978" s="45"/>
      <c r="H978" s="45"/>
      <c r="I978" s="278"/>
      <c r="J978" s="45"/>
      <c r="K978" s="66"/>
      <c r="L978" s="66"/>
    </row>
    <row r="979" spans="1:12" x14ac:dyDescent="0.2">
      <c r="A979" s="41"/>
      <c r="B979" s="2"/>
      <c r="E979" s="279"/>
      <c r="F979" s="280"/>
      <c r="G979" s="45"/>
      <c r="H979" s="45"/>
      <c r="I979" s="278"/>
      <c r="J979" s="45"/>
      <c r="K979" s="66"/>
      <c r="L979" s="66"/>
    </row>
    <row r="980" spans="1:12" x14ac:dyDescent="0.2">
      <c r="A980" s="41"/>
      <c r="B980" s="2"/>
      <c r="E980" s="279"/>
      <c r="F980" s="280"/>
      <c r="G980" s="45"/>
      <c r="H980" s="45"/>
      <c r="I980" s="278"/>
      <c r="J980" s="45"/>
      <c r="K980" s="66"/>
      <c r="L980" s="66"/>
    </row>
    <row r="981" spans="1:12" x14ac:dyDescent="0.2">
      <c r="A981" s="41"/>
      <c r="B981" s="2"/>
      <c r="E981" s="279"/>
      <c r="F981" s="280"/>
      <c r="G981" s="45"/>
      <c r="H981" s="45"/>
      <c r="I981" s="278"/>
      <c r="J981" s="45"/>
      <c r="K981" s="66"/>
      <c r="L981" s="66"/>
    </row>
    <row r="982" spans="1:12" x14ac:dyDescent="0.2">
      <c r="A982" s="41"/>
      <c r="B982" s="2"/>
      <c r="E982" s="279"/>
      <c r="F982" s="280"/>
      <c r="G982" s="45"/>
      <c r="H982" s="45"/>
      <c r="I982" s="278"/>
      <c r="J982" s="45"/>
      <c r="K982" s="66"/>
      <c r="L982" s="66"/>
    </row>
    <row r="983" spans="1:12" x14ac:dyDescent="0.2">
      <c r="A983" s="41"/>
      <c r="B983" s="2"/>
      <c r="E983" s="279"/>
      <c r="F983" s="280"/>
      <c r="G983" s="45"/>
      <c r="H983" s="45"/>
      <c r="I983" s="278"/>
      <c r="J983" s="45"/>
      <c r="K983" s="66"/>
      <c r="L983" s="66"/>
    </row>
    <row r="984" spans="1:12" x14ac:dyDescent="0.2">
      <c r="A984" s="41"/>
      <c r="B984" s="2"/>
      <c r="E984" s="279"/>
      <c r="F984" s="280"/>
      <c r="G984" s="45"/>
      <c r="H984" s="45"/>
      <c r="I984" s="278"/>
      <c r="J984" s="45"/>
      <c r="K984" s="66"/>
      <c r="L984" s="66"/>
    </row>
    <row r="985" spans="1:12" x14ac:dyDescent="0.2">
      <c r="A985" s="41"/>
      <c r="B985" s="2"/>
      <c r="E985" s="279"/>
      <c r="F985" s="280"/>
      <c r="G985" s="45"/>
      <c r="H985" s="45"/>
      <c r="I985" s="278"/>
      <c r="J985" s="45"/>
      <c r="K985" s="66"/>
      <c r="L985" s="66"/>
    </row>
    <row r="986" spans="1:12" x14ac:dyDescent="0.2">
      <c r="A986" s="41"/>
      <c r="B986" s="2"/>
      <c r="E986" s="279"/>
      <c r="F986" s="280"/>
      <c r="G986" s="45"/>
      <c r="H986" s="45"/>
      <c r="I986" s="278"/>
      <c r="J986" s="45"/>
      <c r="K986" s="66"/>
      <c r="L986" s="66"/>
    </row>
    <row r="987" spans="1:12" x14ac:dyDescent="0.2">
      <c r="A987" s="41"/>
      <c r="B987" s="2"/>
      <c r="E987" s="279"/>
      <c r="F987" s="280"/>
      <c r="G987" s="45"/>
      <c r="H987" s="45"/>
      <c r="I987" s="278"/>
      <c r="J987" s="45"/>
      <c r="K987" s="66"/>
      <c r="L987" s="66"/>
    </row>
    <row r="988" spans="1:12" x14ac:dyDescent="0.2">
      <c r="A988" s="41"/>
      <c r="B988" s="2"/>
      <c r="E988" s="279"/>
      <c r="F988" s="280"/>
      <c r="G988" s="45"/>
      <c r="H988" s="45"/>
      <c r="I988" s="278"/>
      <c r="J988" s="45"/>
      <c r="K988" s="66"/>
      <c r="L988" s="66"/>
    </row>
    <row r="989" spans="1:12" x14ac:dyDescent="0.2">
      <c r="A989" s="41"/>
      <c r="B989" s="2"/>
      <c r="E989" s="279"/>
      <c r="F989" s="280"/>
      <c r="G989" s="45"/>
      <c r="H989" s="45"/>
      <c r="I989" s="278"/>
      <c r="J989" s="45"/>
      <c r="K989" s="66"/>
      <c r="L989" s="66"/>
    </row>
    <row r="990" spans="1:12" x14ac:dyDescent="0.2">
      <c r="A990" s="41"/>
      <c r="B990" s="2"/>
      <c r="E990" s="279"/>
      <c r="F990" s="280"/>
      <c r="G990" s="45"/>
      <c r="H990" s="45"/>
      <c r="I990" s="278"/>
      <c r="J990" s="45"/>
      <c r="K990" s="66"/>
      <c r="L990" s="66"/>
    </row>
    <row r="991" spans="1:12" x14ac:dyDescent="0.2">
      <c r="A991" s="41"/>
      <c r="B991" s="2"/>
      <c r="E991" s="279"/>
      <c r="F991" s="280"/>
      <c r="G991" s="45"/>
      <c r="H991" s="45"/>
      <c r="I991" s="278"/>
      <c r="J991" s="45"/>
      <c r="K991" s="66"/>
      <c r="L991" s="66"/>
    </row>
    <row r="992" spans="1:12" x14ac:dyDescent="0.2">
      <c r="A992" s="41"/>
      <c r="B992" s="2"/>
      <c r="E992" s="279"/>
      <c r="F992" s="280"/>
      <c r="G992" s="45"/>
      <c r="H992" s="45"/>
      <c r="I992" s="278"/>
      <c r="J992" s="45"/>
      <c r="K992" s="66"/>
      <c r="L992" s="66"/>
    </row>
    <row r="993" spans="1:12" x14ac:dyDescent="0.2">
      <c r="A993" s="41"/>
      <c r="B993" s="2"/>
      <c r="E993" s="279"/>
      <c r="F993" s="280"/>
      <c r="G993" s="45"/>
      <c r="H993" s="45"/>
      <c r="I993" s="278"/>
      <c r="J993" s="45"/>
      <c r="K993" s="66"/>
      <c r="L993" s="66"/>
    </row>
    <row r="994" spans="1:12" x14ac:dyDescent="0.2">
      <c r="A994" s="41"/>
      <c r="B994" s="2"/>
      <c r="E994" s="279"/>
      <c r="F994" s="280"/>
      <c r="G994" s="45"/>
      <c r="H994" s="45"/>
      <c r="I994" s="278"/>
      <c r="J994" s="45"/>
      <c r="K994" s="66"/>
      <c r="L994" s="66"/>
    </row>
    <row r="995" spans="1:12" x14ac:dyDescent="0.2">
      <c r="A995" s="41"/>
      <c r="B995" s="2"/>
      <c r="E995" s="279"/>
      <c r="F995" s="280"/>
      <c r="G995" s="45"/>
      <c r="H995" s="45"/>
      <c r="I995" s="278"/>
      <c r="J995" s="45"/>
      <c r="K995" s="66"/>
      <c r="L995" s="66"/>
    </row>
    <row r="996" spans="1:12" x14ac:dyDescent="0.2">
      <c r="A996" s="41"/>
      <c r="B996" s="2"/>
      <c r="E996" s="279"/>
      <c r="F996" s="280"/>
      <c r="G996" s="45"/>
      <c r="H996" s="45"/>
      <c r="I996" s="278"/>
      <c r="J996" s="45"/>
      <c r="K996" s="66"/>
      <c r="L996" s="66"/>
    </row>
    <row r="997" spans="1:12" x14ac:dyDescent="0.2">
      <c r="A997" s="41"/>
      <c r="B997" s="2"/>
      <c r="E997" s="279"/>
      <c r="F997" s="280"/>
      <c r="G997" s="45"/>
      <c r="H997" s="45"/>
      <c r="I997" s="278"/>
      <c r="J997" s="45"/>
      <c r="K997" s="66"/>
      <c r="L997" s="66"/>
    </row>
    <row r="998" spans="1:12" x14ac:dyDescent="0.2">
      <c r="A998" s="41"/>
      <c r="B998" s="2"/>
      <c r="E998" s="279"/>
      <c r="F998" s="280"/>
      <c r="G998" s="45"/>
      <c r="H998" s="45"/>
      <c r="I998" s="278"/>
      <c r="J998" s="45"/>
      <c r="K998" s="66"/>
      <c r="L998" s="66"/>
    </row>
    <row r="999" spans="1:12" x14ac:dyDescent="0.2">
      <c r="A999" s="41"/>
      <c r="B999" s="2"/>
      <c r="E999" s="279"/>
      <c r="F999" s="280"/>
      <c r="G999" s="45"/>
      <c r="H999" s="45"/>
      <c r="I999" s="278"/>
      <c r="J999" s="45"/>
      <c r="K999" s="66"/>
      <c r="L999" s="66"/>
    </row>
    <row r="1000" spans="1:12" x14ac:dyDescent="0.2">
      <c r="A1000" s="41"/>
      <c r="B1000" s="2"/>
      <c r="E1000" s="279"/>
      <c r="F1000" s="280"/>
      <c r="G1000" s="45"/>
      <c r="H1000" s="45"/>
      <c r="I1000" s="278"/>
      <c r="J1000" s="45"/>
      <c r="K1000" s="66"/>
      <c r="L1000" s="66"/>
    </row>
    <row r="1001" spans="1:12" x14ac:dyDescent="0.2">
      <c r="A1001" s="41"/>
      <c r="B1001" s="2"/>
      <c r="E1001" s="279"/>
      <c r="F1001" s="280"/>
      <c r="G1001" s="45"/>
      <c r="H1001" s="45"/>
      <c r="I1001" s="278"/>
      <c r="J1001" s="45"/>
      <c r="K1001" s="66"/>
      <c r="L1001" s="66"/>
    </row>
    <row r="1002" spans="1:12" x14ac:dyDescent="0.2">
      <c r="A1002" s="41"/>
      <c r="B1002" s="2"/>
      <c r="E1002" s="279"/>
      <c r="F1002" s="280"/>
      <c r="G1002" s="45"/>
      <c r="H1002" s="45"/>
      <c r="I1002" s="278"/>
      <c r="J1002" s="45"/>
      <c r="K1002" s="66"/>
      <c r="L1002" s="66"/>
    </row>
    <row r="1003" spans="1:12" x14ac:dyDescent="0.2">
      <c r="A1003" s="41"/>
      <c r="B1003" s="2"/>
      <c r="E1003" s="279"/>
      <c r="F1003" s="280"/>
      <c r="G1003" s="45"/>
      <c r="H1003" s="45"/>
      <c r="I1003" s="278"/>
      <c r="J1003" s="45"/>
      <c r="K1003" s="66"/>
      <c r="L1003" s="66"/>
    </row>
    <row r="1004" spans="1:12" x14ac:dyDescent="0.2">
      <c r="A1004" s="41"/>
      <c r="B1004" s="2"/>
      <c r="E1004" s="279"/>
      <c r="F1004" s="280"/>
      <c r="G1004" s="45"/>
      <c r="H1004" s="45"/>
      <c r="I1004" s="278"/>
      <c r="J1004" s="45"/>
      <c r="K1004" s="66"/>
      <c r="L1004" s="66"/>
    </row>
    <row r="1005" spans="1:12" x14ac:dyDescent="0.2">
      <c r="A1005" s="41"/>
      <c r="B1005" s="2"/>
      <c r="E1005" s="279"/>
      <c r="F1005" s="280"/>
      <c r="G1005" s="45"/>
      <c r="H1005" s="45"/>
      <c r="I1005" s="278"/>
      <c r="J1005" s="45"/>
      <c r="K1005" s="66"/>
      <c r="L1005" s="66"/>
    </row>
    <row r="1006" spans="1:12" x14ac:dyDescent="0.2">
      <c r="A1006" s="41"/>
      <c r="B1006" s="2"/>
      <c r="E1006" s="279"/>
      <c r="F1006" s="280"/>
      <c r="G1006" s="45"/>
      <c r="H1006" s="45"/>
      <c r="I1006" s="278"/>
      <c r="J1006" s="45"/>
      <c r="K1006" s="66"/>
      <c r="L1006" s="66"/>
    </row>
    <row r="1007" spans="1:12" x14ac:dyDescent="0.2">
      <c r="A1007" s="41"/>
      <c r="B1007" s="2"/>
      <c r="E1007" s="279"/>
      <c r="F1007" s="280"/>
      <c r="G1007" s="45"/>
      <c r="H1007" s="45"/>
      <c r="I1007" s="278"/>
      <c r="J1007" s="45"/>
      <c r="K1007" s="66"/>
      <c r="L1007" s="66"/>
    </row>
    <row r="1008" spans="1:12" x14ac:dyDescent="0.2">
      <c r="A1008" s="41"/>
      <c r="B1008" s="2"/>
      <c r="E1008" s="279"/>
      <c r="F1008" s="280"/>
      <c r="G1008" s="45"/>
      <c r="H1008" s="45"/>
      <c r="I1008" s="278"/>
      <c r="J1008" s="45"/>
      <c r="K1008" s="66"/>
      <c r="L1008" s="66"/>
    </row>
    <row r="1009" spans="1:12" x14ac:dyDescent="0.2">
      <c r="A1009" s="41"/>
      <c r="B1009" s="2"/>
      <c r="E1009" s="279"/>
      <c r="F1009" s="280"/>
      <c r="G1009" s="45"/>
      <c r="H1009" s="45"/>
      <c r="I1009" s="278"/>
      <c r="J1009" s="45"/>
      <c r="K1009" s="66"/>
      <c r="L1009" s="66"/>
    </row>
    <row r="1010" spans="1:12" x14ac:dyDescent="0.2">
      <c r="A1010" s="41"/>
      <c r="B1010" s="2"/>
      <c r="E1010" s="279"/>
      <c r="F1010" s="280"/>
      <c r="G1010" s="45"/>
      <c r="H1010" s="45"/>
      <c r="I1010" s="278"/>
      <c r="J1010" s="45"/>
      <c r="K1010" s="66"/>
      <c r="L1010" s="66"/>
    </row>
    <row r="1011" spans="1:12" x14ac:dyDescent="0.2">
      <c r="A1011" s="41"/>
      <c r="B1011" s="2"/>
      <c r="E1011" s="279"/>
      <c r="F1011" s="280"/>
      <c r="G1011" s="45"/>
      <c r="H1011" s="45"/>
      <c r="I1011" s="278"/>
      <c r="J1011" s="45"/>
      <c r="K1011" s="66"/>
      <c r="L1011" s="66"/>
    </row>
    <row r="1012" spans="1:12" x14ac:dyDescent="0.2">
      <c r="A1012" s="41"/>
      <c r="B1012" s="2"/>
      <c r="E1012" s="279"/>
      <c r="F1012" s="280"/>
      <c r="G1012" s="45"/>
      <c r="H1012" s="45"/>
      <c r="I1012" s="278"/>
      <c r="J1012" s="45"/>
      <c r="K1012" s="66"/>
      <c r="L1012" s="66"/>
    </row>
    <row r="1013" spans="1:12" x14ac:dyDescent="0.2">
      <c r="A1013" s="41"/>
      <c r="B1013" s="2"/>
      <c r="E1013" s="279"/>
      <c r="F1013" s="280"/>
      <c r="G1013" s="45"/>
      <c r="H1013" s="45"/>
      <c r="I1013" s="278"/>
      <c r="J1013" s="45"/>
      <c r="K1013" s="66"/>
      <c r="L1013" s="66"/>
    </row>
    <row r="1014" spans="1:12" x14ac:dyDescent="0.2">
      <c r="A1014" s="41"/>
      <c r="B1014" s="2"/>
      <c r="E1014" s="279"/>
      <c r="F1014" s="280"/>
      <c r="G1014" s="45"/>
      <c r="H1014" s="45"/>
      <c r="I1014" s="278"/>
      <c r="J1014" s="45"/>
      <c r="K1014" s="66"/>
      <c r="L1014" s="66"/>
    </row>
    <row r="1015" spans="1:12" x14ac:dyDescent="0.2">
      <c r="A1015" s="41"/>
      <c r="B1015" s="2"/>
      <c r="E1015" s="279"/>
      <c r="F1015" s="280"/>
      <c r="G1015" s="45"/>
      <c r="H1015" s="45"/>
      <c r="I1015" s="278"/>
      <c r="J1015" s="45"/>
      <c r="K1015" s="66"/>
      <c r="L1015" s="66"/>
    </row>
    <row r="1016" spans="1:12" x14ac:dyDescent="0.2">
      <c r="A1016" s="41"/>
      <c r="B1016" s="2"/>
      <c r="E1016" s="279"/>
      <c r="F1016" s="280"/>
      <c r="G1016" s="45"/>
      <c r="H1016" s="45"/>
      <c r="I1016" s="278"/>
      <c r="J1016" s="45"/>
      <c r="K1016" s="66"/>
      <c r="L1016" s="66"/>
    </row>
    <row r="1017" spans="1:12" x14ac:dyDescent="0.2">
      <c r="A1017" s="41"/>
      <c r="B1017" s="2"/>
      <c r="E1017" s="279"/>
      <c r="F1017" s="280"/>
      <c r="G1017" s="45"/>
      <c r="H1017" s="45"/>
      <c r="I1017" s="278"/>
      <c r="J1017" s="45"/>
      <c r="K1017" s="66"/>
      <c r="L1017" s="66"/>
    </row>
    <row r="1018" spans="1:12" x14ac:dyDescent="0.2">
      <c r="A1018" s="41"/>
      <c r="B1018" s="2"/>
      <c r="E1018" s="279"/>
      <c r="F1018" s="280"/>
      <c r="G1018" s="45"/>
      <c r="H1018" s="45"/>
      <c r="I1018" s="278"/>
      <c r="J1018" s="45"/>
      <c r="K1018" s="66"/>
      <c r="L1018" s="66"/>
    </row>
    <row r="1019" spans="1:12" x14ac:dyDescent="0.2">
      <c r="A1019" s="41"/>
      <c r="B1019" s="2"/>
      <c r="E1019" s="279"/>
      <c r="F1019" s="280"/>
      <c r="G1019" s="45"/>
      <c r="H1019" s="45"/>
      <c r="I1019" s="278"/>
      <c r="J1019" s="45"/>
      <c r="K1019" s="66"/>
      <c r="L1019" s="66"/>
    </row>
    <row r="1020" spans="1:12" x14ac:dyDescent="0.2">
      <c r="A1020" s="41"/>
      <c r="B1020" s="2"/>
      <c r="E1020" s="279"/>
      <c r="F1020" s="280"/>
      <c r="G1020" s="45"/>
      <c r="H1020" s="45"/>
      <c r="I1020" s="278"/>
      <c r="J1020" s="45"/>
      <c r="K1020" s="66"/>
      <c r="L1020" s="66"/>
    </row>
    <row r="1021" spans="1:12" x14ac:dyDescent="0.2">
      <c r="A1021" s="41"/>
      <c r="B1021" s="2"/>
      <c r="E1021" s="279"/>
      <c r="F1021" s="280"/>
      <c r="G1021" s="45"/>
      <c r="H1021" s="45"/>
      <c r="I1021" s="278"/>
      <c r="J1021" s="45"/>
      <c r="K1021" s="66"/>
      <c r="L1021" s="66"/>
    </row>
    <row r="1022" spans="1:12" x14ac:dyDescent="0.2">
      <c r="A1022" s="41"/>
      <c r="B1022" s="2"/>
      <c r="E1022" s="279"/>
      <c r="F1022" s="280"/>
      <c r="G1022" s="45"/>
      <c r="H1022" s="45"/>
      <c r="I1022" s="278"/>
      <c r="J1022" s="45"/>
      <c r="K1022" s="66"/>
      <c r="L1022" s="66"/>
    </row>
    <row r="1023" spans="1:12" x14ac:dyDescent="0.2">
      <c r="A1023" s="41"/>
      <c r="B1023" s="2"/>
      <c r="E1023" s="279"/>
      <c r="F1023" s="280"/>
      <c r="G1023" s="45"/>
      <c r="H1023" s="45"/>
      <c r="I1023" s="278"/>
      <c r="J1023" s="45"/>
      <c r="K1023" s="66"/>
      <c r="L1023" s="66"/>
    </row>
    <row r="1024" spans="1:12" x14ac:dyDescent="0.2">
      <c r="A1024" s="41"/>
      <c r="B1024" s="2"/>
      <c r="E1024" s="279"/>
      <c r="F1024" s="280"/>
      <c r="G1024" s="45"/>
      <c r="H1024" s="45"/>
      <c r="I1024" s="278"/>
      <c r="J1024" s="45"/>
      <c r="K1024" s="66"/>
      <c r="L1024" s="66"/>
    </row>
    <row r="1025" spans="1:12" x14ac:dyDescent="0.2">
      <c r="A1025" s="41"/>
      <c r="B1025" s="2"/>
      <c r="E1025" s="279"/>
      <c r="F1025" s="280"/>
      <c r="G1025" s="45"/>
      <c r="H1025" s="45"/>
      <c r="I1025" s="278"/>
      <c r="J1025" s="45"/>
      <c r="K1025" s="66"/>
      <c r="L1025" s="66"/>
    </row>
    <row r="1026" spans="1:12" x14ac:dyDescent="0.2">
      <c r="A1026" s="41"/>
      <c r="B1026" s="2"/>
      <c r="E1026" s="279"/>
      <c r="F1026" s="280"/>
      <c r="G1026" s="45"/>
      <c r="H1026" s="45"/>
      <c r="I1026" s="278"/>
      <c r="J1026" s="45"/>
      <c r="K1026" s="66"/>
      <c r="L1026" s="66"/>
    </row>
    <row r="1027" spans="1:12" x14ac:dyDescent="0.2">
      <c r="A1027" s="41"/>
      <c r="B1027" s="2"/>
      <c r="E1027" s="279"/>
      <c r="F1027" s="280"/>
      <c r="G1027" s="45"/>
      <c r="H1027" s="45"/>
      <c r="I1027" s="278"/>
      <c r="J1027" s="45"/>
      <c r="K1027" s="66"/>
      <c r="L1027" s="66"/>
    </row>
    <row r="1028" spans="1:12" x14ac:dyDescent="0.2">
      <c r="A1028" s="41"/>
      <c r="B1028" s="2"/>
      <c r="E1028" s="279"/>
      <c r="F1028" s="280"/>
      <c r="G1028" s="45"/>
      <c r="H1028" s="45"/>
      <c r="I1028" s="278"/>
      <c r="J1028" s="45"/>
      <c r="K1028" s="66"/>
      <c r="L1028" s="66"/>
    </row>
    <row r="1029" spans="1:12" x14ac:dyDescent="0.2">
      <c r="A1029" s="41"/>
      <c r="B1029" s="2"/>
      <c r="E1029" s="279"/>
      <c r="F1029" s="280"/>
      <c r="G1029" s="45"/>
      <c r="H1029" s="45"/>
      <c r="I1029" s="278"/>
      <c r="J1029" s="45"/>
      <c r="K1029" s="66"/>
      <c r="L1029" s="66"/>
    </row>
    <row r="1030" spans="1:12" x14ac:dyDescent="0.2">
      <c r="A1030" s="41"/>
      <c r="B1030" s="2"/>
      <c r="E1030" s="279"/>
      <c r="F1030" s="280"/>
      <c r="G1030" s="45"/>
      <c r="H1030" s="45"/>
      <c r="I1030" s="278"/>
      <c r="J1030" s="45"/>
      <c r="K1030" s="66"/>
      <c r="L1030" s="66"/>
    </row>
    <row r="1031" spans="1:12" x14ac:dyDescent="0.2">
      <c r="A1031" s="41"/>
      <c r="B1031" s="2"/>
      <c r="E1031" s="279"/>
      <c r="F1031" s="280"/>
      <c r="G1031" s="45"/>
      <c r="H1031" s="45"/>
      <c r="I1031" s="278"/>
      <c r="J1031" s="45"/>
      <c r="K1031" s="66"/>
      <c r="L1031" s="66"/>
    </row>
    <row r="1032" spans="1:12" x14ac:dyDescent="0.2">
      <c r="A1032" s="41"/>
      <c r="B1032" s="2"/>
      <c r="E1032" s="279"/>
      <c r="F1032" s="280"/>
      <c r="G1032" s="45"/>
      <c r="H1032" s="45"/>
      <c r="I1032" s="278"/>
      <c r="J1032" s="45"/>
      <c r="K1032" s="66"/>
      <c r="L1032" s="66"/>
    </row>
    <row r="1033" spans="1:12" x14ac:dyDescent="0.2">
      <c r="A1033" s="41"/>
      <c r="B1033" s="2"/>
      <c r="E1033" s="279"/>
      <c r="F1033" s="280"/>
      <c r="G1033" s="45"/>
      <c r="H1033" s="45"/>
      <c r="I1033" s="278"/>
      <c r="J1033" s="45"/>
      <c r="K1033" s="66"/>
      <c r="L1033" s="66"/>
    </row>
    <row r="1034" spans="1:12" x14ac:dyDescent="0.2">
      <c r="A1034" s="41"/>
      <c r="B1034" s="2"/>
      <c r="E1034" s="279"/>
      <c r="F1034" s="280"/>
      <c r="G1034" s="45"/>
      <c r="H1034" s="45"/>
      <c r="I1034" s="278"/>
      <c r="J1034" s="45"/>
      <c r="K1034" s="66"/>
      <c r="L1034" s="66"/>
    </row>
    <row r="1035" spans="1:12" x14ac:dyDescent="0.2">
      <c r="A1035" s="41"/>
      <c r="B1035" s="2"/>
      <c r="E1035" s="279"/>
      <c r="F1035" s="280"/>
      <c r="G1035" s="45"/>
      <c r="H1035" s="45"/>
      <c r="I1035" s="278"/>
      <c r="J1035" s="45"/>
      <c r="K1035" s="66"/>
      <c r="L1035" s="66"/>
    </row>
    <row r="1036" spans="1:12" x14ac:dyDescent="0.2">
      <c r="A1036" s="41"/>
      <c r="B1036" s="2"/>
      <c r="E1036" s="279"/>
      <c r="F1036" s="280"/>
      <c r="G1036" s="45"/>
      <c r="H1036" s="45"/>
      <c r="I1036" s="278"/>
      <c r="J1036" s="45"/>
      <c r="K1036" s="66"/>
      <c r="L1036" s="66"/>
    </row>
    <row r="1037" spans="1:12" x14ac:dyDescent="0.2">
      <c r="A1037" s="41"/>
      <c r="B1037" s="2"/>
      <c r="E1037" s="279"/>
      <c r="F1037" s="280"/>
      <c r="G1037" s="45"/>
      <c r="H1037" s="45"/>
      <c r="I1037" s="278"/>
      <c r="J1037" s="45"/>
      <c r="K1037" s="66"/>
      <c r="L1037" s="66"/>
    </row>
    <row r="1038" spans="1:12" x14ac:dyDescent="0.2">
      <c r="A1038" s="41"/>
      <c r="B1038" s="2"/>
      <c r="E1038" s="279"/>
      <c r="F1038" s="280"/>
      <c r="G1038" s="45"/>
      <c r="H1038" s="45"/>
      <c r="I1038" s="278"/>
      <c r="J1038" s="45"/>
      <c r="K1038" s="66"/>
      <c r="L1038" s="66"/>
    </row>
    <row r="1039" spans="1:12" x14ac:dyDescent="0.2">
      <c r="A1039" s="41"/>
      <c r="B1039" s="2"/>
      <c r="E1039" s="279"/>
      <c r="F1039" s="280"/>
      <c r="G1039" s="45"/>
      <c r="H1039" s="45"/>
      <c r="I1039" s="278"/>
      <c r="J1039" s="45"/>
      <c r="K1039" s="66"/>
      <c r="L1039" s="66"/>
    </row>
    <row r="1040" spans="1:12" x14ac:dyDescent="0.2">
      <c r="A1040" s="41"/>
      <c r="B1040" s="2"/>
      <c r="E1040" s="279"/>
      <c r="F1040" s="280"/>
      <c r="G1040" s="45"/>
      <c r="H1040" s="45"/>
      <c r="I1040" s="278"/>
      <c r="J1040" s="45"/>
      <c r="K1040" s="66"/>
      <c r="L1040" s="66"/>
    </row>
    <row r="1041" spans="1:12" x14ac:dyDescent="0.2">
      <c r="A1041" s="41"/>
      <c r="B1041" s="2"/>
      <c r="E1041" s="279"/>
      <c r="F1041" s="280"/>
      <c r="G1041" s="45"/>
      <c r="H1041" s="45"/>
      <c r="I1041" s="278"/>
      <c r="J1041" s="45"/>
      <c r="K1041" s="66"/>
      <c r="L1041" s="66"/>
    </row>
    <row r="1042" spans="1:12" x14ac:dyDescent="0.2">
      <c r="A1042" s="41"/>
      <c r="B1042" s="2"/>
      <c r="E1042" s="279"/>
      <c r="F1042" s="280"/>
      <c r="G1042" s="45"/>
      <c r="H1042" s="45"/>
      <c r="I1042" s="278"/>
      <c r="J1042" s="45"/>
      <c r="K1042" s="66"/>
      <c r="L1042" s="66"/>
    </row>
    <row r="1043" spans="1:12" x14ac:dyDescent="0.2">
      <c r="A1043" s="41"/>
      <c r="B1043" s="2"/>
      <c r="E1043" s="279"/>
      <c r="F1043" s="280"/>
      <c r="G1043" s="45"/>
      <c r="H1043" s="45"/>
      <c r="I1043" s="278"/>
      <c r="J1043" s="45"/>
      <c r="K1043" s="66"/>
      <c r="L1043" s="66"/>
    </row>
    <row r="1044" spans="1:12" x14ac:dyDescent="0.2">
      <c r="A1044" s="41"/>
      <c r="B1044" s="2"/>
      <c r="E1044" s="279"/>
      <c r="F1044" s="280"/>
      <c r="G1044" s="45"/>
      <c r="H1044" s="45"/>
      <c r="I1044" s="278"/>
      <c r="J1044" s="45"/>
      <c r="K1044" s="66"/>
      <c r="L1044" s="66"/>
    </row>
    <row r="1045" spans="1:12" x14ac:dyDescent="0.2">
      <c r="A1045" s="41"/>
      <c r="B1045" s="2"/>
      <c r="E1045" s="279"/>
      <c r="F1045" s="280"/>
      <c r="G1045" s="45"/>
      <c r="H1045" s="45"/>
      <c r="I1045" s="278"/>
      <c r="J1045" s="45"/>
      <c r="K1045" s="66"/>
      <c r="L1045" s="66"/>
    </row>
    <row r="1046" spans="1:12" x14ac:dyDescent="0.2">
      <c r="A1046" s="41"/>
      <c r="B1046" s="2"/>
      <c r="E1046" s="279"/>
      <c r="F1046" s="280"/>
      <c r="G1046" s="45"/>
      <c r="H1046" s="45"/>
      <c r="I1046" s="278"/>
      <c r="J1046" s="45"/>
      <c r="K1046" s="66"/>
      <c r="L1046" s="66"/>
    </row>
    <row r="1047" spans="1:12" x14ac:dyDescent="0.2">
      <c r="A1047" s="41"/>
      <c r="B1047" s="2"/>
      <c r="E1047" s="279"/>
      <c r="F1047" s="280"/>
      <c r="G1047" s="45"/>
      <c r="H1047" s="45"/>
      <c r="I1047" s="278"/>
      <c r="J1047" s="45"/>
      <c r="K1047" s="66"/>
      <c r="L1047" s="66"/>
    </row>
    <row r="1048" spans="1:12" x14ac:dyDescent="0.2">
      <c r="A1048" s="41"/>
      <c r="B1048" s="2"/>
      <c r="E1048" s="279"/>
      <c r="F1048" s="280"/>
      <c r="G1048" s="45"/>
      <c r="H1048" s="45"/>
      <c r="I1048" s="278"/>
      <c r="J1048" s="45"/>
      <c r="K1048" s="66"/>
      <c r="L1048" s="66"/>
    </row>
    <row r="1049" spans="1:12" x14ac:dyDescent="0.2">
      <c r="A1049" s="41"/>
      <c r="B1049" s="2"/>
      <c r="E1049" s="279"/>
      <c r="F1049" s="280"/>
      <c r="G1049" s="45"/>
      <c r="H1049" s="45"/>
      <c r="I1049" s="278"/>
      <c r="J1049" s="45"/>
      <c r="K1049" s="66"/>
      <c r="L1049" s="66"/>
    </row>
    <row r="1050" spans="1:12" x14ac:dyDescent="0.2">
      <c r="A1050" s="41"/>
      <c r="B1050" s="2"/>
      <c r="E1050" s="279"/>
      <c r="F1050" s="280"/>
      <c r="G1050" s="45"/>
      <c r="H1050" s="45"/>
      <c r="I1050" s="278"/>
      <c r="J1050" s="45"/>
      <c r="K1050" s="66"/>
      <c r="L1050" s="66"/>
    </row>
    <row r="1051" spans="1:12" x14ac:dyDescent="0.2">
      <c r="A1051" s="41"/>
      <c r="B1051" s="2"/>
      <c r="E1051" s="279"/>
      <c r="F1051" s="280"/>
      <c r="G1051" s="45"/>
      <c r="H1051" s="45"/>
      <c r="I1051" s="278"/>
      <c r="J1051" s="45"/>
      <c r="K1051" s="66"/>
      <c r="L1051" s="66"/>
    </row>
    <row r="1052" spans="1:12" x14ac:dyDescent="0.2">
      <c r="A1052" s="41"/>
      <c r="B1052" s="2"/>
      <c r="E1052" s="279"/>
      <c r="F1052" s="280"/>
      <c r="G1052" s="45"/>
      <c r="H1052" s="45"/>
      <c r="I1052" s="278"/>
      <c r="J1052" s="45"/>
      <c r="K1052" s="66"/>
      <c r="L1052" s="66"/>
    </row>
    <row r="1053" spans="1:12" x14ac:dyDescent="0.2">
      <c r="A1053" s="41"/>
      <c r="B1053" s="2"/>
      <c r="E1053" s="279"/>
      <c r="F1053" s="280"/>
      <c r="G1053" s="45"/>
      <c r="H1053" s="45"/>
      <c r="I1053" s="278"/>
      <c r="J1053" s="45"/>
      <c r="K1053" s="66"/>
      <c r="L1053" s="66"/>
    </row>
    <row r="1054" spans="1:12" x14ac:dyDescent="0.2">
      <c r="A1054" s="41"/>
      <c r="B1054" s="2"/>
      <c r="E1054" s="279"/>
      <c r="F1054" s="280"/>
      <c r="G1054" s="45"/>
      <c r="H1054" s="45"/>
      <c r="I1054" s="278"/>
      <c r="J1054" s="45"/>
      <c r="K1054" s="66"/>
      <c r="L1054" s="66"/>
    </row>
    <row r="1055" spans="1:12" x14ac:dyDescent="0.2">
      <c r="A1055" s="41"/>
      <c r="B1055" s="2"/>
      <c r="E1055" s="279"/>
      <c r="F1055" s="280"/>
      <c r="G1055" s="45"/>
      <c r="H1055" s="45"/>
      <c r="I1055" s="278"/>
      <c r="J1055" s="45"/>
      <c r="K1055" s="66"/>
      <c r="L1055" s="66"/>
    </row>
    <row r="1056" spans="1:12" x14ac:dyDescent="0.2">
      <c r="A1056" s="41"/>
      <c r="B1056" s="2"/>
      <c r="E1056" s="279"/>
      <c r="F1056" s="280"/>
      <c r="G1056" s="45"/>
      <c r="H1056" s="45"/>
      <c r="I1056" s="278"/>
      <c r="J1056" s="45"/>
      <c r="K1056" s="66"/>
      <c r="L1056" s="66"/>
    </row>
    <row r="1057" spans="1:12" x14ac:dyDescent="0.2">
      <c r="A1057" s="41"/>
      <c r="B1057" s="2"/>
      <c r="E1057" s="279"/>
      <c r="F1057" s="280"/>
      <c r="G1057" s="45"/>
      <c r="H1057" s="45"/>
      <c r="I1057" s="278"/>
      <c r="J1057" s="45"/>
      <c r="K1057" s="66"/>
      <c r="L1057" s="66"/>
    </row>
    <row r="1058" spans="1:12" x14ac:dyDescent="0.2">
      <c r="A1058" s="41"/>
      <c r="B1058" s="2"/>
      <c r="E1058" s="279"/>
      <c r="F1058" s="280"/>
      <c r="G1058" s="45"/>
      <c r="H1058" s="45"/>
      <c r="I1058" s="278"/>
      <c r="J1058" s="45"/>
      <c r="K1058" s="66"/>
      <c r="L1058" s="66"/>
    </row>
    <row r="1059" spans="1:12" x14ac:dyDescent="0.2">
      <c r="A1059" s="41"/>
      <c r="B1059" s="2"/>
      <c r="E1059" s="279"/>
      <c r="F1059" s="280"/>
      <c r="G1059" s="45"/>
      <c r="H1059" s="45"/>
      <c r="I1059" s="278"/>
      <c r="J1059" s="45"/>
      <c r="K1059" s="66"/>
      <c r="L1059" s="66"/>
    </row>
    <row r="1060" spans="1:12" x14ac:dyDescent="0.2">
      <c r="A1060" s="41"/>
      <c r="B1060" s="2"/>
      <c r="E1060" s="279"/>
      <c r="F1060" s="280"/>
      <c r="G1060" s="45"/>
      <c r="H1060" s="45"/>
      <c r="I1060" s="278"/>
      <c r="J1060" s="45"/>
      <c r="K1060" s="66"/>
      <c r="L1060" s="66"/>
    </row>
    <row r="1061" spans="1:12" x14ac:dyDescent="0.2">
      <c r="A1061" s="41"/>
      <c r="B1061" s="2"/>
      <c r="E1061" s="279"/>
      <c r="F1061" s="280"/>
      <c r="G1061" s="45"/>
      <c r="H1061" s="45"/>
      <c r="I1061" s="278"/>
      <c r="J1061" s="45"/>
      <c r="K1061" s="66"/>
      <c r="L1061" s="66"/>
    </row>
    <row r="1062" spans="1:12" x14ac:dyDescent="0.2">
      <c r="A1062" s="41"/>
      <c r="B1062" s="2"/>
      <c r="E1062" s="279"/>
      <c r="F1062" s="280"/>
      <c r="G1062" s="45"/>
      <c r="H1062" s="45"/>
      <c r="I1062" s="278"/>
      <c r="J1062" s="45"/>
      <c r="K1062" s="66"/>
      <c r="L1062" s="66"/>
    </row>
    <row r="1063" spans="1:12" x14ac:dyDescent="0.2">
      <c r="A1063" s="41"/>
      <c r="B1063" s="2"/>
      <c r="E1063" s="279"/>
      <c r="F1063" s="280"/>
      <c r="G1063" s="45"/>
      <c r="H1063" s="45"/>
      <c r="I1063" s="278"/>
      <c r="J1063" s="45"/>
      <c r="K1063" s="66"/>
      <c r="L1063" s="66"/>
    </row>
    <row r="1064" spans="1:12" x14ac:dyDescent="0.2">
      <c r="A1064" s="41"/>
      <c r="B1064" s="2"/>
      <c r="E1064" s="279"/>
      <c r="F1064" s="280"/>
      <c r="G1064" s="45"/>
      <c r="H1064" s="45"/>
      <c r="I1064" s="278"/>
      <c r="J1064" s="45"/>
      <c r="K1064" s="66"/>
      <c r="L1064" s="66"/>
    </row>
    <row r="1065" spans="1:12" x14ac:dyDescent="0.2">
      <c r="A1065" s="41"/>
      <c r="B1065" s="2"/>
      <c r="E1065" s="279"/>
      <c r="F1065" s="280"/>
      <c r="G1065" s="45"/>
      <c r="H1065" s="45"/>
      <c r="I1065" s="278"/>
      <c r="J1065" s="45"/>
      <c r="K1065" s="66"/>
      <c r="L1065" s="66"/>
    </row>
    <row r="1066" spans="1:12" x14ac:dyDescent="0.2">
      <c r="A1066" s="41"/>
      <c r="B1066" s="2"/>
      <c r="E1066" s="279"/>
      <c r="F1066" s="280"/>
      <c r="G1066" s="45"/>
      <c r="H1066" s="45"/>
      <c r="I1066" s="278"/>
      <c r="J1066" s="45"/>
      <c r="K1066" s="66"/>
      <c r="L1066" s="66"/>
    </row>
    <row r="1067" spans="1:12" x14ac:dyDescent="0.2">
      <c r="A1067" s="41"/>
      <c r="B1067" s="2"/>
      <c r="E1067" s="279"/>
      <c r="F1067" s="280"/>
      <c r="G1067" s="45"/>
      <c r="H1067" s="45"/>
      <c r="I1067" s="278"/>
      <c r="J1067" s="45"/>
      <c r="K1067" s="66"/>
      <c r="L1067" s="66"/>
    </row>
    <row r="1068" spans="1:12" x14ac:dyDescent="0.2">
      <c r="A1068" s="41"/>
      <c r="B1068" s="2"/>
      <c r="E1068" s="279"/>
      <c r="F1068" s="280"/>
      <c r="G1068" s="45"/>
      <c r="H1068" s="45"/>
      <c r="I1068" s="278"/>
      <c r="J1068" s="45"/>
      <c r="K1068" s="66"/>
      <c r="L1068" s="66"/>
    </row>
    <row r="1069" spans="1:12" x14ac:dyDescent="0.2">
      <c r="A1069" s="41"/>
      <c r="B1069" s="2"/>
      <c r="E1069" s="279"/>
      <c r="F1069" s="280"/>
      <c r="G1069" s="45"/>
      <c r="H1069" s="45"/>
      <c r="I1069" s="278"/>
      <c r="J1069" s="45"/>
      <c r="K1069" s="66"/>
      <c r="L1069" s="66"/>
    </row>
    <row r="1070" spans="1:12" x14ac:dyDescent="0.2">
      <c r="A1070" s="41"/>
      <c r="B1070" s="2"/>
      <c r="E1070" s="279"/>
      <c r="F1070" s="280"/>
      <c r="G1070" s="45"/>
      <c r="H1070" s="45"/>
      <c r="I1070" s="278"/>
      <c r="J1070" s="45"/>
      <c r="K1070" s="66"/>
      <c r="L1070" s="66"/>
    </row>
    <row r="1071" spans="1:12" x14ac:dyDescent="0.2">
      <c r="A1071" s="41"/>
      <c r="B1071" s="2"/>
      <c r="E1071" s="279"/>
      <c r="F1071" s="280"/>
      <c r="G1071" s="45"/>
      <c r="H1071" s="45"/>
      <c r="I1071" s="278"/>
      <c r="J1071" s="45"/>
      <c r="K1071" s="66"/>
      <c r="L1071" s="66"/>
    </row>
    <row r="1072" spans="1:12" x14ac:dyDescent="0.2">
      <c r="A1072" s="41"/>
      <c r="B1072" s="2"/>
      <c r="E1072" s="279"/>
      <c r="F1072" s="280"/>
      <c r="G1072" s="45"/>
      <c r="H1072" s="45"/>
      <c r="I1072" s="278"/>
      <c r="J1072" s="45"/>
      <c r="K1072" s="66"/>
      <c r="L1072" s="66"/>
    </row>
    <row r="1073" spans="1:12" x14ac:dyDescent="0.2">
      <c r="A1073" s="41"/>
      <c r="B1073" s="2"/>
      <c r="E1073" s="279"/>
      <c r="F1073" s="280"/>
      <c r="G1073" s="45"/>
      <c r="H1073" s="45"/>
      <c r="I1073" s="278"/>
      <c r="J1073" s="45"/>
      <c r="K1073" s="66"/>
      <c r="L1073" s="66"/>
    </row>
    <row r="1074" spans="1:12" x14ac:dyDescent="0.2">
      <c r="A1074" s="41"/>
      <c r="B1074" s="2"/>
      <c r="E1074" s="279"/>
      <c r="F1074" s="280"/>
      <c r="G1074" s="45"/>
      <c r="H1074" s="45"/>
      <c r="I1074" s="278"/>
      <c r="J1074" s="45"/>
      <c r="K1074" s="66"/>
      <c r="L1074" s="66"/>
    </row>
    <row r="1075" spans="1:12" x14ac:dyDescent="0.2">
      <c r="A1075" s="41"/>
      <c r="B1075" s="2"/>
      <c r="E1075" s="279"/>
      <c r="F1075" s="280"/>
      <c r="G1075" s="45"/>
      <c r="H1075" s="45"/>
      <c r="I1075" s="278"/>
      <c r="J1075" s="45"/>
      <c r="K1075" s="66"/>
      <c r="L1075" s="66"/>
    </row>
    <row r="1076" spans="1:12" x14ac:dyDescent="0.2">
      <c r="A1076" s="41"/>
      <c r="B1076" s="2"/>
      <c r="E1076" s="279"/>
      <c r="F1076" s="280"/>
      <c r="G1076" s="45"/>
      <c r="H1076" s="45"/>
      <c r="I1076" s="278"/>
      <c r="J1076" s="45"/>
      <c r="K1076" s="66"/>
      <c r="L1076" s="66"/>
    </row>
    <row r="1077" spans="1:12" x14ac:dyDescent="0.2">
      <c r="A1077" s="41"/>
      <c r="B1077" s="2"/>
      <c r="E1077" s="279"/>
      <c r="F1077" s="280"/>
      <c r="G1077" s="45"/>
      <c r="H1077" s="45"/>
      <c r="I1077" s="278"/>
      <c r="J1077" s="45"/>
      <c r="K1077" s="66"/>
      <c r="L1077" s="66"/>
    </row>
    <row r="1078" spans="1:12" x14ac:dyDescent="0.2">
      <c r="A1078" s="41"/>
      <c r="B1078" s="2"/>
      <c r="E1078" s="279"/>
      <c r="F1078" s="280"/>
      <c r="G1078" s="45"/>
      <c r="H1078" s="45"/>
      <c r="I1078" s="278"/>
      <c r="J1078" s="45"/>
      <c r="K1078" s="66"/>
      <c r="L1078" s="66"/>
    </row>
    <row r="1079" spans="1:12" x14ac:dyDescent="0.2">
      <c r="A1079" s="41"/>
      <c r="B1079" s="2"/>
      <c r="E1079" s="279"/>
      <c r="F1079" s="280"/>
      <c r="G1079" s="45"/>
      <c r="H1079" s="45"/>
      <c r="I1079" s="278"/>
      <c r="J1079" s="45"/>
      <c r="K1079" s="66"/>
      <c r="L1079" s="66"/>
    </row>
    <row r="1080" spans="1:12" x14ac:dyDescent="0.2">
      <c r="A1080" s="41"/>
      <c r="B1080" s="2"/>
      <c r="E1080" s="279"/>
      <c r="F1080" s="280"/>
      <c r="G1080" s="45"/>
      <c r="H1080" s="45"/>
      <c r="I1080" s="278"/>
      <c r="J1080" s="45"/>
      <c r="K1080" s="66"/>
      <c r="L1080" s="66"/>
    </row>
    <row r="1081" spans="1:12" x14ac:dyDescent="0.2">
      <c r="A1081" s="41"/>
      <c r="B1081" s="2"/>
      <c r="E1081" s="279"/>
      <c r="F1081" s="280"/>
      <c r="G1081" s="45"/>
      <c r="H1081" s="45"/>
      <c r="I1081" s="278"/>
      <c r="J1081" s="45"/>
      <c r="K1081" s="66"/>
      <c r="L1081" s="66"/>
    </row>
    <row r="1082" spans="1:12" x14ac:dyDescent="0.2">
      <c r="A1082" s="41"/>
      <c r="B1082" s="2"/>
      <c r="E1082" s="279"/>
      <c r="F1082" s="280"/>
      <c r="G1082" s="45"/>
      <c r="H1082" s="45"/>
      <c r="I1082" s="278"/>
      <c r="J1082" s="45"/>
      <c r="K1082" s="66"/>
      <c r="L1082" s="66"/>
    </row>
    <row r="1083" spans="1:12" x14ac:dyDescent="0.2">
      <c r="A1083" s="41"/>
      <c r="B1083" s="2"/>
      <c r="E1083" s="279"/>
      <c r="F1083" s="280"/>
      <c r="G1083" s="45"/>
      <c r="H1083" s="45"/>
      <c r="I1083" s="278"/>
      <c r="J1083" s="45"/>
      <c r="K1083" s="66"/>
      <c r="L1083" s="66"/>
    </row>
    <row r="1084" spans="1:12" x14ac:dyDescent="0.2">
      <c r="A1084" s="41"/>
      <c r="B1084" s="2"/>
      <c r="E1084" s="279"/>
      <c r="F1084" s="280"/>
      <c r="G1084" s="45"/>
      <c r="H1084" s="45"/>
      <c r="I1084" s="278"/>
      <c r="J1084" s="45"/>
      <c r="K1084" s="66"/>
      <c r="L1084" s="66"/>
    </row>
    <row r="1085" spans="1:12" x14ac:dyDescent="0.2">
      <c r="A1085" s="41"/>
      <c r="B1085" s="2"/>
      <c r="E1085" s="279"/>
      <c r="F1085" s="280"/>
      <c r="G1085" s="45"/>
      <c r="H1085" s="45"/>
      <c r="I1085" s="278"/>
      <c r="J1085" s="45"/>
      <c r="K1085" s="66"/>
      <c r="L1085" s="66"/>
    </row>
    <row r="1086" spans="1:12" x14ac:dyDescent="0.2">
      <c r="A1086" s="41"/>
      <c r="B1086" s="2"/>
      <c r="E1086" s="279"/>
      <c r="F1086" s="280"/>
      <c r="G1086" s="45"/>
      <c r="H1086" s="45"/>
      <c r="I1086" s="278"/>
      <c r="J1086" s="45"/>
      <c r="K1086" s="66"/>
      <c r="L1086" s="66"/>
    </row>
    <row r="1087" spans="1:12" x14ac:dyDescent="0.2">
      <c r="A1087" s="41"/>
      <c r="B1087" s="2"/>
      <c r="E1087" s="279"/>
      <c r="F1087" s="280"/>
      <c r="G1087" s="45"/>
      <c r="H1087" s="45"/>
      <c r="I1087" s="278"/>
      <c r="J1087" s="45"/>
      <c r="K1087" s="66"/>
      <c r="L1087" s="66"/>
    </row>
    <row r="1088" spans="1:12" x14ac:dyDescent="0.2">
      <c r="A1088" s="41"/>
      <c r="B1088" s="2"/>
      <c r="E1088" s="279"/>
      <c r="F1088" s="280"/>
      <c r="G1088" s="45"/>
      <c r="H1088" s="45"/>
      <c r="I1088" s="278"/>
      <c r="J1088" s="45"/>
      <c r="K1088" s="66"/>
      <c r="L1088" s="66"/>
    </row>
    <row r="1089" spans="1:12" x14ac:dyDescent="0.2">
      <c r="A1089" s="41"/>
      <c r="B1089" s="2"/>
      <c r="E1089" s="279"/>
      <c r="F1089" s="280"/>
      <c r="G1089" s="45"/>
      <c r="H1089" s="45"/>
      <c r="I1089" s="278"/>
      <c r="J1089" s="45"/>
      <c r="K1089" s="66"/>
      <c r="L1089" s="66"/>
    </row>
    <row r="1090" spans="1:12" x14ac:dyDescent="0.2">
      <c r="A1090" s="41"/>
      <c r="B1090" s="2"/>
      <c r="E1090" s="279"/>
      <c r="F1090" s="280"/>
      <c r="G1090" s="45"/>
      <c r="H1090" s="45"/>
      <c r="I1090" s="278"/>
      <c r="J1090" s="45"/>
      <c r="K1090" s="66"/>
      <c r="L1090" s="66"/>
    </row>
    <row r="1091" spans="1:12" x14ac:dyDescent="0.2">
      <c r="A1091" s="41"/>
      <c r="B1091" s="2"/>
      <c r="E1091" s="279"/>
      <c r="F1091" s="280"/>
      <c r="G1091" s="45"/>
      <c r="H1091" s="45"/>
      <c r="I1091" s="278"/>
      <c r="J1091" s="45"/>
      <c r="K1091" s="66"/>
      <c r="L1091" s="66"/>
    </row>
    <row r="1092" spans="1:12" x14ac:dyDescent="0.2">
      <c r="A1092" s="41"/>
      <c r="B1092" s="2"/>
      <c r="E1092" s="279"/>
      <c r="F1092" s="280"/>
      <c r="G1092" s="45"/>
      <c r="H1092" s="45"/>
      <c r="I1092" s="278"/>
      <c r="J1092" s="45"/>
      <c r="K1092" s="66"/>
      <c r="L1092" s="66"/>
    </row>
    <row r="1093" spans="1:12" x14ac:dyDescent="0.2">
      <c r="A1093" s="41"/>
      <c r="B1093" s="2"/>
      <c r="E1093" s="279"/>
      <c r="F1093" s="280"/>
      <c r="G1093" s="45"/>
      <c r="H1093" s="45"/>
      <c r="I1093" s="278"/>
      <c r="J1093" s="45"/>
      <c r="K1093" s="66"/>
      <c r="L1093" s="66"/>
    </row>
    <row r="1094" spans="1:12" x14ac:dyDescent="0.2">
      <c r="A1094" s="41"/>
      <c r="B1094" s="2"/>
      <c r="E1094" s="279"/>
      <c r="F1094" s="280"/>
      <c r="G1094" s="45"/>
      <c r="H1094" s="45"/>
      <c r="I1094" s="278"/>
      <c r="J1094" s="45"/>
      <c r="K1094" s="66"/>
      <c r="L1094" s="66"/>
    </row>
    <row r="1095" spans="1:12" x14ac:dyDescent="0.2">
      <c r="A1095" s="41"/>
      <c r="B1095" s="2"/>
      <c r="E1095" s="279"/>
      <c r="F1095" s="280"/>
      <c r="G1095" s="45"/>
      <c r="H1095" s="45"/>
      <c r="I1095" s="278"/>
      <c r="J1095" s="45"/>
      <c r="K1095" s="66"/>
      <c r="L1095" s="66"/>
    </row>
    <row r="1096" spans="1:12" x14ac:dyDescent="0.2">
      <c r="A1096" s="41"/>
      <c r="B1096" s="2"/>
      <c r="E1096" s="279"/>
      <c r="F1096" s="280"/>
      <c r="G1096" s="45"/>
      <c r="H1096" s="45"/>
      <c r="I1096" s="278"/>
      <c r="J1096" s="45"/>
      <c r="K1096" s="66"/>
      <c r="L1096" s="66"/>
    </row>
    <row r="1097" spans="1:12" x14ac:dyDescent="0.2">
      <c r="A1097" s="41"/>
      <c r="B1097" s="2"/>
      <c r="E1097" s="279"/>
      <c r="F1097" s="280"/>
      <c r="G1097" s="45"/>
      <c r="H1097" s="45"/>
      <c r="I1097" s="278"/>
      <c r="J1097" s="45"/>
      <c r="K1097" s="66"/>
      <c r="L1097" s="66"/>
    </row>
    <row r="1098" spans="1:12" x14ac:dyDescent="0.2">
      <c r="A1098" s="41"/>
      <c r="B1098" s="2"/>
      <c r="E1098" s="279"/>
      <c r="F1098" s="280"/>
      <c r="G1098" s="45"/>
      <c r="H1098" s="45"/>
      <c r="I1098" s="278"/>
      <c r="J1098" s="45"/>
      <c r="K1098" s="66"/>
      <c r="L1098" s="66"/>
    </row>
    <row r="1099" spans="1:12" x14ac:dyDescent="0.2">
      <c r="A1099" s="41"/>
      <c r="B1099" s="2"/>
      <c r="E1099" s="279"/>
      <c r="F1099" s="280"/>
      <c r="G1099" s="45"/>
      <c r="H1099" s="45"/>
      <c r="I1099" s="278"/>
      <c r="J1099" s="45"/>
      <c r="K1099" s="66"/>
      <c r="L1099" s="66"/>
    </row>
    <row r="1100" spans="1:12" x14ac:dyDescent="0.2">
      <c r="A1100" s="41"/>
      <c r="B1100" s="2"/>
      <c r="E1100" s="279"/>
      <c r="F1100" s="280"/>
      <c r="G1100" s="45"/>
      <c r="H1100" s="45"/>
      <c r="I1100" s="278"/>
      <c r="J1100" s="45"/>
      <c r="K1100" s="66"/>
      <c r="L1100" s="66"/>
    </row>
    <row r="1101" spans="1:12" x14ac:dyDescent="0.2">
      <c r="A1101" s="41"/>
      <c r="B1101" s="2"/>
      <c r="E1101" s="279"/>
      <c r="F1101" s="280"/>
      <c r="G1101" s="45"/>
      <c r="H1101" s="45"/>
      <c r="I1101" s="278"/>
      <c r="J1101" s="45"/>
      <c r="K1101" s="66"/>
      <c r="L1101" s="66"/>
    </row>
    <row r="1102" spans="1:12" x14ac:dyDescent="0.2">
      <c r="A1102" s="41"/>
      <c r="B1102" s="2"/>
      <c r="E1102" s="279"/>
      <c r="F1102" s="280"/>
      <c r="G1102" s="45"/>
      <c r="H1102" s="45"/>
      <c r="I1102" s="278"/>
      <c r="J1102" s="45"/>
      <c r="K1102" s="66"/>
      <c r="L1102" s="66"/>
    </row>
    <row r="1103" spans="1:12" x14ac:dyDescent="0.2">
      <c r="A1103" s="41"/>
      <c r="B1103" s="2"/>
      <c r="E1103" s="279"/>
      <c r="F1103" s="280"/>
      <c r="G1103" s="45"/>
      <c r="H1103" s="45"/>
      <c r="I1103" s="278"/>
      <c r="J1103" s="45"/>
      <c r="K1103" s="66"/>
      <c r="L1103" s="66"/>
    </row>
    <row r="1104" spans="1:12" x14ac:dyDescent="0.2">
      <c r="A1104" s="41"/>
      <c r="B1104" s="2"/>
      <c r="E1104" s="279"/>
      <c r="F1104" s="280"/>
      <c r="G1104" s="45"/>
      <c r="H1104" s="45"/>
      <c r="I1104" s="278"/>
      <c r="J1104" s="45"/>
      <c r="K1104" s="66"/>
      <c r="L1104" s="66"/>
    </row>
    <row r="1105" spans="1:12" x14ac:dyDescent="0.2">
      <c r="A1105" s="41"/>
      <c r="B1105" s="2"/>
      <c r="E1105" s="279"/>
      <c r="F1105" s="280"/>
      <c r="G1105" s="45"/>
      <c r="H1105" s="45"/>
      <c r="I1105" s="278"/>
      <c r="J1105" s="45"/>
      <c r="K1105" s="66"/>
      <c r="L1105" s="66"/>
    </row>
    <row r="1106" spans="1:12" x14ac:dyDescent="0.2">
      <c r="A1106" s="41"/>
      <c r="B1106" s="2"/>
      <c r="E1106" s="279"/>
      <c r="F1106" s="280"/>
      <c r="G1106" s="45"/>
      <c r="H1106" s="45"/>
      <c r="I1106" s="278"/>
      <c r="J1106" s="45"/>
      <c r="K1106" s="66"/>
      <c r="L1106" s="66"/>
    </row>
    <row r="1107" spans="1:12" x14ac:dyDescent="0.2">
      <c r="A1107" s="41"/>
      <c r="B1107" s="2"/>
      <c r="E1107" s="279"/>
      <c r="F1107" s="280"/>
      <c r="G1107" s="45"/>
      <c r="H1107" s="45"/>
      <c r="I1107" s="278"/>
      <c r="J1107" s="45"/>
      <c r="K1107" s="66"/>
      <c r="L1107" s="66"/>
    </row>
    <row r="1108" spans="1:12" x14ac:dyDescent="0.2">
      <c r="A1108" s="41"/>
      <c r="B1108" s="2"/>
      <c r="E1108" s="279"/>
      <c r="F1108" s="280"/>
      <c r="G1108" s="45"/>
      <c r="H1108" s="45"/>
      <c r="I1108" s="278"/>
      <c r="J1108" s="45"/>
      <c r="K1108" s="66"/>
      <c r="L1108" s="66"/>
    </row>
    <row r="1109" spans="1:12" x14ac:dyDescent="0.2">
      <c r="A1109" s="41"/>
      <c r="B1109" s="2"/>
      <c r="E1109" s="279"/>
      <c r="F1109" s="280"/>
      <c r="G1109" s="45"/>
      <c r="H1109" s="45"/>
      <c r="I1109" s="278"/>
      <c r="J1109" s="45"/>
      <c r="K1109" s="66"/>
      <c r="L1109" s="66"/>
    </row>
    <row r="1110" spans="1:12" x14ac:dyDescent="0.2">
      <c r="A1110" s="41"/>
      <c r="B1110" s="2"/>
      <c r="E1110" s="279"/>
      <c r="F1110" s="280"/>
      <c r="G1110" s="45"/>
      <c r="H1110" s="45"/>
      <c r="I1110" s="278"/>
      <c r="J1110" s="45"/>
      <c r="K1110" s="66"/>
      <c r="L1110" s="66"/>
    </row>
    <row r="1111" spans="1:12" x14ac:dyDescent="0.2">
      <c r="A1111" s="41"/>
      <c r="B1111" s="2"/>
      <c r="E1111" s="279"/>
      <c r="F1111" s="280"/>
      <c r="G1111" s="45"/>
      <c r="H1111" s="45"/>
      <c r="I1111" s="278"/>
      <c r="J1111" s="45"/>
      <c r="K1111" s="66"/>
      <c r="L1111" s="66"/>
    </row>
    <row r="1112" spans="1:12" x14ac:dyDescent="0.2">
      <c r="A1112" s="41"/>
      <c r="B1112" s="2"/>
      <c r="E1112" s="279"/>
      <c r="F1112" s="280"/>
      <c r="G1112" s="45"/>
      <c r="H1112" s="45"/>
      <c r="I1112" s="278"/>
      <c r="J1112" s="45"/>
      <c r="K1112" s="66"/>
      <c r="L1112" s="66"/>
    </row>
    <row r="1113" spans="1:12" x14ac:dyDescent="0.2">
      <c r="A1113" s="41"/>
      <c r="B1113" s="2"/>
      <c r="E1113" s="279"/>
      <c r="F1113" s="280"/>
      <c r="G1113" s="45"/>
      <c r="H1113" s="45"/>
      <c r="I1113" s="278"/>
      <c r="J1113" s="45"/>
      <c r="K1113" s="66"/>
      <c r="L1113" s="66"/>
    </row>
    <row r="1114" spans="1:12" x14ac:dyDescent="0.2">
      <c r="A1114" s="41"/>
      <c r="B1114" s="2"/>
      <c r="E1114" s="279"/>
      <c r="F1114" s="280"/>
      <c r="G1114" s="45"/>
      <c r="H1114" s="45"/>
      <c r="I1114" s="278"/>
      <c r="J1114" s="45"/>
      <c r="K1114" s="66"/>
      <c r="L1114" s="66"/>
    </row>
    <row r="1115" spans="1:12" x14ac:dyDescent="0.2">
      <c r="A1115" s="41"/>
      <c r="B1115" s="2"/>
      <c r="E1115" s="279"/>
      <c r="F1115" s="280"/>
      <c r="G1115" s="45"/>
      <c r="H1115" s="45"/>
      <c r="I1115" s="278"/>
      <c r="J1115" s="45"/>
      <c r="K1115" s="66"/>
      <c r="L1115" s="66"/>
    </row>
    <row r="1116" spans="1:12" x14ac:dyDescent="0.2">
      <c r="A1116" s="41"/>
      <c r="B1116" s="2"/>
      <c r="E1116" s="279"/>
      <c r="F1116" s="280"/>
      <c r="G1116" s="45"/>
      <c r="H1116" s="45"/>
      <c r="I1116" s="278"/>
      <c r="J1116" s="45"/>
      <c r="K1116" s="66"/>
      <c r="L1116" s="66"/>
    </row>
    <row r="1117" spans="1:12" x14ac:dyDescent="0.2">
      <c r="A1117" s="41"/>
      <c r="B1117" s="2"/>
      <c r="E1117" s="279"/>
      <c r="F1117" s="280"/>
      <c r="G1117" s="45"/>
      <c r="H1117" s="45"/>
      <c r="I1117" s="278"/>
      <c r="J1117" s="45"/>
      <c r="K1117" s="66"/>
      <c r="L1117" s="66"/>
    </row>
    <row r="1118" spans="1:12" x14ac:dyDescent="0.2">
      <c r="A1118" s="41"/>
      <c r="B1118" s="2"/>
      <c r="E1118" s="279"/>
      <c r="F1118" s="280"/>
      <c r="G1118" s="45"/>
      <c r="H1118" s="45"/>
      <c r="I1118" s="278"/>
      <c r="J1118" s="45"/>
      <c r="K1118" s="66"/>
      <c r="L1118" s="66"/>
    </row>
    <row r="1119" spans="1:12" x14ac:dyDescent="0.2">
      <c r="A1119" s="41"/>
      <c r="B1119" s="2"/>
      <c r="E1119" s="279"/>
      <c r="F1119" s="280"/>
      <c r="G1119" s="45"/>
      <c r="H1119" s="45"/>
      <c r="I1119" s="278"/>
      <c r="J1119" s="45"/>
      <c r="K1119" s="66"/>
      <c r="L1119" s="66"/>
    </row>
    <row r="1120" spans="1:12" x14ac:dyDescent="0.2">
      <c r="A1120" s="41"/>
      <c r="B1120" s="2"/>
      <c r="E1120" s="279"/>
      <c r="F1120" s="280"/>
      <c r="G1120" s="45"/>
      <c r="H1120" s="45"/>
      <c r="I1120" s="278"/>
      <c r="J1120" s="45"/>
      <c r="K1120" s="66"/>
      <c r="L1120" s="66"/>
    </row>
    <row r="1121" spans="1:12" x14ac:dyDescent="0.2">
      <c r="A1121" s="41"/>
      <c r="B1121" s="2"/>
      <c r="E1121" s="279"/>
      <c r="F1121" s="280"/>
      <c r="G1121" s="45"/>
      <c r="H1121" s="45"/>
      <c r="I1121" s="278"/>
      <c r="J1121" s="45"/>
      <c r="K1121" s="66"/>
      <c r="L1121" s="66"/>
    </row>
    <row r="1122" spans="1:12" x14ac:dyDescent="0.2">
      <c r="A1122" s="41"/>
      <c r="B1122" s="2"/>
      <c r="E1122" s="279"/>
      <c r="F1122" s="280"/>
      <c r="G1122" s="45"/>
      <c r="H1122" s="45"/>
      <c r="I1122" s="278"/>
      <c r="J1122" s="45"/>
      <c r="K1122" s="66"/>
      <c r="L1122" s="66"/>
    </row>
    <row r="1123" spans="1:12" x14ac:dyDescent="0.2">
      <c r="A1123" s="41"/>
      <c r="B1123" s="2"/>
      <c r="E1123" s="279"/>
      <c r="F1123" s="280"/>
      <c r="G1123" s="45"/>
      <c r="H1123" s="45"/>
      <c r="I1123" s="278"/>
      <c r="J1123" s="45"/>
      <c r="K1123" s="66"/>
      <c r="L1123" s="66"/>
    </row>
    <row r="1124" spans="1:12" x14ac:dyDescent="0.2">
      <c r="A1124" s="41"/>
      <c r="B1124" s="2"/>
      <c r="E1124" s="279"/>
      <c r="F1124" s="280"/>
      <c r="G1124" s="45"/>
      <c r="H1124" s="45"/>
      <c r="I1124" s="278"/>
      <c r="J1124" s="45"/>
      <c r="K1124" s="66"/>
      <c r="L1124" s="66"/>
    </row>
    <row r="1125" spans="1:12" x14ac:dyDescent="0.2">
      <c r="A1125" s="41"/>
      <c r="B1125" s="2"/>
      <c r="E1125" s="279"/>
      <c r="F1125" s="280"/>
      <c r="G1125" s="45"/>
      <c r="H1125" s="45"/>
      <c r="I1125" s="278"/>
      <c r="J1125" s="45"/>
      <c r="K1125" s="66"/>
      <c r="L1125" s="66"/>
    </row>
    <row r="1126" spans="1:12" x14ac:dyDescent="0.2">
      <c r="A1126" s="41"/>
      <c r="B1126" s="2"/>
      <c r="E1126" s="279"/>
      <c r="F1126" s="280"/>
      <c r="G1126" s="45"/>
      <c r="H1126" s="45"/>
      <c r="I1126" s="278"/>
      <c r="J1126" s="45"/>
      <c r="K1126" s="66"/>
      <c r="L1126" s="66"/>
    </row>
    <row r="1127" spans="1:12" x14ac:dyDescent="0.2">
      <c r="A1127" s="41"/>
      <c r="B1127" s="2"/>
      <c r="E1127" s="279"/>
      <c r="F1127" s="280"/>
      <c r="G1127" s="45"/>
      <c r="H1127" s="45"/>
      <c r="I1127" s="278"/>
      <c r="J1127" s="45"/>
      <c r="K1127" s="66"/>
      <c r="L1127" s="66"/>
    </row>
    <row r="1128" spans="1:12" x14ac:dyDescent="0.2">
      <c r="A1128" s="41"/>
      <c r="B1128" s="2"/>
      <c r="E1128" s="279"/>
      <c r="F1128" s="280"/>
      <c r="G1128" s="45"/>
      <c r="H1128" s="45"/>
      <c r="I1128" s="278"/>
      <c r="J1128" s="45"/>
      <c r="K1128" s="66"/>
      <c r="L1128" s="66"/>
    </row>
    <row r="1129" spans="1:12" x14ac:dyDescent="0.2">
      <c r="A1129" s="41"/>
      <c r="B1129" s="2"/>
      <c r="E1129" s="279"/>
      <c r="F1129" s="280"/>
      <c r="G1129" s="45"/>
      <c r="H1129" s="45"/>
      <c r="I1129" s="278"/>
      <c r="J1129" s="45"/>
      <c r="K1129" s="66"/>
      <c r="L1129" s="66"/>
    </row>
    <row r="1130" spans="1:12" x14ac:dyDescent="0.2">
      <c r="A1130" s="41"/>
      <c r="B1130" s="2"/>
      <c r="E1130" s="279"/>
      <c r="F1130" s="280"/>
      <c r="G1130" s="45"/>
      <c r="H1130" s="45"/>
      <c r="I1130" s="278"/>
      <c r="J1130" s="45"/>
      <c r="K1130" s="66"/>
      <c r="L1130" s="66"/>
    </row>
    <row r="1131" spans="1:12" x14ac:dyDescent="0.2">
      <c r="A1131" s="41"/>
      <c r="B1131" s="2"/>
      <c r="E1131" s="279"/>
      <c r="F1131" s="280"/>
      <c r="G1131" s="45"/>
      <c r="H1131" s="45"/>
      <c r="I1131" s="278"/>
      <c r="J1131" s="45"/>
      <c r="K1131" s="66"/>
      <c r="L1131" s="66"/>
    </row>
    <row r="1132" spans="1:12" x14ac:dyDescent="0.2">
      <c r="A1132" s="41"/>
      <c r="B1132" s="2"/>
      <c r="E1132" s="279"/>
      <c r="F1132" s="280"/>
      <c r="G1132" s="45"/>
      <c r="H1132" s="45"/>
      <c r="I1132" s="278"/>
      <c r="J1132" s="45"/>
      <c r="K1132" s="66"/>
      <c r="L1132" s="66"/>
    </row>
    <row r="1133" spans="1:12" x14ac:dyDescent="0.2">
      <c r="A1133" s="41"/>
      <c r="B1133" s="2"/>
      <c r="E1133" s="279"/>
      <c r="F1133" s="280"/>
      <c r="G1133" s="45"/>
      <c r="H1133" s="45"/>
      <c r="I1133" s="278"/>
      <c r="J1133" s="45"/>
      <c r="K1133" s="66"/>
      <c r="L1133" s="66"/>
    </row>
    <row r="1134" spans="1:12" x14ac:dyDescent="0.2">
      <c r="A1134" s="41"/>
      <c r="B1134" s="2"/>
      <c r="E1134" s="279"/>
      <c r="F1134" s="280"/>
      <c r="G1134" s="45"/>
      <c r="H1134" s="45"/>
      <c r="I1134" s="278"/>
      <c r="J1134" s="45"/>
      <c r="K1134" s="66"/>
      <c r="L1134" s="66"/>
    </row>
    <row r="1135" spans="1:12" x14ac:dyDescent="0.2">
      <c r="A1135" s="41"/>
      <c r="B1135" s="2"/>
      <c r="E1135" s="279"/>
      <c r="F1135" s="280"/>
      <c r="G1135" s="45"/>
      <c r="H1135" s="45"/>
      <c r="I1135" s="278"/>
      <c r="J1135" s="45"/>
      <c r="K1135" s="66"/>
      <c r="L1135" s="66"/>
    </row>
    <row r="1136" spans="1:12" x14ac:dyDescent="0.2">
      <c r="A1136" s="41"/>
      <c r="B1136" s="2"/>
      <c r="E1136" s="279"/>
      <c r="F1136" s="280"/>
      <c r="G1136" s="45"/>
      <c r="H1136" s="45"/>
      <c r="I1136" s="278"/>
      <c r="J1136" s="45"/>
      <c r="K1136" s="66"/>
      <c r="L1136" s="66"/>
    </row>
    <row r="1137" spans="1:12" x14ac:dyDescent="0.2">
      <c r="A1137" s="41"/>
      <c r="B1137" s="2"/>
      <c r="E1137" s="279"/>
      <c r="F1137" s="280"/>
      <c r="G1137" s="45"/>
      <c r="H1137" s="45"/>
      <c r="I1137" s="278"/>
      <c r="J1137" s="45"/>
      <c r="K1137" s="66"/>
      <c r="L1137" s="66"/>
    </row>
    <row r="1138" spans="1:12" x14ac:dyDescent="0.2">
      <c r="A1138" s="41"/>
      <c r="B1138" s="2"/>
      <c r="E1138" s="279"/>
      <c r="F1138" s="280"/>
      <c r="G1138" s="45"/>
      <c r="H1138" s="45"/>
      <c r="I1138" s="278"/>
      <c r="J1138" s="45"/>
      <c r="K1138" s="66"/>
      <c r="L1138" s="66"/>
    </row>
    <row r="1139" spans="1:12" x14ac:dyDescent="0.2">
      <c r="A1139" s="41"/>
      <c r="B1139" s="2"/>
      <c r="E1139" s="279"/>
      <c r="F1139" s="280"/>
      <c r="G1139" s="45"/>
      <c r="H1139" s="45"/>
      <c r="I1139" s="278"/>
      <c r="J1139" s="45"/>
      <c r="K1139" s="66"/>
      <c r="L1139" s="66"/>
    </row>
    <row r="1140" spans="1:12" x14ac:dyDescent="0.2">
      <c r="A1140" s="41"/>
      <c r="B1140" s="2"/>
      <c r="E1140" s="279"/>
      <c r="F1140" s="280"/>
      <c r="G1140" s="45"/>
      <c r="H1140" s="45"/>
      <c r="I1140" s="278"/>
      <c r="J1140" s="45"/>
      <c r="K1140" s="66"/>
      <c r="L1140" s="66"/>
    </row>
    <row r="1141" spans="1:12" x14ac:dyDescent="0.2">
      <c r="A1141" s="41"/>
      <c r="B1141" s="2"/>
      <c r="E1141" s="279"/>
      <c r="F1141" s="280"/>
      <c r="G1141" s="45"/>
      <c r="H1141" s="45"/>
      <c r="I1141" s="278"/>
      <c r="J1141" s="45"/>
      <c r="K1141" s="66"/>
      <c r="L1141" s="66"/>
    </row>
    <row r="1142" spans="1:12" x14ac:dyDescent="0.2">
      <c r="A1142" s="41"/>
      <c r="B1142" s="2"/>
      <c r="E1142" s="279"/>
      <c r="F1142" s="280"/>
      <c r="G1142" s="45"/>
      <c r="H1142" s="45"/>
      <c r="I1142" s="278"/>
      <c r="J1142" s="45"/>
      <c r="K1142" s="66"/>
      <c r="L1142" s="66"/>
    </row>
    <row r="1143" spans="1:12" x14ac:dyDescent="0.2">
      <c r="A1143" s="41"/>
      <c r="B1143" s="2"/>
      <c r="E1143" s="279"/>
      <c r="F1143" s="280"/>
      <c r="G1143" s="45"/>
      <c r="H1143" s="45"/>
      <c r="I1143" s="278"/>
      <c r="J1143" s="45"/>
      <c r="K1143" s="66"/>
      <c r="L1143" s="66"/>
    </row>
    <row r="1144" spans="1:12" x14ac:dyDescent="0.2">
      <c r="A1144" s="41"/>
      <c r="B1144" s="2"/>
      <c r="E1144" s="279"/>
      <c r="F1144" s="280"/>
      <c r="G1144" s="45"/>
      <c r="H1144" s="45"/>
      <c r="I1144" s="278"/>
      <c r="J1144" s="45"/>
      <c r="K1144" s="66"/>
      <c r="L1144" s="66"/>
    </row>
    <row r="1145" spans="1:12" x14ac:dyDescent="0.2">
      <c r="A1145" s="41"/>
      <c r="B1145" s="2"/>
      <c r="E1145" s="279"/>
      <c r="F1145" s="280"/>
      <c r="G1145" s="45"/>
      <c r="H1145" s="45"/>
      <c r="I1145" s="278"/>
      <c r="J1145" s="45"/>
      <c r="K1145" s="66"/>
      <c r="L1145" s="66"/>
    </row>
    <row r="1146" spans="1:12" x14ac:dyDescent="0.2">
      <c r="A1146" s="41"/>
      <c r="B1146" s="2"/>
      <c r="E1146" s="279"/>
      <c r="F1146" s="280"/>
      <c r="G1146" s="45"/>
      <c r="H1146" s="45"/>
      <c r="I1146" s="278"/>
      <c r="J1146" s="45"/>
      <c r="K1146" s="66"/>
      <c r="L1146" s="66"/>
    </row>
    <row r="1147" spans="1:12" x14ac:dyDescent="0.2">
      <c r="A1147" s="41"/>
      <c r="B1147" s="2"/>
      <c r="E1147" s="279"/>
      <c r="F1147" s="280"/>
      <c r="G1147" s="45"/>
      <c r="H1147" s="45"/>
      <c r="I1147" s="278"/>
      <c r="J1147" s="45"/>
      <c r="K1147" s="66"/>
      <c r="L1147" s="66"/>
    </row>
    <row r="1148" spans="1:12" x14ac:dyDescent="0.2">
      <c r="A1148" s="41"/>
      <c r="B1148" s="2"/>
      <c r="E1148" s="279"/>
      <c r="F1148" s="280"/>
      <c r="G1148" s="45"/>
      <c r="H1148" s="45"/>
      <c r="I1148" s="278"/>
      <c r="J1148" s="45"/>
      <c r="K1148" s="66"/>
      <c r="L1148" s="66"/>
    </row>
    <row r="1149" spans="1:12" x14ac:dyDescent="0.2">
      <c r="A1149" s="41"/>
      <c r="B1149" s="2"/>
      <c r="E1149" s="279"/>
      <c r="F1149" s="280"/>
      <c r="G1149" s="45"/>
      <c r="H1149" s="45"/>
      <c r="I1149" s="278"/>
      <c r="J1149" s="45"/>
      <c r="K1149" s="66"/>
      <c r="L1149" s="66"/>
    </row>
    <row r="1150" spans="1:12" x14ac:dyDescent="0.2">
      <c r="A1150" s="41"/>
      <c r="B1150" s="2"/>
      <c r="E1150" s="279"/>
      <c r="F1150" s="280"/>
      <c r="G1150" s="45"/>
      <c r="H1150" s="45"/>
      <c r="I1150" s="278"/>
      <c r="J1150" s="45"/>
      <c r="K1150" s="66"/>
      <c r="L1150" s="66"/>
    </row>
    <row r="1151" spans="1:12" x14ac:dyDescent="0.2">
      <c r="A1151" s="41"/>
      <c r="B1151" s="2"/>
      <c r="E1151" s="279"/>
      <c r="F1151" s="280"/>
      <c r="G1151" s="45"/>
      <c r="H1151" s="45"/>
      <c r="I1151" s="278"/>
      <c r="J1151" s="45"/>
      <c r="K1151" s="66"/>
      <c r="L1151" s="66"/>
    </row>
    <row r="1152" spans="1:12" x14ac:dyDescent="0.2">
      <c r="A1152" s="41"/>
      <c r="B1152" s="2"/>
      <c r="E1152" s="279"/>
      <c r="F1152" s="280"/>
      <c r="G1152" s="45"/>
      <c r="H1152" s="45"/>
      <c r="I1152" s="278"/>
      <c r="J1152" s="45"/>
      <c r="K1152" s="66"/>
      <c r="L1152" s="66"/>
    </row>
    <row r="1153" spans="1:12" x14ac:dyDescent="0.2">
      <c r="A1153" s="41"/>
      <c r="B1153" s="2"/>
      <c r="E1153" s="279"/>
      <c r="F1153" s="280"/>
      <c r="G1153" s="45"/>
      <c r="H1153" s="45"/>
      <c r="I1153" s="278"/>
      <c r="J1153" s="45"/>
      <c r="K1153" s="66"/>
      <c r="L1153" s="66"/>
    </row>
    <row r="1154" spans="1:12" x14ac:dyDescent="0.2">
      <c r="A1154" s="41"/>
      <c r="B1154" s="2"/>
      <c r="E1154" s="279"/>
      <c r="F1154" s="280"/>
      <c r="G1154" s="45"/>
      <c r="H1154" s="45"/>
      <c r="I1154" s="278"/>
      <c r="J1154" s="45"/>
      <c r="K1154" s="66"/>
      <c r="L1154" s="66"/>
    </row>
    <row r="1155" spans="1:12" x14ac:dyDescent="0.2">
      <c r="A1155" s="41"/>
      <c r="B1155" s="2"/>
      <c r="E1155" s="279"/>
      <c r="F1155" s="280"/>
      <c r="G1155" s="45"/>
      <c r="H1155" s="45"/>
      <c r="I1155" s="278"/>
      <c r="J1155" s="45"/>
      <c r="K1155" s="66"/>
      <c r="L1155" s="66"/>
    </row>
    <row r="1156" spans="1:12" x14ac:dyDescent="0.2">
      <c r="A1156" s="41"/>
      <c r="B1156" s="2"/>
      <c r="E1156" s="279"/>
      <c r="F1156" s="280"/>
      <c r="G1156" s="45"/>
      <c r="H1156" s="45"/>
      <c r="I1156" s="278"/>
      <c r="J1156" s="45"/>
      <c r="K1156" s="66"/>
      <c r="L1156" s="66"/>
    </row>
    <row r="1157" spans="1:12" x14ac:dyDescent="0.2">
      <c r="A1157" s="41"/>
      <c r="B1157" s="2"/>
      <c r="E1157" s="279"/>
      <c r="F1157" s="280"/>
      <c r="G1157" s="45"/>
      <c r="H1157" s="45"/>
      <c r="I1157" s="278"/>
      <c r="J1157" s="45"/>
      <c r="K1157" s="66"/>
      <c r="L1157" s="66"/>
    </row>
    <row r="1158" spans="1:12" x14ac:dyDescent="0.2">
      <c r="A1158" s="41"/>
      <c r="B1158" s="2"/>
      <c r="E1158" s="279"/>
      <c r="F1158" s="280"/>
      <c r="G1158" s="45"/>
      <c r="H1158" s="45"/>
      <c r="I1158" s="278"/>
      <c r="J1158" s="45"/>
      <c r="K1158" s="66"/>
      <c r="L1158" s="66"/>
    </row>
    <row r="1159" spans="1:12" x14ac:dyDescent="0.2">
      <c r="A1159" s="41"/>
      <c r="B1159" s="2"/>
      <c r="E1159" s="279"/>
      <c r="F1159" s="280"/>
      <c r="G1159" s="45"/>
      <c r="H1159" s="45"/>
      <c r="I1159" s="278"/>
      <c r="J1159" s="45"/>
      <c r="K1159" s="66"/>
      <c r="L1159" s="66"/>
    </row>
    <row r="1160" spans="1:12" x14ac:dyDescent="0.2">
      <c r="A1160" s="41"/>
      <c r="B1160" s="2"/>
      <c r="E1160" s="279"/>
      <c r="F1160" s="280"/>
      <c r="G1160" s="45"/>
      <c r="H1160" s="45"/>
      <c r="I1160" s="278"/>
      <c r="J1160" s="45"/>
      <c r="K1160" s="66"/>
      <c r="L1160" s="66"/>
    </row>
    <row r="1161" spans="1:12" x14ac:dyDescent="0.2">
      <c r="A1161" s="41"/>
      <c r="B1161" s="2"/>
      <c r="E1161" s="279"/>
      <c r="F1161" s="280"/>
      <c r="G1161" s="45"/>
      <c r="H1161" s="45"/>
      <c r="I1161" s="278"/>
      <c r="J1161" s="45"/>
      <c r="K1161" s="66"/>
      <c r="L1161" s="66"/>
    </row>
    <row r="1162" spans="1:12" x14ac:dyDescent="0.2">
      <c r="A1162" s="41"/>
      <c r="B1162" s="2"/>
      <c r="E1162" s="279"/>
      <c r="F1162" s="280"/>
      <c r="G1162" s="45"/>
      <c r="H1162" s="45"/>
      <c r="I1162" s="278"/>
      <c r="J1162" s="45"/>
      <c r="K1162" s="66"/>
      <c r="L1162" s="66"/>
    </row>
    <row r="1163" spans="1:12" x14ac:dyDescent="0.2">
      <c r="A1163" s="41"/>
      <c r="B1163" s="2"/>
      <c r="E1163" s="279"/>
      <c r="F1163" s="280"/>
      <c r="G1163" s="45"/>
      <c r="H1163" s="45"/>
      <c r="I1163" s="278"/>
      <c r="J1163" s="45"/>
      <c r="K1163" s="66"/>
      <c r="L1163" s="66"/>
    </row>
    <row r="1164" spans="1:12" x14ac:dyDescent="0.2">
      <c r="A1164" s="41"/>
      <c r="B1164" s="2"/>
      <c r="E1164" s="279"/>
      <c r="F1164" s="280"/>
      <c r="G1164" s="45"/>
      <c r="H1164" s="45"/>
      <c r="I1164" s="278"/>
      <c r="J1164" s="45"/>
      <c r="K1164" s="66"/>
      <c r="L1164" s="66"/>
    </row>
    <row r="1165" spans="1:12" x14ac:dyDescent="0.2">
      <c r="A1165" s="41"/>
      <c r="B1165" s="2"/>
      <c r="E1165" s="279"/>
      <c r="F1165" s="280"/>
      <c r="G1165" s="45"/>
      <c r="H1165" s="45"/>
      <c r="I1165" s="278"/>
      <c r="J1165" s="45"/>
      <c r="K1165" s="66"/>
      <c r="L1165" s="66"/>
    </row>
    <row r="1166" spans="1:12" x14ac:dyDescent="0.2">
      <c r="A1166" s="41"/>
      <c r="B1166" s="2"/>
      <c r="E1166" s="279"/>
      <c r="F1166" s="280"/>
      <c r="G1166" s="45"/>
      <c r="H1166" s="45"/>
      <c r="I1166" s="278"/>
      <c r="J1166" s="45"/>
      <c r="K1166" s="66"/>
      <c r="L1166" s="66"/>
    </row>
    <row r="1167" spans="1:12" x14ac:dyDescent="0.2">
      <c r="A1167" s="41"/>
      <c r="B1167" s="2"/>
      <c r="E1167" s="279"/>
      <c r="F1167" s="280"/>
      <c r="G1167" s="45"/>
      <c r="H1167" s="45"/>
      <c r="I1167" s="278"/>
      <c r="J1167" s="45"/>
      <c r="K1167" s="66"/>
      <c r="L1167" s="66"/>
    </row>
    <row r="1168" spans="1:12" x14ac:dyDescent="0.2">
      <c r="A1168" s="41"/>
      <c r="B1168" s="2"/>
      <c r="E1168" s="279"/>
      <c r="F1168" s="280"/>
      <c r="G1168" s="45"/>
      <c r="H1168" s="45"/>
      <c r="I1168" s="278"/>
      <c r="J1168" s="45"/>
      <c r="K1168" s="66"/>
      <c r="L1168" s="66"/>
    </row>
    <row r="1169" spans="1:12" x14ac:dyDescent="0.2">
      <c r="A1169" s="41"/>
      <c r="B1169" s="2"/>
      <c r="E1169" s="279"/>
      <c r="F1169" s="280"/>
      <c r="G1169" s="45"/>
      <c r="H1169" s="45"/>
      <c r="I1169" s="278"/>
      <c r="J1169" s="45"/>
      <c r="K1169" s="66"/>
      <c r="L1169" s="66"/>
    </row>
    <row r="1170" spans="1:12" x14ac:dyDescent="0.2">
      <c r="A1170" s="41"/>
      <c r="B1170" s="2"/>
      <c r="E1170" s="279"/>
      <c r="F1170" s="280"/>
      <c r="G1170" s="45"/>
      <c r="H1170" s="45"/>
      <c r="I1170" s="278"/>
      <c r="J1170" s="45"/>
      <c r="K1170" s="66"/>
      <c r="L1170" s="66"/>
    </row>
    <row r="1171" spans="1:12" x14ac:dyDescent="0.2">
      <c r="A1171" s="41"/>
      <c r="B1171" s="2"/>
      <c r="E1171" s="279"/>
      <c r="F1171" s="280"/>
      <c r="G1171" s="45"/>
      <c r="H1171" s="45"/>
      <c r="I1171" s="278"/>
      <c r="J1171" s="45"/>
      <c r="K1171" s="66"/>
      <c r="L1171" s="66"/>
    </row>
    <row r="1172" spans="1:12" x14ac:dyDescent="0.2">
      <c r="A1172" s="41"/>
      <c r="B1172" s="2"/>
      <c r="E1172" s="279"/>
      <c r="F1172" s="280"/>
      <c r="G1172" s="45"/>
      <c r="H1172" s="45"/>
      <c r="I1172" s="278"/>
      <c r="J1172" s="45"/>
      <c r="K1172" s="66"/>
      <c r="L1172" s="66"/>
    </row>
    <row r="1173" spans="1:12" x14ac:dyDescent="0.2">
      <c r="A1173" s="41"/>
      <c r="B1173" s="2"/>
      <c r="E1173" s="279"/>
      <c r="F1173" s="280"/>
      <c r="G1173" s="45"/>
      <c r="H1173" s="45"/>
      <c r="I1173" s="278"/>
      <c r="J1173" s="45"/>
      <c r="K1173" s="66"/>
      <c r="L1173" s="66"/>
    </row>
    <row r="1174" spans="1:12" x14ac:dyDescent="0.2">
      <c r="A1174" s="41"/>
      <c r="B1174" s="2"/>
      <c r="E1174" s="279"/>
      <c r="F1174" s="280"/>
      <c r="G1174" s="45"/>
      <c r="H1174" s="45"/>
      <c r="I1174" s="278"/>
      <c r="J1174" s="45"/>
      <c r="K1174" s="66"/>
      <c r="L1174" s="66"/>
    </row>
    <row r="1175" spans="1:12" x14ac:dyDescent="0.2">
      <c r="A1175" s="41"/>
      <c r="B1175" s="2"/>
      <c r="E1175" s="279"/>
      <c r="F1175" s="280"/>
      <c r="G1175" s="45"/>
      <c r="H1175" s="45"/>
      <c r="I1175" s="278"/>
      <c r="J1175" s="45"/>
      <c r="K1175" s="66"/>
      <c r="L1175" s="66"/>
    </row>
    <row r="1176" spans="1:12" x14ac:dyDescent="0.2">
      <c r="A1176" s="41"/>
      <c r="B1176" s="2"/>
      <c r="E1176" s="279"/>
      <c r="F1176" s="280"/>
      <c r="G1176" s="45"/>
      <c r="H1176" s="45"/>
      <c r="I1176" s="278"/>
      <c r="J1176" s="45"/>
      <c r="K1176" s="66"/>
      <c r="L1176" s="66"/>
    </row>
    <row r="1177" spans="1:12" x14ac:dyDescent="0.2">
      <c r="A1177" s="41"/>
      <c r="B1177" s="2"/>
      <c r="E1177" s="279"/>
      <c r="F1177" s="280"/>
      <c r="G1177" s="45"/>
      <c r="H1177" s="45"/>
      <c r="I1177" s="278"/>
      <c r="J1177" s="45"/>
      <c r="K1177" s="66"/>
      <c r="L1177" s="66"/>
    </row>
    <row r="1178" spans="1:12" x14ac:dyDescent="0.2">
      <c r="A1178" s="41"/>
      <c r="B1178" s="2"/>
      <c r="E1178" s="279"/>
      <c r="F1178" s="280"/>
      <c r="G1178" s="45"/>
      <c r="H1178" s="45"/>
      <c r="I1178" s="278"/>
      <c r="J1178" s="45"/>
      <c r="K1178" s="66"/>
      <c r="L1178" s="66"/>
    </row>
    <row r="1179" spans="1:12" x14ac:dyDescent="0.2">
      <c r="A1179" s="41"/>
      <c r="B1179" s="2"/>
      <c r="E1179" s="279"/>
      <c r="F1179" s="280"/>
      <c r="G1179" s="45"/>
      <c r="H1179" s="45"/>
      <c r="I1179" s="278"/>
      <c r="J1179" s="45"/>
      <c r="K1179" s="66"/>
      <c r="L1179" s="66"/>
    </row>
    <row r="1180" spans="1:12" x14ac:dyDescent="0.2">
      <c r="A1180" s="41"/>
      <c r="B1180" s="2"/>
      <c r="E1180" s="279"/>
      <c r="F1180" s="280"/>
      <c r="G1180" s="45"/>
      <c r="H1180" s="45"/>
      <c r="I1180" s="278"/>
      <c r="J1180" s="45"/>
      <c r="K1180" s="66"/>
      <c r="L1180" s="66"/>
    </row>
    <row r="1181" spans="1:12" x14ac:dyDescent="0.2">
      <c r="A1181" s="41"/>
      <c r="B1181" s="2"/>
      <c r="E1181" s="279"/>
      <c r="F1181" s="280"/>
      <c r="G1181" s="45"/>
      <c r="H1181" s="45"/>
      <c r="I1181" s="278"/>
      <c r="J1181" s="45"/>
      <c r="K1181" s="66"/>
      <c r="L1181" s="66"/>
    </row>
    <row r="1182" spans="1:12" x14ac:dyDescent="0.2">
      <c r="A1182" s="41"/>
      <c r="B1182" s="2"/>
      <c r="E1182" s="279"/>
      <c r="F1182" s="280"/>
      <c r="G1182" s="45"/>
      <c r="H1182" s="45"/>
      <c r="I1182" s="278"/>
      <c r="J1182" s="45"/>
      <c r="K1182" s="66"/>
      <c r="L1182" s="66"/>
    </row>
    <row r="1183" spans="1:12" x14ac:dyDescent="0.2">
      <c r="A1183" s="41"/>
      <c r="B1183" s="2"/>
      <c r="E1183" s="279"/>
      <c r="F1183" s="280"/>
      <c r="G1183" s="45"/>
      <c r="H1183" s="45"/>
      <c r="I1183" s="278"/>
      <c r="J1183" s="45"/>
      <c r="K1183" s="66"/>
      <c r="L1183" s="66"/>
    </row>
    <row r="1184" spans="1:12" x14ac:dyDescent="0.2">
      <c r="A1184" s="41"/>
      <c r="B1184" s="2"/>
      <c r="E1184" s="279"/>
      <c r="F1184" s="280"/>
      <c r="G1184" s="45"/>
      <c r="H1184" s="45"/>
      <c r="I1184" s="278"/>
      <c r="J1184" s="45"/>
      <c r="K1184" s="66"/>
      <c r="L1184" s="66"/>
    </row>
    <row r="1185" spans="1:12" x14ac:dyDescent="0.2">
      <c r="A1185" s="41"/>
      <c r="B1185" s="2"/>
      <c r="E1185" s="279"/>
      <c r="F1185" s="280"/>
      <c r="G1185" s="45"/>
      <c r="H1185" s="45"/>
      <c r="I1185" s="278"/>
      <c r="J1185" s="45"/>
      <c r="K1185" s="66"/>
      <c r="L1185" s="66"/>
    </row>
    <row r="1186" spans="1:12" x14ac:dyDescent="0.2">
      <c r="A1186" s="41"/>
      <c r="B1186" s="2"/>
      <c r="E1186" s="279"/>
      <c r="F1186" s="280"/>
      <c r="G1186" s="45"/>
      <c r="H1186" s="45"/>
      <c r="I1186" s="278"/>
      <c r="J1186" s="45"/>
      <c r="K1186" s="66"/>
      <c r="L1186" s="66"/>
    </row>
    <row r="1187" spans="1:12" x14ac:dyDescent="0.2">
      <c r="A1187" s="41"/>
      <c r="B1187" s="2"/>
      <c r="E1187" s="279"/>
      <c r="F1187" s="280"/>
      <c r="G1187" s="45"/>
      <c r="H1187" s="45"/>
      <c r="I1187" s="278"/>
      <c r="J1187" s="45"/>
      <c r="K1187" s="66"/>
      <c r="L1187" s="66"/>
    </row>
    <row r="1188" spans="1:12" x14ac:dyDescent="0.2">
      <c r="A1188" s="41"/>
      <c r="B1188" s="2"/>
      <c r="E1188" s="279"/>
      <c r="F1188" s="280"/>
      <c r="G1188" s="45"/>
      <c r="H1188" s="45"/>
      <c r="I1188" s="278"/>
      <c r="J1188" s="45"/>
      <c r="K1188" s="66"/>
      <c r="L1188" s="66"/>
    </row>
    <row r="1189" spans="1:12" x14ac:dyDescent="0.2">
      <c r="A1189" s="41"/>
      <c r="B1189" s="2"/>
      <c r="E1189" s="279"/>
      <c r="F1189" s="280"/>
      <c r="G1189" s="45"/>
      <c r="H1189" s="45"/>
      <c r="I1189" s="278"/>
      <c r="J1189" s="45"/>
      <c r="K1189" s="66"/>
      <c r="L1189" s="66"/>
    </row>
    <row r="1190" spans="1:12" x14ac:dyDescent="0.2">
      <c r="A1190" s="41"/>
      <c r="B1190" s="2"/>
      <c r="E1190" s="279"/>
      <c r="F1190" s="280"/>
      <c r="G1190" s="45"/>
      <c r="H1190" s="45"/>
      <c r="I1190" s="278"/>
      <c r="J1190" s="45"/>
      <c r="K1190" s="66"/>
      <c r="L1190" s="66"/>
    </row>
    <row r="1191" spans="1:12" x14ac:dyDescent="0.2">
      <c r="A1191" s="41"/>
      <c r="B1191" s="2"/>
      <c r="E1191" s="279"/>
      <c r="F1191" s="280"/>
      <c r="G1191" s="45"/>
      <c r="H1191" s="45"/>
      <c r="I1191" s="278"/>
      <c r="J1191" s="45"/>
      <c r="K1191" s="66"/>
      <c r="L1191" s="66"/>
    </row>
    <row r="1192" spans="1:12" x14ac:dyDescent="0.2">
      <c r="A1192" s="41"/>
      <c r="B1192" s="2"/>
      <c r="E1192" s="279"/>
      <c r="F1192" s="280"/>
      <c r="G1192" s="45"/>
      <c r="H1192" s="45"/>
      <c r="I1192" s="278"/>
      <c r="J1192" s="45"/>
      <c r="K1192" s="66"/>
      <c r="L1192" s="66"/>
    </row>
    <row r="1193" spans="1:12" x14ac:dyDescent="0.2">
      <c r="A1193" s="41"/>
      <c r="B1193" s="2"/>
      <c r="E1193" s="279"/>
      <c r="F1193" s="280"/>
      <c r="G1193" s="45"/>
      <c r="H1193" s="45"/>
      <c r="I1193" s="278"/>
      <c r="J1193" s="45"/>
      <c r="K1193" s="66"/>
      <c r="L1193" s="66"/>
    </row>
    <row r="1194" spans="1:12" x14ac:dyDescent="0.2">
      <c r="A1194" s="41"/>
      <c r="B1194" s="2"/>
      <c r="E1194" s="279"/>
      <c r="F1194" s="280"/>
      <c r="G1194" s="45"/>
      <c r="H1194" s="45"/>
      <c r="I1194" s="278"/>
      <c r="J1194" s="45"/>
      <c r="K1194" s="66"/>
      <c r="L1194" s="66"/>
    </row>
    <row r="1195" spans="1:12" x14ac:dyDescent="0.2">
      <c r="A1195" s="41"/>
      <c r="B1195" s="2"/>
      <c r="E1195" s="279"/>
      <c r="F1195" s="280"/>
      <c r="G1195" s="45"/>
      <c r="H1195" s="45"/>
      <c r="I1195" s="278"/>
      <c r="J1195" s="45"/>
      <c r="K1195" s="66"/>
      <c r="L1195" s="66"/>
    </row>
    <row r="1196" spans="1:12" x14ac:dyDescent="0.2">
      <c r="A1196" s="41"/>
      <c r="B1196" s="2"/>
      <c r="E1196" s="279"/>
      <c r="F1196" s="280"/>
      <c r="G1196" s="45"/>
      <c r="H1196" s="45"/>
      <c r="I1196" s="278"/>
      <c r="J1196" s="45"/>
      <c r="K1196" s="66"/>
      <c r="L1196" s="66"/>
    </row>
    <row r="1197" spans="1:12" x14ac:dyDescent="0.2">
      <c r="A1197" s="41"/>
      <c r="B1197" s="2"/>
      <c r="E1197" s="279"/>
      <c r="F1197" s="280"/>
      <c r="G1197" s="45"/>
      <c r="H1197" s="45"/>
      <c r="I1197" s="278"/>
      <c r="J1197" s="45"/>
      <c r="K1197" s="66"/>
      <c r="L1197" s="66"/>
    </row>
    <row r="1198" spans="1:12" x14ac:dyDescent="0.2">
      <c r="A1198" s="41"/>
      <c r="B1198" s="2"/>
      <c r="E1198" s="279"/>
      <c r="F1198" s="280"/>
      <c r="G1198" s="45"/>
      <c r="H1198" s="45"/>
      <c r="I1198" s="278"/>
      <c r="J1198" s="45"/>
      <c r="K1198" s="66"/>
      <c r="L1198" s="66"/>
    </row>
    <row r="1199" spans="1:12" x14ac:dyDescent="0.2">
      <c r="A1199" s="41"/>
      <c r="B1199" s="2"/>
      <c r="E1199" s="279"/>
      <c r="F1199" s="280"/>
      <c r="G1199" s="45"/>
      <c r="H1199" s="45"/>
      <c r="I1199" s="278"/>
      <c r="J1199" s="45"/>
      <c r="K1199" s="66"/>
      <c r="L1199" s="66"/>
    </row>
    <row r="1200" spans="1:12" x14ac:dyDescent="0.2">
      <c r="A1200" s="41"/>
      <c r="B1200" s="2"/>
      <c r="E1200" s="279"/>
      <c r="F1200" s="280"/>
      <c r="G1200" s="45"/>
      <c r="H1200" s="45"/>
      <c r="I1200" s="278"/>
      <c r="J1200" s="45"/>
      <c r="K1200" s="66"/>
      <c r="L1200" s="66"/>
    </row>
    <row r="1201" spans="1:12" x14ac:dyDescent="0.2">
      <c r="A1201" s="41"/>
      <c r="B1201" s="2"/>
      <c r="E1201" s="279"/>
      <c r="F1201" s="280"/>
      <c r="G1201" s="45"/>
      <c r="H1201" s="45"/>
      <c r="I1201" s="278"/>
      <c r="J1201" s="45"/>
      <c r="K1201" s="66"/>
      <c r="L1201" s="66"/>
    </row>
    <row r="1202" spans="1:12" x14ac:dyDescent="0.2">
      <c r="A1202" s="41"/>
      <c r="B1202" s="2"/>
      <c r="E1202" s="279"/>
      <c r="F1202" s="280"/>
      <c r="G1202" s="45"/>
      <c r="H1202" s="45"/>
      <c r="I1202" s="278"/>
      <c r="J1202" s="45"/>
      <c r="K1202" s="66"/>
      <c r="L1202" s="66"/>
    </row>
    <row r="1203" spans="1:12" x14ac:dyDescent="0.2">
      <c r="A1203" s="41"/>
      <c r="B1203" s="2"/>
      <c r="E1203" s="279"/>
      <c r="F1203" s="280"/>
      <c r="G1203" s="45"/>
      <c r="H1203" s="45"/>
      <c r="I1203" s="278"/>
      <c r="J1203" s="45"/>
      <c r="K1203" s="66"/>
      <c r="L1203" s="66"/>
    </row>
    <row r="1204" spans="1:12" x14ac:dyDescent="0.2">
      <c r="A1204" s="41"/>
      <c r="B1204" s="2"/>
      <c r="E1204" s="279"/>
      <c r="F1204" s="280"/>
      <c r="G1204" s="45"/>
      <c r="H1204" s="45"/>
      <c r="I1204" s="278"/>
      <c r="J1204" s="45"/>
      <c r="K1204" s="66"/>
      <c r="L1204" s="66"/>
    </row>
    <row r="1205" spans="1:12" x14ac:dyDescent="0.2">
      <c r="A1205" s="41"/>
      <c r="B1205" s="2"/>
      <c r="E1205" s="279"/>
      <c r="F1205" s="280"/>
      <c r="G1205" s="45"/>
      <c r="H1205" s="45"/>
      <c r="I1205" s="278"/>
      <c r="J1205" s="45"/>
      <c r="K1205" s="66"/>
      <c r="L1205" s="66"/>
    </row>
    <row r="1206" spans="1:12" x14ac:dyDescent="0.2">
      <c r="A1206" s="41"/>
      <c r="B1206" s="2"/>
      <c r="E1206" s="279"/>
      <c r="F1206" s="280"/>
      <c r="G1206" s="45"/>
      <c r="H1206" s="45"/>
      <c r="I1206" s="278"/>
      <c r="J1206" s="45"/>
      <c r="K1206" s="66"/>
      <c r="L1206" s="66"/>
    </row>
    <row r="1207" spans="1:12" x14ac:dyDescent="0.2">
      <c r="A1207" s="41"/>
      <c r="B1207" s="2"/>
      <c r="E1207" s="279"/>
      <c r="F1207" s="280"/>
      <c r="G1207" s="45"/>
      <c r="H1207" s="45"/>
      <c r="I1207" s="278"/>
      <c r="J1207" s="45"/>
      <c r="K1207" s="66"/>
      <c r="L1207" s="66"/>
    </row>
    <row r="1208" spans="1:12" x14ac:dyDescent="0.2">
      <c r="A1208" s="41"/>
      <c r="B1208" s="2"/>
      <c r="E1208" s="279"/>
      <c r="F1208" s="280"/>
      <c r="G1208" s="45"/>
      <c r="H1208" s="45"/>
      <c r="I1208" s="278"/>
      <c r="J1208" s="45"/>
      <c r="K1208" s="66"/>
      <c r="L1208" s="66"/>
    </row>
    <row r="1209" spans="1:12" x14ac:dyDescent="0.2">
      <c r="A1209" s="41"/>
      <c r="B1209" s="2"/>
      <c r="E1209" s="279"/>
      <c r="F1209" s="280"/>
      <c r="G1209" s="45"/>
      <c r="H1209" s="45"/>
      <c r="I1209" s="278"/>
      <c r="J1209" s="45"/>
      <c r="K1209" s="66"/>
      <c r="L1209" s="66"/>
    </row>
    <row r="1210" spans="1:12" x14ac:dyDescent="0.2">
      <c r="A1210" s="41"/>
      <c r="B1210" s="2"/>
      <c r="E1210" s="279"/>
      <c r="F1210" s="280"/>
      <c r="G1210" s="45"/>
      <c r="H1210" s="45"/>
      <c r="I1210" s="278"/>
      <c r="J1210" s="45"/>
      <c r="K1210" s="66"/>
      <c r="L1210" s="66"/>
    </row>
    <row r="1211" spans="1:12" x14ac:dyDescent="0.2">
      <c r="A1211" s="41"/>
      <c r="B1211" s="2"/>
      <c r="E1211" s="279"/>
      <c r="F1211" s="280"/>
      <c r="G1211" s="45"/>
      <c r="H1211" s="45"/>
      <c r="I1211" s="278"/>
      <c r="J1211" s="45"/>
      <c r="K1211" s="66"/>
      <c r="L1211" s="66"/>
    </row>
    <row r="1212" spans="1:12" x14ac:dyDescent="0.2">
      <c r="A1212" s="41"/>
      <c r="B1212" s="2"/>
      <c r="E1212" s="279"/>
      <c r="F1212" s="280"/>
      <c r="G1212" s="45"/>
      <c r="H1212" s="45"/>
      <c r="I1212" s="278"/>
      <c r="J1212" s="45"/>
      <c r="K1212" s="66"/>
      <c r="L1212" s="66"/>
    </row>
    <row r="1213" spans="1:12" x14ac:dyDescent="0.2">
      <c r="A1213" s="41"/>
      <c r="B1213" s="2"/>
      <c r="E1213" s="279"/>
      <c r="F1213" s="280"/>
      <c r="G1213" s="45"/>
      <c r="H1213" s="45"/>
      <c r="I1213" s="278"/>
      <c r="J1213" s="45"/>
      <c r="K1213" s="66"/>
      <c r="L1213" s="66"/>
    </row>
    <row r="1214" spans="1:12" x14ac:dyDescent="0.2">
      <c r="A1214" s="41"/>
      <c r="B1214" s="2"/>
      <c r="E1214" s="279"/>
      <c r="F1214" s="280"/>
      <c r="G1214" s="45"/>
      <c r="H1214" s="45"/>
      <c r="I1214" s="278"/>
      <c r="J1214" s="45"/>
      <c r="K1214" s="66"/>
      <c r="L1214" s="66"/>
    </row>
    <row r="1215" spans="1:12" x14ac:dyDescent="0.2">
      <c r="A1215" s="41"/>
      <c r="B1215" s="2"/>
      <c r="E1215" s="279"/>
      <c r="F1215" s="280"/>
      <c r="G1215" s="45"/>
      <c r="H1215" s="45"/>
      <c r="I1215" s="278"/>
      <c r="J1215" s="45"/>
      <c r="K1215" s="66"/>
      <c r="L1215" s="66"/>
    </row>
    <row r="1216" spans="1:12" x14ac:dyDescent="0.2">
      <c r="A1216" s="41"/>
      <c r="B1216" s="2"/>
      <c r="E1216" s="279"/>
      <c r="F1216" s="280"/>
      <c r="G1216" s="45"/>
      <c r="H1216" s="45"/>
      <c r="I1216" s="278"/>
      <c r="J1216" s="45"/>
      <c r="K1216" s="66"/>
      <c r="L1216" s="66"/>
    </row>
    <row r="1217" spans="1:12" x14ac:dyDescent="0.2">
      <c r="A1217" s="41"/>
      <c r="B1217" s="2"/>
      <c r="E1217" s="279"/>
      <c r="F1217" s="280"/>
      <c r="G1217" s="45"/>
      <c r="H1217" s="45"/>
      <c r="I1217" s="278"/>
      <c r="J1217" s="45"/>
      <c r="K1217" s="66"/>
      <c r="L1217" s="66"/>
    </row>
    <row r="1218" spans="1:12" x14ac:dyDescent="0.2">
      <c r="A1218" s="41"/>
      <c r="B1218" s="2"/>
      <c r="E1218" s="279"/>
      <c r="F1218" s="280"/>
      <c r="G1218" s="45"/>
      <c r="H1218" s="45"/>
      <c r="I1218" s="278"/>
      <c r="J1218" s="45"/>
      <c r="K1218" s="66"/>
      <c r="L1218" s="66"/>
    </row>
    <row r="1219" spans="1:12" x14ac:dyDescent="0.2">
      <c r="A1219" s="41"/>
      <c r="B1219" s="2"/>
      <c r="E1219" s="279"/>
      <c r="F1219" s="280"/>
      <c r="G1219" s="45"/>
      <c r="H1219" s="45"/>
      <c r="I1219" s="278"/>
      <c r="J1219" s="45"/>
      <c r="K1219" s="66"/>
      <c r="L1219" s="66"/>
    </row>
    <row r="1220" spans="1:12" x14ac:dyDescent="0.2">
      <c r="A1220" s="41"/>
      <c r="B1220" s="2"/>
      <c r="E1220" s="279"/>
      <c r="F1220" s="280"/>
      <c r="G1220" s="45"/>
      <c r="H1220" s="45"/>
      <c r="I1220" s="278"/>
      <c r="J1220" s="45"/>
      <c r="K1220" s="66"/>
      <c r="L1220" s="66"/>
    </row>
    <row r="1221" spans="1:12" x14ac:dyDescent="0.2">
      <c r="A1221" s="41"/>
      <c r="B1221" s="2"/>
      <c r="E1221" s="279"/>
      <c r="F1221" s="280"/>
      <c r="G1221" s="45"/>
      <c r="H1221" s="45"/>
      <c r="I1221" s="278"/>
      <c r="J1221" s="45"/>
      <c r="K1221" s="66"/>
      <c r="L1221" s="66"/>
    </row>
    <row r="1222" spans="1:12" x14ac:dyDescent="0.2">
      <c r="A1222" s="41"/>
      <c r="B1222" s="2"/>
      <c r="E1222" s="279"/>
      <c r="F1222" s="280"/>
      <c r="G1222" s="45"/>
      <c r="H1222" s="45"/>
      <c r="I1222" s="278"/>
      <c r="J1222" s="45"/>
      <c r="K1222" s="66"/>
      <c r="L1222" s="66"/>
    </row>
    <row r="1223" spans="1:12" x14ac:dyDescent="0.2">
      <c r="A1223" s="41"/>
      <c r="B1223" s="2"/>
      <c r="E1223" s="279"/>
      <c r="F1223" s="280"/>
      <c r="G1223" s="45"/>
      <c r="H1223" s="45"/>
      <c r="I1223" s="278"/>
      <c r="J1223" s="45"/>
      <c r="K1223" s="66"/>
      <c r="L1223" s="66"/>
    </row>
    <row r="1224" spans="1:12" x14ac:dyDescent="0.2">
      <c r="A1224" s="41"/>
      <c r="B1224" s="2"/>
      <c r="E1224" s="279"/>
      <c r="F1224" s="280"/>
      <c r="G1224" s="45"/>
      <c r="H1224" s="45"/>
      <c r="I1224" s="278"/>
      <c r="J1224" s="45"/>
      <c r="K1224" s="66"/>
      <c r="L1224" s="66"/>
    </row>
    <row r="1225" spans="1:12" x14ac:dyDescent="0.2">
      <c r="A1225" s="41"/>
      <c r="B1225" s="2"/>
      <c r="E1225" s="279"/>
      <c r="F1225" s="280"/>
      <c r="G1225" s="45"/>
      <c r="H1225" s="45"/>
      <c r="I1225" s="278"/>
      <c r="J1225" s="45"/>
      <c r="K1225" s="66"/>
      <c r="L1225" s="66"/>
    </row>
    <row r="1226" spans="1:12" x14ac:dyDescent="0.2">
      <c r="A1226" s="41"/>
      <c r="B1226" s="2"/>
      <c r="E1226" s="279"/>
      <c r="F1226" s="280"/>
      <c r="G1226" s="45"/>
      <c r="H1226" s="45"/>
      <c r="I1226" s="278"/>
      <c r="J1226" s="45"/>
      <c r="K1226" s="66"/>
      <c r="L1226" s="66"/>
    </row>
    <row r="1227" spans="1:12" x14ac:dyDescent="0.2">
      <c r="A1227" s="41"/>
      <c r="B1227" s="2"/>
      <c r="E1227" s="279"/>
      <c r="F1227" s="280"/>
      <c r="G1227" s="45"/>
      <c r="H1227" s="45"/>
      <c r="I1227" s="278"/>
      <c r="J1227" s="45"/>
      <c r="K1227" s="66"/>
      <c r="L1227" s="66"/>
    </row>
    <row r="1228" spans="1:12" x14ac:dyDescent="0.2">
      <c r="A1228" s="41"/>
      <c r="B1228" s="2"/>
      <c r="E1228" s="279"/>
      <c r="F1228" s="280"/>
      <c r="G1228" s="45"/>
      <c r="H1228" s="45"/>
      <c r="I1228" s="278"/>
      <c r="J1228" s="45"/>
      <c r="K1228" s="66"/>
      <c r="L1228" s="66"/>
    </row>
    <row r="1229" spans="1:12" x14ac:dyDescent="0.2">
      <c r="A1229" s="41"/>
      <c r="B1229" s="2"/>
      <c r="E1229" s="279"/>
      <c r="F1229" s="280"/>
      <c r="G1229" s="45"/>
      <c r="H1229" s="45"/>
      <c r="I1229" s="278"/>
      <c r="J1229" s="45"/>
      <c r="K1229" s="66"/>
      <c r="L1229" s="66"/>
    </row>
    <row r="1230" spans="1:12" x14ac:dyDescent="0.2">
      <c r="A1230" s="41"/>
      <c r="B1230" s="2"/>
      <c r="E1230" s="279"/>
      <c r="F1230" s="280"/>
      <c r="G1230" s="45"/>
      <c r="H1230" s="45"/>
      <c r="I1230" s="278"/>
      <c r="J1230" s="45"/>
      <c r="K1230" s="66"/>
      <c r="L1230" s="66"/>
    </row>
    <row r="1231" spans="1:12" x14ac:dyDescent="0.2">
      <c r="A1231" s="41"/>
      <c r="B1231" s="2"/>
      <c r="E1231" s="279"/>
      <c r="F1231" s="280"/>
      <c r="G1231" s="45"/>
      <c r="H1231" s="45"/>
      <c r="I1231" s="278"/>
      <c r="J1231" s="45"/>
      <c r="K1231" s="66"/>
      <c r="L1231" s="66"/>
    </row>
    <row r="1232" spans="1:12" x14ac:dyDescent="0.2">
      <c r="A1232" s="41"/>
      <c r="B1232" s="2"/>
      <c r="E1232" s="279"/>
      <c r="F1232" s="280"/>
      <c r="G1232" s="45"/>
      <c r="H1232" s="45"/>
      <c r="I1232" s="278"/>
      <c r="J1232" s="45"/>
      <c r="K1232" s="66"/>
      <c r="L1232" s="66"/>
    </row>
    <row r="1233" spans="1:12" x14ac:dyDescent="0.2">
      <c r="A1233" s="41"/>
      <c r="B1233" s="2"/>
      <c r="E1233" s="279"/>
      <c r="F1233" s="280"/>
      <c r="G1233" s="45"/>
      <c r="H1233" s="45"/>
      <c r="I1233" s="278"/>
      <c r="J1233" s="45"/>
      <c r="K1233" s="66"/>
      <c r="L1233" s="66"/>
    </row>
    <row r="1234" spans="1:12" x14ac:dyDescent="0.2">
      <c r="A1234" s="41"/>
      <c r="B1234" s="2"/>
      <c r="E1234" s="279"/>
      <c r="F1234" s="280"/>
      <c r="G1234" s="45"/>
      <c r="H1234" s="45"/>
      <c r="I1234" s="278"/>
      <c r="J1234" s="45"/>
      <c r="K1234" s="66"/>
      <c r="L1234" s="66"/>
    </row>
    <row r="1235" spans="1:12" x14ac:dyDescent="0.2">
      <c r="A1235" s="41"/>
      <c r="B1235" s="2"/>
      <c r="E1235" s="279"/>
      <c r="F1235" s="280"/>
      <c r="G1235" s="45"/>
      <c r="H1235" s="45"/>
      <c r="I1235" s="278"/>
      <c r="J1235" s="45"/>
      <c r="K1235" s="66"/>
      <c r="L1235" s="66"/>
    </row>
    <row r="1236" spans="1:12" x14ac:dyDescent="0.2">
      <c r="A1236" s="41"/>
      <c r="B1236" s="2"/>
      <c r="E1236" s="279"/>
      <c r="F1236" s="280"/>
      <c r="G1236" s="45"/>
      <c r="H1236" s="45"/>
      <c r="I1236" s="278"/>
      <c r="J1236" s="45"/>
      <c r="K1236" s="66"/>
      <c r="L1236" s="66"/>
    </row>
    <row r="1237" spans="1:12" x14ac:dyDescent="0.2">
      <c r="A1237" s="41"/>
      <c r="B1237" s="2"/>
      <c r="E1237" s="279"/>
      <c r="F1237" s="280"/>
      <c r="G1237" s="45"/>
      <c r="H1237" s="45"/>
      <c r="I1237" s="278"/>
      <c r="J1237" s="45"/>
      <c r="K1237" s="66"/>
      <c r="L1237" s="66"/>
    </row>
    <row r="1238" spans="1:12" x14ac:dyDescent="0.2">
      <c r="A1238" s="41"/>
      <c r="B1238" s="2"/>
      <c r="E1238" s="279"/>
      <c r="F1238" s="280"/>
      <c r="G1238" s="45"/>
      <c r="H1238" s="45"/>
      <c r="I1238" s="278"/>
      <c r="J1238" s="45"/>
      <c r="K1238" s="66"/>
      <c r="L1238" s="66"/>
    </row>
    <row r="1239" spans="1:12" x14ac:dyDescent="0.2">
      <c r="A1239" s="41"/>
      <c r="B1239" s="2"/>
      <c r="E1239" s="279"/>
      <c r="F1239" s="280"/>
      <c r="G1239" s="45"/>
      <c r="H1239" s="45"/>
      <c r="I1239" s="278"/>
      <c r="J1239" s="45"/>
      <c r="K1239" s="66"/>
      <c r="L1239" s="66"/>
    </row>
    <row r="1240" spans="1:12" x14ac:dyDescent="0.2">
      <c r="A1240" s="41"/>
      <c r="B1240" s="2"/>
      <c r="E1240" s="279"/>
      <c r="F1240" s="280"/>
      <c r="G1240" s="45"/>
      <c r="H1240" s="45"/>
      <c r="I1240" s="278"/>
      <c r="J1240" s="45"/>
      <c r="K1240" s="66"/>
      <c r="L1240" s="66"/>
    </row>
    <row r="1241" spans="1:12" x14ac:dyDescent="0.2">
      <c r="A1241" s="41"/>
      <c r="B1241" s="2"/>
      <c r="E1241" s="279"/>
      <c r="F1241" s="280"/>
      <c r="G1241" s="45"/>
      <c r="H1241" s="45"/>
      <c r="I1241" s="278"/>
      <c r="J1241" s="45"/>
      <c r="K1241" s="66"/>
      <c r="L1241" s="66"/>
    </row>
    <row r="1242" spans="1:12" x14ac:dyDescent="0.2">
      <c r="A1242" s="41"/>
      <c r="B1242" s="2"/>
      <c r="E1242" s="279"/>
      <c r="F1242" s="280"/>
      <c r="G1242" s="45"/>
      <c r="H1242" s="45"/>
      <c r="I1242" s="278"/>
      <c r="J1242" s="45"/>
      <c r="K1242" s="66"/>
      <c r="L1242" s="66"/>
    </row>
    <row r="1243" spans="1:12" x14ac:dyDescent="0.2">
      <c r="A1243" s="41"/>
      <c r="B1243" s="2"/>
      <c r="E1243" s="279"/>
      <c r="F1243" s="280"/>
      <c r="G1243" s="45"/>
      <c r="H1243" s="45"/>
      <c r="I1243" s="278"/>
      <c r="J1243" s="45"/>
      <c r="K1243" s="66"/>
      <c r="L1243" s="66"/>
    </row>
    <row r="1244" spans="1:12" x14ac:dyDescent="0.2">
      <c r="A1244" s="41"/>
      <c r="B1244" s="2"/>
      <c r="E1244" s="279"/>
      <c r="F1244" s="280"/>
      <c r="G1244" s="45"/>
      <c r="H1244" s="45"/>
      <c r="I1244" s="278"/>
      <c r="J1244" s="45"/>
      <c r="K1244" s="66"/>
      <c r="L1244" s="66"/>
    </row>
    <row r="1245" spans="1:12" x14ac:dyDescent="0.2">
      <c r="A1245" s="41"/>
      <c r="B1245" s="2"/>
      <c r="E1245" s="279"/>
      <c r="F1245" s="280"/>
      <c r="G1245" s="45"/>
      <c r="H1245" s="45"/>
      <c r="I1245" s="278"/>
      <c r="J1245" s="45"/>
      <c r="K1245" s="66"/>
      <c r="L1245" s="66"/>
    </row>
    <row r="1246" spans="1:12" x14ac:dyDescent="0.2">
      <c r="A1246" s="41"/>
      <c r="B1246" s="2"/>
      <c r="E1246" s="279"/>
      <c r="F1246" s="280"/>
      <c r="G1246" s="45"/>
      <c r="H1246" s="45"/>
      <c r="I1246" s="278"/>
      <c r="J1246" s="45"/>
      <c r="K1246" s="66"/>
      <c r="L1246" s="66"/>
    </row>
    <row r="1247" spans="1:12" x14ac:dyDescent="0.2">
      <c r="A1247" s="41"/>
      <c r="B1247" s="2"/>
      <c r="E1247" s="279"/>
      <c r="F1247" s="280"/>
      <c r="G1247" s="45"/>
      <c r="H1247" s="45"/>
      <c r="I1247" s="278"/>
      <c r="J1247" s="45"/>
      <c r="K1247" s="66"/>
      <c r="L1247" s="66"/>
    </row>
    <row r="1248" spans="1:12" x14ac:dyDescent="0.2">
      <c r="A1248" s="41"/>
      <c r="B1248" s="2"/>
      <c r="E1248" s="279"/>
      <c r="F1248" s="280"/>
      <c r="G1248" s="45"/>
      <c r="H1248" s="45"/>
      <c r="I1248" s="278"/>
      <c r="J1248" s="45"/>
      <c r="K1248" s="66"/>
      <c r="L1248" s="66"/>
    </row>
    <row r="1249" spans="1:12" x14ac:dyDescent="0.2">
      <c r="A1249" s="41"/>
      <c r="B1249" s="2"/>
      <c r="E1249" s="279"/>
      <c r="F1249" s="280"/>
      <c r="G1249" s="45"/>
      <c r="H1249" s="45"/>
      <c r="I1249" s="278"/>
      <c r="J1249" s="45"/>
      <c r="K1249" s="66"/>
      <c r="L1249" s="66"/>
    </row>
    <row r="1250" spans="1:12" x14ac:dyDescent="0.2">
      <c r="A1250" s="41"/>
      <c r="B1250" s="2"/>
      <c r="E1250" s="279"/>
      <c r="F1250" s="280"/>
      <c r="G1250" s="45"/>
      <c r="H1250" s="45"/>
      <c r="I1250" s="278"/>
      <c r="J1250" s="45"/>
      <c r="K1250" s="66"/>
      <c r="L1250" s="66"/>
    </row>
    <row r="1251" spans="1:12" x14ac:dyDescent="0.2">
      <c r="A1251" s="41"/>
      <c r="B1251" s="2"/>
      <c r="E1251" s="279"/>
      <c r="F1251" s="280"/>
      <c r="G1251" s="45"/>
      <c r="H1251" s="45"/>
      <c r="I1251" s="278"/>
      <c r="J1251" s="45"/>
      <c r="K1251" s="66"/>
      <c r="L1251" s="66"/>
    </row>
    <row r="1252" spans="1:12" x14ac:dyDescent="0.2">
      <c r="A1252" s="41"/>
      <c r="B1252" s="2"/>
      <c r="E1252" s="279"/>
      <c r="F1252" s="280"/>
      <c r="G1252" s="45"/>
      <c r="H1252" s="45"/>
      <c r="I1252" s="278"/>
      <c r="J1252" s="45"/>
      <c r="K1252" s="66"/>
      <c r="L1252" s="66"/>
    </row>
    <row r="1253" spans="1:12" x14ac:dyDescent="0.2">
      <c r="A1253" s="41"/>
      <c r="B1253" s="2"/>
      <c r="E1253" s="279"/>
      <c r="F1253" s="280"/>
      <c r="G1253" s="45"/>
      <c r="H1253" s="45"/>
      <c r="I1253" s="278"/>
      <c r="J1253" s="45"/>
      <c r="K1253" s="66"/>
      <c r="L1253" s="66"/>
    </row>
    <row r="1254" spans="1:12" x14ac:dyDescent="0.2">
      <c r="A1254" s="41"/>
      <c r="B1254" s="2"/>
      <c r="E1254" s="279"/>
      <c r="F1254" s="280"/>
      <c r="G1254" s="45"/>
      <c r="H1254" s="45"/>
      <c r="I1254" s="278"/>
      <c r="J1254" s="45"/>
      <c r="K1254" s="66"/>
      <c r="L1254" s="66"/>
    </row>
    <row r="1255" spans="1:12" x14ac:dyDescent="0.2">
      <c r="A1255" s="41"/>
      <c r="B1255" s="2"/>
      <c r="E1255" s="279"/>
      <c r="F1255" s="280"/>
      <c r="G1255" s="45"/>
      <c r="H1255" s="45"/>
      <c r="I1255" s="278"/>
      <c r="J1255" s="45"/>
      <c r="K1255" s="66"/>
      <c r="L1255" s="66"/>
    </row>
    <row r="1256" spans="1:12" x14ac:dyDescent="0.2">
      <c r="A1256" s="41"/>
      <c r="B1256" s="2"/>
      <c r="E1256" s="279"/>
      <c r="F1256" s="280"/>
      <c r="G1256" s="45"/>
      <c r="H1256" s="45"/>
      <c r="I1256" s="278"/>
      <c r="J1256" s="45"/>
      <c r="K1256" s="66"/>
      <c r="L1256" s="66"/>
    </row>
    <row r="1257" spans="1:12" x14ac:dyDescent="0.2">
      <c r="A1257" s="41"/>
      <c r="B1257" s="2"/>
      <c r="E1257" s="279"/>
      <c r="F1257" s="280"/>
      <c r="G1257" s="45"/>
      <c r="H1257" s="45"/>
      <c r="I1257" s="278"/>
      <c r="J1257" s="45"/>
      <c r="K1257" s="66"/>
      <c r="L1257" s="66"/>
    </row>
    <row r="1258" spans="1:12" x14ac:dyDescent="0.2">
      <c r="A1258" s="41"/>
      <c r="B1258" s="2"/>
      <c r="E1258" s="279"/>
      <c r="F1258" s="280"/>
      <c r="G1258" s="45"/>
      <c r="H1258" s="45"/>
      <c r="I1258" s="278"/>
      <c r="J1258" s="45"/>
      <c r="K1258" s="66"/>
      <c r="L1258" s="66"/>
    </row>
    <row r="1259" spans="1:12" x14ac:dyDescent="0.2">
      <c r="A1259" s="41"/>
      <c r="B1259" s="2"/>
      <c r="E1259" s="279"/>
      <c r="F1259" s="280"/>
      <c r="G1259" s="45"/>
      <c r="H1259" s="45"/>
      <c r="I1259" s="278"/>
      <c r="J1259" s="45"/>
      <c r="K1259" s="66"/>
      <c r="L1259" s="66"/>
    </row>
    <row r="1260" spans="1:12" x14ac:dyDescent="0.2">
      <c r="A1260" s="41"/>
      <c r="B1260" s="2"/>
      <c r="E1260" s="279"/>
      <c r="F1260" s="280"/>
      <c r="G1260" s="45"/>
      <c r="H1260" s="45"/>
      <c r="I1260" s="278"/>
      <c r="J1260" s="45"/>
      <c r="K1260" s="66"/>
      <c r="L1260" s="66"/>
    </row>
    <row r="1261" spans="1:12" x14ac:dyDescent="0.2">
      <c r="A1261" s="41"/>
      <c r="B1261" s="2"/>
      <c r="E1261" s="279"/>
      <c r="F1261" s="280"/>
      <c r="G1261" s="45"/>
      <c r="H1261" s="45"/>
      <c r="I1261" s="278"/>
      <c r="J1261" s="45"/>
      <c r="K1261" s="66"/>
      <c r="L1261" s="66"/>
    </row>
    <row r="1262" spans="1:12" x14ac:dyDescent="0.2">
      <c r="A1262" s="41"/>
      <c r="B1262" s="2"/>
      <c r="E1262" s="279"/>
      <c r="F1262" s="280"/>
      <c r="G1262" s="45"/>
      <c r="H1262" s="45"/>
      <c r="I1262" s="278"/>
      <c r="J1262" s="45"/>
      <c r="K1262" s="66"/>
      <c r="L1262" s="66"/>
    </row>
    <row r="1263" spans="1:12" x14ac:dyDescent="0.2">
      <c r="A1263" s="41"/>
      <c r="B1263" s="2"/>
      <c r="E1263" s="279"/>
      <c r="F1263" s="280"/>
      <c r="G1263" s="45"/>
      <c r="H1263" s="45"/>
      <c r="I1263" s="278"/>
      <c r="J1263" s="45"/>
      <c r="K1263" s="66"/>
      <c r="L1263" s="66"/>
    </row>
    <row r="1264" spans="1:12" x14ac:dyDescent="0.2">
      <c r="A1264" s="41"/>
      <c r="B1264" s="2"/>
      <c r="E1264" s="279"/>
      <c r="F1264" s="280"/>
      <c r="G1264" s="45"/>
      <c r="H1264" s="45"/>
      <c r="I1264" s="278"/>
      <c r="J1264" s="45"/>
      <c r="K1264" s="66"/>
      <c r="L1264" s="66"/>
    </row>
    <row r="1265" spans="1:12" x14ac:dyDescent="0.2">
      <c r="A1265" s="41"/>
      <c r="B1265" s="2"/>
      <c r="E1265" s="279"/>
      <c r="F1265" s="280"/>
      <c r="G1265" s="45"/>
      <c r="H1265" s="45"/>
      <c r="I1265" s="278"/>
      <c r="J1265" s="45"/>
      <c r="K1265" s="66"/>
      <c r="L1265" s="66"/>
    </row>
    <row r="1266" spans="1:12" x14ac:dyDescent="0.2">
      <c r="A1266" s="41"/>
      <c r="B1266" s="2"/>
      <c r="E1266" s="279"/>
      <c r="F1266" s="280"/>
      <c r="G1266" s="45"/>
      <c r="H1266" s="45"/>
      <c r="I1266" s="278"/>
      <c r="J1266" s="45"/>
      <c r="K1266" s="66"/>
      <c r="L1266" s="66"/>
    </row>
    <row r="1267" spans="1:12" x14ac:dyDescent="0.2">
      <c r="A1267" s="41"/>
      <c r="B1267" s="2"/>
      <c r="E1267" s="279"/>
      <c r="F1267" s="280"/>
      <c r="G1267" s="45"/>
      <c r="H1267" s="45"/>
      <c r="I1267" s="278"/>
      <c r="J1267" s="45"/>
      <c r="K1267" s="66"/>
      <c r="L1267" s="66"/>
    </row>
    <row r="1268" spans="1:12" x14ac:dyDescent="0.2">
      <c r="A1268" s="41"/>
      <c r="B1268" s="2"/>
      <c r="E1268" s="279"/>
      <c r="F1268" s="280"/>
      <c r="G1268" s="45"/>
      <c r="H1268" s="45"/>
      <c r="I1268" s="278"/>
      <c r="J1268" s="45"/>
      <c r="K1268" s="66"/>
      <c r="L1268" s="66"/>
    </row>
    <row r="1269" spans="1:12" x14ac:dyDescent="0.2">
      <c r="A1269" s="41"/>
      <c r="B1269" s="2"/>
      <c r="E1269" s="279"/>
      <c r="F1269" s="280"/>
      <c r="G1269" s="45"/>
      <c r="H1269" s="45"/>
      <c r="I1269" s="278"/>
      <c r="J1269" s="45"/>
      <c r="K1269" s="66"/>
      <c r="L1269" s="66"/>
    </row>
    <row r="1270" spans="1:12" x14ac:dyDescent="0.2">
      <c r="A1270" s="41"/>
      <c r="B1270" s="2"/>
      <c r="E1270" s="279"/>
      <c r="F1270" s="280"/>
      <c r="G1270" s="45"/>
      <c r="H1270" s="45"/>
      <c r="I1270" s="278"/>
      <c r="J1270" s="45"/>
      <c r="K1270" s="66"/>
      <c r="L1270" s="66"/>
    </row>
    <row r="1271" spans="1:12" x14ac:dyDescent="0.2">
      <c r="A1271" s="41"/>
      <c r="B1271" s="2"/>
      <c r="E1271" s="279"/>
      <c r="F1271" s="280"/>
      <c r="G1271" s="45"/>
      <c r="H1271" s="45"/>
      <c r="I1271" s="278"/>
      <c r="J1271" s="45"/>
      <c r="K1271" s="66"/>
      <c r="L1271" s="66"/>
    </row>
    <row r="1272" spans="1:12" x14ac:dyDescent="0.2">
      <c r="A1272" s="41"/>
      <c r="B1272" s="2"/>
      <c r="E1272" s="279"/>
      <c r="F1272" s="280"/>
      <c r="G1272" s="45"/>
      <c r="H1272" s="45"/>
      <c r="I1272" s="278"/>
      <c r="J1272" s="45"/>
      <c r="K1272" s="66"/>
      <c r="L1272" s="66"/>
    </row>
    <row r="1273" spans="1:12" x14ac:dyDescent="0.2">
      <c r="A1273" s="41"/>
      <c r="B1273" s="2"/>
      <c r="E1273" s="279"/>
      <c r="F1273" s="280"/>
      <c r="G1273" s="45"/>
      <c r="H1273" s="45"/>
      <c r="I1273" s="278"/>
      <c r="J1273" s="45"/>
      <c r="K1273" s="66"/>
      <c r="L1273" s="66"/>
    </row>
    <row r="1274" spans="1:12" x14ac:dyDescent="0.2">
      <c r="A1274" s="41"/>
      <c r="B1274" s="2"/>
      <c r="E1274" s="279"/>
      <c r="F1274" s="280"/>
      <c r="G1274" s="45"/>
      <c r="H1274" s="45"/>
      <c r="I1274" s="278"/>
      <c r="J1274" s="45"/>
      <c r="K1274" s="66"/>
      <c r="L1274" s="66"/>
    </row>
    <row r="1275" spans="1:12" x14ac:dyDescent="0.2">
      <c r="A1275" s="41"/>
      <c r="B1275" s="2"/>
      <c r="E1275" s="279"/>
      <c r="F1275" s="280"/>
      <c r="G1275" s="45"/>
      <c r="H1275" s="45"/>
      <c r="I1275" s="278"/>
      <c r="J1275" s="45"/>
      <c r="K1275" s="66"/>
      <c r="L1275" s="66"/>
    </row>
    <row r="1276" spans="1:12" x14ac:dyDescent="0.2">
      <c r="A1276" s="41"/>
      <c r="B1276" s="2"/>
      <c r="E1276" s="279"/>
      <c r="F1276" s="280"/>
      <c r="G1276" s="45"/>
      <c r="H1276" s="45"/>
      <c r="I1276" s="278"/>
      <c r="J1276" s="45"/>
      <c r="K1276" s="66"/>
      <c r="L1276" s="66"/>
    </row>
    <row r="1277" spans="1:12" x14ac:dyDescent="0.2">
      <c r="A1277" s="41"/>
      <c r="B1277" s="2"/>
      <c r="E1277" s="279"/>
      <c r="F1277" s="280"/>
      <c r="G1277" s="45"/>
      <c r="H1277" s="45"/>
      <c r="I1277" s="278"/>
      <c r="J1277" s="45"/>
      <c r="K1277" s="66"/>
      <c r="L1277" s="66"/>
    </row>
    <row r="1278" spans="1:12" x14ac:dyDescent="0.2">
      <c r="A1278" s="41"/>
      <c r="B1278" s="2"/>
      <c r="E1278" s="279"/>
      <c r="F1278" s="280"/>
      <c r="G1278" s="45"/>
      <c r="H1278" s="45"/>
      <c r="I1278" s="278"/>
      <c r="J1278" s="45"/>
      <c r="K1278" s="66"/>
      <c r="L1278" s="66"/>
    </row>
    <row r="1279" spans="1:12" x14ac:dyDescent="0.2">
      <c r="A1279" s="41"/>
      <c r="B1279" s="2"/>
      <c r="E1279" s="279"/>
      <c r="F1279" s="280"/>
      <c r="G1279" s="45"/>
      <c r="H1279" s="45"/>
      <c r="I1279" s="278"/>
      <c r="J1279" s="45"/>
      <c r="K1279" s="66"/>
      <c r="L1279" s="66"/>
    </row>
    <row r="1280" spans="1:12" x14ac:dyDescent="0.2">
      <c r="A1280" s="41"/>
      <c r="B1280" s="2"/>
      <c r="E1280" s="279"/>
      <c r="F1280" s="280"/>
      <c r="G1280" s="45"/>
      <c r="H1280" s="45"/>
      <c r="I1280" s="278"/>
      <c r="J1280" s="45"/>
      <c r="K1280" s="66"/>
      <c r="L1280" s="66"/>
    </row>
    <row r="1281" spans="1:12" x14ac:dyDescent="0.2">
      <c r="A1281" s="41"/>
      <c r="B1281" s="2"/>
      <c r="E1281" s="279"/>
      <c r="F1281" s="280"/>
      <c r="G1281" s="45"/>
      <c r="H1281" s="45"/>
      <c r="I1281" s="278"/>
      <c r="J1281" s="45"/>
      <c r="K1281" s="66"/>
      <c r="L1281" s="66"/>
    </row>
    <row r="1282" spans="1:12" x14ac:dyDescent="0.2">
      <c r="A1282" s="41"/>
      <c r="B1282" s="2"/>
      <c r="E1282" s="279"/>
      <c r="F1282" s="280"/>
      <c r="G1282" s="45"/>
      <c r="H1282" s="45"/>
      <c r="I1282" s="278"/>
      <c r="J1282" s="45"/>
      <c r="K1282" s="66"/>
      <c r="L1282" s="66"/>
    </row>
    <row r="1283" spans="1:12" x14ac:dyDescent="0.2">
      <c r="A1283" s="41"/>
      <c r="B1283" s="2"/>
      <c r="E1283" s="279"/>
      <c r="F1283" s="280"/>
      <c r="G1283" s="45"/>
      <c r="H1283" s="45"/>
      <c r="I1283" s="278"/>
      <c r="J1283" s="45"/>
      <c r="K1283" s="66"/>
      <c r="L1283" s="66"/>
    </row>
    <row r="1284" spans="1:12" x14ac:dyDescent="0.2">
      <c r="A1284" s="41"/>
      <c r="B1284" s="2"/>
      <c r="E1284" s="279"/>
      <c r="F1284" s="280"/>
      <c r="G1284" s="45"/>
      <c r="H1284" s="45"/>
      <c r="I1284" s="278"/>
      <c r="J1284" s="45"/>
      <c r="K1284" s="66"/>
      <c r="L1284" s="66"/>
    </row>
    <row r="1285" spans="1:12" x14ac:dyDescent="0.2">
      <c r="A1285" s="41"/>
      <c r="B1285" s="2"/>
      <c r="E1285" s="279"/>
      <c r="F1285" s="280"/>
      <c r="G1285" s="45"/>
      <c r="H1285" s="45"/>
      <c r="I1285" s="278"/>
      <c r="J1285" s="45"/>
      <c r="K1285" s="66"/>
      <c r="L1285" s="66"/>
    </row>
    <row r="1286" spans="1:12" x14ac:dyDescent="0.2">
      <c r="A1286" s="41"/>
      <c r="B1286" s="2"/>
      <c r="E1286" s="279"/>
      <c r="F1286" s="280"/>
      <c r="G1286" s="45"/>
      <c r="H1286" s="45"/>
      <c r="I1286" s="278"/>
      <c r="J1286" s="45"/>
      <c r="K1286" s="66"/>
      <c r="L1286" s="66"/>
    </row>
    <row r="1287" spans="1:12" x14ac:dyDescent="0.2">
      <c r="A1287" s="41"/>
      <c r="B1287" s="2"/>
      <c r="E1287" s="279"/>
      <c r="F1287" s="280"/>
      <c r="G1287" s="45"/>
      <c r="H1287" s="45"/>
      <c r="I1287" s="278"/>
      <c r="J1287" s="45"/>
      <c r="K1287" s="66"/>
      <c r="L1287" s="66"/>
    </row>
    <row r="1288" spans="1:12" x14ac:dyDescent="0.2">
      <c r="A1288" s="41"/>
      <c r="B1288" s="2"/>
      <c r="E1288" s="279"/>
      <c r="F1288" s="280"/>
      <c r="G1288" s="45"/>
      <c r="H1288" s="45"/>
      <c r="I1288" s="278"/>
      <c r="J1288" s="45"/>
      <c r="K1288" s="66"/>
      <c r="L1288" s="66"/>
    </row>
    <row r="1289" spans="1:12" x14ac:dyDescent="0.2">
      <c r="A1289" s="41"/>
      <c r="B1289" s="2"/>
      <c r="E1289" s="279"/>
      <c r="F1289" s="280"/>
      <c r="G1289" s="45"/>
      <c r="H1289" s="45"/>
      <c r="I1289" s="278"/>
      <c r="J1289" s="45"/>
      <c r="K1289" s="66"/>
      <c r="L1289" s="66"/>
    </row>
    <row r="1290" spans="1:12" x14ac:dyDescent="0.2">
      <c r="A1290" s="41"/>
      <c r="B1290" s="2"/>
      <c r="E1290" s="279"/>
      <c r="F1290" s="280"/>
      <c r="G1290" s="45"/>
      <c r="H1290" s="45"/>
      <c r="I1290" s="278"/>
      <c r="J1290" s="45"/>
      <c r="K1290" s="66"/>
      <c r="L1290" s="66"/>
    </row>
    <row r="1291" spans="1:12" x14ac:dyDescent="0.2">
      <c r="A1291" s="41"/>
      <c r="B1291" s="2"/>
      <c r="E1291" s="279"/>
      <c r="F1291" s="280"/>
      <c r="G1291" s="45"/>
      <c r="H1291" s="45"/>
      <c r="I1291" s="278"/>
      <c r="J1291" s="45"/>
      <c r="K1291" s="66"/>
      <c r="L1291" s="66"/>
    </row>
    <row r="1292" spans="1:12" x14ac:dyDescent="0.2">
      <c r="A1292" s="41"/>
      <c r="B1292" s="2"/>
      <c r="E1292" s="279"/>
      <c r="F1292" s="280"/>
      <c r="G1292" s="45"/>
      <c r="H1292" s="45"/>
      <c r="I1292" s="278"/>
      <c r="J1292" s="45"/>
      <c r="K1292" s="66"/>
      <c r="L1292" s="66"/>
    </row>
    <row r="1293" spans="1:12" x14ac:dyDescent="0.2">
      <c r="A1293" s="41"/>
      <c r="B1293" s="2"/>
      <c r="E1293" s="279"/>
      <c r="F1293" s="280"/>
      <c r="G1293" s="45"/>
      <c r="H1293" s="45"/>
      <c r="I1293" s="278"/>
      <c r="J1293" s="45"/>
      <c r="K1293" s="66"/>
      <c r="L1293" s="66"/>
    </row>
    <row r="1294" spans="1:12" x14ac:dyDescent="0.2">
      <c r="A1294" s="41"/>
      <c r="B1294" s="2"/>
      <c r="E1294" s="279"/>
      <c r="F1294" s="280"/>
      <c r="G1294" s="45"/>
      <c r="H1294" s="45"/>
      <c r="I1294" s="278"/>
      <c r="J1294" s="45"/>
      <c r="K1294" s="66"/>
      <c r="L1294" s="66"/>
    </row>
    <row r="1295" spans="1:12" x14ac:dyDescent="0.2">
      <c r="A1295" s="41"/>
      <c r="B1295" s="2"/>
      <c r="E1295" s="279"/>
      <c r="F1295" s="280"/>
      <c r="G1295" s="45"/>
      <c r="H1295" s="45"/>
      <c r="I1295" s="278"/>
      <c r="J1295" s="45"/>
      <c r="K1295" s="66"/>
      <c r="L1295" s="66"/>
    </row>
    <row r="1296" spans="1:12" x14ac:dyDescent="0.2">
      <c r="A1296" s="41"/>
      <c r="B1296" s="2"/>
      <c r="E1296" s="279"/>
      <c r="F1296" s="280"/>
      <c r="G1296" s="45"/>
      <c r="H1296" s="45"/>
      <c r="I1296" s="278"/>
      <c r="J1296" s="45"/>
      <c r="K1296" s="66"/>
      <c r="L1296" s="66"/>
    </row>
    <row r="1297" spans="1:12" x14ac:dyDescent="0.2">
      <c r="A1297" s="41"/>
      <c r="B1297" s="2"/>
      <c r="E1297" s="279"/>
      <c r="F1297" s="280"/>
      <c r="G1297" s="45"/>
      <c r="H1297" s="45"/>
      <c r="I1297" s="278"/>
      <c r="J1297" s="45"/>
      <c r="K1297" s="66"/>
      <c r="L1297" s="66"/>
    </row>
    <row r="1298" spans="1:12" x14ac:dyDescent="0.2">
      <c r="A1298" s="41"/>
      <c r="B1298" s="2"/>
      <c r="E1298" s="279"/>
      <c r="F1298" s="280"/>
      <c r="G1298" s="45"/>
      <c r="H1298" s="45"/>
      <c r="I1298" s="278"/>
      <c r="J1298" s="45"/>
      <c r="K1298" s="66"/>
      <c r="L1298" s="66"/>
    </row>
    <row r="1299" spans="1:12" x14ac:dyDescent="0.2">
      <c r="A1299" s="41"/>
      <c r="B1299" s="2"/>
      <c r="E1299" s="279"/>
      <c r="F1299" s="280"/>
      <c r="G1299" s="45"/>
      <c r="H1299" s="45"/>
      <c r="I1299" s="278"/>
      <c r="J1299" s="45"/>
      <c r="K1299" s="66"/>
      <c r="L1299" s="66"/>
    </row>
    <row r="1300" spans="1:12" x14ac:dyDescent="0.2">
      <c r="A1300" s="41"/>
      <c r="B1300" s="2"/>
      <c r="E1300" s="279"/>
      <c r="F1300" s="280"/>
      <c r="G1300" s="45"/>
      <c r="H1300" s="45"/>
      <c r="I1300" s="278"/>
      <c r="J1300" s="45"/>
      <c r="K1300" s="66"/>
      <c r="L1300" s="66"/>
    </row>
    <row r="1301" spans="1:12" x14ac:dyDescent="0.2">
      <c r="A1301" s="41"/>
      <c r="B1301" s="2"/>
      <c r="E1301" s="279"/>
      <c r="F1301" s="280"/>
      <c r="G1301" s="45"/>
      <c r="H1301" s="45"/>
      <c r="I1301" s="278"/>
      <c r="J1301" s="45"/>
      <c r="K1301" s="66"/>
      <c r="L1301" s="66"/>
    </row>
    <row r="1302" spans="1:12" x14ac:dyDescent="0.2">
      <c r="A1302" s="41"/>
      <c r="B1302" s="2"/>
      <c r="E1302" s="279"/>
      <c r="F1302" s="280"/>
      <c r="G1302" s="45"/>
      <c r="H1302" s="45"/>
      <c r="I1302" s="278"/>
      <c r="J1302" s="45"/>
      <c r="K1302" s="66"/>
      <c r="L1302" s="66"/>
    </row>
    <row r="1303" spans="1:12" x14ac:dyDescent="0.2">
      <c r="A1303" s="41"/>
      <c r="B1303" s="2"/>
      <c r="E1303" s="279"/>
      <c r="F1303" s="280"/>
      <c r="G1303" s="45"/>
      <c r="H1303" s="45"/>
      <c r="I1303" s="278"/>
      <c r="J1303" s="45"/>
      <c r="K1303" s="66"/>
      <c r="L1303" s="66"/>
    </row>
    <row r="1304" spans="1:12" x14ac:dyDescent="0.2">
      <c r="A1304" s="41"/>
      <c r="B1304" s="2"/>
      <c r="E1304" s="279"/>
      <c r="F1304" s="280"/>
      <c r="G1304" s="45"/>
      <c r="H1304" s="45"/>
      <c r="I1304" s="278"/>
      <c r="J1304" s="45"/>
      <c r="K1304" s="66"/>
      <c r="L1304" s="66"/>
    </row>
    <row r="1305" spans="1:12" x14ac:dyDescent="0.2">
      <c r="A1305" s="41"/>
      <c r="B1305" s="2"/>
      <c r="E1305" s="279"/>
      <c r="F1305" s="280"/>
      <c r="G1305" s="45"/>
      <c r="H1305" s="45"/>
      <c r="I1305" s="278"/>
      <c r="J1305" s="45"/>
      <c r="K1305" s="66"/>
      <c r="L1305" s="66"/>
    </row>
    <row r="1306" spans="1:12" x14ac:dyDescent="0.2">
      <c r="A1306" s="41"/>
      <c r="B1306" s="2"/>
      <c r="E1306" s="279"/>
      <c r="F1306" s="280"/>
      <c r="G1306" s="45"/>
      <c r="H1306" s="45"/>
      <c r="I1306" s="278"/>
      <c r="J1306" s="45"/>
      <c r="K1306" s="66"/>
      <c r="L1306" s="66"/>
    </row>
    <row r="1307" spans="1:12" x14ac:dyDescent="0.2">
      <c r="A1307" s="41"/>
      <c r="B1307" s="2"/>
      <c r="E1307" s="279"/>
      <c r="F1307" s="280"/>
      <c r="G1307" s="45"/>
      <c r="H1307" s="45"/>
      <c r="I1307" s="278"/>
      <c r="J1307" s="45"/>
      <c r="K1307" s="66"/>
      <c r="L1307" s="66"/>
    </row>
    <row r="1308" spans="1:12" x14ac:dyDescent="0.2">
      <c r="A1308" s="41"/>
      <c r="B1308" s="2"/>
      <c r="E1308" s="279"/>
      <c r="F1308" s="280"/>
      <c r="G1308" s="45"/>
      <c r="H1308" s="45"/>
      <c r="I1308" s="278"/>
      <c r="J1308" s="45"/>
      <c r="K1308" s="66"/>
      <c r="L1308" s="66"/>
    </row>
    <row r="1309" spans="1:12" x14ac:dyDescent="0.2">
      <c r="A1309" s="41"/>
      <c r="B1309" s="2"/>
      <c r="E1309" s="279"/>
      <c r="F1309" s="280"/>
      <c r="G1309" s="45"/>
      <c r="H1309" s="45"/>
      <c r="I1309" s="278"/>
      <c r="J1309" s="45"/>
      <c r="K1309" s="66"/>
      <c r="L1309" s="66"/>
    </row>
    <row r="1310" spans="1:12" x14ac:dyDescent="0.2">
      <c r="A1310" s="41"/>
      <c r="B1310" s="2"/>
      <c r="E1310" s="279"/>
      <c r="F1310" s="280"/>
      <c r="G1310" s="45"/>
      <c r="H1310" s="45"/>
      <c r="I1310" s="278"/>
      <c r="J1310" s="45"/>
      <c r="K1310" s="66"/>
      <c r="L1310" s="66"/>
    </row>
    <row r="1311" spans="1:12" x14ac:dyDescent="0.2">
      <c r="A1311" s="41"/>
      <c r="B1311" s="2"/>
      <c r="E1311" s="279"/>
      <c r="F1311" s="280"/>
      <c r="G1311" s="45"/>
      <c r="H1311" s="45"/>
      <c r="I1311" s="278"/>
      <c r="J1311" s="45"/>
      <c r="K1311" s="66"/>
      <c r="L1311" s="66"/>
    </row>
    <row r="1312" spans="1:12" x14ac:dyDescent="0.2">
      <c r="A1312" s="41"/>
      <c r="B1312" s="2"/>
      <c r="E1312" s="279"/>
      <c r="F1312" s="280"/>
      <c r="G1312" s="45"/>
      <c r="H1312" s="45"/>
      <c r="I1312" s="278"/>
      <c r="J1312" s="45"/>
      <c r="K1312" s="66"/>
      <c r="L1312" s="66"/>
    </row>
    <row r="1313" spans="1:12" x14ac:dyDescent="0.2">
      <c r="A1313" s="41"/>
      <c r="B1313" s="2"/>
      <c r="E1313" s="279"/>
      <c r="F1313" s="280"/>
      <c r="G1313" s="45"/>
      <c r="H1313" s="45"/>
      <c r="I1313" s="278"/>
      <c r="J1313" s="45"/>
      <c r="K1313" s="66"/>
      <c r="L1313" s="66"/>
    </row>
    <row r="1314" spans="1:12" x14ac:dyDescent="0.2">
      <c r="A1314" s="41"/>
      <c r="B1314" s="2"/>
      <c r="E1314" s="279"/>
      <c r="F1314" s="280"/>
      <c r="G1314" s="45"/>
      <c r="H1314" s="45"/>
      <c r="I1314" s="278"/>
      <c r="J1314" s="45"/>
      <c r="K1314" s="66"/>
      <c r="L1314" s="66"/>
    </row>
    <row r="1315" spans="1:12" x14ac:dyDescent="0.2">
      <c r="A1315" s="41"/>
      <c r="B1315" s="2"/>
      <c r="E1315" s="279"/>
      <c r="F1315" s="280"/>
      <c r="G1315" s="45"/>
      <c r="H1315" s="45"/>
      <c r="I1315" s="278"/>
      <c r="J1315" s="45"/>
      <c r="K1315" s="66"/>
      <c r="L1315" s="66"/>
    </row>
    <row r="1316" spans="1:12" x14ac:dyDescent="0.2">
      <c r="A1316" s="41"/>
      <c r="B1316" s="2"/>
      <c r="E1316" s="279"/>
      <c r="F1316" s="280"/>
      <c r="G1316" s="45"/>
      <c r="H1316" s="45"/>
      <c r="I1316" s="278"/>
      <c r="J1316" s="45"/>
      <c r="K1316" s="66"/>
      <c r="L1316" s="66"/>
    </row>
    <row r="1317" spans="1:12" x14ac:dyDescent="0.2">
      <c r="A1317" s="41"/>
      <c r="B1317" s="2"/>
      <c r="E1317" s="279"/>
      <c r="F1317" s="280"/>
      <c r="G1317" s="45"/>
      <c r="H1317" s="45"/>
      <c r="I1317" s="278"/>
      <c r="J1317" s="45"/>
      <c r="K1317" s="66"/>
      <c r="L1317" s="66"/>
    </row>
    <row r="1318" spans="1:12" x14ac:dyDescent="0.2">
      <c r="A1318" s="41"/>
      <c r="B1318" s="2"/>
      <c r="E1318" s="279"/>
      <c r="F1318" s="280"/>
      <c r="G1318" s="45"/>
      <c r="H1318" s="45"/>
      <c r="I1318" s="278"/>
      <c r="J1318" s="45"/>
      <c r="K1318" s="66"/>
      <c r="L1318" s="66"/>
    </row>
    <row r="1319" spans="1:12" x14ac:dyDescent="0.2">
      <c r="A1319" s="41"/>
      <c r="B1319" s="2"/>
      <c r="E1319" s="279"/>
      <c r="F1319" s="280"/>
      <c r="G1319" s="45"/>
      <c r="H1319" s="45"/>
      <c r="I1319" s="278"/>
      <c r="J1319" s="45"/>
      <c r="K1319" s="66"/>
      <c r="L1319" s="66"/>
    </row>
    <row r="1320" spans="1:12" x14ac:dyDescent="0.2">
      <c r="A1320" s="41"/>
      <c r="B1320" s="2"/>
      <c r="E1320" s="279"/>
      <c r="F1320" s="280"/>
      <c r="G1320" s="45"/>
      <c r="H1320" s="45"/>
      <c r="I1320" s="278"/>
      <c r="J1320" s="45"/>
      <c r="K1320" s="66"/>
      <c r="L1320" s="66"/>
    </row>
    <row r="1321" spans="1:12" x14ac:dyDescent="0.2">
      <c r="A1321" s="41"/>
      <c r="B1321" s="2"/>
      <c r="E1321" s="279"/>
      <c r="F1321" s="280"/>
      <c r="G1321" s="45"/>
      <c r="H1321" s="45"/>
      <c r="I1321" s="278"/>
      <c r="J1321" s="45"/>
      <c r="K1321" s="66"/>
      <c r="L1321" s="66"/>
    </row>
    <row r="1322" spans="1:12" x14ac:dyDescent="0.2">
      <c r="A1322" s="41"/>
      <c r="B1322" s="2"/>
      <c r="E1322" s="279"/>
      <c r="F1322" s="280"/>
      <c r="G1322" s="45"/>
      <c r="H1322" s="45"/>
      <c r="I1322" s="278"/>
      <c r="J1322" s="45"/>
      <c r="K1322" s="66"/>
      <c r="L1322" s="66"/>
    </row>
    <row r="1323" spans="1:12" x14ac:dyDescent="0.2">
      <c r="A1323" s="41"/>
      <c r="B1323" s="2"/>
      <c r="E1323" s="279"/>
      <c r="F1323" s="280"/>
      <c r="G1323" s="45"/>
      <c r="H1323" s="45"/>
      <c r="I1323" s="278"/>
      <c r="J1323" s="45"/>
      <c r="K1323" s="66"/>
      <c r="L1323" s="66"/>
    </row>
    <row r="1324" spans="1:12" x14ac:dyDescent="0.2">
      <c r="A1324" s="41"/>
      <c r="B1324" s="2"/>
      <c r="E1324" s="279"/>
      <c r="F1324" s="280"/>
      <c r="G1324" s="45"/>
      <c r="H1324" s="45"/>
      <c r="I1324" s="278"/>
      <c r="J1324" s="45"/>
      <c r="K1324" s="66"/>
      <c r="L1324" s="66"/>
    </row>
    <row r="1325" spans="1:12" x14ac:dyDescent="0.2">
      <c r="A1325" s="41"/>
      <c r="B1325" s="2"/>
      <c r="E1325" s="279"/>
      <c r="F1325" s="280"/>
      <c r="G1325" s="45"/>
      <c r="H1325" s="45"/>
      <c r="I1325" s="278"/>
      <c r="J1325" s="45"/>
      <c r="K1325" s="66"/>
      <c r="L1325" s="66"/>
    </row>
    <row r="1326" spans="1:12" x14ac:dyDescent="0.2">
      <c r="A1326" s="41"/>
      <c r="B1326" s="2"/>
      <c r="E1326" s="279"/>
      <c r="F1326" s="280"/>
      <c r="G1326" s="45"/>
      <c r="H1326" s="45"/>
      <c r="I1326" s="278"/>
      <c r="J1326" s="45"/>
      <c r="K1326" s="66"/>
      <c r="L1326" s="66"/>
    </row>
    <row r="1327" spans="1:12" x14ac:dyDescent="0.2">
      <c r="A1327" s="41"/>
      <c r="B1327" s="2"/>
      <c r="E1327" s="279"/>
      <c r="F1327" s="280"/>
      <c r="G1327" s="45"/>
      <c r="H1327" s="45"/>
      <c r="I1327" s="278"/>
      <c r="J1327" s="45"/>
      <c r="K1327" s="66"/>
      <c r="L1327" s="66"/>
    </row>
    <row r="1328" spans="1:12" x14ac:dyDescent="0.2">
      <c r="A1328" s="41"/>
      <c r="B1328" s="2"/>
      <c r="E1328" s="279"/>
      <c r="F1328" s="280"/>
      <c r="G1328" s="45"/>
      <c r="H1328" s="45"/>
      <c r="I1328" s="278"/>
      <c r="J1328" s="45"/>
      <c r="K1328" s="66"/>
      <c r="L1328" s="66"/>
    </row>
    <row r="1329" spans="1:12" x14ac:dyDescent="0.2">
      <c r="A1329" s="41"/>
      <c r="B1329" s="2"/>
      <c r="E1329" s="279"/>
      <c r="F1329" s="280"/>
      <c r="G1329" s="45"/>
      <c r="H1329" s="45"/>
      <c r="I1329" s="278"/>
      <c r="J1329" s="45"/>
      <c r="K1329" s="66"/>
      <c r="L1329" s="66"/>
    </row>
    <row r="1330" spans="1:12" x14ac:dyDescent="0.2">
      <c r="A1330" s="41"/>
      <c r="B1330" s="2"/>
      <c r="E1330" s="279"/>
      <c r="F1330" s="280"/>
      <c r="G1330" s="45"/>
      <c r="H1330" s="45"/>
      <c r="I1330" s="278"/>
      <c r="J1330" s="45"/>
      <c r="K1330" s="66"/>
      <c r="L1330" s="66"/>
    </row>
    <row r="1331" spans="1:12" x14ac:dyDescent="0.2">
      <c r="A1331" s="41"/>
      <c r="B1331" s="2"/>
      <c r="E1331" s="279"/>
      <c r="F1331" s="280"/>
      <c r="G1331" s="45"/>
      <c r="H1331" s="45"/>
      <c r="I1331" s="278"/>
      <c r="J1331" s="45"/>
      <c r="K1331" s="66"/>
      <c r="L1331" s="66"/>
    </row>
    <row r="1332" spans="1:12" x14ac:dyDescent="0.2">
      <c r="A1332" s="41"/>
      <c r="B1332" s="2"/>
      <c r="E1332" s="279"/>
      <c r="F1332" s="280"/>
      <c r="G1332" s="45"/>
      <c r="H1332" s="45"/>
      <c r="I1332" s="278"/>
      <c r="J1332" s="45"/>
      <c r="K1332" s="66"/>
      <c r="L1332" s="66"/>
    </row>
    <row r="1333" spans="1:12" x14ac:dyDescent="0.2">
      <c r="A1333" s="41"/>
      <c r="B1333" s="2"/>
      <c r="E1333" s="279"/>
      <c r="F1333" s="280"/>
      <c r="G1333" s="45"/>
      <c r="H1333" s="45"/>
      <c r="I1333" s="278"/>
      <c r="J1333" s="45"/>
      <c r="K1333" s="66"/>
      <c r="L1333" s="66"/>
    </row>
    <row r="1334" spans="1:12" x14ac:dyDescent="0.2">
      <c r="A1334" s="41"/>
      <c r="B1334" s="2"/>
      <c r="E1334" s="279"/>
      <c r="F1334" s="280"/>
      <c r="G1334" s="45"/>
      <c r="H1334" s="45"/>
      <c r="I1334" s="278"/>
      <c r="J1334" s="45"/>
      <c r="K1334" s="66"/>
      <c r="L1334" s="66"/>
    </row>
    <row r="1335" spans="1:12" x14ac:dyDescent="0.2">
      <c r="A1335" s="41"/>
      <c r="B1335" s="2"/>
      <c r="E1335" s="279"/>
      <c r="F1335" s="280"/>
      <c r="G1335" s="45"/>
      <c r="H1335" s="45"/>
      <c r="I1335" s="278"/>
      <c r="J1335" s="45"/>
      <c r="K1335" s="66"/>
      <c r="L1335" s="66"/>
    </row>
    <row r="1336" spans="1:12" x14ac:dyDescent="0.2">
      <c r="A1336" s="41"/>
      <c r="B1336" s="2"/>
      <c r="E1336" s="279"/>
      <c r="F1336" s="280"/>
      <c r="G1336" s="45"/>
      <c r="H1336" s="45"/>
      <c r="I1336" s="278"/>
      <c r="J1336" s="45"/>
      <c r="K1336" s="66"/>
      <c r="L1336" s="66"/>
    </row>
    <row r="1337" spans="1:12" x14ac:dyDescent="0.2">
      <c r="A1337" s="41"/>
      <c r="B1337" s="2"/>
      <c r="E1337" s="279"/>
      <c r="F1337" s="280"/>
      <c r="G1337" s="45"/>
      <c r="H1337" s="45"/>
      <c r="I1337" s="278"/>
      <c r="J1337" s="45"/>
      <c r="K1337" s="66"/>
      <c r="L1337" s="66"/>
    </row>
    <row r="1338" spans="1:12" x14ac:dyDescent="0.2">
      <c r="A1338" s="41"/>
      <c r="B1338" s="2"/>
      <c r="E1338" s="279"/>
      <c r="F1338" s="280"/>
      <c r="G1338" s="45"/>
      <c r="H1338" s="45"/>
      <c r="I1338" s="278"/>
      <c r="J1338" s="45"/>
      <c r="K1338" s="66"/>
      <c r="L1338" s="66"/>
    </row>
    <row r="1339" spans="1:12" x14ac:dyDescent="0.2">
      <c r="A1339" s="41"/>
      <c r="B1339" s="2"/>
      <c r="E1339" s="279"/>
      <c r="F1339" s="280"/>
      <c r="G1339" s="45"/>
      <c r="H1339" s="45"/>
      <c r="I1339" s="278"/>
      <c r="J1339" s="45"/>
      <c r="K1339" s="66"/>
      <c r="L1339" s="66"/>
    </row>
    <row r="1340" spans="1:12" x14ac:dyDescent="0.2">
      <c r="A1340" s="41"/>
      <c r="B1340" s="2"/>
      <c r="E1340" s="279"/>
      <c r="F1340" s="280"/>
      <c r="G1340" s="45"/>
      <c r="H1340" s="45"/>
      <c r="I1340" s="278"/>
      <c r="J1340" s="45"/>
      <c r="K1340" s="66"/>
      <c r="L1340" s="66"/>
    </row>
    <row r="1341" spans="1:12" x14ac:dyDescent="0.2">
      <c r="A1341" s="41"/>
      <c r="B1341" s="2"/>
      <c r="E1341" s="279"/>
      <c r="F1341" s="280"/>
      <c r="G1341" s="45"/>
      <c r="H1341" s="45"/>
      <c r="I1341" s="278"/>
      <c r="J1341" s="45"/>
      <c r="K1341" s="66"/>
      <c r="L1341" s="66"/>
    </row>
    <row r="1342" spans="1:12" x14ac:dyDescent="0.2">
      <c r="A1342" s="41"/>
      <c r="B1342" s="2"/>
      <c r="E1342" s="279"/>
      <c r="F1342" s="280"/>
      <c r="G1342" s="45"/>
      <c r="H1342" s="45"/>
      <c r="I1342" s="278"/>
      <c r="J1342" s="45"/>
      <c r="K1342" s="66"/>
      <c r="L1342" s="66"/>
    </row>
    <row r="1343" spans="1:12" x14ac:dyDescent="0.2">
      <c r="A1343" s="41"/>
      <c r="B1343" s="2"/>
      <c r="E1343" s="279"/>
      <c r="F1343" s="280"/>
      <c r="G1343" s="45"/>
      <c r="H1343" s="45"/>
      <c r="I1343" s="278"/>
      <c r="J1343" s="45"/>
      <c r="K1343" s="66"/>
      <c r="L1343" s="66"/>
    </row>
    <row r="1344" spans="1:12" x14ac:dyDescent="0.2">
      <c r="A1344" s="41"/>
      <c r="B1344" s="2"/>
      <c r="E1344" s="279"/>
      <c r="F1344" s="280"/>
      <c r="G1344" s="45"/>
      <c r="H1344" s="45"/>
      <c r="I1344" s="278"/>
      <c r="J1344" s="45"/>
      <c r="K1344" s="66"/>
      <c r="L1344" s="66"/>
    </row>
    <row r="1345" spans="1:12" x14ac:dyDescent="0.2">
      <c r="A1345" s="41"/>
      <c r="B1345" s="2"/>
      <c r="E1345" s="279"/>
      <c r="F1345" s="280"/>
      <c r="G1345" s="45"/>
      <c r="H1345" s="45"/>
      <c r="I1345" s="278"/>
      <c r="J1345" s="45"/>
      <c r="K1345" s="66"/>
      <c r="L1345" s="66"/>
    </row>
    <row r="1346" spans="1:12" x14ac:dyDescent="0.2">
      <c r="A1346" s="41"/>
      <c r="B1346" s="2"/>
      <c r="E1346" s="279"/>
      <c r="F1346" s="280"/>
      <c r="G1346" s="45"/>
      <c r="H1346" s="45"/>
      <c r="I1346" s="278"/>
      <c r="J1346" s="45"/>
      <c r="K1346" s="66"/>
      <c r="L1346" s="66"/>
    </row>
    <row r="1347" spans="1:12" x14ac:dyDescent="0.2">
      <c r="A1347" s="41"/>
      <c r="B1347" s="2"/>
      <c r="E1347" s="279"/>
      <c r="F1347" s="280"/>
      <c r="G1347" s="45"/>
      <c r="H1347" s="45"/>
      <c r="I1347" s="278"/>
      <c r="J1347" s="45"/>
      <c r="K1347" s="66"/>
      <c r="L1347" s="66"/>
    </row>
    <row r="1348" spans="1:12" x14ac:dyDescent="0.2">
      <c r="A1348" s="41"/>
      <c r="B1348" s="2"/>
      <c r="E1348" s="279"/>
      <c r="F1348" s="280"/>
      <c r="G1348" s="45"/>
      <c r="H1348" s="45"/>
      <c r="I1348" s="278"/>
      <c r="J1348" s="45"/>
      <c r="K1348" s="66"/>
      <c r="L1348" s="66"/>
    </row>
    <row r="1349" spans="1:12" x14ac:dyDescent="0.2">
      <c r="A1349" s="41"/>
      <c r="B1349" s="2"/>
      <c r="E1349" s="279"/>
      <c r="F1349" s="280"/>
      <c r="G1349" s="45"/>
      <c r="H1349" s="45"/>
      <c r="I1349" s="278"/>
      <c r="J1349" s="45"/>
      <c r="K1349" s="66"/>
      <c r="L1349" s="66"/>
    </row>
    <row r="1350" spans="1:12" x14ac:dyDescent="0.2">
      <c r="A1350" s="41"/>
      <c r="B1350" s="2"/>
      <c r="E1350" s="279"/>
      <c r="F1350" s="280"/>
      <c r="G1350" s="45"/>
      <c r="H1350" s="45"/>
      <c r="I1350" s="278"/>
      <c r="J1350" s="45"/>
      <c r="K1350" s="66"/>
      <c r="L1350" s="66"/>
    </row>
    <row r="1351" spans="1:12" x14ac:dyDescent="0.2">
      <c r="A1351" s="41"/>
      <c r="B1351" s="2"/>
      <c r="E1351" s="279"/>
      <c r="F1351" s="280"/>
      <c r="G1351" s="45"/>
      <c r="H1351" s="45"/>
      <c r="I1351" s="278"/>
      <c r="J1351" s="45"/>
      <c r="K1351" s="66"/>
      <c r="L1351" s="66"/>
    </row>
    <row r="1352" spans="1:12" x14ac:dyDescent="0.2">
      <c r="A1352" s="41"/>
      <c r="B1352" s="2"/>
      <c r="E1352" s="279"/>
      <c r="F1352" s="280"/>
      <c r="G1352" s="45"/>
      <c r="H1352" s="45"/>
      <c r="I1352" s="278"/>
      <c r="J1352" s="45"/>
      <c r="K1352" s="66"/>
      <c r="L1352" s="66"/>
    </row>
    <row r="1353" spans="1:12" x14ac:dyDescent="0.2">
      <c r="A1353" s="41"/>
      <c r="B1353" s="2"/>
      <c r="E1353" s="279"/>
      <c r="F1353" s="280"/>
      <c r="G1353" s="45"/>
      <c r="H1353" s="45"/>
      <c r="I1353" s="278"/>
      <c r="J1353" s="45"/>
      <c r="K1353" s="66"/>
      <c r="L1353" s="66"/>
    </row>
    <row r="1354" spans="1:12" x14ac:dyDescent="0.2">
      <c r="A1354" s="41"/>
      <c r="B1354" s="2"/>
      <c r="E1354" s="279"/>
      <c r="F1354" s="280"/>
      <c r="G1354" s="45"/>
      <c r="H1354" s="45"/>
      <c r="I1354" s="278"/>
      <c r="J1354" s="45"/>
      <c r="K1354" s="66"/>
      <c r="L1354" s="66"/>
    </row>
    <row r="1355" spans="1:12" x14ac:dyDescent="0.2">
      <c r="A1355" s="41"/>
      <c r="B1355" s="2"/>
      <c r="E1355" s="279"/>
      <c r="F1355" s="280"/>
      <c r="G1355" s="45"/>
      <c r="H1355" s="45"/>
      <c r="I1355" s="278"/>
      <c r="J1355" s="45"/>
      <c r="K1355" s="66"/>
      <c r="L1355" s="66"/>
    </row>
    <row r="1356" spans="1:12" x14ac:dyDescent="0.2">
      <c r="A1356" s="41"/>
      <c r="B1356" s="2"/>
      <c r="E1356" s="279"/>
      <c r="F1356" s="280"/>
      <c r="G1356" s="45"/>
      <c r="H1356" s="45"/>
      <c r="I1356" s="278"/>
      <c r="J1356" s="45"/>
      <c r="K1356" s="66"/>
      <c r="L1356" s="66"/>
    </row>
    <row r="1357" spans="1:12" x14ac:dyDescent="0.2">
      <c r="A1357" s="41"/>
      <c r="B1357" s="2"/>
      <c r="E1357" s="279"/>
      <c r="F1357" s="280"/>
      <c r="G1357" s="45"/>
      <c r="H1357" s="45"/>
      <c r="I1357" s="278"/>
      <c r="J1357" s="45"/>
      <c r="K1357" s="66"/>
      <c r="L1357" s="66"/>
    </row>
    <row r="1358" spans="1:12" x14ac:dyDescent="0.2">
      <c r="A1358" s="41"/>
      <c r="B1358" s="2"/>
      <c r="E1358" s="279"/>
      <c r="F1358" s="280"/>
      <c r="G1358" s="45"/>
      <c r="H1358" s="45"/>
      <c r="I1358" s="278"/>
      <c r="J1358" s="45"/>
      <c r="K1358" s="66"/>
      <c r="L1358" s="66"/>
    </row>
    <row r="1359" spans="1:12" x14ac:dyDescent="0.2">
      <c r="A1359" s="41"/>
      <c r="B1359" s="2"/>
      <c r="E1359" s="279"/>
      <c r="F1359" s="280"/>
      <c r="G1359" s="45"/>
      <c r="H1359" s="45"/>
      <c r="I1359" s="278"/>
      <c r="J1359" s="45"/>
      <c r="K1359" s="66"/>
      <c r="L1359" s="66"/>
    </row>
    <row r="1360" spans="1:12" x14ac:dyDescent="0.2">
      <c r="A1360" s="41"/>
      <c r="B1360" s="2"/>
      <c r="E1360" s="279"/>
      <c r="F1360" s="280"/>
      <c r="G1360" s="45"/>
      <c r="H1360" s="45"/>
      <c r="I1360" s="278"/>
      <c r="J1360" s="45"/>
      <c r="K1360" s="66"/>
      <c r="L1360" s="66"/>
    </row>
    <row r="1361" spans="1:12" x14ac:dyDescent="0.2">
      <c r="A1361" s="41"/>
      <c r="B1361" s="2"/>
      <c r="E1361" s="279"/>
      <c r="F1361" s="280"/>
      <c r="G1361" s="45"/>
      <c r="H1361" s="45"/>
      <c r="I1361" s="278"/>
      <c r="J1361" s="45"/>
      <c r="K1361" s="66"/>
      <c r="L1361" s="66"/>
    </row>
    <row r="1362" spans="1:12" x14ac:dyDescent="0.2">
      <c r="A1362" s="41"/>
      <c r="B1362" s="2"/>
      <c r="E1362" s="279"/>
      <c r="F1362" s="280"/>
      <c r="G1362" s="45"/>
      <c r="H1362" s="45"/>
      <c r="I1362" s="278"/>
      <c r="J1362" s="45"/>
      <c r="K1362" s="66"/>
      <c r="L1362" s="66"/>
    </row>
    <row r="1363" spans="1:12" x14ac:dyDescent="0.2">
      <c r="A1363" s="41"/>
      <c r="B1363" s="2"/>
      <c r="E1363" s="279"/>
      <c r="F1363" s="280"/>
      <c r="G1363" s="45"/>
      <c r="H1363" s="45"/>
      <c r="I1363" s="278"/>
      <c r="J1363" s="45"/>
      <c r="K1363" s="66"/>
      <c r="L1363" s="66"/>
    </row>
    <row r="1364" spans="1:12" x14ac:dyDescent="0.2">
      <c r="A1364" s="41"/>
      <c r="B1364" s="2"/>
      <c r="E1364" s="279"/>
      <c r="F1364" s="280"/>
      <c r="G1364" s="45"/>
      <c r="H1364" s="45"/>
      <c r="I1364" s="278"/>
      <c r="J1364" s="45"/>
      <c r="K1364" s="66"/>
      <c r="L1364" s="66"/>
    </row>
    <row r="1365" spans="1:12" x14ac:dyDescent="0.2">
      <c r="A1365" s="41"/>
      <c r="B1365" s="2"/>
      <c r="E1365" s="279"/>
      <c r="F1365" s="280"/>
      <c r="G1365" s="45"/>
      <c r="H1365" s="45"/>
      <c r="I1365" s="278"/>
      <c r="J1365" s="45"/>
      <c r="K1365" s="66"/>
      <c r="L1365" s="66"/>
    </row>
    <row r="1366" spans="1:12" x14ac:dyDescent="0.2">
      <c r="A1366" s="41"/>
      <c r="B1366" s="2"/>
      <c r="E1366" s="279"/>
      <c r="F1366" s="280"/>
      <c r="G1366" s="45"/>
      <c r="H1366" s="45"/>
      <c r="I1366" s="278"/>
      <c r="J1366" s="45"/>
      <c r="K1366" s="66"/>
      <c r="L1366" s="66"/>
    </row>
    <row r="1367" spans="1:12" x14ac:dyDescent="0.2">
      <c r="A1367" s="41"/>
      <c r="B1367" s="2"/>
      <c r="E1367" s="279"/>
      <c r="F1367" s="280"/>
      <c r="G1367" s="45"/>
      <c r="H1367" s="45"/>
      <c r="I1367" s="278"/>
      <c r="J1367" s="45"/>
      <c r="K1367" s="66"/>
      <c r="L1367" s="66"/>
    </row>
    <row r="1368" spans="1:12" x14ac:dyDescent="0.2">
      <c r="A1368" s="41"/>
      <c r="B1368" s="2"/>
      <c r="E1368" s="279"/>
      <c r="F1368" s="280"/>
      <c r="G1368" s="45"/>
      <c r="H1368" s="45"/>
      <c r="I1368" s="278"/>
      <c r="J1368" s="45"/>
      <c r="K1368" s="66"/>
      <c r="L1368" s="66"/>
    </row>
    <row r="1369" spans="1:12" x14ac:dyDescent="0.2">
      <c r="A1369" s="41"/>
      <c r="B1369" s="2"/>
      <c r="E1369" s="279"/>
      <c r="F1369" s="280"/>
      <c r="G1369" s="45"/>
      <c r="H1369" s="45"/>
      <c r="I1369" s="278"/>
      <c r="J1369" s="45"/>
      <c r="K1369" s="66"/>
      <c r="L1369" s="66"/>
    </row>
    <row r="1370" spans="1:12" x14ac:dyDescent="0.2">
      <c r="A1370" s="41"/>
      <c r="B1370" s="2"/>
      <c r="E1370" s="279"/>
      <c r="F1370" s="280"/>
      <c r="G1370" s="45"/>
      <c r="H1370" s="45"/>
      <c r="I1370" s="278"/>
      <c r="J1370" s="45"/>
      <c r="K1370" s="66"/>
      <c r="L1370" s="66"/>
    </row>
    <row r="1371" spans="1:12" x14ac:dyDescent="0.2">
      <c r="A1371" s="41"/>
      <c r="B1371" s="2"/>
      <c r="E1371" s="279"/>
      <c r="F1371" s="280"/>
      <c r="G1371" s="45"/>
      <c r="H1371" s="45"/>
      <c r="I1371" s="278"/>
      <c r="J1371" s="45"/>
      <c r="K1371" s="66"/>
      <c r="L1371" s="66"/>
    </row>
    <row r="1372" spans="1:12" x14ac:dyDescent="0.2">
      <c r="A1372" s="41"/>
      <c r="B1372" s="2"/>
      <c r="E1372" s="279"/>
      <c r="F1372" s="280"/>
      <c r="G1372" s="45"/>
      <c r="H1372" s="45"/>
      <c r="I1372" s="278"/>
      <c r="J1372" s="45"/>
      <c r="K1372" s="66"/>
      <c r="L1372" s="66"/>
    </row>
    <row r="1373" spans="1:12" x14ac:dyDescent="0.2">
      <c r="A1373" s="41"/>
      <c r="B1373" s="2"/>
      <c r="E1373" s="279"/>
      <c r="F1373" s="280"/>
      <c r="G1373" s="45"/>
      <c r="H1373" s="45"/>
      <c r="I1373" s="278"/>
      <c r="J1373" s="45"/>
      <c r="K1373" s="66"/>
      <c r="L1373" s="66"/>
    </row>
    <row r="1374" spans="1:12" x14ac:dyDescent="0.2">
      <c r="A1374" s="41"/>
      <c r="B1374" s="2"/>
      <c r="E1374" s="279"/>
      <c r="F1374" s="280"/>
      <c r="G1374" s="45"/>
      <c r="H1374" s="45"/>
      <c r="I1374" s="278"/>
      <c r="J1374" s="45"/>
      <c r="K1374" s="66"/>
      <c r="L1374" s="66"/>
    </row>
    <row r="1375" spans="1:12" x14ac:dyDescent="0.2">
      <c r="A1375" s="41"/>
      <c r="B1375" s="2"/>
      <c r="E1375" s="279"/>
      <c r="F1375" s="280"/>
      <c r="G1375" s="45"/>
      <c r="H1375" s="45"/>
      <c r="I1375" s="278"/>
      <c r="J1375" s="45"/>
      <c r="K1375" s="66"/>
      <c r="L1375" s="66"/>
    </row>
    <row r="1376" spans="1:12" x14ac:dyDescent="0.2">
      <c r="A1376" s="41"/>
      <c r="B1376" s="2"/>
      <c r="E1376" s="279"/>
      <c r="F1376" s="280"/>
      <c r="G1376" s="45"/>
      <c r="H1376" s="45"/>
      <c r="I1376" s="278"/>
      <c r="J1376" s="45"/>
      <c r="K1376" s="66"/>
      <c r="L1376" s="66"/>
    </row>
    <row r="1377" spans="1:12" x14ac:dyDescent="0.2">
      <c r="A1377" s="41"/>
      <c r="B1377" s="2"/>
      <c r="E1377" s="279"/>
      <c r="F1377" s="280"/>
      <c r="G1377" s="45"/>
      <c r="H1377" s="45"/>
      <c r="I1377" s="278"/>
      <c r="J1377" s="45"/>
      <c r="K1377" s="66"/>
      <c r="L1377" s="66"/>
    </row>
    <row r="1378" spans="1:12" x14ac:dyDescent="0.2">
      <c r="A1378" s="41"/>
      <c r="B1378" s="2"/>
      <c r="E1378" s="279"/>
      <c r="F1378" s="280"/>
      <c r="G1378" s="45"/>
      <c r="H1378" s="45"/>
      <c r="I1378" s="278"/>
      <c r="J1378" s="45"/>
      <c r="K1378" s="66"/>
      <c r="L1378" s="66"/>
    </row>
    <row r="1379" spans="1:12" x14ac:dyDescent="0.2">
      <c r="A1379" s="41"/>
      <c r="B1379" s="2"/>
      <c r="E1379" s="279"/>
      <c r="F1379" s="280"/>
      <c r="G1379" s="45"/>
      <c r="H1379" s="45"/>
      <c r="I1379" s="278"/>
      <c r="J1379" s="45"/>
      <c r="K1379" s="66"/>
      <c r="L1379" s="66"/>
    </row>
    <row r="1380" spans="1:12" x14ac:dyDescent="0.2">
      <c r="A1380" s="41"/>
      <c r="B1380" s="2"/>
      <c r="E1380" s="279"/>
      <c r="F1380" s="280"/>
      <c r="G1380" s="45"/>
      <c r="H1380" s="45"/>
      <c r="I1380" s="278"/>
      <c r="J1380" s="45"/>
      <c r="K1380" s="66"/>
      <c r="L1380" s="66"/>
    </row>
    <row r="1381" spans="1:12" x14ac:dyDescent="0.2">
      <c r="A1381" s="41"/>
      <c r="B1381" s="2"/>
      <c r="E1381" s="279"/>
      <c r="F1381" s="280"/>
      <c r="G1381" s="45"/>
      <c r="H1381" s="45"/>
      <c r="I1381" s="278"/>
      <c r="J1381" s="45"/>
      <c r="K1381" s="66"/>
      <c r="L1381" s="66"/>
    </row>
    <row r="1382" spans="1:12" x14ac:dyDescent="0.2">
      <c r="A1382" s="41"/>
      <c r="B1382" s="2"/>
      <c r="E1382" s="279"/>
      <c r="F1382" s="280"/>
      <c r="G1382" s="45"/>
      <c r="H1382" s="45"/>
      <c r="I1382" s="278"/>
      <c r="J1382" s="45"/>
      <c r="K1382" s="66"/>
      <c r="L1382" s="66"/>
    </row>
    <row r="1383" spans="1:12" x14ac:dyDescent="0.2">
      <c r="A1383" s="41"/>
      <c r="B1383" s="2"/>
      <c r="E1383" s="279"/>
      <c r="F1383" s="280"/>
      <c r="G1383" s="45"/>
      <c r="H1383" s="45"/>
      <c r="I1383" s="278"/>
      <c r="J1383" s="45"/>
      <c r="K1383" s="66"/>
      <c r="L1383" s="66"/>
    </row>
    <row r="1384" spans="1:12" x14ac:dyDescent="0.2">
      <c r="A1384" s="41"/>
      <c r="B1384" s="2"/>
      <c r="E1384" s="279"/>
      <c r="F1384" s="280"/>
      <c r="G1384" s="45"/>
      <c r="H1384" s="45"/>
      <c r="I1384" s="278"/>
      <c r="J1384" s="45"/>
      <c r="K1384" s="66"/>
      <c r="L1384" s="66"/>
    </row>
    <row r="1385" spans="1:12" x14ac:dyDescent="0.2">
      <c r="A1385" s="41"/>
      <c r="B1385" s="2"/>
      <c r="E1385" s="279"/>
      <c r="F1385" s="280"/>
      <c r="G1385" s="45"/>
      <c r="H1385" s="45"/>
      <c r="I1385" s="278"/>
      <c r="J1385" s="45"/>
      <c r="K1385" s="66"/>
      <c r="L1385" s="66"/>
    </row>
    <row r="1386" spans="1:12" x14ac:dyDescent="0.2">
      <c r="A1386" s="41"/>
      <c r="B1386" s="2"/>
      <c r="E1386" s="279"/>
      <c r="F1386" s="280"/>
      <c r="G1386" s="45"/>
      <c r="H1386" s="45"/>
      <c r="I1386" s="278"/>
      <c r="J1386" s="45"/>
      <c r="K1386" s="66"/>
      <c r="L1386" s="66"/>
    </row>
    <row r="1387" spans="1:12" x14ac:dyDescent="0.2">
      <c r="A1387" s="41"/>
      <c r="B1387" s="2"/>
      <c r="E1387" s="279"/>
      <c r="F1387" s="280"/>
      <c r="G1387" s="45"/>
      <c r="H1387" s="45"/>
      <c r="I1387" s="278"/>
      <c r="J1387" s="45"/>
      <c r="K1387" s="66"/>
      <c r="L1387" s="66"/>
    </row>
    <row r="1388" spans="1:12" x14ac:dyDescent="0.2">
      <c r="A1388" s="41"/>
      <c r="B1388" s="2"/>
      <c r="E1388" s="279"/>
      <c r="F1388" s="280"/>
      <c r="G1388" s="45"/>
      <c r="H1388" s="45"/>
      <c r="I1388" s="278"/>
      <c r="J1388" s="45"/>
      <c r="K1388" s="66"/>
      <c r="L1388" s="66"/>
    </row>
    <row r="1389" spans="1:12" x14ac:dyDescent="0.2">
      <c r="A1389" s="41"/>
      <c r="B1389" s="2"/>
      <c r="E1389" s="279"/>
      <c r="F1389" s="280"/>
      <c r="G1389" s="45"/>
      <c r="H1389" s="45"/>
      <c r="I1389" s="278"/>
      <c r="J1389" s="45"/>
      <c r="K1389" s="66"/>
      <c r="L1389" s="66"/>
    </row>
    <row r="1390" spans="1:12" x14ac:dyDescent="0.2">
      <c r="A1390" s="41"/>
      <c r="B1390" s="2"/>
      <c r="E1390" s="279"/>
      <c r="F1390" s="280"/>
      <c r="G1390" s="45"/>
      <c r="H1390" s="45"/>
      <c r="I1390" s="278"/>
      <c r="J1390" s="45"/>
      <c r="K1390" s="66"/>
      <c r="L1390" s="66"/>
    </row>
    <row r="1391" spans="1:12" x14ac:dyDescent="0.2">
      <c r="A1391" s="41"/>
      <c r="B1391" s="2"/>
      <c r="E1391" s="279"/>
      <c r="F1391" s="280"/>
      <c r="G1391" s="45"/>
      <c r="H1391" s="45"/>
      <c r="I1391" s="278"/>
      <c r="J1391" s="45"/>
      <c r="K1391" s="66"/>
      <c r="L1391" s="66"/>
    </row>
    <row r="1392" spans="1:12" x14ac:dyDescent="0.2">
      <c r="A1392" s="41"/>
      <c r="B1392" s="2"/>
      <c r="E1392" s="279"/>
      <c r="F1392" s="280"/>
      <c r="G1392" s="45"/>
      <c r="H1392" s="45"/>
      <c r="I1392" s="278"/>
      <c r="J1392" s="45"/>
      <c r="K1392" s="66"/>
      <c r="L1392" s="66"/>
    </row>
    <row r="1393" spans="1:12" x14ac:dyDescent="0.2">
      <c r="A1393" s="41"/>
      <c r="B1393" s="2"/>
      <c r="E1393" s="279"/>
      <c r="F1393" s="280"/>
      <c r="G1393" s="45"/>
      <c r="H1393" s="45"/>
      <c r="I1393" s="278"/>
      <c r="J1393" s="45"/>
      <c r="K1393" s="66"/>
      <c r="L1393" s="66"/>
    </row>
    <row r="1394" spans="1:12" x14ac:dyDescent="0.2">
      <c r="A1394" s="41"/>
      <c r="B1394" s="2"/>
      <c r="E1394" s="279"/>
      <c r="F1394" s="280"/>
      <c r="G1394" s="45"/>
      <c r="H1394" s="45"/>
      <c r="I1394" s="278"/>
      <c r="J1394" s="45"/>
      <c r="K1394" s="66"/>
      <c r="L1394" s="66"/>
    </row>
    <row r="1395" spans="1:12" x14ac:dyDescent="0.2">
      <c r="A1395" s="41"/>
      <c r="B1395" s="2"/>
      <c r="E1395" s="279"/>
      <c r="F1395" s="280"/>
      <c r="G1395" s="45"/>
      <c r="H1395" s="45"/>
      <c r="I1395" s="278"/>
      <c r="J1395" s="45"/>
      <c r="K1395" s="66"/>
      <c r="L1395" s="66"/>
    </row>
    <row r="1396" spans="1:12" x14ac:dyDescent="0.2">
      <c r="A1396" s="41"/>
      <c r="B1396" s="2"/>
      <c r="E1396" s="279"/>
      <c r="F1396" s="280"/>
      <c r="G1396" s="45"/>
      <c r="H1396" s="45"/>
      <c r="I1396" s="278"/>
      <c r="J1396" s="45"/>
      <c r="K1396" s="66"/>
      <c r="L1396" s="66"/>
    </row>
    <row r="1397" spans="1:12" x14ac:dyDescent="0.2">
      <c r="A1397" s="41"/>
      <c r="B1397" s="2"/>
      <c r="E1397" s="279"/>
      <c r="F1397" s="280"/>
      <c r="G1397" s="45"/>
      <c r="H1397" s="45"/>
      <c r="I1397" s="278"/>
      <c r="J1397" s="45"/>
      <c r="K1397" s="66"/>
      <c r="L1397" s="66"/>
    </row>
    <row r="1398" spans="1:12" x14ac:dyDescent="0.2">
      <c r="A1398" s="41"/>
      <c r="B1398" s="2"/>
      <c r="E1398" s="279"/>
      <c r="F1398" s="280"/>
      <c r="G1398" s="45"/>
      <c r="H1398" s="45"/>
      <c r="I1398" s="278"/>
      <c r="J1398" s="45"/>
      <c r="K1398" s="66"/>
      <c r="L1398" s="66"/>
    </row>
    <row r="1399" spans="1:12" x14ac:dyDescent="0.2">
      <c r="A1399" s="41"/>
      <c r="B1399" s="2"/>
      <c r="E1399" s="279"/>
      <c r="F1399" s="280"/>
      <c r="G1399" s="45"/>
      <c r="H1399" s="45"/>
      <c r="I1399" s="278"/>
      <c r="J1399" s="45"/>
      <c r="K1399" s="66"/>
      <c r="L1399" s="66"/>
    </row>
    <row r="1400" spans="1:12" x14ac:dyDescent="0.2">
      <c r="A1400" s="41"/>
      <c r="B1400" s="2"/>
      <c r="E1400" s="279"/>
      <c r="F1400" s="280"/>
      <c r="G1400" s="45"/>
      <c r="H1400" s="45"/>
      <c r="I1400" s="278"/>
      <c r="J1400" s="45"/>
      <c r="K1400" s="66"/>
      <c r="L1400" s="66"/>
    </row>
    <row r="1401" spans="1:12" x14ac:dyDescent="0.2">
      <c r="A1401" s="41"/>
      <c r="B1401" s="2"/>
      <c r="E1401" s="279"/>
      <c r="F1401" s="280"/>
      <c r="G1401" s="45"/>
      <c r="H1401" s="45"/>
      <c r="I1401" s="278"/>
      <c r="J1401" s="45"/>
      <c r="K1401" s="66"/>
      <c r="L1401" s="66"/>
    </row>
    <row r="1402" spans="1:12" x14ac:dyDescent="0.2">
      <c r="A1402" s="41"/>
      <c r="B1402" s="2"/>
      <c r="E1402" s="279"/>
      <c r="F1402" s="280"/>
      <c r="G1402" s="45"/>
      <c r="H1402" s="45"/>
      <c r="I1402" s="278"/>
      <c r="J1402" s="45"/>
      <c r="K1402" s="66"/>
      <c r="L1402" s="66"/>
    </row>
    <row r="1403" spans="1:12" x14ac:dyDescent="0.2">
      <c r="A1403" s="41"/>
      <c r="B1403" s="2"/>
      <c r="E1403" s="279"/>
      <c r="F1403" s="280"/>
      <c r="G1403" s="45"/>
      <c r="H1403" s="45"/>
      <c r="I1403" s="278"/>
      <c r="J1403" s="45"/>
      <c r="K1403" s="66"/>
      <c r="L1403" s="66"/>
    </row>
    <row r="1404" spans="1:12" x14ac:dyDescent="0.2">
      <c r="A1404" s="41"/>
      <c r="B1404" s="2"/>
      <c r="E1404" s="279"/>
      <c r="F1404" s="280"/>
      <c r="G1404" s="45"/>
      <c r="H1404" s="45"/>
      <c r="I1404" s="278"/>
      <c r="J1404" s="45"/>
      <c r="K1404" s="66"/>
      <c r="L1404" s="66"/>
    </row>
    <row r="1405" spans="1:12" x14ac:dyDescent="0.2">
      <c r="A1405" s="41"/>
      <c r="B1405" s="2"/>
      <c r="E1405" s="279"/>
      <c r="F1405" s="280"/>
      <c r="G1405" s="45"/>
      <c r="H1405" s="45"/>
      <c r="I1405" s="278"/>
      <c r="J1405" s="45"/>
      <c r="K1405" s="66"/>
      <c r="L1405" s="66"/>
    </row>
    <row r="1406" spans="1:12" x14ac:dyDescent="0.2">
      <c r="A1406" s="41"/>
      <c r="B1406" s="2"/>
      <c r="E1406" s="279"/>
      <c r="F1406" s="280"/>
      <c r="G1406" s="45"/>
      <c r="H1406" s="45"/>
      <c r="I1406" s="278"/>
      <c r="J1406" s="45"/>
      <c r="K1406" s="66"/>
      <c r="L1406" s="66"/>
    </row>
    <row r="1407" spans="1:12" x14ac:dyDescent="0.2">
      <c r="A1407" s="41"/>
      <c r="B1407" s="2"/>
      <c r="E1407" s="279"/>
      <c r="F1407" s="280"/>
      <c r="G1407" s="45"/>
      <c r="H1407" s="45"/>
      <c r="I1407" s="278"/>
      <c r="J1407" s="45"/>
      <c r="K1407" s="66"/>
      <c r="L1407" s="66"/>
    </row>
    <row r="1408" spans="1:12" x14ac:dyDescent="0.2">
      <c r="A1408" s="41"/>
      <c r="B1408" s="2"/>
      <c r="E1408" s="279"/>
      <c r="F1408" s="280"/>
      <c r="G1408" s="45"/>
      <c r="H1408" s="45"/>
      <c r="I1408" s="278"/>
      <c r="J1408" s="45"/>
      <c r="K1408" s="66"/>
      <c r="L1408" s="66"/>
    </row>
    <row r="1409" spans="1:12" x14ac:dyDescent="0.2">
      <c r="A1409" s="41"/>
      <c r="B1409" s="2"/>
      <c r="E1409" s="279"/>
      <c r="F1409" s="280"/>
      <c r="G1409" s="45"/>
      <c r="H1409" s="45"/>
      <c r="I1409" s="278"/>
      <c r="J1409" s="45"/>
      <c r="K1409" s="66"/>
      <c r="L1409" s="66"/>
    </row>
    <row r="1410" spans="1:12" x14ac:dyDescent="0.2">
      <c r="A1410" s="41"/>
      <c r="B1410" s="2"/>
      <c r="E1410" s="279"/>
      <c r="F1410" s="280"/>
      <c r="G1410" s="45"/>
      <c r="H1410" s="45"/>
      <c r="I1410" s="278"/>
      <c r="J1410" s="45"/>
      <c r="K1410" s="66"/>
      <c r="L1410" s="66"/>
    </row>
    <row r="1411" spans="1:12" x14ac:dyDescent="0.2">
      <c r="A1411" s="41"/>
      <c r="B1411" s="2"/>
      <c r="E1411" s="279"/>
      <c r="F1411" s="280"/>
      <c r="G1411" s="45"/>
      <c r="H1411" s="45"/>
      <c r="I1411" s="278"/>
      <c r="J1411" s="45"/>
      <c r="K1411" s="66"/>
      <c r="L1411" s="66"/>
    </row>
    <row r="1412" spans="1:12" x14ac:dyDescent="0.2">
      <c r="A1412" s="41"/>
      <c r="B1412" s="2"/>
      <c r="E1412" s="279"/>
      <c r="F1412" s="280"/>
      <c r="G1412" s="45"/>
      <c r="H1412" s="45"/>
      <c r="I1412" s="278"/>
      <c r="J1412" s="45"/>
      <c r="K1412" s="66"/>
      <c r="L1412" s="66"/>
    </row>
    <row r="1413" spans="1:12" x14ac:dyDescent="0.2">
      <c r="A1413" s="41"/>
      <c r="B1413" s="2"/>
      <c r="E1413" s="279"/>
      <c r="F1413" s="280"/>
      <c r="G1413" s="45"/>
      <c r="H1413" s="45"/>
      <c r="I1413" s="278"/>
      <c r="J1413" s="45"/>
      <c r="K1413" s="66"/>
      <c r="L1413" s="66"/>
    </row>
    <row r="1414" spans="1:12" x14ac:dyDescent="0.2">
      <c r="A1414" s="41"/>
      <c r="B1414" s="2"/>
      <c r="E1414" s="279"/>
      <c r="F1414" s="280"/>
      <c r="G1414" s="45"/>
      <c r="H1414" s="45"/>
      <c r="I1414" s="278"/>
      <c r="J1414" s="45"/>
      <c r="K1414" s="66"/>
      <c r="L1414" s="66"/>
    </row>
    <row r="1415" spans="1:12" x14ac:dyDescent="0.2">
      <c r="A1415" s="41"/>
      <c r="B1415" s="2"/>
      <c r="E1415" s="279"/>
      <c r="F1415" s="280"/>
      <c r="G1415" s="45"/>
      <c r="H1415" s="45"/>
      <c r="I1415" s="278"/>
      <c r="J1415" s="45"/>
      <c r="K1415" s="66"/>
      <c r="L1415" s="66"/>
    </row>
    <row r="1416" spans="1:12" x14ac:dyDescent="0.2">
      <c r="A1416" s="41"/>
      <c r="B1416" s="2"/>
      <c r="E1416" s="279"/>
      <c r="F1416" s="280"/>
      <c r="G1416" s="45"/>
      <c r="H1416" s="45"/>
      <c r="I1416" s="278"/>
      <c r="J1416" s="45"/>
      <c r="K1416" s="66"/>
      <c r="L1416" s="66"/>
    </row>
    <row r="1417" spans="1:12" x14ac:dyDescent="0.2">
      <c r="A1417" s="41"/>
      <c r="B1417" s="2"/>
      <c r="E1417" s="279"/>
      <c r="F1417" s="280"/>
      <c r="G1417" s="45"/>
      <c r="H1417" s="45"/>
      <c r="I1417" s="278"/>
      <c r="J1417" s="45"/>
      <c r="K1417" s="66"/>
      <c r="L1417" s="66"/>
    </row>
    <row r="1418" spans="1:12" x14ac:dyDescent="0.2">
      <c r="A1418" s="41"/>
      <c r="B1418" s="2"/>
      <c r="E1418" s="279"/>
      <c r="F1418" s="280"/>
      <c r="G1418" s="45"/>
      <c r="H1418" s="45"/>
      <c r="I1418" s="278"/>
      <c r="J1418" s="45"/>
      <c r="K1418" s="66"/>
      <c r="L1418" s="66"/>
    </row>
    <row r="1419" spans="1:12" x14ac:dyDescent="0.2">
      <c r="A1419" s="41"/>
      <c r="B1419" s="2"/>
      <c r="E1419" s="279"/>
      <c r="F1419" s="280"/>
      <c r="G1419" s="45"/>
      <c r="H1419" s="45"/>
      <c r="I1419" s="278"/>
      <c r="J1419" s="45"/>
      <c r="K1419" s="66"/>
      <c r="L1419" s="66"/>
    </row>
    <row r="1420" spans="1:12" x14ac:dyDescent="0.2">
      <c r="A1420" s="41"/>
      <c r="B1420" s="2"/>
      <c r="E1420" s="279"/>
      <c r="F1420" s="280"/>
      <c r="G1420" s="45"/>
      <c r="H1420" s="45"/>
      <c r="I1420" s="278"/>
      <c r="J1420" s="45"/>
      <c r="K1420" s="66"/>
      <c r="L1420" s="66"/>
    </row>
    <row r="1421" spans="1:12" x14ac:dyDescent="0.2">
      <c r="A1421" s="41"/>
      <c r="B1421" s="2"/>
      <c r="E1421" s="279"/>
      <c r="F1421" s="280"/>
      <c r="G1421" s="45"/>
      <c r="H1421" s="45"/>
      <c r="I1421" s="278"/>
      <c r="J1421" s="45"/>
      <c r="K1421" s="66"/>
      <c r="L1421" s="66"/>
    </row>
    <row r="1422" spans="1:12" x14ac:dyDescent="0.2">
      <c r="A1422" s="41"/>
      <c r="B1422" s="2"/>
      <c r="E1422" s="279"/>
      <c r="F1422" s="280"/>
      <c r="G1422" s="45"/>
      <c r="H1422" s="45"/>
      <c r="I1422" s="278"/>
      <c r="J1422" s="45"/>
      <c r="K1422" s="66"/>
      <c r="L1422" s="66"/>
    </row>
    <row r="1423" spans="1:12" x14ac:dyDescent="0.2">
      <c r="A1423" s="41"/>
      <c r="B1423" s="2"/>
      <c r="E1423" s="279"/>
      <c r="F1423" s="280"/>
      <c r="G1423" s="45"/>
      <c r="H1423" s="45"/>
      <c r="I1423" s="278"/>
      <c r="J1423" s="45"/>
      <c r="K1423" s="66"/>
      <c r="L1423" s="66"/>
    </row>
    <row r="1424" spans="1:12" x14ac:dyDescent="0.2">
      <c r="A1424" s="41"/>
      <c r="B1424" s="2"/>
      <c r="E1424" s="279"/>
      <c r="F1424" s="280"/>
      <c r="G1424" s="45"/>
      <c r="H1424" s="45"/>
      <c r="I1424" s="278"/>
      <c r="J1424" s="45"/>
      <c r="K1424" s="66"/>
      <c r="L1424" s="66"/>
    </row>
    <row r="1425" spans="1:12" x14ac:dyDescent="0.2">
      <c r="A1425" s="41"/>
      <c r="B1425" s="2"/>
      <c r="E1425" s="279"/>
      <c r="F1425" s="280"/>
      <c r="G1425" s="45"/>
      <c r="H1425" s="45"/>
      <c r="I1425" s="278"/>
      <c r="J1425" s="45"/>
      <c r="K1425" s="66"/>
      <c r="L1425" s="66"/>
    </row>
    <row r="1426" spans="1:12" x14ac:dyDescent="0.2">
      <c r="A1426" s="41"/>
      <c r="B1426" s="2"/>
      <c r="E1426" s="279"/>
      <c r="F1426" s="280"/>
      <c r="G1426" s="45"/>
      <c r="H1426" s="45"/>
      <c r="I1426" s="278"/>
      <c r="J1426" s="45"/>
      <c r="K1426" s="66"/>
      <c r="L1426" s="66"/>
    </row>
    <row r="1427" spans="1:12" x14ac:dyDescent="0.2">
      <c r="A1427" s="41"/>
      <c r="B1427" s="2"/>
      <c r="E1427" s="279"/>
      <c r="F1427" s="280"/>
      <c r="G1427" s="45"/>
      <c r="H1427" s="45"/>
      <c r="I1427" s="278"/>
      <c r="J1427" s="45"/>
      <c r="K1427" s="66"/>
      <c r="L1427" s="66"/>
    </row>
    <row r="1428" spans="1:12" x14ac:dyDescent="0.2">
      <c r="A1428" s="41"/>
      <c r="B1428" s="2"/>
      <c r="E1428" s="279"/>
      <c r="F1428" s="280"/>
      <c r="G1428" s="45"/>
      <c r="H1428" s="45"/>
      <c r="I1428" s="278"/>
      <c r="J1428" s="45"/>
      <c r="K1428" s="66"/>
      <c r="L1428" s="66"/>
    </row>
    <row r="1429" spans="1:12" x14ac:dyDescent="0.2">
      <c r="A1429" s="41"/>
      <c r="B1429" s="2"/>
      <c r="E1429" s="279"/>
      <c r="F1429" s="280"/>
      <c r="G1429" s="45"/>
      <c r="H1429" s="45"/>
      <c r="I1429" s="278"/>
      <c r="J1429" s="45"/>
      <c r="K1429" s="66"/>
      <c r="L1429" s="66"/>
    </row>
    <row r="1430" spans="1:12" x14ac:dyDescent="0.2">
      <c r="A1430" s="41"/>
      <c r="B1430" s="2"/>
      <c r="E1430" s="279"/>
      <c r="F1430" s="280"/>
      <c r="G1430" s="45"/>
      <c r="H1430" s="45"/>
      <c r="I1430" s="278"/>
      <c r="J1430" s="45"/>
      <c r="K1430" s="66"/>
      <c r="L1430" s="66"/>
    </row>
    <row r="1431" spans="1:12" x14ac:dyDescent="0.2">
      <c r="A1431" s="41"/>
      <c r="B1431" s="2"/>
      <c r="E1431" s="279"/>
      <c r="F1431" s="280"/>
      <c r="G1431" s="45"/>
      <c r="H1431" s="45"/>
      <c r="I1431" s="278"/>
      <c r="J1431" s="45"/>
      <c r="K1431" s="66"/>
      <c r="L1431" s="66"/>
    </row>
    <row r="1432" spans="1:12" x14ac:dyDescent="0.2">
      <c r="A1432" s="41"/>
      <c r="B1432" s="2"/>
      <c r="E1432" s="279"/>
      <c r="F1432" s="280"/>
      <c r="G1432" s="45"/>
      <c r="H1432" s="45"/>
      <c r="I1432" s="278"/>
      <c r="J1432" s="45"/>
      <c r="K1432" s="66"/>
      <c r="L1432" s="66"/>
    </row>
    <row r="1433" spans="1:12" x14ac:dyDescent="0.2">
      <c r="A1433" s="41"/>
      <c r="B1433" s="2"/>
      <c r="E1433" s="279"/>
      <c r="F1433" s="280"/>
      <c r="G1433" s="45"/>
      <c r="H1433" s="45"/>
      <c r="I1433" s="278"/>
      <c r="J1433" s="45"/>
      <c r="K1433" s="66"/>
      <c r="L1433" s="66"/>
    </row>
    <row r="1434" spans="1:12" x14ac:dyDescent="0.2">
      <c r="A1434" s="41"/>
      <c r="B1434" s="2"/>
      <c r="E1434" s="279"/>
      <c r="F1434" s="280"/>
      <c r="G1434" s="45"/>
      <c r="H1434" s="45"/>
      <c r="I1434" s="278"/>
      <c r="J1434" s="45"/>
      <c r="K1434" s="66"/>
      <c r="L1434" s="66"/>
    </row>
    <row r="1435" spans="1:12" x14ac:dyDescent="0.2">
      <c r="A1435" s="41"/>
      <c r="B1435" s="2"/>
      <c r="E1435" s="279"/>
      <c r="F1435" s="280"/>
      <c r="G1435" s="45"/>
      <c r="H1435" s="45"/>
      <c r="I1435" s="278"/>
      <c r="J1435" s="45"/>
      <c r="K1435" s="66"/>
      <c r="L1435" s="66"/>
    </row>
    <row r="1436" spans="1:12" x14ac:dyDescent="0.2">
      <c r="A1436" s="41"/>
      <c r="B1436" s="2"/>
      <c r="E1436" s="279"/>
      <c r="F1436" s="280"/>
      <c r="G1436" s="45"/>
      <c r="H1436" s="45"/>
      <c r="I1436" s="278"/>
      <c r="J1436" s="45"/>
      <c r="K1436" s="66"/>
      <c r="L1436" s="66"/>
    </row>
    <row r="1437" spans="1:12" x14ac:dyDescent="0.2">
      <c r="A1437" s="41"/>
      <c r="B1437" s="2"/>
      <c r="E1437" s="279"/>
      <c r="F1437" s="280"/>
      <c r="G1437" s="45"/>
      <c r="H1437" s="45"/>
      <c r="I1437" s="278"/>
      <c r="J1437" s="45"/>
      <c r="K1437" s="66"/>
      <c r="L1437" s="66"/>
    </row>
    <row r="1438" spans="1:12" x14ac:dyDescent="0.2">
      <c r="A1438" s="41"/>
      <c r="B1438" s="2"/>
      <c r="E1438" s="279"/>
      <c r="F1438" s="280"/>
      <c r="G1438" s="45"/>
      <c r="H1438" s="45"/>
      <c r="I1438" s="278"/>
      <c r="J1438" s="45"/>
      <c r="K1438" s="66"/>
      <c r="L1438" s="66"/>
    </row>
    <row r="1439" spans="1:12" x14ac:dyDescent="0.2">
      <c r="A1439" s="41"/>
      <c r="B1439" s="2"/>
      <c r="E1439" s="279"/>
      <c r="F1439" s="280"/>
      <c r="G1439" s="45"/>
      <c r="H1439" s="45"/>
      <c r="I1439" s="278"/>
      <c r="J1439" s="45"/>
      <c r="K1439" s="66"/>
      <c r="L1439" s="66"/>
    </row>
    <row r="1440" spans="1:12" x14ac:dyDescent="0.2">
      <c r="A1440" s="41"/>
      <c r="B1440" s="2"/>
      <c r="E1440" s="279"/>
      <c r="F1440" s="280"/>
      <c r="G1440" s="45"/>
      <c r="H1440" s="45"/>
      <c r="I1440" s="278"/>
      <c r="J1440" s="45"/>
      <c r="K1440" s="66"/>
      <c r="L1440" s="66"/>
    </row>
    <row r="1441" spans="1:12" x14ac:dyDescent="0.2">
      <c r="A1441" s="41"/>
      <c r="B1441" s="2"/>
      <c r="E1441" s="279"/>
      <c r="F1441" s="280"/>
      <c r="G1441" s="45"/>
      <c r="H1441" s="45"/>
      <c r="I1441" s="278"/>
      <c r="J1441" s="45"/>
      <c r="K1441" s="66"/>
      <c r="L1441" s="66"/>
    </row>
    <row r="1442" spans="1:12" x14ac:dyDescent="0.2">
      <c r="A1442" s="41"/>
      <c r="B1442" s="2"/>
      <c r="E1442" s="279"/>
      <c r="F1442" s="280"/>
      <c r="G1442" s="45"/>
      <c r="H1442" s="45"/>
      <c r="I1442" s="278"/>
      <c r="J1442" s="45"/>
      <c r="K1442" s="66"/>
      <c r="L1442" s="66"/>
    </row>
    <row r="1443" spans="1:12" x14ac:dyDescent="0.2">
      <c r="A1443" s="41"/>
      <c r="B1443" s="2"/>
      <c r="E1443" s="279"/>
      <c r="F1443" s="280"/>
      <c r="G1443" s="45"/>
      <c r="H1443" s="45"/>
      <c r="I1443" s="278"/>
      <c r="J1443" s="45"/>
      <c r="K1443" s="66"/>
      <c r="L1443" s="66"/>
    </row>
    <row r="1444" spans="1:12" x14ac:dyDescent="0.2">
      <c r="A1444" s="41"/>
      <c r="B1444" s="2"/>
      <c r="E1444" s="279"/>
      <c r="F1444" s="280"/>
      <c r="G1444" s="45"/>
      <c r="H1444" s="45"/>
      <c r="I1444" s="278"/>
      <c r="J1444" s="45"/>
      <c r="K1444" s="66"/>
      <c r="L1444" s="66"/>
    </row>
    <row r="1445" spans="1:12" x14ac:dyDescent="0.2">
      <c r="A1445" s="41"/>
      <c r="B1445" s="2"/>
      <c r="E1445" s="279"/>
      <c r="F1445" s="280"/>
      <c r="G1445" s="45"/>
      <c r="H1445" s="45"/>
      <c r="I1445" s="278"/>
      <c r="J1445" s="45"/>
      <c r="K1445" s="66"/>
      <c r="L1445" s="66"/>
    </row>
    <row r="1446" spans="1:12" x14ac:dyDescent="0.2">
      <c r="A1446" s="41"/>
      <c r="B1446" s="2"/>
      <c r="E1446" s="279"/>
      <c r="F1446" s="280"/>
      <c r="G1446" s="45"/>
      <c r="H1446" s="45"/>
      <c r="I1446" s="278"/>
      <c r="J1446" s="45"/>
      <c r="K1446" s="66"/>
      <c r="L1446" s="66"/>
    </row>
    <row r="1447" spans="1:12" x14ac:dyDescent="0.2">
      <c r="A1447" s="41"/>
      <c r="B1447" s="2"/>
      <c r="E1447" s="279"/>
      <c r="F1447" s="280"/>
      <c r="G1447" s="45"/>
      <c r="H1447" s="45"/>
      <c r="I1447" s="278"/>
      <c r="J1447" s="45"/>
      <c r="K1447" s="66"/>
      <c r="L1447" s="66"/>
    </row>
    <row r="1448" spans="1:12" x14ac:dyDescent="0.2">
      <c r="A1448" s="41"/>
      <c r="B1448" s="2"/>
      <c r="E1448" s="279"/>
      <c r="F1448" s="280"/>
      <c r="G1448" s="45"/>
      <c r="H1448" s="45"/>
      <c r="I1448" s="278"/>
      <c r="J1448" s="45"/>
      <c r="K1448" s="66"/>
      <c r="L1448" s="66"/>
    </row>
    <row r="1449" spans="1:12" x14ac:dyDescent="0.2">
      <c r="A1449" s="41"/>
      <c r="B1449" s="2"/>
      <c r="E1449" s="279"/>
      <c r="F1449" s="280"/>
      <c r="G1449" s="45"/>
      <c r="H1449" s="45"/>
      <c r="I1449" s="278"/>
      <c r="J1449" s="45"/>
      <c r="K1449" s="66"/>
      <c r="L1449" s="66"/>
    </row>
    <row r="1450" spans="1:12" x14ac:dyDescent="0.2">
      <c r="A1450" s="41"/>
      <c r="B1450" s="2"/>
      <c r="E1450" s="279"/>
      <c r="F1450" s="280"/>
      <c r="G1450" s="45"/>
      <c r="H1450" s="45"/>
      <c r="I1450" s="278"/>
      <c r="J1450" s="45"/>
      <c r="K1450" s="66"/>
      <c r="L1450" s="66"/>
    </row>
    <row r="1451" spans="1:12" x14ac:dyDescent="0.2">
      <c r="A1451" s="41"/>
      <c r="B1451" s="2"/>
      <c r="E1451" s="279"/>
      <c r="F1451" s="280"/>
      <c r="G1451" s="45"/>
      <c r="H1451" s="45"/>
      <c r="I1451" s="278"/>
      <c r="J1451" s="45"/>
      <c r="K1451" s="66"/>
      <c r="L1451" s="66"/>
    </row>
    <row r="1452" spans="1:12" x14ac:dyDescent="0.2">
      <c r="A1452" s="41"/>
      <c r="B1452" s="2"/>
      <c r="E1452" s="279"/>
      <c r="F1452" s="280"/>
      <c r="G1452" s="45"/>
      <c r="H1452" s="45"/>
      <c r="I1452" s="278"/>
      <c r="J1452" s="45"/>
      <c r="K1452" s="66"/>
      <c r="L1452" s="66"/>
    </row>
    <row r="1453" spans="1:12" x14ac:dyDescent="0.2">
      <c r="A1453" s="41"/>
      <c r="B1453" s="2"/>
      <c r="E1453" s="279"/>
      <c r="F1453" s="280"/>
      <c r="G1453" s="45"/>
      <c r="H1453" s="45"/>
      <c r="I1453" s="278"/>
      <c r="J1453" s="45"/>
      <c r="K1453" s="66"/>
      <c r="L1453" s="66"/>
    </row>
    <row r="1454" spans="1:12" x14ac:dyDescent="0.2">
      <c r="A1454" s="41"/>
      <c r="B1454" s="2"/>
      <c r="E1454" s="279"/>
      <c r="F1454" s="280"/>
      <c r="G1454" s="45"/>
      <c r="H1454" s="45"/>
      <c r="I1454" s="278"/>
      <c r="J1454" s="45"/>
      <c r="K1454" s="66"/>
      <c r="L1454" s="66"/>
    </row>
    <row r="1455" spans="1:12" x14ac:dyDescent="0.2">
      <c r="A1455" s="41"/>
      <c r="B1455" s="2"/>
      <c r="E1455" s="279"/>
      <c r="F1455" s="280"/>
      <c r="G1455" s="45"/>
      <c r="H1455" s="45"/>
      <c r="I1455" s="278"/>
      <c r="J1455" s="45"/>
      <c r="K1455" s="66"/>
      <c r="L1455" s="66"/>
    </row>
    <row r="1456" spans="1:12" x14ac:dyDescent="0.2">
      <c r="A1456" s="41"/>
      <c r="B1456" s="2"/>
      <c r="E1456" s="279"/>
      <c r="F1456" s="280"/>
      <c r="G1456" s="45"/>
      <c r="H1456" s="45"/>
      <c r="I1456" s="278"/>
      <c r="J1456" s="45"/>
      <c r="K1456" s="66"/>
      <c r="L1456" s="66"/>
    </row>
    <row r="1457" spans="1:12" x14ac:dyDescent="0.2">
      <c r="A1457" s="41"/>
      <c r="B1457" s="2"/>
      <c r="E1457" s="279"/>
      <c r="F1457" s="280"/>
      <c r="G1457" s="45"/>
      <c r="H1457" s="45"/>
      <c r="I1457" s="278"/>
      <c r="J1457" s="45"/>
      <c r="K1457" s="66"/>
      <c r="L1457" s="66"/>
    </row>
    <row r="1458" spans="1:12" x14ac:dyDescent="0.2">
      <c r="A1458" s="41"/>
      <c r="B1458" s="2"/>
      <c r="E1458" s="279"/>
      <c r="F1458" s="280"/>
      <c r="G1458" s="45"/>
      <c r="H1458" s="45"/>
      <c r="I1458" s="278"/>
      <c r="J1458" s="45"/>
      <c r="K1458" s="66"/>
      <c r="L1458" s="66"/>
    </row>
    <row r="1459" spans="1:12" x14ac:dyDescent="0.2">
      <c r="A1459" s="41"/>
      <c r="B1459" s="2"/>
      <c r="E1459" s="279"/>
      <c r="F1459" s="280"/>
      <c r="G1459" s="45"/>
      <c r="H1459" s="45"/>
      <c r="I1459" s="278"/>
      <c r="J1459" s="45"/>
      <c r="K1459" s="66"/>
      <c r="L1459" s="66"/>
    </row>
    <row r="1460" spans="1:12" x14ac:dyDescent="0.2">
      <c r="A1460" s="41"/>
      <c r="B1460" s="2"/>
      <c r="E1460" s="279"/>
      <c r="F1460" s="280"/>
      <c r="G1460" s="45"/>
      <c r="H1460" s="45"/>
      <c r="I1460" s="278"/>
      <c r="J1460" s="45"/>
      <c r="K1460" s="66"/>
      <c r="L1460" s="66"/>
    </row>
    <row r="1461" spans="1:12" x14ac:dyDescent="0.2">
      <c r="A1461" s="41"/>
      <c r="B1461" s="2"/>
      <c r="E1461" s="279"/>
      <c r="F1461" s="280"/>
      <c r="G1461" s="45"/>
      <c r="H1461" s="45"/>
      <c r="I1461" s="278"/>
      <c r="J1461" s="45"/>
      <c r="K1461" s="66"/>
      <c r="L1461" s="66"/>
    </row>
    <row r="1462" spans="1:12" x14ac:dyDescent="0.2">
      <c r="A1462" s="41"/>
      <c r="B1462" s="2"/>
      <c r="E1462" s="279"/>
      <c r="F1462" s="280"/>
      <c r="G1462" s="45"/>
      <c r="H1462" s="45"/>
      <c r="I1462" s="278"/>
      <c r="J1462" s="45"/>
      <c r="K1462" s="66"/>
      <c r="L1462" s="66"/>
    </row>
    <row r="1463" spans="1:12" x14ac:dyDescent="0.2">
      <c r="A1463" s="41"/>
      <c r="B1463" s="2"/>
      <c r="E1463" s="279"/>
      <c r="F1463" s="280"/>
      <c r="G1463" s="45"/>
      <c r="H1463" s="45"/>
      <c r="I1463" s="278"/>
      <c r="J1463" s="45"/>
      <c r="K1463" s="66"/>
      <c r="L1463" s="66"/>
    </row>
    <row r="1464" spans="1:12" x14ac:dyDescent="0.2">
      <c r="A1464" s="41"/>
      <c r="B1464" s="2"/>
      <c r="E1464" s="279"/>
      <c r="F1464" s="280"/>
      <c r="G1464" s="45"/>
      <c r="H1464" s="45"/>
      <c r="I1464" s="278"/>
      <c r="J1464" s="45"/>
      <c r="K1464" s="66"/>
      <c r="L1464" s="66"/>
    </row>
    <row r="1465" spans="1:12" x14ac:dyDescent="0.2">
      <c r="A1465" s="41"/>
      <c r="B1465" s="2"/>
      <c r="E1465" s="279"/>
      <c r="F1465" s="280"/>
      <c r="G1465" s="45"/>
      <c r="H1465" s="45"/>
      <c r="I1465" s="278"/>
      <c r="J1465" s="45"/>
      <c r="K1465" s="66"/>
      <c r="L1465" s="66"/>
    </row>
    <row r="1466" spans="1:12" x14ac:dyDescent="0.2">
      <c r="A1466" s="41"/>
      <c r="B1466" s="2"/>
      <c r="E1466" s="279"/>
      <c r="F1466" s="280"/>
      <c r="G1466" s="45"/>
      <c r="H1466" s="45"/>
      <c r="I1466" s="278"/>
      <c r="J1466" s="45"/>
      <c r="K1466" s="66"/>
      <c r="L1466" s="66"/>
    </row>
    <row r="1467" spans="1:12" x14ac:dyDescent="0.2">
      <c r="A1467" s="41"/>
      <c r="B1467" s="2"/>
      <c r="E1467" s="279"/>
      <c r="F1467" s="280"/>
      <c r="G1467" s="45"/>
      <c r="H1467" s="45"/>
      <c r="I1467" s="278"/>
      <c r="J1467" s="45"/>
      <c r="K1467" s="66"/>
      <c r="L1467" s="66"/>
    </row>
    <row r="1468" spans="1:12" x14ac:dyDescent="0.2">
      <c r="A1468" s="41"/>
      <c r="B1468" s="2"/>
      <c r="E1468" s="279"/>
      <c r="F1468" s="280"/>
      <c r="G1468" s="45"/>
      <c r="H1468" s="45"/>
      <c r="I1468" s="278"/>
      <c r="J1468" s="45"/>
      <c r="K1468" s="66"/>
      <c r="L1468" s="66"/>
    </row>
    <row r="1469" spans="1:12" x14ac:dyDescent="0.2">
      <c r="A1469" s="41"/>
      <c r="B1469" s="2"/>
      <c r="E1469" s="279"/>
      <c r="F1469" s="280"/>
      <c r="G1469" s="45"/>
      <c r="H1469" s="45"/>
      <c r="I1469" s="278"/>
      <c r="J1469" s="45"/>
      <c r="K1469" s="66"/>
      <c r="L1469" s="66"/>
    </row>
    <row r="1470" spans="1:12" x14ac:dyDescent="0.2">
      <c r="A1470" s="41"/>
      <c r="B1470" s="2"/>
      <c r="E1470" s="279"/>
      <c r="F1470" s="280"/>
      <c r="G1470" s="45"/>
      <c r="H1470" s="45"/>
      <c r="I1470" s="278"/>
      <c r="J1470" s="45"/>
      <c r="K1470" s="66"/>
      <c r="L1470" s="66"/>
    </row>
    <row r="1471" spans="1:12" x14ac:dyDescent="0.2">
      <c r="A1471" s="41"/>
      <c r="B1471" s="2"/>
      <c r="E1471" s="279"/>
      <c r="F1471" s="280"/>
      <c r="G1471" s="45"/>
      <c r="H1471" s="45"/>
      <c r="I1471" s="278"/>
      <c r="J1471" s="45"/>
      <c r="K1471" s="66"/>
      <c r="L1471" s="66"/>
    </row>
    <row r="1472" spans="1:12" x14ac:dyDescent="0.2">
      <c r="A1472" s="41"/>
      <c r="B1472" s="2"/>
      <c r="E1472" s="279"/>
      <c r="F1472" s="280"/>
      <c r="G1472" s="45"/>
      <c r="H1472" s="45"/>
      <c r="I1472" s="278"/>
      <c r="J1472" s="45"/>
      <c r="K1472" s="66"/>
      <c r="L1472" s="66"/>
    </row>
    <row r="1473" spans="1:12" x14ac:dyDescent="0.2">
      <c r="A1473" s="41"/>
      <c r="B1473" s="2"/>
      <c r="E1473" s="279"/>
      <c r="F1473" s="280"/>
      <c r="G1473" s="45"/>
      <c r="H1473" s="45"/>
      <c r="I1473" s="278"/>
      <c r="J1473" s="45"/>
      <c r="K1473" s="66"/>
      <c r="L1473" s="66"/>
    </row>
    <row r="1474" spans="1:12" x14ac:dyDescent="0.2">
      <c r="A1474" s="41"/>
      <c r="B1474" s="2"/>
      <c r="E1474" s="279"/>
      <c r="F1474" s="280"/>
      <c r="G1474" s="45"/>
      <c r="H1474" s="45"/>
      <c r="I1474" s="278"/>
      <c r="J1474" s="45"/>
      <c r="K1474" s="66"/>
      <c r="L1474" s="66"/>
    </row>
    <row r="1475" spans="1:12" x14ac:dyDescent="0.2">
      <c r="A1475" s="41"/>
      <c r="B1475" s="2"/>
      <c r="E1475" s="279"/>
      <c r="F1475" s="280"/>
      <c r="G1475" s="45"/>
      <c r="H1475" s="45"/>
      <c r="I1475" s="278"/>
      <c r="J1475" s="45"/>
      <c r="K1475" s="66"/>
      <c r="L1475" s="66"/>
    </row>
    <row r="1476" spans="1:12" x14ac:dyDescent="0.2">
      <c r="A1476" s="41"/>
      <c r="B1476" s="2"/>
      <c r="E1476" s="279"/>
      <c r="F1476" s="280"/>
      <c r="G1476" s="45"/>
      <c r="H1476" s="45"/>
      <c r="I1476" s="278"/>
      <c r="J1476" s="45"/>
      <c r="K1476" s="66"/>
      <c r="L1476" s="66"/>
    </row>
    <row r="1477" spans="1:12" x14ac:dyDescent="0.2">
      <c r="A1477" s="41"/>
      <c r="B1477" s="2"/>
      <c r="E1477" s="279"/>
      <c r="F1477" s="280"/>
      <c r="G1477" s="45"/>
      <c r="H1477" s="45"/>
      <c r="I1477" s="278"/>
      <c r="J1477" s="45"/>
      <c r="K1477" s="66"/>
      <c r="L1477" s="66"/>
    </row>
    <row r="1478" spans="1:12" x14ac:dyDescent="0.2">
      <c r="A1478" s="41"/>
      <c r="B1478" s="2"/>
      <c r="E1478" s="279"/>
      <c r="F1478" s="280"/>
      <c r="G1478" s="45"/>
      <c r="H1478" s="45"/>
      <c r="I1478" s="278"/>
      <c r="J1478" s="45"/>
      <c r="K1478" s="66"/>
      <c r="L1478" s="66"/>
    </row>
    <row r="1479" spans="1:12" x14ac:dyDescent="0.2">
      <c r="A1479" s="41"/>
      <c r="B1479" s="2"/>
      <c r="E1479" s="279"/>
      <c r="F1479" s="280"/>
      <c r="G1479" s="45"/>
      <c r="H1479" s="45"/>
      <c r="I1479" s="278"/>
      <c r="J1479" s="45"/>
      <c r="K1479" s="66"/>
      <c r="L1479" s="66"/>
    </row>
    <row r="1480" spans="1:12" x14ac:dyDescent="0.2">
      <c r="A1480" s="41"/>
      <c r="B1480" s="2"/>
      <c r="E1480" s="279"/>
      <c r="F1480" s="280"/>
      <c r="G1480" s="45"/>
      <c r="H1480" s="45"/>
      <c r="I1480" s="278"/>
      <c r="J1480" s="45"/>
      <c r="K1480" s="66"/>
      <c r="L1480" s="66"/>
    </row>
    <row r="1481" spans="1:12" x14ac:dyDescent="0.2">
      <c r="A1481" s="41"/>
      <c r="B1481" s="2"/>
      <c r="E1481" s="279"/>
      <c r="F1481" s="280"/>
      <c r="G1481" s="45"/>
      <c r="H1481" s="45"/>
      <c r="I1481" s="278"/>
      <c r="J1481" s="45"/>
      <c r="K1481" s="66"/>
      <c r="L1481" s="66"/>
    </row>
    <row r="1482" spans="1:12" x14ac:dyDescent="0.2">
      <c r="A1482" s="41"/>
      <c r="B1482" s="2"/>
      <c r="E1482" s="279"/>
      <c r="F1482" s="280"/>
      <c r="G1482" s="45"/>
      <c r="H1482" s="45"/>
      <c r="I1482" s="278"/>
      <c r="J1482" s="45"/>
      <c r="K1482" s="66"/>
      <c r="L1482" s="66"/>
    </row>
    <row r="1483" spans="1:12" x14ac:dyDescent="0.2">
      <c r="A1483" s="41"/>
      <c r="B1483" s="2"/>
      <c r="E1483" s="279"/>
      <c r="F1483" s="280"/>
      <c r="G1483" s="45"/>
      <c r="H1483" s="45"/>
      <c r="I1483" s="278"/>
      <c r="J1483" s="45"/>
      <c r="K1483" s="66"/>
      <c r="L1483" s="66"/>
    </row>
    <row r="1484" spans="1:12" x14ac:dyDescent="0.2">
      <c r="A1484" s="41"/>
      <c r="B1484" s="2"/>
      <c r="E1484" s="279"/>
      <c r="F1484" s="280"/>
      <c r="G1484" s="45"/>
      <c r="H1484" s="45"/>
      <c r="I1484" s="278"/>
      <c r="J1484" s="45"/>
      <c r="K1484" s="66"/>
      <c r="L1484" s="66"/>
    </row>
    <row r="1485" spans="1:12" x14ac:dyDescent="0.2">
      <c r="A1485" s="41"/>
      <c r="B1485" s="2"/>
      <c r="E1485" s="279"/>
      <c r="F1485" s="280"/>
      <c r="G1485" s="45"/>
      <c r="H1485" s="45"/>
      <c r="I1485" s="278"/>
      <c r="J1485" s="45"/>
      <c r="K1485" s="66"/>
      <c r="L1485" s="66"/>
    </row>
    <row r="1486" spans="1:12" x14ac:dyDescent="0.2">
      <c r="A1486" s="41"/>
      <c r="B1486" s="2"/>
      <c r="E1486" s="279"/>
      <c r="F1486" s="280"/>
      <c r="G1486" s="45"/>
      <c r="H1486" s="45"/>
      <c r="I1486" s="278"/>
      <c r="J1486" s="45"/>
      <c r="K1486" s="66"/>
      <c r="L1486" s="66"/>
    </row>
    <row r="1487" spans="1:12" x14ac:dyDescent="0.2">
      <c r="A1487" s="41"/>
      <c r="B1487" s="2"/>
      <c r="E1487" s="279"/>
      <c r="F1487" s="280"/>
      <c r="G1487" s="45"/>
      <c r="H1487" s="45"/>
      <c r="I1487" s="278"/>
      <c r="J1487" s="45"/>
      <c r="K1487" s="66"/>
      <c r="L1487" s="66"/>
    </row>
    <row r="1488" spans="1:12" x14ac:dyDescent="0.2">
      <c r="A1488" s="41"/>
      <c r="B1488" s="2"/>
      <c r="E1488" s="279"/>
      <c r="F1488" s="280"/>
      <c r="G1488" s="45"/>
      <c r="H1488" s="45"/>
      <c r="I1488" s="278"/>
      <c r="J1488" s="45"/>
      <c r="K1488" s="66"/>
      <c r="L1488" s="66"/>
    </row>
    <row r="1489" spans="1:12" x14ac:dyDescent="0.2">
      <c r="A1489" s="41"/>
      <c r="B1489" s="2"/>
      <c r="E1489" s="279"/>
      <c r="F1489" s="280"/>
      <c r="G1489" s="45"/>
      <c r="H1489" s="45"/>
      <c r="I1489" s="278"/>
      <c r="J1489" s="45"/>
      <c r="K1489" s="66"/>
      <c r="L1489" s="66"/>
    </row>
    <row r="1490" spans="1:12" x14ac:dyDescent="0.2">
      <c r="A1490" s="41"/>
      <c r="B1490" s="2"/>
      <c r="E1490" s="279"/>
      <c r="F1490" s="280"/>
      <c r="G1490" s="45"/>
      <c r="H1490" s="45"/>
      <c r="I1490" s="278"/>
      <c r="J1490" s="45"/>
      <c r="K1490" s="66"/>
      <c r="L1490" s="66"/>
    </row>
    <row r="1491" spans="1:12" x14ac:dyDescent="0.2">
      <c r="A1491" s="41"/>
      <c r="B1491" s="2"/>
      <c r="E1491" s="279"/>
      <c r="F1491" s="280"/>
      <c r="G1491" s="45"/>
      <c r="H1491" s="45"/>
      <c r="I1491" s="278"/>
      <c r="J1491" s="45"/>
      <c r="K1491" s="66"/>
      <c r="L1491" s="66"/>
    </row>
    <row r="1492" spans="1:12" x14ac:dyDescent="0.2">
      <c r="A1492" s="41"/>
      <c r="B1492" s="2"/>
      <c r="E1492" s="279"/>
      <c r="F1492" s="280"/>
      <c r="G1492" s="45"/>
      <c r="H1492" s="45"/>
      <c r="I1492" s="278"/>
      <c r="J1492" s="45"/>
      <c r="K1492" s="66"/>
      <c r="L1492" s="66"/>
    </row>
    <row r="1493" spans="1:12" x14ac:dyDescent="0.2">
      <c r="A1493" s="41"/>
      <c r="B1493" s="2"/>
      <c r="E1493" s="279"/>
      <c r="F1493" s="280"/>
      <c r="G1493" s="45"/>
      <c r="H1493" s="45"/>
      <c r="I1493" s="278"/>
      <c r="J1493" s="45"/>
      <c r="K1493" s="66"/>
      <c r="L1493" s="66"/>
    </row>
    <row r="1494" spans="1:12" x14ac:dyDescent="0.2">
      <c r="A1494" s="41"/>
      <c r="B1494" s="2"/>
      <c r="E1494" s="279"/>
      <c r="F1494" s="280"/>
      <c r="G1494" s="45"/>
      <c r="H1494" s="45"/>
      <c r="I1494" s="278"/>
      <c r="J1494" s="45"/>
      <c r="K1494" s="66"/>
      <c r="L1494" s="66"/>
    </row>
    <row r="1495" spans="1:12" x14ac:dyDescent="0.2">
      <c r="A1495" s="41"/>
      <c r="B1495" s="2"/>
      <c r="E1495" s="279"/>
      <c r="F1495" s="280"/>
      <c r="G1495" s="45"/>
      <c r="H1495" s="45"/>
      <c r="I1495" s="278"/>
      <c r="J1495" s="45"/>
      <c r="K1495" s="66"/>
      <c r="L1495" s="66"/>
    </row>
    <row r="1496" spans="1:12" x14ac:dyDescent="0.2">
      <c r="A1496" s="41"/>
      <c r="B1496" s="2"/>
      <c r="E1496" s="279"/>
      <c r="F1496" s="280"/>
      <c r="G1496" s="45"/>
      <c r="H1496" s="45"/>
      <c r="I1496" s="278"/>
      <c r="J1496" s="45"/>
      <c r="K1496" s="66"/>
      <c r="L1496" s="66"/>
    </row>
    <row r="1497" spans="1:12" x14ac:dyDescent="0.2">
      <c r="A1497" s="41"/>
      <c r="B1497" s="2"/>
      <c r="E1497" s="279"/>
      <c r="F1497" s="280"/>
      <c r="G1497" s="45"/>
      <c r="H1497" s="45"/>
      <c r="I1497" s="278"/>
      <c r="J1497" s="45"/>
      <c r="K1497" s="66"/>
      <c r="L1497" s="66"/>
    </row>
    <row r="1498" spans="1:12" x14ac:dyDescent="0.2">
      <c r="A1498" s="41"/>
      <c r="B1498" s="2"/>
      <c r="E1498" s="279"/>
      <c r="F1498" s="280"/>
      <c r="G1498" s="45"/>
      <c r="H1498" s="45"/>
      <c r="I1498" s="278"/>
      <c r="J1498" s="45"/>
      <c r="K1498" s="66"/>
      <c r="L1498" s="66"/>
    </row>
    <row r="1499" spans="1:12" x14ac:dyDescent="0.2">
      <c r="A1499" s="41"/>
      <c r="B1499" s="2"/>
      <c r="E1499" s="279"/>
      <c r="F1499" s="280"/>
      <c r="G1499" s="45"/>
      <c r="H1499" s="45"/>
      <c r="I1499" s="278"/>
      <c r="J1499" s="45"/>
      <c r="K1499" s="66"/>
      <c r="L1499" s="66"/>
    </row>
    <row r="1500" spans="1:12" x14ac:dyDescent="0.2">
      <c r="A1500" s="41"/>
      <c r="B1500" s="2"/>
      <c r="E1500" s="279"/>
      <c r="F1500" s="280"/>
      <c r="G1500" s="45"/>
      <c r="H1500" s="45"/>
      <c r="I1500" s="278"/>
      <c r="J1500" s="45"/>
      <c r="K1500" s="66"/>
      <c r="L1500" s="66"/>
    </row>
    <row r="1501" spans="1:12" x14ac:dyDescent="0.2">
      <c r="A1501" s="41"/>
      <c r="B1501" s="2"/>
      <c r="E1501" s="279"/>
      <c r="F1501" s="280"/>
      <c r="G1501" s="45"/>
      <c r="H1501" s="45"/>
      <c r="I1501" s="278"/>
      <c r="J1501" s="45"/>
      <c r="K1501" s="66"/>
      <c r="L1501" s="66"/>
    </row>
    <row r="1502" spans="1:12" x14ac:dyDescent="0.2">
      <c r="A1502" s="41"/>
      <c r="B1502" s="2"/>
      <c r="E1502" s="279"/>
      <c r="F1502" s="280"/>
      <c r="G1502" s="45"/>
      <c r="H1502" s="45"/>
      <c r="I1502" s="278"/>
      <c r="J1502" s="45"/>
      <c r="K1502" s="66"/>
      <c r="L1502" s="66"/>
    </row>
    <row r="1503" spans="1:12" x14ac:dyDescent="0.2">
      <c r="A1503" s="41"/>
      <c r="B1503" s="2"/>
      <c r="E1503" s="279"/>
      <c r="F1503" s="280"/>
      <c r="G1503" s="45"/>
      <c r="H1503" s="45"/>
      <c r="I1503" s="278"/>
      <c r="J1503" s="45"/>
      <c r="K1503" s="66"/>
      <c r="L1503" s="66"/>
    </row>
    <row r="1504" spans="1:12" x14ac:dyDescent="0.2">
      <c r="A1504" s="41"/>
      <c r="B1504" s="2"/>
      <c r="E1504" s="279"/>
      <c r="F1504" s="280"/>
      <c r="G1504" s="45"/>
      <c r="H1504" s="45"/>
      <c r="I1504" s="278"/>
      <c r="J1504" s="45"/>
      <c r="K1504" s="66"/>
      <c r="L1504" s="66"/>
    </row>
    <row r="1505" spans="1:12" x14ac:dyDescent="0.2">
      <c r="A1505" s="41"/>
      <c r="B1505" s="2"/>
      <c r="E1505" s="279"/>
      <c r="F1505" s="280"/>
      <c r="G1505" s="45"/>
      <c r="H1505" s="45"/>
      <c r="I1505" s="278"/>
      <c r="J1505" s="45"/>
      <c r="K1505" s="66"/>
      <c r="L1505" s="66"/>
    </row>
    <row r="1506" spans="1:12" x14ac:dyDescent="0.2">
      <c r="A1506" s="41"/>
      <c r="B1506" s="2"/>
      <c r="E1506" s="279"/>
      <c r="F1506" s="280"/>
      <c r="G1506" s="45"/>
      <c r="H1506" s="45"/>
      <c r="I1506" s="278"/>
      <c r="J1506" s="45"/>
      <c r="K1506" s="66"/>
      <c r="L1506" s="66"/>
    </row>
    <row r="1507" spans="1:12" x14ac:dyDescent="0.2">
      <c r="A1507" s="41"/>
      <c r="B1507" s="2"/>
      <c r="E1507" s="279"/>
      <c r="F1507" s="280"/>
      <c r="G1507" s="45"/>
      <c r="H1507" s="45"/>
      <c r="I1507" s="278"/>
      <c r="J1507" s="45"/>
      <c r="K1507" s="66"/>
      <c r="L1507" s="66"/>
    </row>
    <row r="1508" spans="1:12" x14ac:dyDescent="0.2">
      <c r="A1508" s="41"/>
      <c r="B1508" s="2"/>
      <c r="E1508" s="279"/>
      <c r="F1508" s="280"/>
      <c r="G1508" s="45"/>
      <c r="H1508" s="45"/>
      <c r="I1508" s="278"/>
      <c r="J1508" s="45"/>
      <c r="K1508" s="66"/>
      <c r="L1508" s="66"/>
    </row>
    <row r="1509" spans="1:12" x14ac:dyDescent="0.2">
      <c r="A1509" s="41"/>
      <c r="B1509" s="2"/>
      <c r="E1509" s="279"/>
      <c r="F1509" s="280"/>
      <c r="G1509" s="45"/>
      <c r="H1509" s="45"/>
      <c r="I1509" s="278"/>
      <c r="J1509" s="45"/>
      <c r="K1509" s="66"/>
      <c r="L1509" s="66"/>
    </row>
    <row r="1510" spans="1:12" x14ac:dyDescent="0.2">
      <c r="A1510" s="41"/>
      <c r="B1510" s="2"/>
      <c r="E1510" s="279"/>
      <c r="F1510" s="280"/>
      <c r="G1510" s="45"/>
      <c r="H1510" s="45"/>
      <c r="I1510" s="278"/>
      <c r="J1510" s="45"/>
      <c r="K1510" s="66"/>
      <c r="L1510" s="66"/>
    </row>
    <row r="1511" spans="1:12" x14ac:dyDescent="0.2">
      <c r="A1511" s="41"/>
      <c r="B1511" s="2"/>
      <c r="E1511" s="279"/>
      <c r="F1511" s="280"/>
      <c r="G1511" s="45"/>
      <c r="H1511" s="45"/>
      <c r="I1511" s="278"/>
      <c r="J1511" s="45"/>
      <c r="K1511" s="66"/>
      <c r="L1511" s="66"/>
    </row>
    <row r="1512" spans="1:12" x14ac:dyDescent="0.2">
      <c r="A1512" s="41"/>
      <c r="B1512" s="2"/>
      <c r="E1512" s="279"/>
      <c r="F1512" s="280"/>
      <c r="G1512" s="45"/>
      <c r="H1512" s="45"/>
      <c r="I1512" s="278"/>
      <c r="J1512" s="45"/>
      <c r="K1512" s="66"/>
      <c r="L1512" s="66"/>
    </row>
    <row r="1513" spans="1:12" x14ac:dyDescent="0.2">
      <c r="A1513" s="41"/>
      <c r="B1513" s="2"/>
      <c r="E1513" s="279"/>
      <c r="F1513" s="280"/>
      <c r="G1513" s="45"/>
      <c r="H1513" s="45"/>
      <c r="I1513" s="278"/>
      <c r="J1513" s="45"/>
      <c r="K1513" s="66"/>
      <c r="L1513" s="66"/>
    </row>
    <row r="1514" spans="1:12" x14ac:dyDescent="0.2">
      <c r="A1514" s="41"/>
      <c r="B1514" s="2"/>
      <c r="E1514" s="279"/>
      <c r="F1514" s="280"/>
      <c r="G1514" s="45"/>
      <c r="H1514" s="45"/>
      <c r="I1514" s="278"/>
      <c r="J1514" s="45"/>
      <c r="K1514" s="66"/>
      <c r="L1514" s="66"/>
    </row>
    <row r="1515" spans="1:12" x14ac:dyDescent="0.2">
      <c r="A1515" s="41"/>
      <c r="B1515" s="2"/>
      <c r="E1515" s="279"/>
      <c r="F1515" s="280"/>
      <c r="G1515" s="45"/>
      <c r="H1515" s="45"/>
      <c r="I1515" s="278"/>
      <c r="J1515" s="45"/>
      <c r="K1515" s="66"/>
      <c r="L1515" s="66"/>
    </row>
    <row r="1516" spans="1:12" x14ac:dyDescent="0.2">
      <c r="A1516" s="41"/>
      <c r="B1516" s="2"/>
      <c r="E1516" s="279"/>
      <c r="F1516" s="280"/>
      <c r="G1516" s="45"/>
      <c r="H1516" s="45"/>
      <c r="I1516" s="278"/>
      <c r="J1516" s="45"/>
      <c r="K1516" s="66"/>
      <c r="L1516" s="66"/>
    </row>
    <row r="1517" spans="1:12" x14ac:dyDescent="0.2">
      <c r="A1517" s="41"/>
      <c r="B1517" s="2"/>
      <c r="E1517" s="279"/>
      <c r="F1517" s="280"/>
      <c r="G1517" s="45"/>
      <c r="H1517" s="45"/>
      <c r="I1517" s="278"/>
      <c r="J1517" s="45"/>
      <c r="K1517" s="66"/>
      <c r="L1517" s="66"/>
    </row>
    <row r="1518" spans="1:12" x14ac:dyDescent="0.2">
      <c r="A1518" s="41"/>
      <c r="B1518" s="2"/>
      <c r="E1518" s="279"/>
      <c r="F1518" s="280"/>
      <c r="G1518" s="45"/>
      <c r="H1518" s="45"/>
      <c r="I1518" s="278"/>
      <c r="J1518" s="45"/>
      <c r="K1518" s="66"/>
      <c r="L1518" s="66"/>
    </row>
    <row r="1519" spans="1:12" x14ac:dyDescent="0.2">
      <c r="A1519" s="41"/>
      <c r="B1519" s="2"/>
      <c r="E1519" s="279"/>
      <c r="F1519" s="280"/>
      <c r="G1519" s="45"/>
      <c r="H1519" s="45"/>
      <c r="I1519" s="278"/>
      <c r="J1519" s="45"/>
      <c r="K1519" s="66"/>
      <c r="L1519" s="66"/>
    </row>
    <row r="1520" spans="1:12" x14ac:dyDescent="0.2">
      <c r="A1520" s="41"/>
      <c r="B1520" s="2"/>
      <c r="E1520" s="279"/>
      <c r="F1520" s="280"/>
      <c r="G1520" s="45"/>
      <c r="H1520" s="45"/>
      <c r="I1520" s="278"/>
      <c r="J1520" s="45"/>
      <c r="K1520" s="66"/>
      <c r="L1520" s="66"/>
    </row>
    <row r="1521" spans="1:12" x14ac:dyDescent="0.2">
      <c r="A1521" s="41"/>
      <c r="B1521" s="2"/>
      <c r="E1521" s="279"/>
      <c r="F1521" s="280"/>
      <c r="G1521" s="45"/>
      <c r="H1521" s="45"/>
      <c r="I1521" s="278"/>
      <c r="J1521" s="45"/>
      <c r="K1521" s="66"/>
      <c r="L1521" s="66"/>
    </row>
    <row r="1522" spans="1:12" x14ac:dyDescent="0.2">
      <c r="A1522" s="41"/>
      <c r="B1522" s="2"/>
      <c r="E1522" s="279"/>
      <c r="F1522" s="280"/>
      <c r="G1522" s="45"/>
      <c r="H1522" s="45"/>
      <c r="I1522" s="278"/>
      <c r="J1522" s="45"/>
      <c r="K1522" s="66"/>
      <c r="L1522" s="66"/>
    </row>
    <row r="1523" spans="1:12" x14ac:dyDescent="0.2">
      <c r="A1523" s="41"/>
      <c r="B1523" s="2"/>
      <c r="E1523" s="279"/>
      <c r="F1523" s="280"/>
      <c r="G1523" s="45"/>
      <c r="H1523" s="45"/>
      <c r="I1523" s="278"/>
      <c r="J1523" s="45"/>
      <c r="K1523" s="66"/>
      <c r="L1523" s="66"/>
    </row>
    <row r="1524" spans="1:12" x14ac:dyDescent="0.2">
      <c r="A1524" s="41"/>
      <c r="B1524" s="2"/>
      <c r="E1524" s="279"/>
      <c r="F1524" s="280"/>
      <c r="G1524" s="45"/>
      <c r="H1524" s="45"/>
      <c r="I1524" s="278"/>
      <c r="J1524" s="45"/>
      <c r="K1524" s="66"/>
      <c r="L1524" s="66"/>
    </row>
    <row r="1525" spans="1:12" x14ac:dyDescent="0.2">
      <c r="A1525" s="41"/>
      <c r="B1525" s="2"/>
      <c r="E1525" s="279"/>
      <c r="F1525" s="280"/>
      <c r="G1525" s="45"/>
      <c r="H1525" s="45"/>
      <c r="I1525" s="278"/>
      <c r="J1525" s="45"/>
      <c r="K1525" s="66"/>
      <c r="L1525" s="66"/>
    </row>
    <row r="1526" spans="1:12" x14ac:dyDescent="0.2">
      <c r="A1526" s="41"/>
      <c r="B1526" s="2"/>
      <c r="E1526" s="279"/>
      <c r="F1526" s="280"/>
      <c r="G1526" s="45"/>
      <c r="H1526" s="45"/>
      <c r="I1526" s="278"/>
      <c r="J1526" s="45"/>
      <c r="K1526" s="66"/>
      <c r="L1526" s="66"/>
    </row>
    <row r="1527" spans="1:12" x14ac:dyDescent="0.2">
      <c r="A1527" s="41"/>
      <c r="B1527" s="2"/>
      <c r="E1527" s="279"/>
      <c r="F1527" s="280"/>
      <c r="G1527" s="45"/>
      <c r="H1527" s="45"/>
      <c r="I1527" s="278"/>
      <c r="J1527" s="45"/>
      <c r="K1527" s="66"/>
      <c r="L1527" s="66"/>
    </row>
    <row r="1528" spans="1:12" x14ac:dyDescent="0.2">
      <c r="A1528" s="41"/>
      <c r="B1528" s="2"/>
      <c r="E1528" s="279"/>
      <c r="F1528" s="280"/>
      <c r="G1528" s="45"/>
      <c r="H1528" s="45"/>
      <c r="I1528" s="278"/>
      <c r="J1528" s="45"/>
      <c r="K1528" s="66"/>
      <c r="L1528" s="66"/>
    </row>
    <row r="1529" spans="1:12" x14ac:dyDescent="0.2">
      <c r="A1529" s="41"/>
      <c r="B1529" s="2"/>
      <c r="E1529" s="279"/>
      <c r="F1529" s="280"/>
      <c r="G1529" s="45"/>
      <c r="H1529" s="45"/>
      <c r="I1529" s="278"/>
      <c r="J1529" s="45"/>
      <c r="K1529" s="66"/>
      <c r="L1529" s="66"/>
    </row>
    <row r="1530" spans="1:12" x14ac:dyDescent="0.2">
      <c r="A1530" s="41"/>
      <c r="B1530" s="2"/>
      <c r="E1530" s="279"/>
      <c r="F1530" s="280"/>
      <c r="G1530" s="45"/>
      <c r="H1530" s="45"/>
      <c r="I1530" s="278"/>
      <c r="J1530" s="45"/>
      <c r="K1530" s="66"/>
      <c r="L1530" s="66"/>
    </row>
    <row r="1531" spans="1:12" x14ac:dyDescent="0.2">
      <c r="A1531" s="41"/>
      <c r="B1531" s="2"/>
      <c r="E1531" s="279"/>
      <c r="F1531" s="280"/>
      <c r="G1531" s="45"/>
      <c r="H1531" s="45"/>
      <c r="I1531" s="278"/>
      <c r="J1531" s="45"/>
      <c r="K1531" s="66"/>
      <c r="L1531" s="66"/>
    </row>
    <row r="1532" spans="1:12" x14ac:dyDescent="0.2">
      <c r="A1532" s="41"/>
      <c r="B1532" s="2"/>
      <c r="E1532" s="279"/>
      <c r="F1532" s="280"/>
      <c r="G1532" s="45"/>
      <c r="H1532" s="45"/>
      <c r="I1532" s="278"/>
      <c r="J1532" s="45"/>
      <c r="K1532" s="66"/>
      <c r="L1532" s="66"/>
    </row>
    <row r="1533" spans="1:12" x14ac:dyDescent="0.2">
      <c r="A1533" s="41"/>
      <c r="B1533" s="2"/>
      <c r="E1533" s="279"/>
      <c r="F1533" s="280"/>
      <c r="G1533" s="45"/>
      <c r="H1533" s="45"/>
      <c r="I1533" s="278"/>
      <c r="J1533" s="45"/>
      <c r="K1533" s="66"/>
      <c r="L1533" s="66"/>
    </row>
    <row r="1534" spans="1:12" x14ac:dyDescent="0.2">
      <c r="A1534" s="41"/>
      <c r="B1534" s="2"/>
      <c r="E1534" s="279"/>
      <c r="F1534" s="280"/>
      <c r="G1534" s="45"/>
      <c r="H1534" s="45"/>
      <c r="I1534" s="278"/>
      <c r="J1534" s="45"/>
      <c r="K1534" s="66"/>
      <c r="L1534" s="66"/>
    </row>
    <row r="1535" spans="1:12" x14ac:dyDescent="0.2">
      <c r="A1535" s="41"/>
      <c r="B1535" s="2"/>
      <c r="E1535" s="279"/>
      <c r="F1535" s="280"/>
      <c r="G1535" s="45"/>
      <c r="H1535" s="45"/>
      <c r="I1535" s="278"/>
      <c r="J1535" s="45"/>
      <c r="K1535" s="66"/>
      <c r="L1535" s="66"/>
    </row>
    <row r="1536" spans="1:12" x14ac:dyDescent="0.2">
      <c r="A1536" s="41"/>
      <c r="B1536" s="2"/>
      <c r="E1536" s="279"/>
      <c r="F1536" s="280"/>
      <c r="G1536" s="45"/>
      <c r="H1536" s="45"/>
      <c r="I1536" s="278"/>
      <c r="J1536" s="45"/>
      <c r="K1536" s="66"/>
      <c r="L1536" s="66"/>
    </row>
    <row r="1537" spans="1:12" x14ac:dyDescent="0.2">
      <c r="A1537" s="41"/>
      <c r="B1537" s="2"/>
      <c r="E1537" s="279"/>
      <c r="F1537" s="280"/>
      <c r="G1537" s="45"/>
      <c r="H1537" s="45"/>
      <c r="I1537" s="278"/>
      <c r="J1537" s="45"/>
      <c r="K1537" s="66"/>
      <c r="L1537" s="66"/>
    </row>
    <row r="1538" spans="1:12" x14ac:dyDescent="0.2">
      <c r="A1538" s="41"/>
      <c r="B1538" s="2"/>
      <c r="E1538" s="279"/>
      <c r="F1538" s="280"/>
      <c r="G1538" s="45"/>
      <c r="H1538" s="45"/>
      <c r="I1538" s="278"/>
      <c r="J1538" s="45"/>
      <c r="K1538" s="66"/>
      <c r="L1538" s="66"/>
    </row>
    <row r="1539" spans="1:12" x14ac:dyDescent="0.2">
      <c r="A1539" s="41"/>
      <c r="B1539" s="2"/>
      <c r="E1539" s="279"/>
      <c r="F1539" s="280"/>
      <c r="G1539" s="45"/>
      <c r="H1539" s="45"/>
      <c r="I1539" s="278"/>
      <c r="J1539" s="45"/>
      <c r="K1539" s="66"/>
      <c r="L1539" s="66"/>
    </row>
    <row r="1540" spans="1:12" x14ac:dyDescent="0.2">
      <c r="A1540" s="41"/>
      <c r="B1540" s="2"/>
      <c r="E1540" s="279"/>
      <c r="F1540" s="280"/>
      <c r="G1540" s="45"/>
      <c r="H1540" s="45"/>
      <c r="I1540" s="278"/>
      <c r="J1540" s="45"/>
      <c r="K1540" s="66"/>
      <c r="L1540" s="66"/>
    </row>
    <row r="1541" spans="1:12" x14ac:dyDescent="0.2">
      <c r="A1541" s="41"/>
      <c r="B1541" s="2"/>
      <c r="E1541" s="279"/>
      <c r="F1541" s="280"/>
      <c r="G1541" s="45"/>
      <c r="H1541" s="45"/>
      <c r="I1541" s="278"/>
      <c r="J1541" s="45"/>
      <c r="K1541" s="66"/>
      <c r="L1541" s="66"/>
    </row>
    <row r="1542" spans="1:12" x14ac:dyDescent="0.2">
      <c r="A1542" s="41"/>
      <c r="B1542" s="2"/>
      <c r="E1542" s="279"/>
      <c r="F1542" s="280"/>
      <c r="G1542" s="45"/>
      <c r="H1542" s="45"/>
      <c r="I1542" s="278"/>
      <c r="J1542" s="45"/>
      <c r="K1542" s="66"/>
      <c r="L1542" s="66"/>
    </row>
    <row r="1543" spans="1:12" x14ac:dyDescent="0.2">
      <c r="A1543" s="41"/>
      <c r="B1543" s="2"/>
      <c r="E1543" s="279"/>
      <c r="F1543" s="280"/>
      <c r="G1543" s="45"/>
      <c r="H1543" s="45"/>
      <c r="I1543" s="278"/>
      <c r="J1543" s="45"/>
      <c r="K1543" s="66"/>
      <c r="L1543" s="66"/>
    </row>
    <row r="1544" spans="1:12" x14ac:dyDescent="0.2">
      <c r="A1544" s="41"/>
      <c r="B1544" s="2"/>
      <c r="E1544" s="279"/>
      <c r="F1544" s="280"/>
      <c r="G1544" s="45"/>
      <c r="H1544" s="45"/>
      <c r="I1544" s="278"/>
      <c r="J1544" s="45"/>
      <c r="K1544" s="66"/>
      <c r="L1544" s="66"/>
    </row>
    <row r="1545" spans="1:12" x14ac:dyDescent="0.2">
      <c r="A1545" s="41"/>
      <c r="B1545" s="2"/>
      <c r="E1545" s="279"/>
      <c r="F1545" s="280"/>
      <c r="G1545" s="45"/>
      <c r="H1545" s="45"/>
      <c r="I1545" s="278"/>
      <c r="J1545" s="45"/>
      <c r="K1545" s="66"/>
      <c r="L1545" s="66"/>
    </row>
    <row r="1546" spans="1:12" x14ac:dyDescent="0.2">
      <c r="A1546" s="41"/>
      <c r="B1546" s="2"/>
      <c r="E1546" s="279"/>
      <c r="F1546" s="280"/>
      <c r="G1546" s="45"/>
      <c r="H1546" s="45"/>
      <c r="I1546" s="278"/>
      <c r="J1546" s="45"/>
      <c r="K1546" s="66"/>
      <c r="L1546" s="66"/>
    </row>
    <row r="1547" spans="1:12" x14ac:dyDescent="0.2">
      <c r="A1547" s="41"/>
      <c r="B1547" s="2"/>
      <c r="E1547" s="279"/>
      <c r="F1547" s="280"/>
      <c r="G1547" s="45"/>
      <c r="H1547" s="45"/>
      <c r="I1547" s="278"/>
      <c r="J1547" s="45"/>
      <c r="K1547" s="66"/>
      <c r="L1547" s="66"/>
    </row>
    <row r="1548" spans="1:12" x14ac:dyDescent="0.2">
      <c r="A1548" s="41"/>
      <c r="B1548" s="2"/>
      <c r="E1548" s="279"/>
      <c r="F1548" s="280"/>
      <c r="G1548" s="45"/>
      <c r="H1548" s="45"/>
      <c r="I1548" s="278"/>
      <c r="J1548" s="45"/>
      <c r="K1548" s="66"/>
      <c r="L1548" s="66"/>
    </row>
    <row r="1549" spans="1:12" x14ac:dyDescent="0.2">
      <c r="A1549" s="41"/>
      <c r="B1549" s="2"/>
      <c r="E1549" s="279"/>
      <c r="F1549" s="280"/>
      <c r="G1549" s="45"/>
      <c r="H1549" s="45"/>
      <c r="I1549" s="278"/>
      <c r="J1549" s="45"/>
      <c r="K1549" s="66"/>
      <c r="L1549" s="66"/>
    </row>
    <row r="1550" spans="1:12" x14ac:dyDescent="0.2">
      <c r="A1550" s="41"/>
      <c r="B1550" s="2"/>
      <c r="E1550" s="279"/>
      <c r="F1550" s="280"/>
      <c r="G1550" s="45"/>
      <c r="H1550" s="45"/>
      <c r="I1550" s="278"/>
      <c r="J1550" s="45"/>
      <c r="K1550" s="66"/>
      <c r="L1550" s="66"/>
    </row>
    <row r="1551" spans="1:12" x14ac:dyDescent="0.2">
      <c r="A1551" s="41"/>
      <c r="B1551" s="2"/>
      <c r="E1551" s="279"/>
      <c r="F1551" s="280"/>
      <c r="G1551" s="45"/>
      <c r="H1551" s="45"/>
      <c r="I1551" s="278"/>
      <c r="J1551" s="45"/>
      <c r="K1551" s="66"/>
      <c r="L1551" s="66"/>
    </row>
    <row r="1552" spans="1:12" x14ac:dyDescent="0.2">
      <c r="A1552" s="41"/>
      <c r="B1552" s="2"/>
      <c r="E1552" s="279"/>
      <c r="F1552" s="280"/>
      <c r="G1552" s="45"/>
      <c r="H1552" s="45"/>
      <c r="I1552" s="278"/>
      <c r="J1552" s="45"/>
      <c r="K1552" s="66"/>
      <c r="L1552" s="66"/>
    </row>
    <row r="1553" spans="1:12" x14ac:dyDescent="0.2">
      <c r="A1553" s="41"/>
      <c r="B1553" s="2"/>
      <c r="E1553" s="279"/>
      <c r="F1553" s="280"/>
      <c r="G1553" s="45"/>
      <c r="H1553" s="45"/>
      <c r="I1553" s="278"/>
      <c r="J1553" s="45"/>
      <c r="K1553" s="66"/>
      <c r="L1553" s="66"/>
    </row>
    <row r="1554" spans="1:12" x14ac:dyDescent="0.2">
      <c r="A1554" s="41"/>
      <c r="B1554" s="2"/>
      <c r="E1554" s="279"/>
      <c r="F1554" s="280"/>
      <c r="G1554" s="45"/>
      <c r="H1554" s="45"/>
      <c r="I1554" s="278"/>
      <c r="J1554" s="45"/>
      <c r="K1554" s="66"/>
      <c r="L1554" s="66"/>
    </row>
    <row r="1555" spans="1:12" x14ac:dyDescent="0.2">
      <c r="A1555" s="41"/>
      <c r="B1555" s="2"/>
      <c r="E1555" s="279"/>
      <c r="F1555" s="280"/>
      <c r="G1555" s="45"/>
      <c r="H1555" s="45"/>
      <c r="I1555" s="278"/>
      <c r="J1555" s="45"/>
      <c r="K1555" s="66"/>
      <c r="L1555" s="66"/>
    </row>
    <row r="1556" spans="1:12" x14ac:dyDescent="0.2">
      <c r="A1556" s="41"/>
      <c r="B1556" s="2"/>
      <c r="E1556" s="279"/>
      <c r="F1556" s="280"/>
      <c r="G1556" s="45"/>
      <c r="H1556" s="45"/>
      <c r="I1556" s="278"/>
      <c r="J1556" s="45"/>
      <c r="K1556" s="66"/>
      <c r="L1556" s="66"/>
    </row>
    <row r="1557" spans="1:12" x14ac:dyDescent="0.2">
      <c r="A1557" s="41"/>
      <c r="B1557" s="2"/>
      <c r="E1557" s="279"/>
      <c r="F1557" s="280"/>
      <c r="G1557" s="45"/>
      <c r="H1557" s="45"/>
      <c r="I1557" s="278"/>
      <c r="J1557" s="45"/>
      <c r="K1557" s="66"/>
      <c r="L1557" s="66"/>
    </row>
    <row r="1558" spans="1:12" x14ac:dyDescent="0.2">
      <c r="A1558" s="41"/>
      <c r="B1558" s="2"/>
      <c r="E1558" s="279"/>
      <c r="F1558" s="280"/>
      <c r="G1558" s="45"/>
      <c r="H1558" s="45"/>
      <c r="I1558" s="278"/>
      <c r="J1558" s="45"/>
      <c r="K1558" s="66"/>
      <c r="L1558" s="66"/>
    </row>
    <row r="1559" spans="1:12" x14ac:dyDescent="0.2">
      <c r="A1559" s="41"/>
      <c r="B1559" s="2"/>
      <c r="E1559" s="279"/>
      <c r="F1559" s="280"/>
      <c r="G1559" s="45"/>
      <c r="H1559" s="45"/>
      <c r="I1559" s="278"/>
      <c r="J1559" s="45"/>
      <c r="K1559" s="66"/>
      <c r="L1559" s="66"/>
    </row>
    <row r="1560" spans="1:12" x14ac:dyDescent="0.2">
      <c r="A1560" s="41"/>
      <c r="B1560" s="2"/>
      <c r="E1560" s="279"/>
      <c r="F1560" s="280"/>
      <c r="G1560" s="45"/>
      <c r="H1560" s="45"/>
      <c r="I1560" s="278"/>
      <c r="J1560" s="45"/>
      <c r="K1560" s="66"/>
      <c r="L1560" s="66"/>
    </row>
    <row r="1561" spans="1:12" x14ac:dyDescent="0.2">
      <c r="A1561" s="41"/>
      <c r="B1561" s="2"/>
      <c r="E1561" s="279"/>
      <c r="F1561" s="280"/>
      <c r="G1561" s="45"/>
      <c r="H1561" s="45"/>
      <c r="I1561" s="278"/>
      <c r="J1561" s="45"/>
      <c r="K1561" s="66"/>
      <c r="L1561" s="66"/>
    </row>
    <row r="1562" spans="1:12" x14ac:dyDescent="0.2">
      <c r="A1562" s="41"/>
      <c r="B1562" s="2"/>
      <c r="E1562" s="279"/>
      <c r="F1562" s="280"/>
      <c r="G1562" s="45"/>
      <c r="H1562" s="45"/>
      <c r="I1562" s="278"/>
      <c r="J1562" s="45"/>
      <c r="K1562" s="66"/>
      <c r="L1562" s="66"/>
    </row>
    <row r="1563" spans="1:12" x14ac:dyDescent="0.2">
      <c r="A1563" s="41"/>
      <c r="B1563" s="2"/>
      <c r="E1563" s="279"/>
      <c r="F1563" s="280"/>
      <c r="G1563" s="45"/>
      <c r="H1563" s="45"/>
      <c r="I1563" s="278"/>
      <c r="J1563" s="45"/>
      <c r="K1563" s="66"/>
      <c r="L1563" s="66"/>
    </row>
    <row r="1564" spans="1:12" x14ac:dyDescent="0.2">
      <c r="A1564" s="41"/>
      <c r="B1564" s="2"/>
      <c r="E1564" s="279"/>
      <c r="F1564" s="280"/>
      <c r="G1564" s="45"/>
      <c r="H1564" s="45"/>
      <c r="I1564" s="278"/>
      <c r="J1564" s="45"/>
      <c r="K1564" s="66"/>
      <c r="L1564" s="66"/>
    </row>
    <row r="1565" spans="1:12" x14ac:dyDescent="0.2">
      <c r="A1565" s="41"/>
      <c r="B1565" s="2"/>
      <c r="E1565" s="279"/>
      <c r="F1565" s="280"/>
      <c r="G1565" s="45"/>
      <c r="H1565" s="45"/>
      <c r="I1565" s="278"/>
      <c r="J1565" s="45"/>
      <c r="K1565" s="66"/>
      <c r="L1565" s="66"/>
    </row>
    <row r="1566" spans="1:12" x14ac:dyDescent="0.2">
      <c r="A1566" s="41"/>
      <c r="B1566" s="2"/>
      <c r="E1566" s="279"/>
      <c r="F1566" s="280"/>
      <c r="G1566" s="45"/>
      <c r="H1566" s="45"/>
      <c r="I1566" s="278"/>
      <c r="J1566" s="45"/>
      <c r="K1566" s="66"/>
      <c r="L1566" s="66"/>
    </row>
    <row r="1567" spans="1:12" x14ac:dyDescent="0.2">
      <c r="A1567" s="41"/>
      <c r="B1567" s="2"/>
      <c r="E1567" s="279"/>
      <c r="F1567" s="280"/>
      <c r="G1567" s="45"/>
      <c r="H1567" s="45"/>
      <c r="I1567" s="278"/>
      <c r="J1567" s="45"/>
      <c r="K1567" s="66"/>
      <c r="L1567" s="66"/>
    </row>
    <row r="1568" spans="1:12" x14ac:dyDescent="0.2">
      <c r="A1568" s="41"/>
      <c r="B1568" s="2"/>
      <c r="E1568" s="279"/>
      <c r="F1568" s="280"/>
      <c r="G1568" s="45"/>
      <c r="H1568" s="45"/>
      <c r="I1568" s="278"/>
      <c r="J1568" s="45"/>
      <c r="K1568" s="66"/>
      <c r="L1568" s="66"/>
    </row>
    <row r="1569" spans="1:12" x14ac:dyDescent="0.2">
      <c r="A1569" s="41"/>
      <c r="B1569" s="2"/>
      <c r="E1569" s="279"/>
      <c r="F1569" s="280"/>
      <c r="G1569" s="45"/>
      <c r="H1569" s="45"/>
      <c r="I1569" s="278"/>
      <c r="J1569" s="45"/>
      <c r="K1569" s="66"/>
      <c r="L1569" s="66"/>
    </row>
    <row r="1570" spans="1:12" x14ac:dyDescent="0.2">
      <c r="A1570" s="41"/>
      <c r="B1570" s="2"/>
      <c r="E1570" s="279"/>
      <c r="F1570" s="280"/>
      <c r="G1570" s="45"/>
      <c r="H1570" s="45"/>
      <c r="I1570" s="278"/>
      <c r="J1570" s="45"/>
      <c r="K1570" s="66"/>
      <c r="L1570" s="66"/>
    </row>
    <row r="1571" spans="1:12" x14ac:dyDescent="0.2">
      <c r="A1571" s="41"/>
      <c r="B1571" s="2"/>
      <c r="E1571" s="279"/>
      <c r="F1571" s="280"/>
      <c r="G1571" s="45"/>
      <c r="H1571" s="45"/>
      <c r="I1571" s="278"/>
      <c r="J1571" s="45"/>
      <c r="K1571" s="66"/>
      <c r="L1571" s="66"/>
    </row>
    <row r="1572" spans="1:12" x14ac:dyDescent="0.2">
      <c r="A1572" s="41"/>
      <c r="B1572" s="2"/>
      <c r="E1572" s="279"/>
      <c r="F1572" s="280"/>
      <c r="G1572" s="45"/>
      <c r="H1572" s="45"/>
      <c r="I1572" s="278"/>
      <c r="J1572" s="45"/>
      <c r="K1572" s="66"/>
      <c r="L1572" s="66"/>
    </row>
    <row r="1573" spans="1:12" x14ac:dyDescent="0.2">
      <c r="A1573" s="41"/>
      <c r="B1573" s="2"/>
      <c r="E1573" s="279"/>
      <c r="F1573" s="280"/>
      <c r="G1573" s="45"/>
      <c r="H1573" s="45"/>
      <c r="I1573" s="278"/>
      <c r="J1573" s="45"/>
      <c r="K1573" s="66"/>
      <c r="L1573" s="66"/>
    </row>
    <row r="1574" spans="1:12" x14ac:dyDescent="0.2">
      <c r="A1574" s="41"/>
      <c r="B1574" s="2"/>
      <c r="E1574" s="279"/>
      <c r="F1574" s="280"/>
      <c r="G1574" s="45"/>
      <c r="H1574" s="45"/>
      <c r="I1574" s="278"/>
      <c r="J1574" s="45"/>
      <c r="K1574" s="66"/>
      <c r="L1574" s="66"/>
    </row>
    <row r="1575" spans="1:12" x14ac:dyDescent="0.2">
      <c r="A1575" s="41"/>
      <c r="B1575" s="2"/>
      <c r="E1575" s="279"/>
      <c r="F1575" s="280"/>
      <c r="G1575" s="45"/>
      <c r="H1575" s="45"/>
      <c r="I1575" s="278"/>
      <c r="J1575" s="45"/>
      <c r="K1575" s="66"/>
      <c r="L1575" s="66"/>
    </row>
    <row r="1576" spans="1:12" x14ac:dyDescent="0.2">
      <c r="A1576" s="41"/>
      <c r="B1576" s="2"/>
      <c r="E1576" s="279"/>
      <c r="F1576" s="280"/>
      <c r="G1576" s="45"/>
      <c r="H1576" s="45"/>
      <c r="I1576" s="278"/>
      <c r="J1576" s="45"/>
      <c r="K1576" s="66"/>
      <c r="L1576" s="66"/>
    </row>
    <row r="1577" spans="1:12" x14ac:dyDescent="0.2">
      <c r="A1577" s="41"/>
      <c r="B1577" s="2"/>
      <c r="E1577" s="279"/>
      <c r="F1577" s="280"/>
      <c r="G1577" s="45"/>
      <c r="H1577" s="45"/>
      <c r="I1577" s="278"/>
      <c r="J1577" s="45"/>
      <c r="K1577" s="66"/>
      <c r="L1577" s="66"/>
    </row>
    <row r="1578" spans="1:12" x14ac:dyDescent="0.2">
      <c r="A1578" s="41"/>
      <c r="B1578" s="2"/>
      <c r="E1578" s="279"/>
      <c r="F1578" s="280"/>
      <c r="G1578" s="45"/>
      <c r="H1578" s="45"/>
      <c r="I1578" s="278"/>
      <c r="J1578" s="45"/>
      <c r="K1578" s="66"/>
      <c r="L1578" s="66"/>
    </row>
    <row r="1579" spans="1:12" x14ac:dyDescent="0.2">
      <c r="A1579" s="41"/>
      <c r="B1579" s="2"/>
      <c r="E1579" s="279"/>
      <c r="F1579" s="280"/>
      <c r="G1579" s="45"/>
      <c r="H1579" s="45"/>
      <c r="I1579" s="278"/>
      <c r="J1579" s="45"/>
      <c r="K1579" s="66"/>
      <c r="L1579" s="66"/>
    </row>
    <row r="1580" spans="1:12" x14ac:dyDescent="0.2">
      <c r="A1580" s="41"/>
      <c r="B1580" s="2"/>
      <c r="E1580" s="279"/>
      <c r="F1580" s="280"/>
      <c r="G1580" s="45"/>
      <c r="H1580" s="45"/>
      <c r="I1580" s="278"/>
      <c r="J1580" s="45"/>
      <c r="K1580" s="66"/>
      <c r="L1580" s="66"/>
    </row>
    <row r="1581" spans="1:12" x14ac:dyDescent="0.2">
      <c r="A1581" s="41"/>
      <c r="B1581" s="2"/>
      <c r="E1581" s="279"/>
      <c r="F1581" s="280"/>
      <c r="G1581" s="45"/>
      <c r="H1581" s="45"/>
      <c r="I1581" s="278"/>
      <c r="J1581" s="45"/>
      <c r="K1581" s="66"/>
      <c r="L1581" s="66"/>
    </row>
    <row r="1582" spans="1:12" x14ac:dyDescent="0.2">
      <c r="A1582" s="41"/>
      <c r="B1582" s="2"/>
      <c r="E1582" s="279"/>
      <c r="F1582" s="280"/>
      <c r="G1582" s="45"/>
      <c r="H1582" s="45"/>
      <c r="I1582" s="278"/>
      <c r="J1582" s="45"/>
      <c r="K1582" s="66"/>
      <c r="L1582" s="66"/>
    </row>
    <row r="1583" spans="1:12" x14ac:dyDescent="0.2">
      <c r="A1583" s="41"/>
      <c r="B1583" s="2"/>
      <c r="E1583" s="279"/>
      <c r="F1583" s="280"/>
      <c r="G1583" s="45"/>
      <c r="H1583" s="45"/>
      <c r="I1583" s="278"/>
      <c r="J1583" s="45"/>
      <c r="K1583" s="66"/>
      <c r="L1583" s="66"/>
    </row>
    <row r="1584" spans="1:12" x14ac:dyDescent="0.2">
      <c r="A1584" s="41"/>
      <c r="B1584" s="2"/>
      <c r="E1584" s="279"/>
      <c r="F1584" s="280"/>
      <c r="G1584" s="45"/>
      <c r="H1584" s="45"/>
      <c r="I1584" s="278"/>
      <c r="J1584" s="45"/>
      <c r="K1584" s="66"/>
      <c r="L1584" s="66"/>
    </row>
    <row r="1585" spans="1:12" x14ac:dyDescent="0.2">
      <c r="A1585" s="41"/>
      <c r="B1585" s="2"/>
      <c r="E1585" s="279"/>
      <c r="F1585" s="280"/>
      <c r="G1585" s="45"/>
      <c r="H1585" s="45"/>
      <c r="I1585" s="278"/>
      <c r="J1585" s="45"/>
      <c r="K1585" s="66"/>
      <c r="L1585" s="66"/>
    </row>
    <row r="1586" spans="1:12" x14ac:dyDescent="0.2">
      <c r="A1586" s="41"/>
      <c r="B1586" s="2"/>
      <c r="E1586" s="279"/>
      <c r="F1586" s="280"/>
      <c r="G1586" s="45"/>
      <c r="H1586" s="45"/>
      <c r="I1586" s="278"/>
      <c r="J1586" s="45"/>
      <c r="K1586" s="66"/>
      <c r="L1586" s="66"/>
    </row>
    <row r="1587" spans="1:12" x14ac:dyDescent="0.2">
      <c r="A1587" s="41"/>
      <c r="B1587" s="2"/>
      <c r="E1587" s="279"/>
      <c r="F1587" s="280"/>
      <c r="G1587" s="45"/>
      <c r="H1587" s="45"/>
      <c r="I1587" s="278"/>
      <c r="J1587" s="45"/>
      <c r="K1587" s="66"/>
      <c r="L1587" s="66"/>
    </row>
    <row r="1588" spans="1:12" x14ac:dyDescent="0.2">
      <c r="A1588" s="41"/>
      <c r="B1588" s="2"/>
      <c r="E1588" s="279"/>
      <c r="F1588" s="280"/>
      <c r="G1588" s="45"/>
      <c r="H1588" s="45"/>
      <c r="I1588" s="278"/>
      <c r="J1588" s="45"/>
      <c r="K1588" s="66"/>
      <c r="L1588" s="66"/>
    </row>
    <row r="1589" spans="1:12" x14ac:dyDescent="0.2">
      <c r="A1589" s="41"/>
      <c r="B1589" s="2"/>
      <c r="E1589" s="279"/>
      <c r="F1589" s="280"/>
      <c r="G1589" s="45"/>
      <c r="H1589" s="45"/>
      <c r="I1589" s="278"/>
      <c r="J1589" s="45"/>
      <c r="K1589" s="66"/>
      <c r="L1589" s="66"/>
    </row>
    <row r="1590" spans="1:12" x14ac:dyDescent="0.2">
      <c r="A1590" s="41"/>
      <c r="B1590" s="2"/>
      <c r="E1590" s="279"/>
      <c r="F1590" s="280"/>
      <c r="G1590" s="45"/>
      <c r="H1590" s="45"/>
      <c r="I1590" s="278"/>
      <c r="J1590" s="45"/>
      <c r="K1590" s="66"/>
      <c r="L1590" s="66"/>
    </row>
    <row r="1591" spans="1:12" x14ac:dyDescent="0.2">
      <c r="A1591" s="41"/>
      <c r="B1591" s="2"/>
      <c r="E1591" s="279"/>
      <c r="F1591" s="280"/>
      <c r="G1591" s="45"/>
      <c r="H1591" s="45"/>
      <c r="I1591" s="278"/>
      <c r="J1591" s="45"/>
      <c r="K1591" s="66"/>
      <c r="L1591" s="66"/>
    </row>
    <row r="1592" spans="1:12" x14ac:dyDescent="0.2">
      <c r="A1592" s="41"/>
      <c r="B1592" s="2"/>
      <c r="E1592" s="279"/>
      <c r="F1592" s="280"/>
      <c r="G1592" s="45"/>
      <c r="H1592" s="45"/>
      <c r="I1592" s="278"/>
      <c r="J1592" s="45"/>
      <c r="K1592" s="66"/>
      <c r="L1592" s="66"/>
    </row>
    <row r="1593" spans="1:12" x14ac:dyDescent="0.2">
      <c r="A1593" s="41"/>
      <c r="B1593" s="2"/>
      <c r="E1593" s="279"/>
      <c r="F1593" s="280"/>
      <c r="G1593" s="45"/>
      <c r="H1593" s="45"/>
      <c r="I1593" s="278"/>
      <c r="J1593" s="45"/>
      <c r="K1593" s="66"/>
      <c r="L1593" s="66"/>
    </row>
    <row r="1594" spans="1:12" x14ac:dyDescent="0.2">
      <c r="A1594" s="41"/>
      <c r="B1594" s="2"/>
      <c r="E1594" s="279"/>
      <c r="F1594" s="280"/>
      <c r="G1594" s="45"/>
      <c r="H1594" s="45"/>
      <c r="I1594" s="278"/>
      <c r="J1594" s="45"/>
      <c r="K1594" s="66"/>
      <c r="L1594" s="66"/>
    </row>
    <row r="1595" spans="1:12" x14ac:dyDescent="0.2">
      <c r="A1595" s="41"/>
      <c r="B1595" s="2"/>
      <c r="E1595" s="279"/>
      <c r="F1595" s="280"/>
      <c r="G1595" s="45"/>
      <c r="H1595" s="45"/>
      <c r="I1595" s="278"/>
      <c r="J1595" s="45"/>
      <c r="K1595" s="66"/>
      <c r="L1595" s="66"/>
    </row>
    <row r="1596" spans="1:12" x14ac:dyDescent="0.2">
      <c r="A1596" s="41"/>
      <c r="B1596" s="2"/>
      <c r="E1596" s="279"/>
      <c r="F1596" s="280"/>
      <c r="G1596" s="45"/>
      <c r="H1596" s="45"/>
      <c r="I1596" s="278"/>
      <c r="J1596" s="45"/>
      <c r="K1596" s="66"/>
      <c r="L1596" s="66"/>
    </row>
    <row r="1597" spans="1:12" x14ac:dyDescent="0.2">
      <c r="A1597" s="41"/>
      <c r="B1597" s="2"/>
      <c r="E1597" s="279"/>
      <c r="F1597" s="280"/>
      <c r="G1597" s="45"/>
      <c r="H1597" s="45"/>
      <c r="I1597" s="278"/>
      <c r="J1597" s="45"/>
      <c r="K1597" s="66"/>
      <c r="L1597" s="66"/>
    </row>
    <row r="1598" spans="1:12" x14ac:dyDescent="0.2">
      <c r="A1598" s="41"/>
      <c r="B1598" s="2"/>
      <c r="E1598" s="279"/>
      <c r="F1598" s="280"/>
      <c r="G1598" s="45"/>
      <c r="H1598" s="45"/>
      <c r="I1598" s="278"/>
      <c r="J1598" s="45"/>
      <c r="K1598" s="66"/>
      <c r="L1598" s="66"/>
    </row>
    <row r="1599" spans="1:12" x14ac:dyDescent="0.2">
      <c r="A1599" s="41"/>
      <c r="B1599" s="2"/>
      <c r="E1599" s="279"/>
      <c r="F1599" s="280"/>
      <c r="G1599" s="45"/>
      <c r="H1599" s="45"/>
      <c r="I1599" s="278"/>
      <c r="J1599" s="45"/>
      <c r="K1599" s="66"/>
      <c r="L1599" s="66"/>
    </row>
    <row r="1600" spans="1:12" x14ac:dyDescent="0.2">
      <c r="A1600" s="41"/>
      <c r="B1600" s="2"/>
      <c r="E1600" s="279"/>
      <c r="F1600" s="280"/>
      <c r="G1600" s="45"/>
      <c r="H1600" s="45"/>
      <c r="I1600" s="278"/>
      <c r="J1600" s="45"/>
      <c r="K1600" s="66"/>
      <c r="L1600" s="66"/>
    </row>
    <row r="1601" spans="1:12" x14ac:dyDescent="0.2">
      <c r="A1601" s="41"/>
      <c r="B1601" s="2"/>
      <c r="E1601" s="279"/>
      <c r="F1601" s="280"/>
      <c r="G1601" s="45"/>
      <c r="H1601" s="45"/>
      <c r="I1601" s="278"/>
      <c r="J1601" s="45"/>
      <c r="K1601" s="66"/>
      <c r="L1601" s="66"/>
    </row>
    <row r="1602" spans="1:12" x14ac:dyDescent="0.2">
      <c r="A1602" s="41"/>
      <c r="B1602" s="2"/>
      <c r="E1602" s="279"/>
      <c r="F1602" s="280"/>
      <c r="G1602" s="45"/>
      <c r="H1602" s="45"/>
      <c r="I1602" s="278"/>
      <c r="J1602" s="45"/>
      <c r="K1602" s="66"/>
      <c r="L1602" s="66"/>
    </row>
    <row r="1603" spans="1:12" x14ac:dyDescent="0.2">
      <c r="A1603" s="41"/>
      <c r="B1603" s="2"/>
      <c r="E1603" s="279"/>
      <c r="F1603" s="280"/>
      <c r="G1603" s="45"/>
      <c r="H1603" s="45"/>
      <c r="I1603" s="278"/>
      <c r="J1603" s="45"/>
      <c r="K1603" s="66"/>
      <c r="L1603" s="66"/>
    </row>
    <row r="1604" spans="1:12" x14ac:dyDescent="0.2">
      <c r="A1604" s="41"/>
      <c r="B1604" s="2"/>
      <c r="E1604" s="279"/>
      <c r="F1604" s="280"/>
      <c r="G1604" s="45"/>
      <c r="H1604" s="45"/>
      <c r="I1604" s="278"/>
      <c r="J1604" s="45"/>
      <c r="K1604" s="66"/>
      <c r="L1604" s="66"/>
    </row>
    <row r="1605" spans="1:12" x14ac:dyDescent="0.2">
      <c r="A1605" s="41"/>
      <c r="B1605" s="2"/>
      <c r="E1605" s="279"/>
      <c r="F1605" s="280"/>
      <c r="G1605" s="45"/>
      <c r="H1605" s="45"/>
      <c r="I1605" s="278"/>
      <c r="J1605" s="45"/>
      <c r="K1605" s="66"/>
      <c r="L1605" s="66"/>
    </row>
    <row r="1606" spans="1:12" x14ac:dyDescent="0.2">
      <c r="A1606" s="41"/>
      <c r="B1606" s="2"/>
      <c r="E1606" s="279"/>
      <c r="F1606" s="280"/>
      <c r="G1606" s="45"/>
      <c r="H1606" s="45"/>
      <c r="I1606" s="278"/>
      <c r="J1606" s="45"/>
      <c r="K1606" s="66"/>
      <c r="L1606" s="66"/>
    </row>
    <row r="1607" spans="1:12" x14ac:dyDescent="0.2">
      <c r="A1607" s="41"/>
      <c r="B1607" s="2"/>
      <c r="E1607" s="279"/>
      <c r="F1607" s="280"/>
      <c r="G1607" s="45"/>
      <c r="H1607" s="45"/>
      <c r="I1607" s="278"/>
      <c r="J1607" s="45"/>
      <c r="K1607" s="66"/>
      <c r="L1607" s="66"/>
    </row>
    <row r="1608" spans="1:12" x14ac:dyDescent="0.2">
      <c r="A1608" s="41"/>
      <c r="B1608" s="2"/>
      <c r="E1608" s="279"/>
      <c r="F1608" s="280"/>
      <c r="G1608" s="45"/>
      <c r="H1608" s="45"/>
      <c r="I1608" s="278"/>
      <c r="J1608" s="45"/>
      <c r="K1608" s="66"/>
      <c r="L1608" s="66"/>
    </row>
    <row r="1609" spans="1:12" x14ac:dyDescent="0.2">
      <c r="A1609" s="41"/>
      <c r="B1609" s="2"/>
      <c r="E1609" s="279"/>
      <c r="F1609" s="280"/>
      <c r="G1609" s="45"/>
      <c r="H1609" s="45"/>
      <c r="I1609" s="278"/>
      <c r="J1609" s="45"/>
      <c r="K1609" s="66"/>
      <c r="L1609" s="66"/>
    </row>
    <row r="1610" spans="1:12" x14ac:dyDescent="0.2">
      <c r="A1610" s="41"/>
      <c r="B1610" s="2"/>
      <c r="E1610" s="279"/>
      <c r="F1610" s="280"/>
      <c r="G1610" s="45"/>
      <c r="H1610" s="45"/>
      <c r="I1610" s="278"/>
      <c r="J1610" s="45"/>
      <c r="K1610" s="66"/>
      <c r="L1610" s="66"/>
    </row>
    <row r="1611" spans="1:12" x14ac:dyDescent="0.2">
      <c r="A1611" s="41"/>
      <c r="B1611" s="2"/>
      <c r="E1611" s="279"/>
      <c r="F1611" s="280"/>
      <c r="G1611" s="45"/>
      <c r="H1611" s="45"/>
      <c r="I1611" s="278"/>
      <c r="J1611" s="45"/>
      <c r="K1611" s="66"/>
      <c r="L1611" s="66"/>
    </row>
    <row r="1612" spans="1:12" x14ac:dyDescent="0.2">
      <c r="A1612" s="41"/>
      <c r="B1612" s="2"/>
      <c r="E1612" s="279"/>
      <c r="F1612" s="280"/>
      <c r="G1612" s="45"/>
      <c r="H1612" s="45"/>
      <c r="I1612" s="278"/>
      <c r="J1612" s="45"/>
      <c r="K1612" s="66"/>
      <c r="L1612" s="66"/>
    </row>
    <row r="1613" spans="1:12" x14ac:dyDescent="0.2">
      <c r="A1613" s="41"/>
      <c r="B1613" s="2"/>
      <c r="E1613" s="279"/>
      <c r="F1613" s="280"/>
      <c r="G1613" s="45"/>
      <c r="H1613" s="45"/>
      <c r="I1613" s="278"/>
      <c r="J1613" s="45"/>
      <c r="K1613" s="66"/>
      <c r="L1613" s="66"/>
    </row>
    <row r="1614" spans="1:12" x14ac:dyDescent="0.2">
      <c r="A1614" s="41"/>
      <c r="B1614" s="2"/>
      <c r="E1614" s="279"/>
      <c r="F1614" s="280"/>
      <c r="G1614" s="45"/>
      <c r="H1614" s="45"/>
      <c r="I1614" s="278"/>
      <c r="J1614" s="45"/>
      <c r="K1614" s="66"/>
      <c r="L1614" s="66"/>
    </row>
    <row r="1615" spans="1:12" x14ac:dyDescent="0.2">
      <c r="A1615" s="41"/>
      <c r="B1615" s="2"/>
      <c r="E1615" s="279"/>
      <c r="F1615" s="280"/>
      <c r="G1615" s="45"/>
      <c r="H1615" s="45"/>
      <c r="I1615" s="278"/>
      <c r="J1615" s="45"/>
      <c r="K1615" s="66"/>
      <c r="L1615" s="66"/>
    </row>
    <row r="1616" spans="1:12" x14ac:dyDescent="0.2">
      <c r="A1616" s="41"/>
      <c r="B1616" s="2"/>
      <c r="E1616" s="279"/>
      <c r="F1616" s="280"/>
      <c r="G1616" s="45"/>
      <c r="H1616" s="45"/>
      <c r="I1616" s="278"/>
      <c r="J1616" s="45"/>
      <c r="K1616" s="66"/>
      <c r="L1616" s="66"/>
    </row>
    <row r="1617" spans="1:12" x14ac:dyDescent="0.2">
      <c r="A1617" s="41"/>
      <c r="B1617" s="2"/>
      <c r="E1617" s="279"/>
      <c r="F1617" s="280"/>
      <c r="G1617" s="45"/>
      <c r="H1617" s="45"/>
      <c r="I1617" s="278"/>
      <c r="J1617" s="45"/>
      <c r="K1617" s="66"/>
      <c r="L1617" s="66"/>
    </row>
    <row r="1618" spans="1:12" x14ac:dyDescent="0.2">
      <c r="A1618" s="41"/>
      <c r="B1618" s="2"/>
      <c r="E1618" s="279"/>
      <c r="F1618" s="280"/>
      <c r="G1618" s="45"/>
      <c r="H1618" s="45"/>
      <c r="I1618" s="278"/>
      <c r="J1618" s="45"/>
      <c r="K1618" s="66"/>
      <c r="L1618" s="66"/>
    </row>
    <row r="1619" spans="1:12" x14ac:dyDescent="0.2">
      <c r="A1619" s="41"/>
      <c r="B1619" s="2"/>
      <c r="E1619" s="279"/>
      <c r="F1619" s="280"/>
      <c r="G1619" s="45"/>
      <c r="H1619" s="45"/>
      <c r="I1619" s="278"/>
      <c r="J1619" s="45"/>
      <c r="K1619" s="66"/>
      <c r="L1619" s="66"/>
    </row>
    <row r="1620" spans="1:12" x14ac:dyDescent="0.2">
      <c r="A1620" s="41"/>
      <c r="B1620" s="2"/>
      <c r="E1620" s="279"/>
      <c r="F1620" s="280"/>
      <c r="G1620" s="45"/>
      <c r="H1620" s="45"/>
      <c r="I1620" s="278"/>
      <c r="J1620" s="45"/>
      <c r="K1620" s="66"/>
      <c r="L1620" s="66"/>
    </row>
    <row r="1621" spans="1:12" x14ac:dyDescent="0.2">
      <c r="A1621" s="41"/>
      <c r="B1621" s="2"/>
      <c r="E1621" s="279"/>
      <c r="F1621" s="280"/>
      <c r="G1621" s="45"/>
      <c r="H1621" s="45"/>
      <c r="I1621" s="278"/>
      <c r="J1621" s="45"/>
      <c r="K1621" s="66"/>
      <c r="L1621" s="66"/>
    </row>
    <row r="1622" spans="1:12" x14ac:dyDescent="0.2">
      <c r="A1622" s="41"/>
      <c r="B1622" s="2"/>
      <c r="E1622" s="279"/>
      <c r="F1622" s="280"/>
      <c r="G1622" s="45"/>
      <c r="H1622" s="45"/>
      <c r="I1622" s="278"/>
      <c r="J1622" s="45"/>
      <c r="K1622" s="66"/>
      <c r="L1622" s="66"/>
    </row>
    <row r="1623" spans="1:12" x14ac:dyDescent="0.2">
      <c r="A1623" s="41"/>
      <c r="B1623" s="2"/>
      <c r="E1623" s="279"/>
      <c r="F1623" s="280"/>
      <c r="G1623" s="45"/>
      <c r="H1623" s="45"/>
      <c r="I1623" s="278"/>
      <c r="J1623" s="45"/>
      <c r="K1623" s="66"/>
      <c r="L1623" s="66"/>
    </row>
    <row r="1624" spans="1:12" x14ac:dyDescent="0.2">
      <c r="A1624" s="41"/>
      <c r="B1624" s="2"/>
      <c r="E1624" s="279"/>
      <c r="F1624" s="280"/>
      <c r="G1624" s="45"/>
      <c r="H1624" s="45"/>
      <c r="I1624" s="278"/>
      <c r="J1624" s="45"/>
      <c r="K1624" s="66"/>
      <c r="L1624" s="66"/>
    </row>
    <row r="1625" spans="1:12" x14ac:dyDescent="0.2">
      <c r="A1625" s="41"/>
      <c r="B1625" s="2"/>
      <c r="E1625" s="279"/>
      <c r="F1625" s="280"/>
      <c r="G1625" s="45"/>
      <c r="H1625" s="45"/>
      <c r="I1625" s="278"/>
      <c r="J1625" s="45"/>
      <c r="K1625" s="66"/>
      <c r="L1625" s="66"/>
    </row>
    <row r="1626" spans="1:12" x14ac:dyDescent="0.2">
      <c r="A1626" s="41"/>
      <c r="B1626" s="2"/>
      <c r="E1626" s="279"/>
      <c r="F1626" s="280"/>
      <c r="G1626" s="45"/>
      <c r="H1626" s="45"/>
      <c r="I1626" s="278"/>
      <c r="J1626" s="45"/>
      <c r="K1626" s="66"/>
      <c r="L1626" s="66"/>
    </row>
    <row r="1627" spans="1:12" x14ac:dyDescent="0.2">
      <c r="A1627" s="41"/>
      <c r="B1627" s="2"/>
      <c r="E1627" s="279"/>
      <c r="F1627" s="280"/>
      <c r="G1627" s="45"/>
      <c r="H1627" s="45"/>
      <c r="I1627" s="278"/>
      <c r="J1627" s="45"/>
      <c r="K1627" s="66"/>
      <c r="L1627" s="66"/>
    </row>
    <row r="1628" spans="1:12" x14ac:dyDescent="0.2">
      <c r="A1628" s="41"/>
      <c r="B1628" s="2"/>
      <c r="E1628" s="279"/>
      <c r="F1628" s="280"/>
      <c r="G1628" s="45"/>
      <c r="H1628" s="45"/>
      <c r="I1628" s="278"/>
      <c r="J1628" s="45"/>
      <c r="K1628" s="66"/>
      <c r="L1628" s="66"/>
    </row>
    <row r="1629" spans="1:12" x14ac:dyDescent="0.2">
      <c r="A1629" s="41"/>
      <c r="B1629" s="2"/>
      <c r="E1629" s="279"/>
      <c r="F1629" s="280"/>
      <c r="G1629" s="45"/>
      <c r="H1629" s="45"/>
      <c r="I1629" s="278"/>
      <c r="J1629" s="45"/>
      <c r="K1629" s="66"/>
      <c r="L1629" s="66"/>
    </row>
    <row r="1630" spans="1:12" x14ac:dyDescent="0.2">
      <c r="A1630" s="41"/>
      <c r="B1630" s="2"/>
      <c r="E1630" s="279"/>
      <c r="F1630" s="280"/>
      <c r="G1630" s="45"/>
      <c r="H1630" s="45"/>
      <c r="I1630" s="278"/>
      <c r="J1630" s="45"/>
      <c r="K1630" s="66"/>
      <c r="L1630" s="66"/>
    </row>
    <row r="1631" spans="1:12" x14ac:dyDescent="0.2">
      <c r="A1631" s="41"/>
      <c r="B1631" s="2"/>
      <c r="E1631" s="279"/>
      <c r="F1631" s="280"/>
      <c r="G1631" s="45"/>
      <c r="H1631" s="45"/>
      <c r="I1631" s="278"/>
      <c r="J1631" s="45"/>
      <c r="K1631" s="66"/>
      <c r="L1631" s="66"/>
    </row>
    <row r="1632" spans="1:12" x14ac:dyDescent="0.2">
      <c r="A1632" s="41"/>
      <c r="B1632" s="2"/>
      <c r="E1632" s="279"/>
      <c r="F1632" s="280"/>
      <c r="G1632" s="45"/>
      <c r="H1632" s="45"/>
      <c r="I1632" s="278"/>
      <c r="J1632" s="45"/>
      <c r="K1632" s="66"/>
      <c r="L1632" s="66"/>
    </row>
    <row r="1633" spans="1:12" x14ac:dyDescent="0.2">
      <c r="A1633" s="41"/>
      <c r="B1633" s="2"/>
      <c r="E1633" s="279"/>
      <c r="F1633" s="280"/>
      <c r="G1633" s="45"/>
      <c r="H1633" s="45"/>
      <c r="I1633" s="278"/>
      <c r="J1633" s="45"/>
      <c r="K1633" s="66"/>
      <c r="L1633" s="66"/>
    </row>
    <row r="1634" spans="1:12" x14ac:dyDescent="0.2">
      <c r="A1634" s="41"/>
      <c r="B1634" s="2"/>
      <c r="E1634" s="279"/>
      <c r="F1634" s="280"/>
      <c r="G1634" s="45"/>
      <c r="H1634" s="45"/>
      <c r="I1634" s="278"/>
      <c r="J1634" s="45"/>
      <c r="K1634" s="66"/>
      <c r="L1634" s="66"/>
    </row>
    <row r="1635" spans="1:12" x14ac:dyDescent="0.2">
      <c r="A1635" s="41"/>
      <c r="B1635" s="2"/>
      <c r="E1635" s="279"/>
      <c r="F1635" s="280"/>
      <c r="G1635" s="45"/>
      <c r="H1635" s="45"/>
      <c r="I1635" s="278"/>
      <c r="J1635" s="45"/>
      <c r="K1635" s="66"/>
      <c r="L1635" s="66"/>
    </row>
    <row r="1636" spans="1:12" x14ac:dyDescent="0.2">
      <c r="A1636" s="41"/>
      <c r="B1636" s="2"/>
      <c r="E1636" s="279"/>
      <c r="F1636" s="280"/>
      <c r="G1636" s="45"/>
      <c r="H1636" s="45"/>
      <c r="I1636" s="278"/>
      <c r="J1636" s="45"/>
      <c r="K1636" s="66"/>
      <c r="L1636" s="66"/>
    </row>
    <row r="1637" spans="1:12" x14ac:dyDescent="0.2">
      <c r="A1637" s="41"/>
      <c r="B1637" s="2"/>
      <c r="E1637" s="279"/>
      <c r="F1637" s="280"/>
      <c r="G1637" s="45"/>
      <c r="H1637" s="45"/>
      <c r="I1637" s="278"/>
      <c r="J1637" s="45"/>
      <c r="K1637" s="66"/>
      <c r="L1637" s="66"/>
    </row>
    <row r="1638" spans="1:12" x14ac:dyDescent="0.2">
      <c r="A1638" s="41"/>
      <c r="B1638" s="2"/>
      <c r="E1638" s="279"/>
      <c r="F1638" s="280"/>
      <c r="G1638" s="45"/>
      <c r="H1638" s="45"/>
      <c r="I1638" s="278"/>
      <c r="J1638" s="45"/>
      <c r="K1638" s="66"/>
      <c r="L1638" s="66"/>
    </row>
    <row r="1639" spans="1:12" x14ac:dyDescent="0.2">
      <c r="A1639" s="41"/>
      <c r="B1639" s="2"/>
      <c r="E1639" s="279"/>
      <c r="F1639" s="280"/>
      <c r="G1639" s="45"/>
      <c r="H1639" s="45"/>
      <c r="I1639" s="278"/>
      <c r="J1639" s="45"/>
      <c r="K1639" s="66"/>
      <c r="L1639" s="66"/>
    </row>
    <row r="1640" spans="1:12" x14ac:dyDescent="0.2">
      <c r="A1640" s="41"/>
      <c r="B1640" s="2"/>
      <c r="E1640" s="279"/>
      <c r="F1640" s="280"/>
      <c r="G1640" s="45"/>
      <c r="H1640" s="45"/>
      <c r="I1640" s="278"/>
      <c r="J1640" s="45"/>
      <c r="K1640" s="66"/>
      <c r="L1640" s="66"/>
    </row>
    <row r="1641" spans="1:12" x14ac:dyDescent="0.2">
      <c r="A1641" s="41"/>
      <c r="B1641" s="2"/>
      <c r="E1641" s="279"/>
      <c r="F1641" s="280"/>
      <c r="G1641" s="45"/>
      <c r="H1641" s="45"/>
      <c r="I1641" s="278"/>
      <c r="J1641" s="45"/>
      <c r="K1641" s="66"/>
      <c r="L1641" s="66"/>
    </row>
    <row r="1642" spans="1:12" x14ac:dyDescent="0.2">
      <c r="A1642" s="41"/>
      <c r="B1642" s="2"/>
      <c r="E1642" s="279"/>
      <c r="F1642" s="280"/>
      <c r="G1642" s="45"/>
      <c r="H1642" s="45"/>
      <c r="I1642" s="278"/>
      <c r="J1642" s="45"/>
      <c r="K1642" s="66"/>
      <c r="L1642" s="66"/>
    </row>
    <row r="1643" spans="1:12" x14ac:dyDescent="0.2">
      <c r="A1643" s="41"/>
      <c r="B1643" s="2"/>
      <c r="E1643" s="279"/>
      <c r="F1643" s="280"/>
      <c r="G1643" s="45"/>
      <c r="H1643" s="45"/>
      <c r="I1643" s="278"/>
      <c r="J1643" s="45"/>
      <c r="K1643" s="66"/>
      <c r="L1643" s="66"/>
    </row>
    <row r="1644" spans="1:12" x14ac:dyDescent="0.2">
      <c r="A1644" s="41"/>
      <c r="B1644" s="2"/>
      <c r="E1644" s="279"/>
      <c r="F1644" s="280"/>
      <c r="G1644" s="45"/>
      <c r="H1644" s="45"/>
      <c r="I1644" s="278"/>
      <c r="J1644" s="45"/>
      <c r="K1644" s="66"/>
      <c r="L1644" s="66"/>
    </row>
    <row r="1645" spans="1:12" x14ac:dyDescent="0.2">
      <c r="A1645" s="41"/>
      <c r="B1645" s="2"/>
      <c r="E1645" s="279"/>
      <c r="F1645" s="280"/>
      <c r="G1645" s="45"/>
      <c r="H1645" s="45"/>
      <c r="I1645" s="278"/>
      <c r="J1645" s="45"/>
      <c r="K1645" s="66"/>
      <c r="L1645" s="66"/>
    </row>
    <row r="1646" spans="1:12" x14ac:dyDescent="0.2">
      <c r="A1646" s="41"/>
      <c r="B1646" s="2"/>
      <c r="E1646" s="279"/>
      <c r="F1646" s="280"/>
      <c r="G1646" s="45"/>
      <c r="H1646" s="45"/>
      <c r="I1646" s="278"/>
      <c r="J1646" s="45"/>
      <c r="K1646" s="66"/>
      <c r="L1646" s="66"/>
    </row>
    <row r="1647" spans="1:12" x14ac:dyDescent="0.2">
      <c r="A1647" s="41"/>
      <c r="B1647" s="2"/>
      <c r="E1647" s="279"/>
      <c r="F1647" s="280"/>
      <c r="G1647" s="45"/>
      <c r="H1647" s="45"/>
      <c r="I1647" s="278"/>
      <c r="J1647" s="45"/>
      <c r="K1647" s="66"/>
      <c r="L1647" s="66"/>
    </row>
    <row r="1648" spans="1:12" x14ac:dyDescent="0.2">
      <c r="A1648" s="41"/>
      <c r="B1648" s="2"/>
      <c r="E1648" s="279"/>
      <c r="F1648" s="280"/>
      <c r="G1648" s="45"/>
      <c r="H1648" s="45"/>
      <c r="I1648" s="278"/>
      <c r="J1648" s="45"/>
      <c r="K1648" s="66"/>
      <c r="L1648" s="66"/>
    </row>
    <row r="1649" spans="1:12" x14ac:dyDescent="0.2">
      <c r="A1649" s="41"/>
      <c r="B1649" s="2"/>
      <c r="E1649" s="279"/>
      <c r="F1649" s="280"/>
      <c r="G1649" s="45"/>
      <c r="H1649" s="45"/>
      <c r="I1649" s="278"/>
      <c r="J1649" s="45"/>
      <c r="K1649" s="66"/>
      <c r="L1649" s="66"/>
    </row>
    <row r="1650" spans="1:12" x14ac:dyDescent="0.2">
      <c r="A1650" s="41"/>
      <c r="B1650" s="2"/>
      <c r="E1650" s="279"/>
      <c r="F1650" s="280"/>
      <c r="G1650" s="45"/>
      <c r="H1650" s="45"/>
      <c r="I1650" s="278"/>
      <c r="J1650" s="45"/>
      <c r="K1650" s="66"/>
      <c r="L1650" s="66"/>
    </row>
    <row r="1651" spans="1:12" x14ac:dyDescent="0.2">
      <c r="A1651" s="41"/>
      <c r="B1651" s="2"/>
      <c r="E1651" s="279"/>
      <c r="F1651" s="280"/>
      <c r="G1651" s="45"/>
      <c r="H1651" s="45"/>
      <c r="I1651" s="278"/>
      <c r="J1651" s="45"/>
      <c r="K1651" s="66"/>
      <c r="L1651" s="66"/>
    </row>
    <row r="1652" spans="1:12" x14ac:dyDescent="0.2">
      <c r="A1652" s="41"/>
      <c r="B1652" s="2"/>
      <c r="E1652" s="279"/>
      <c r="F1652" s="280"/>
      <c r="G1652" s="45"/>
      <c r="H1652" s="45"/>
      <c r="I1652" s="278"/>
      <c r="J1652" s="45"/>
      <c r="K1652" s="66"/>
      <c r="L1652" s="66"/>
    </row>
    <row r="1653" spans="1:12" x14ac:dyDescent="0.2">
      <c r="A1653" s="41"/>
      <c r="B1653" s="2"/>
      <c r="E1653" s="279"/>
      <c r="F1653" s="280"/>
      <c r="G1653" s="45"/>
      <c r="H1653" s="45"/>
      <c r="I1653" s="278"/>
      <c r="J1653" s="45"/>
      <c r="K1653" s="66"/>
      <c r="L1653" s="66"/>
    </row>
    <row r="1654" spans="1:12" x14ac:dyDescent="0.2">
      <c r="A1654" s="41"/>
      <c r="B1654" s="2"/>
      <c r="E1654" s="279"/>
      <c r="F1654" s="280"/>
      <c r="G1654" s="45"/>
      <c r="H1654" s="45"/>
      <c r="I1654" s="278"/>
      <c r="J1654" s="45"/>
      <c r="K1654" s="66"/>
      <c r="L1654" s="66"/>
    </row>
    <row r="1655" spans="1:12" x14ac:dyDescent="0.2">
      <c r="A1655" s="41"/>
      <c r="B1655" s="2"/>
      <c r="E1655" s="279"/>
      <c r="F1655" s="280"/>
      <c r="G1655" s="45"/>
      <c r="H1655" s="45"/>
      <c r="I1655" s="278"/>
      <c r="J1655" s="45"/>
      <c r="K1655" s="66"/>
      <c r="L1655" s="66"/>
    </row>
    <row r="1656" spans="1:12" x14ac:dyDescent="0.2">
      <c r="A1656" s="41"/>
      <c r="B1656" s="2"/>
      <c r="E1656" s="279"/>
      <c r="F1656" s="280"/>
      <c r="G1656" s="45"/>
      <c r="H1656" s="45"/>
      <c r="I1656" s="278"/>
      <c r="J1656" s="45"/>
      <c r="K1656" s="66"/>
      <c r="L1656" s="66"/>
    </row>
    <row r="1657" spans="1:12" x14ac:dyDescent="0.2">
      <c r="A1657" s="41"/>
      <c r="B1657" s="2"/>
      <c r="E1657" s="279"/>
      <c r="F1657" s="280"/>
      <c r="G1657" s="45"/>
      <c r="H1657" s="45"/>
      <c r="I1657" s="278"/>
      <c r="J1657" s="45"/>
      <c r="K1657" s="66"/>
      <c r="L1657" s="66"/>
    </row>
    <row r="1658" spans="1:12" x14ac:dyDescent="0.2">
      <c r="A1658" s="41"/>
      <c r="B1658" s="2"/>
      <c r="E1658" s="279"/>
      <c r="F1658" s="280"/>
      <c r="G1658" s="45"/>
      <c r="H1658" s="45"/>
      <c r="I1658" s="278"/>
      <c r="J1658" s="45"/>
      <c r="K1658" s="66"/>
      <c r="L1658" s="66"/>
    </row>
    <row r="1659" spans="1:12" x14ac:dyDescent="0.2">
      <c r="A1659" s="41"/>
      <c r="B1659" s="2"/>
      <c r="E1659" s="279"/>
      <c r="F1659" s="280"/>
      <c r="G1659" s="45"/>
      <c r="H1659" s="45"/>
      <c r="I1659" s="278"/>
      <c r="J1659" s="45"/>
      <c r="K1659" s="66"/>
      <c r="L1659" s="66"/>
    </row>
    <row r="1660" spans="1:12" x14ac:dyDescent="0.2">
      <c r="A1660" s="41"/>
      <c r="B1660" s="2"/>
      <c r="E1660" s="279"/>
      <c r="F1660" s="280"/>
      <c r="G1660" s="45"/>
      <c r="H1660" s="45"/>
      <c r="I1660" s="278"/>
      <c r="J1660" s="45"/>
      <c r="K1660" s="66"/>
      <c r="L1660" s="66"/>
    </row>
    <row r="1661" spans="1:12" x14ac:dyDescent="0.2">
      <c r="A1661" s="41"/>
      <c r="B1661" s="2"/>
      <c r="E1661" s="279"/>
      <c r="F1661" s="280"/>
      <c r="G1661" s="45"/>
      <c r="H1661" s="45"/>
      <c r="I1661" s="278"/>
      <c r="J1661" s="45"/>
      <c r="K1661" s="66"/>
      <c r="L1661" s="66"/>
    </row>
    <row r="1662" spans="1:12" x14ac:dyDescent="0.2">
      <c r="A1662" s="41"/>
      <c r="B1662" s="2"/>
      <c r="E1662" s="279"/>
      <c r="F1662" s="280"/>
      <c r="G1662" s="45"/>
      <c r="H1662" s="45"/>
      <c r="I1662" s="278"/>
      <c r="J1662" s="45"/>
      <c r="K1662" s="66"/>
      <c r="L1662" s="66"/>
    </row>
    <row r="1663" spans="1:12" x14ac:dyDescent="0.2">
      <c r="A1663" s="41"/>
      <c r="B1663" s="2"/>
      <c r="E1663" s="279"/>
      <c r="F1663" s="280"/>
      <c r="G1663" s="45"/>
      <c r="H1663" s="45"/>
      <c r="I1663" s="278"/>
      <c r="J1663" s="45"/>
      <c r="K1663" s="66"/>
      <c r="L1663" s="66"/>
    </row>
    <row r="1664" spans="1:12" x14ac:dyDescent="0.2">
      <c r="A1664" s="41"/>
      <c r="B1664" s="2"/>
      <c r="E1664" s="279"/>
      <c r="F1664" s="280"/>
      <c r="G1664" s="45"/>
      <c r="H1664" s="45"/>
      <c r="I1664" s="278"/>
      <c r="J1664" s="45"/>
      <c r="K1664" s="66"/>
      <c r="L1664" s="66"/>
    </row>
    <row r="1665" spans="1:12" x14ac:dyDescent="0.2">
      <c r="A1665" s="41"/>
      <c r="B1665" s="2"/>
      <c r="E1665" s="279"/>
      <c r="F1665" s="280"/>
      <c r="G1665" s="45"/>
      <c r="H1665" s="45"/>
      <c r="I1665" s="278"/>
      <c r="J1665" s="45"/>
      <c r="K1665" s="66"/>
      <c r="L1665" s="66"/>
    </row>
    <row r="1666" spans="1:12" x14ac:dyDescent="0.2">
      <c r="A1666" s="41"/>
      <c r="B1666" s="2"/>
      <c r="E1666" s="279"/>
      <c r="F1666" s="280"/>
      <c r="G1666" s="45"/>
      <c r="H1666" s="45"/>
      <c r="I1666" s="278"/>
      <c r="J1666" s="45"/>
      <c r="K1666" s="66"/>
      <c r="L1666" s="66"/>
    </row>
    <row r="1667" spans="1:12" x14ac:dyDescent="0.2">
      <c r="A1667" s="41"/>
      <c r="B1667" s="2"/>
      <c r="E1667" s="279"/>
      <c r="F1667" s="280"/>
      <c r="G1667" s="45"/>
      <c r="H1667" s="45"/>
      <c r="I1667" s="278"/>
      <c r="J1667" s="45"/>
      <c r="K1667" s="66"/>
      <c r="L1667" s="66"/>
    </row>
    <row r="1668" spans="1:12" x14ac:dyDescent="0.2">
      <c r="A1668" s="41"/>
      <c r="B1668" s="2"/>
      <c r="E1668" s="279"/>
      <c r="F1668" s="280"/>
      <c r="G1668" s="45"/>
      <c r="H1668" s="45"/>
      <c r="I1668" s="278"/>
      <c r="J1668" s="45"/>
      <c r="K1668" s="66"/>
      <c r="L1668" s="66"/>
    </row>
    <row r="1669" spans="1:12" x14ac:dyDescent="0.2">
      <c r="A1669" s="41"/>
      <c r="B1669" s="2"/>
      <c r="E1669" s="279"/>
      <c r="F1669" s="280"/>
      <c r="G1669" s="45"/>
      <c r="H1669" s="45"/>
      <c r="I1669" s="278"/>
      <c r="J1669" s="45"/>
      <c r="K1669" s="66"/>
      <c r="L1669" s="66"/>
    </row>
    <row r="1670" spans="1:12" x14ac:dyDescent="0.2">
      <c r="A1670" s="41"/>
      <c r="B1670" s="2"/>
      <c r="E1670" s="279"/>
      <c r="F1670" s="280"/>
      <c r="G1670" s="45"/>
      <c r="H1670" s="45"/>
      <c r="I1670" s="278"/>
      <c r="J1670" s="45"/>
      <c r="K1670" s="66"/>
      <c r="L1670" s="66"/>
    </row>
    <row r="1671" spans="1:12" x14ac:dyDescent="0.2">
      <c r="A1671" s="41"/>
      <c r="B1671" s="2"/>
      <c r="E1671" s="279"/>
      <c r="F1671" s="280"/>
      <c r="G1671" s="45"/>
      <c r="H1671" s="45"/>
      <c r="I1671" s="278"/>
      <c r="J1671" s="45"/>
      <c r="K1671" s="66"/>
      <c r="L1671" s="66"/>
    </row>
    <row r="1672" spans="1:12" x14ac:dyDescent="0.2">
      <c r="A1672" s="41"/>
      <c r="B1672" s="2"/>
      <c r="E1672" s="279"/>
      <c r="F1672" s="280"/>
      <c r="G1672" s="45"/>
      <c r="H1672" s="45"/>
      <c r="I1672" s="278"/>
      <c r="J1672" s="45"/>
      <c r="K1672" s="66"/>
      <c r="L1672" s="66"/>
    </row>
    <row r="1673" spans="1:12" x14ac:dyDescent="0.2">
      <c r="A1673" s="41"/>
      <c r="B1673" s="2"/>
      <c r="E1673" s="279"/>
      <c r="F1673" s="280"/>
      <c r="G1673" s="45"/>
      <c r="H1673" s="45"/>
      <c r="I1673" s="278"/>
      <c r="J1673" s="45"/>
      <c r="K1673" s="66"/>
      <c r="L1673" s="66"/>
    </row>
    <row r="1674" spans="1:12" x14ac:dyDescent="0.2">
      <c r="A1674" s="41"/>
      <c r="B1674" s="2"/>
      <c r="E1674" s="279"/>
      <c r="F1674" s="280"/>
      <c r="G1674" s="45"/>
      <c r="H1674" s="45"/>
      <c r="I1674" s="278"/>
      <c r="J1674" s="45"/>
      <c r="K1674" s="66"/>
      <c r="L1674" s="66"/>
    </row>
    <row r="1675" spans="1:12" x14ac:dyDescent="0.2">
      <c r="A1675" s="41"/>
      <c r="B1675" s="2"/>
      <c r="E1675" s="279"/>
      <c r="F1675" s="280"/>
      <c r="G1675" s="45"/>
      <c r="H1675" s="45"/>
      <c r="I1675" s="278"/>
      <c r="J1675" s="45"/>
      <c r="K1675" s="66"/>
      <c r="L1675" s="66"/>
    </row>
    <row r="1676" spans="1:12" x14ac:dyDescent="0.2">
      <c r="A1676" s="41"/>
      <c r="B1676" s="2"/>
      <c r="E1676" s="279"/>
      <c r="F1676" s="280"/>
      <c r="G1676" s="45"/>
      <c r="H1676" s="45"/>
      <c r="I1676" s="278"/>
      <c r="J1676" s="45"/>
      <c r="K1676" s="66"/>
      <c r="L1676" s="66"/>
    </row>
    <row r="1677" spans="1:12" x14ac:dyDescent="0.2">
      <c r="A1677" s="41"/>
      <c r="B1677" s="2"/>
      <c r="E1677" s="279"/>
      <c r="F1677" s="280"/>
      <c r="G1677" s="45"/>
      <c r="H1677" s="45"/>
      <c r="I1677" s="278"/>
      <c r="J1677" s="45"/>
      <c r="K1677" s="66"/>
      <c r="L1677" s="66"/>
    </row>
    <row r="1678" spans="1:12" x14ac:dyDescent="0.2">
      <c r="A1678" s="41"/>
      <c r="B1678" s="2"/>
      <c r="E1678" s="279"/>
      <c r="F1678" s="280"/>
      <c r="G1678" s="45"/>
      <c r="H1678" s="45"/>
      <c r="I1678" s="278"/>
      <c r="J1678" s="45"/>
      <c r="K1678" s="66"/>
      <c r="L1678" s="66"/>
    </row>
    <row r="1679" spans="1:12" x14ac:dyDescent="0.2">
      <c r="A1679" s="41"/>
      <c r="B1679" s="2"/>
      <c r="E1679" s="279"/>
      <c r="F1679" s="280"/>
      <c r="G1679" s="45"/>
      <c r="H1679" s="45"/>
      <c r="I1679" s="278"/>
      <c r="J1679" s="45"/>
      <c r="K1679" s="66"/>
      <c r="L1679" s="66"/>
    </row>
    <row r="1680" spans="1:12" x14ac:dyDescent="0.2">
      <c r="A1680" s="41"/>
      <c r="B1680" s="2"/>
      <c r="E1680" s="279"/>
      <c r="F1680" s="280"/>
      <c r="G1680" s="45"/>
      <c r="H1680" s="45"/>
      <c r="I1680" s="278"/>
      <c r="J1680" s="45"/>
      <c r="K1680" s="66"/>
      <c r="L1680" s="66"/>
    </row>
    <row r="1681" spans="1:12" x14ac:dyDescent="0.2">
      <c r="A1681" s="41"/>
      <c r="B1681" s="2"/>
      <c r="E1681" s="279"/>
      <c r="F1681" s="280"/>
      <c r="G1681" s="45"/>
      <c r="H1681" s="45"/>
      <c r="I1681" s="278"/>
      <c r="J1681" s="45"/>
      <c r="K1681" s="66"/>
      <c r="L1681" s="66"/>
    </row>
    <row r="1682" spans="1:12" x14ac:dyDescent="0.2">
      <c r="A1682" s="41"/>
      <c r="B1682" s="2"/>
      <c r="E1682" s="279"/>
      <c r="F1682" s="280"/>
      <c r="G1682" s="45"/>
      <c r="H1682" s="45"/>
      <c r="I1682" s="278"/>
      <c r="J1682" s="45"/>
      <c r="K1682" s="66"/>
      <c r="L1682" s="66"/>
    </row>
    <row r="1683" spans="1:12" x14ac:dyDescent="0.2">
      <c r="A1683" s="41"/>
      <c r="B1683" s="2"/>
      <c r="E1683" s="279"/>
      <c r="F1683" s="280"/>
      <c r="G1683" s="45"/>
      <c r="H1683" s="45"/>
      <c r="I1683" s="278"/>
      <c r="J1683" s="45"/>
      <c r="K1683" s="66"/>
      <c r="L1683" s="66"/>
    </row>
    <row r="1684" spans="1:12" x14ac:dyDescent="0.2">
      <c r="A1684" s="41"/>
      <c r="B1684" s="2"/>
      <c r="E1684" s="279"/>
      <c r="F1684" s="280"/>
      <c r="G1684" s="45"/>
      <c r="H1684" s="45"/>
      <c r="I1684" s="278"/>
      <c r="J1684" s="45"/>
      <c r="K1684" s="66"/>
      <c r="L1684" s="66"/>
    </row>
    <row r="1685" spans="1:12" x14ac:dyDescent="0.2">
      <c r="A1685" s="41"/>
      <c r="B1685" s="2"/>
      <c r="E1685" s="279"/>
      <c r="F1685" s="280"/>
      <c r="G1685" s="45"/>
      <c r="H1685" s="45"/>
      <c r="I1685" s="278"/>
      <c r="J1685" s="45"/>
      <c r="K1685" s="66"/>
      <c r="L1685" s="66"/>
    </row>
    <row r="1686" spans="1:12" x14ac:dyDescent="0.2">
      <c r="A1686" s="41"/>
      <c r="B1686" s="2"/>
      <c r="E1686" s="279"/>
      <c r="F1686" s="280"/>
      <c r="G1686" s="45"/>
      <c r="H1686" s="45"/>
      <c r="I1686" s="278"/>
      <c r="J1686" s="45"/>
      <c r="K1686" s="66"/>
      <c r="L1686" s="66"/>
    </row>
    <row r="1687" spans="1:12" x14ac:dyDescent="0.2">
      <c r="A1687" s="41"/>
      <c r="B1687" s="2"/>
      <c r="E1687" s="279"/>
      <c r="F1687" s="280"/>
      <c r="G1687" s="45"/>
      <c r="H1687" s="45"/>
      <c r="I1687" s="278"/>
      <c r="J1687" s="45"/>
      <c r="K1687" s="66"/>
      <c r="L1687" s="66"/>
    </row>
    <row r="1688" spans="1:12" x14ac:dyDescent="0.2">
      <c r="A1688" s="41"/>
      <c r="B1688" s="2"/>
      <c r="E1688" s="279"/>
      <c r="F1688" s="280"/>
      <c r="G1688" s="45"/>
      <c r="H1688" s="45"/>
      <c r="I1688" s="278"/>
      <c r="J1688" s="45"/>
      <c r="K1688" s="66"/>
      <c r="L1688" s="66"/>
    </row>
    <row r="1689" spans="1:12" x14ac:dyDescent="0.2">
      <c r="A1689" s="41"/>
      <c r="B1689" s="2"/>
      <c r="E1689" s="279"/>
      <c r="F1689" s="280"/>
      <c r="G1689" s="45"/>
      <c r="H1689" s="45"/>
      <c r="I1689" s="278"/>
      <c r="J1689" s="45"/>
      <c r="K1689" s="66"/>
      <c r="L1689" s="66"/>
    </row>
    <row r="1690" spans="1:12" x14ac:dyDescent="0.2">
      <c r="A1690" s="41"/>
      <c r="B1690" s="2"/>
      <c r="E1690" s="279"/>
      <c r="F1690" s="280"/>
      <c r="G1690" s="45"/>
      <c r="H1690" s="45"/>
      <c r="I1690" s="278"/>
      <c r="J1690" s="45"/>
      <c r="K1690" s="66"/>
      <c r="L1690" s="66"/>
    </row>
    <row r="1691" spans="1:12" x14ac:dyDescent="0.2">
      <c r="A1691" s="41"/>
      <c r="B1691" s="2"/>
      <c r="E1691" s="279"/>
      <c r="F1691" s="280"/>
      <c r="G1691" s="45"/>
      <c r="H1691" s="45"/>
      <c r="I1691" s="278"/>
      <c r="J1691" s="45"/>
      <c r="K1691" s="66"/>
      <c r="L1691" s="66"/>
    </row>
    <row r="1692" spans="1:12" x14ac:dyDescent="0.2">
      <c r="A1692" s="41"/>
      <c r="B1692" s="2"/>
      <c r="E1692" s="279"/>
      <c r="F1692" s="280"/>
      <c r="G1692" s="45"/>
      <c r="H1692" s="45"/>
      <c r="I1692" s="278"/>
      <c r="J1692" s="45"/>
      <c r="K1692" s="66"/>
      <c r="L1692" s="66"/>
    </row>
    <row r="1693" spans="1:12" x14ac:dyDescent="0.2">
      <c r="A1693" s="41"/>
      <c r="B1693" s="2"/>
      <c r="E1693" s="279"/>
      <c r="F1693" s="280"/>
      <c r="G1693" s="45"/>
      <c r="H1693" s="45"/>
      <c r="I1693" s="278"/>
      <c r="J1693" s="45"/>
      <c r="K1693" s="66"/>
      <c r="L1693" s="66"/>
    </row>
    <row r="1694" spans="1:12" x14ac:dyDescent="0.2">
      <c r="A1694" s="41"/>
      <c r="B1694" s="2"/>
      <c r="E1694" s="279"/>
      <c r="F1694" s="280"/>
      <c r="G1694" s="45"/>
      <c r="H1694" s="45"/>
      <c r="I1694" s="278"/>
      <c r="J1694" s="45"/>
      <c r="K1694" s="66"/>
      <c r="L1694" s="66"/>
    </row>
    <row r="1695" spans="1:12" x14ac:dyDescent="0.2">
      <c r="A1695" s="41"/>
      <c r="B1695" s="2"/>
      <c r="E1695" s="279"/>
      <c r="F1695" s="280"/>
      <c r="G1695" s="45"/>
      <c r="H1695" s="45"/>
      <c r="I1695" s="278"/>
      <c r="J1695" s="45"/>
      <c r="K1695" s="66"/>
      <c r="L1695" s="66"/>
    </row>
    <row r="1696" spans="1:12" x14ac:dyDescent="0.2">
      <c r="A1696" s="41"/>
      <c r="B1696" s="2"/>
      <c r="E1696" s="279"/>
      <c r="F1696" s="280"/>
      <c r="G1696" s="45"/>
      <c r="H1696" s="45"/>
      <c r="I1696" s="278"/>
      <c r="J1696" s="45"/>
      <c r="K1696" s="66"/>
      <c r="L1696" s="66"/>
    </row>
    <row r="1697" spans="1:12" x14ac:dyDescent="0.2">
      <c r="A1697" s="41"/>
      <c r="B1697" s="2"/>
      <c r="E1697" s="279"/>
      <c r="F1697" s="280"/>
      <c r="G1697" s="45"/>
      <c r="H1697" s="45"/>
      <c r="I1697" s="278"/>
      <c r="J1697" s="45"/>
      <c r="K1697" s="66"/>
      <c r="L1697" s="66"/>
    </row>
    <row r="1698" spans="1:12" x14ac:dyDescent="0.2">
      <c r="A1698" s="41"/>
      <c r="B1698" s="2"/>
      <c r="E1698" s="279"/>
      <c r="F1698" s="280"/>
      <c r="G1698" s="45"/>
      <c r="H1698" s="45"/>
      <c r="I1698" s="278"/>
      <c r="J1698" s="45"/>
      <c r="K1698" s="66"/>
      <c r="L1698" s="66"/>
    </row>
    <row r="1699" spans="1:12" x14ac:dyDescent="0.2">
      <c r="A1699" s="41"/>
      <c r="B1699" s="2"/>
      <c r="E1699" s="279"/>
      <c r="F1699" s="280"/>
      <c r="G1699" s="45"/>
      <c r="H1699" s="45"/>
      <c r="I1699" s="278"/>
      <c r="J1699" s="45"/>
      <c r="K1699" s="66"/>
      <c r="L1699" s="66"/>
    </row>
    <row r="1700" spans="1:12" x14ac:dyDescent="0.2">
      <c r="A1700" s="41"/>
      <c r="B1700" s="2"/>
      <c r="E1700" s="279"/>
      <c r="F1700" s="280"/>
      <c r="G1700" s="45"/>
      <c r="H1700" s="45"/>
      <c r="I1700" s="278"/>
      <c r="J1700" s="45"/>
      <c r="K1700" s="66"/>
      <c r="L1700" s="66"/>
    </row>
    <row r="1701" spans="1:12" x14ac:dyDescent="0.2">
      <c r="A1701" s="41"/>
      <c r="B1701" s="2"/>
      <c r="E1701" s="279"/>
      <c r="F1701" s="280"/>
      <c r="G1701" s="45"/>
      <c r="H1701" s="45"/>
      <c r="I1701" s="278"/>
      <c r="J1701" s="45"/>
      <c r="K1701" s="66"/>
      <c r="L1701" s="66"/>
    </row>
    <row r="1702" spans="1:12" x14ac:dyDescent="0.2">
      <c r="A1702" s="41"/>
      <c r="B1702" s="2"/>
      <c r="E1702" s="279"/>
      <c r="F1702" s="280"/>
      <c r="G1702" s="45"/>
      <c r="H1702" s="45"/>
      <c r="I1702" s="278"/>
      <c r="J1702" s="45"/>
      <c r="K1702" s="66"/>
      <c r="L1702" s="66"/>
    </row>
    <row r="1703" spans="1:12" x14ac:dyDescent="0.2">
      <c r="A1703" s="41"/>
      <c r="B1703" s="2"/>
      <c r="E1703" s="279"/>
      <c r="F1703" s="280"/>
      <c r="G1703" s="45"/>
      <c r="H1703" s="45"/>
      <c r="I1703" s="278"/>
      <c r="J1703" s="45"/>
      <c r="K1703" s="66"/>
      <c r="L1703" s="66"/>
    </row>
    <row r="1704" spans="1:12" x14ac:dyDescent="0.2">
      <c r="A1704" s="41"/>
      <c r="B1704" s="2"/>
      <c r="E1704" s="279"/>
      <c r="F1704" s="280"/>
      <c r="G1704" s="45"/>
      <c r="H1704" s="45"/>
      <c r="I1704" s="278"/>
      <c r="J1704" s="45"/>
      <c r="K1704" s="66"/>
      <c r="L1704" s="66"/>
    </row>
    <row r="1705" spans="1:12" x14ac:dyDescent="0.2">
      <c r="A1705" s="41"/>
      <c r="B1705" s="2"/>
      <c r="E1705" s="279"/>
      <c r="F1705" s="280"/>
      <c r="G1705" s="45"/>
      <c r="H1705" s="45"/>
      <c r="I1705" s="278"/>
      <c r="J1705" s="45"/>
      <c r="K1705" s="66"/>
      <c r="L1705" s="66"/>
    </row>
    <row r="1706" spans="1:12" x14ac:dyDescent="0.2">
      <c r="A1706" s="41"/>
      <c r="B1706" s="2"/>
      <c r="E1706" s="279"/>
      <c r="F1706" s="280"/>
      <c r="G1706" s="45"/>
      <c r="H1706" s="45"/>
      <c r="I1706" s="278"/>
      <c r="J1706" s="45"/>
      <c r="K1706" s="66"/>
      <c r="L1706" s="66"/>
    </row>
    <row r="1707" spans="1:12" x14ac:dyDescent="0.2">
      <c r="A1707" s="41"/>
      <c r="B1707" s="2"/>
      <c r="E1707" s="279"/>
      <c r="F1707" s="280"/>
      <c r="G1707" s="45"/>
      <c r="H1707" s="45"/>
      <c r="I1707" s="278"/>
      <c r="J1707" s="45"/>
      <c r="K1707" s="66"/>
      <c r="L1707" s="66"/>
    </row>
    <row r="1708" spans="1:12" x14ac:dyDescent="0.2">
      <c r="A1708" s="41"/>
      <c r="B1708" s="2"/>
      <c r="E1708" s="279"/>
      <c r="F1708" s="280"/>
      <c r="G1708" s="45"/>
      <c r="H1708" s="45"/>
      <c r="I1708" s="278"/>
      <c r="J1708" s="45"/>
      <c r="K1708" s="66"/>
      <c r="L1708" s="66"/>
    </row>
    <row r="1709" spans="1:12" x14ac:dyDescent="0.2">
      <c r="A1709" s="41"/>
      <c r="B1709" s="2"/>
      <c r="E1709" s="279"/>
      <c r="F1709" s="280"/>
      <c r="G1709" s="45"/>
      <c r="H1709" s="45"/>
      <c r="I1709" s="278"/>
      <c r="J1709" s="45"/>
      <c r="K1709" s="66"/>
      <c r="L1709" s="66"/>
    </row>
    <row r="1710" spans="1:12" x14ac:dyDescent="0.2">
      <c r="A1710" s="41"/>
      <c r="B1710" s="2"/>
      <c r="E1710" s="279"/>
      <c r="F1710" s="280"/>
      <c r="G1710" s="45"/>
      <c r="H1710" s="45"/>
      <c r="I1710" s="278"/>
      <c r="J1710" s="45"/>
      <c r="K1710" s="66"/>
      <c r="L1710" s="66"/>
    </row>
    <row r="1711" spans="1:12" x14ac:dyDescent="0.2">
      <c r="A1711" s="41"/>
      <c r="B1711" s="2"/>
      <c r="E1711" s="279"/>
      <c r="F1711" s="280"/>
      <c r="G1711" s="45"/>
      <c r="H1711" s="45"/>
      <c r="I1711" s="278"/>
      <c r="J1711" s="45"/>
      <c r="K1711" s="66"/>
      <c r="L1711" s="66"/>
    </row>
    <row r="1712" spans="1:12" x14ac:dyDescent="0.2">
      <c r="A1712" s="41"/>
      <c r="B1712" s="2"/>
      <c r="E1712" s="279"/>
      <c r="F1712" s="280"/>
      <c r="G1712" s="45"/>
      <c r="H1712" s="45"/>
      <c r="I1712" s="278"/>
      <c r="J1712" s="45"/>
      <c r="K1712" s="66"/>
      <c r="L1712" s="66"/>
    </row>
    <row r="1713" spans="1:12" x14ac:dyDescent="0.2">
      <c r="A1713" s="41"/>
      <c r="B1713" s="2"/>
      <c r="E1713" s="279"/>
      <c r="F1713" s="280"/>
      <c r="G1713" s="45"/>
      <c r="H1713" s="45"/>
      <c r="I1713" s="278"/>
      <c r="J1713" s="45"/>
      <c r="K1713" s="66"/>
      <c r="L1713" s="66"/>
    </row>
    <row r="1714" spans="1:12" x14ac:dyDescent="0.2">
      <c r="A1714" s="41"/>
      <c r="B1714" s="2"/>
      <c r="E1714" s="279"/>
      <c r="F1714" s="280"/>
      <c r="G1714" s="45"/>
      <c r="H1714" s="45"/>
      <c r="I1714" s="278"/>
      <c r="J1714" s="45"/>
      <c r="K1714" s="66"/>
      <c r="L1714" s="66"/>
    </row>
    <row r="1715" spans="1:12" x14ac:dyDescent="0.2">
      <c r="A1715" s="41"/>
      <c r="B1715" s="2"/>
      <c r="E1715" s="279"/>
      <c r="F1715" s="280"/>
      <c r="G1715" s="45"/>
      <c r="H1715" s="45"/>
      <c r="I1715" s="278"/>
      <c r="J1715" s="45"/>
      <c r="K1715" s="66"/>
      <c r="L1715" s="66"/>
    </row>
    <row r="1716" spans="1:12" x14ac:dyDescent="0.2">
      <c r="A1716" s="41"/>
      <c r="B1716" s="2"/>
      <c r="E1716" s="279"/>
      <c r="F1716" s="280"/>
      <c r="G1716" s="45"/>
      <c r="H1716" s="45"/>
      <c r="I1716" s="278"/>
      <c r="J1716" s="45"/>
      <c r="K1716" s="66"/>
      <c r="L1716" s="66"/>
    </row>
    <row r="1717" spans="1:12" x14ac:dyDescent="0.2">
      <c r="A1717" s="41"/>
      <c r="B1717" s="2"/>
      <c r="E1717" s="279"/>
      <c r="F1717" s="280"/>
      <c r="G1717" s="45"/>
      <c r="H1717" s="45"/>
      <c r="I1717" s="278"/>
      <c r="J1717" s="45"/>
      <c r="K1717" s="66"/>
      <c r="L1717" s="66"/>
    </row>
    <row r="1718" spans="1:12" x14ac:dyDescent="0.2">
      <c r="A1718" s="41"/>
      <c r="B1718" s="2"/>
      <c r="E1718" s="279"/>
      <c r="F1718" s="280"/>
      <c r="G1718" s="45"/>
      <c r="H1718" s="45"/>
      <c r="I1718" s="278"/>
      <c r="J1718" s="45"/>
      <c r="K1718" s="66"/>
      <c r="L1718" s="66"/>
    </row>
    <row r="1719" spans="1:12" x14ac:dyDescent="0.2">
      <c r="A1719" s="41"/>
      <c r="B1719" s="2"/>
      <c r="E1719" s="279"/>
      <c r="F1719" s="280"/>
      <c r="G1719" s="45"/>
      <c r="H1719" s="45"/>
      <c r="I1719" s="278"/>
      <c r="J1719" s="45"/>
      <c r="K1719" s="66"/>
      <c r="L1719" s="66"/>
    </row>
    <row r="1720" spans="1:12" x14ac:dyDescent="0.2">
      <c r="A1720" s="41"/>
      <c r="B1720" s="2"/>
      <c r="E1720" s="279"/>
      <c r="F1720" s="280"/>
      <c r="G1720" s="45"/>
      <c r="H1720" s="45"/>
      <c r="I1720" s="278"/>
      <c r="J1720" s="45"/>
      <c r="K1720" s="66"/>
      <c r="L1720" s="66"/>
    </row>
    <row r="1721" spans="1:12" x14ac:dyDescent="0.2">
      <c r="A1721" s="41"/>
      <c r="B1721" s="2"/>
      <c r="E1721" s="279"/>
      <c r="F1721" s="280"/>
      <c r="G1721" s="45"/>
      <c r="H1721" s="45"/>
      <c r="I1721" s="278"/>
      <c r="J1721" s="45"/>
      <c r="K1721" s="66"/>
      <c r="L1721" s="66"/>
    </row>
    <row r="1722" spans="1:12" x14ac:dyDescent="0.2">
      <c r="A1722" s="41"/>
      <c r="B1722" s="2"/>
      <c r="E1722" s="279"/>
      <c r="F1722" s="280"/>
      <c r="G1722" s="45"/>
      <c r="H1722" s="45"/>
      <c r="I1722" s="278"/>
      <c r="J1722" s="45"/>
      <c r="K1722" s="66"/>
      <c r="L1722" s="66"/>
    </row>
    <row r="1723" spans="1:12" x14ac:dyDescent="0.2">
      <c r="A1723" s="41"/>
      <c r="B1723" s="2"/>
      <c r="E1723" s="279"/>
      <c r="F1723" s="280"/>
      <c r="G1723" s="45"/>
      <c r="H1723" s="45"/>
      <c r="I1723" s="278"/>
      <c r="J1723" s="45"/>
      <c r="K1723" s="66"/>
      <c r="L1723" s="66"/>
    </row>
    <row r="1724" spans="1:12" x14ac:dyDescent="0.2">
      <c r="A1724" s="41"/>
      <c r="B1724" s="2"/>
      <c r="E1724" s="279"/>
      <c r="F1724" s="280"/>
      <c r="G1724" s="45"/>
      <c r="H1724" s="45"/>
      <c r="I1724" s="278"/>
      <c r="J1724" s="45"/>
      <c r="K1724" s="66"/>
      <c r="L1724" s="66"/>
    </row>
    <row r="1725" spans="1:12" x14ac:dyDescent="0.2">
      <c r="A1725" s="41"/>
      <c r="B1725" s="2"/>
      <c r="E1725" s="279"/>
      <c r="F1725" s="280"/>
      <c r="G1725" s="45"/>
      <c r="H1725" s="45"/>
      <c r="I1725" s="278"/>
      <c r="J1725" s="45"/>
      <c r="K1725" s="66"/>
      <c r="L1725" s="66"/>
    </row>
    <row r="1726" spans="1:12" x14ac:dyDescent="0.2">
      <c r="A1726" s="41"/>
      <c r="B1726" s="2"/>
      <c r="E1726" s="279"/>
      <c r="F1726" s="280"/>
      <c r="G1726" s="45"/>
      <c r="H1726" s="45"/>
      <c r="I1726" s="278"/>
      <c r="J1726" s="45"/>
      <c r="K1726" s="66"/>
      <c r="L1726" s="66"/>
    </row>
    <row r="1727" spans="1:12" x14ac:dyDescent="0.2">
      <c r="A1727" s="41"/>
      <c r="B1727" s="2"/>
      <c r="E1727" s="279"/>
      <c r="F1727" s="280"/>
      <c r="G1727" s="45"/>
      <c r="H1727" s="45"/>
      <c r="I1727" s="278"/>
      <c r="J1727" s="45"/>
      <c r="K1727" s="66"/>
      <c r="L1727" s="66"/>
    </row>
    <row r="1728" spans="1:12" x14ac:dyDescent="0.2">
      <c r="A1728" s="41"/>
      <c r="B1728" s="2"/>
      <c r="E1728" s="279"/>
      <c r="F1728" s="280"/>
      <c r="G1728" s="45"/>
      <c r="H1728" s="45"/>
      <c r="I1728" s="278"/>
      <c r="J1728" s="45"/>
      <c r="K1728" s="66"/>
      <c r="L1728" s="66"/>
    </row>
    <row r="1729" spans="1:12" x14ac:dyDescent="0.2">
      <c r="A1729" s="41"/>
      <c r="B1729" s="2"/>
      <c r="E1729" s="279"/>
      <c r="F1729" s="280"/>
      <c r="G1729" s="45"/>
      <c r="H1729" s="45"/>
      <c r="I1729" s="278"/>
      <c r="J1729" s="45"/>
      <c r="K1729" s="66"/>
      <c r="L1729" s="66"/>
    </row>
    <row r="1730" spans="1:12" x14ac:dyDescent="0.2">
      <c r="A1730" s="41"/>
      <c r="B1730" s="2"/>
      <c r="E1730" s="279"/>
      <c r="F1730" s="280"/>
      <c r="G1730" s="45"/>
      <c r="H1730" s="45"/>
      <c r="I1730" s="278"/>
      <c r="J1730" s="45"/>
      <c r="K1730" s="66"/>
      <c r="L1730" s="66"/>
    </row>
    <row r="1731" spans="1:12" x14ac:dyDescent="0.2">
      <c r="A1731" s="41"/>
      <c r="B1731" s="2"/>
      <c r="E1731" s="279"/>
      <c r="F1731" s="280"/>
      <c r="G1731" s="45"/>
      <c r="H1731" s="45"/>
      <c r="I1731" s="278"/>
      <c r="J1731" s="45"/>
      <c r="K1731" s="66"/>
      <c r="L1731" s="66"/>
    </row>
    <row r="1732" spans="1:12" x14ac:dyDescent="0.2">
      <c r="A1732" s="41"/>
      <c r="B1732" s="2"/>
      <c r="E1732" s="279"/>
      <c r="F1732" s="280"/>
      <c r="G1732" s="45"/>
      <c r="H1732" s="45"/>
      <c r="I1732" s="278"/>
      <c r="J1732" s="45"/>
      <c r="K1732" s="66"/>
      <c r="L1732" s="66"/>
    </row>
    <row r="1733" spans="1:12" x14ac:dyDescent="0.2">
      <c r="A1733" s="41"/>
      <c r="B1733" s="2"/>
      <c r="E1733" s="279"/>
      <c r="F1733" s="280"/>
      <c r="G1733" s="45"/>
      <c r="H1733" s="45"/>
      <c r="I1733" s="278"/>
      <c r="J1733" s="45"/>
      <c r="K1733" s="66"/>
      <c r="L1733" s="66"/>
    </row>
    <row r="1734" spans="1:12" x14ac:dyDescent="0.2">
      <c r="A1734" s="41"/>
      <c r="B1734" s="2"/>
      <c r="E1734" s="279"/>
      <c r="F1734" s="280"/>
      <c r="G1734" s="45"/>
      <c r="H1734" s="45"/>
      <c r="I1734" s="278"/>
      <c r="J1734" s="45"/>
      <c r="K1734" s="66"/>
      <c r="L1734" s="66"/>
    </row>
    <row r="1735" spans="1:12" x14ac:dyDescent="0.2">
      <c r="A1735" s="41"/>
      <c r="B1735" s="2"/>
      <c r="E1735" s="279"/>
      <c r="F1735" s="280"/>
      <c r="G1735" s="45"/>
      <c r="H1735" s="45"/>
      <c r="I1735" s="278"/>
      <c r="J1735" s="45"/>
      <c r="K1735" s="66"/>
      <c r="L1735" s="66"/>
    </row>
    <row r="1736" spans="1:12" x14ac:dyDescent="0.2">
      <c r="A1736" s="41"/>
      <c r="B1736" s="2"/>
      <c r="E1736" s="279"/>
      <c r="F1736" s="280"/>
      <c r="G1736" s="45"/>
      <c r="H1736" s="45"/>
      <c r="I1736" s="278"/>
      <c r="J1736" s="45"/>
      <c r="K1736" s="66"/>
      <c r="L1736" s="66"/>
    </row>
    <row r="1737" spans="1:12" x14ac:dyDescent="0.2">
      <c r="A1737" s="41"/>
      <c r="B1737" s="2"/>
      <c r="E1737" s="279"/>
      <c r="F1737" s="280"/>
      <c r="G1737" s="45"/>
      <c r="H1737" s="45"/>
      <c r="I1737" s="278"/>
      <c r="J1737" s="45"/>
      <c r="K1737" s="66"/>
      <c r="L1737" s="66"/>
    </row>
    <row r="1738" spans="1:12" x14ac:dyDescent="0.2">
      <c r="A1738" s="41"/>
      <c r="B1738" s="2"/>
      <c r="E1738" s="279"/>
      <c r="F1738" s="280"/>
      <c r="G1738" s="45"/>
      <c r="H1738" s="45"/>
      <c r="I1738" s="278"/>
      <c r="J1738" s="45"/>
      <c r="K1738" s="66"/>
      <c r="L1738" s="66"/>
    </row>
    <row r="1739" spans="1:12" x14ac:dyDescent="0.2">
      <c r="A1739" s="41"/>
      <c r="B1739" s="2"/>
      <c r="E1739" s="279"/>
      <c r="F1739" s="280"/>
      <c r="G1739" s="45"/>
      <c r="H1739" s="45"/>
      <c r="I1739" s="278"/>
      <c r="J1739" s="45"/>
      <c r="K1739" s="66"/>
      <c r="L1739" s="66"/>
    </row>
    <row r="1740" spans="1:12" x14ac:dyDescent="0.2">
      <c r="A1740" s="41"/>
      <c r="B1740" s="2"/>
      <c r="E1740" s="279"/>
      <c r="F1740" s="280"/>
      <c r="G1740" s="45"/>
      <c r="H1740" s="45"/>
      <c r="I1740" s="278"/>
      <c r="J1740" s="45"/>
      <c r="K1740" s="66"/>
      <c r="L1740" s="66"/>
    </row>
    <row r="1741" spans="1:12" x14ac:dyDescent="0.2">
      <c r="A1741" s="41"/>
      <c r="B1741" s="2"/>
      <c r="E1741" s="279"/>
      <c r="F1741" s="280"/>
      <c r="G1741" s="45"/>
      <c r="H1741" s="45"/>
      <c r="I1741" s="278"/>
      <c r="J1741" s="45"/>
      <c r="K1741" s="66"/>
      <c r="L1741" s="66"/>
    </row>
    <row r="1742" spans="1:12" x14ac:dyDescent="0.2">
      <c r="A1742" s="41"/>
      <c r="B1742" s="2"/>
      <c r="E1742" s="279"/>
      <c r="F1742" s="280"/>
      <c r="G1742" s="45"/>
      <c r="H1742" s="45"/>
      <c r="I1742" s="278"/>
      <c r="J1742" s="45"/>
      <c r="K1742" s="66"/>
      <c r="L1742" s="66"/>
    </row>
    <row r="1743" spans="1:12" x14ac:dyDescent="0.2">
      <c r="A1743" s="41"/>
      <c r="B1743" s="2"/>
      <c r="E1743" s="279"/>
      <c r="F1743" s="280"/>
      <c r="G1743" s="45"/>
      <c r="H1743" s="45"/>
      <c r="I1743" s="278"/>
      <c r="J1743" s="45"/>
      <c r="K1743" s="66"/>
      <c r="L1743" s="66"/>
    </row>
    <row r="1744" spans="1:12" x14ac:dyDescent="0.2">
      <c r="A1744" s="41"/>
      <c r="B1744" s="2"/>
      <c r="E1744" s="279"/>
      <c r="F1744" s="280"/>
      <c r="G1744" s="45"/>
      <c r="H1744" s="45"/>
      <c r="I1744" s="278"/>
      <c r="J1744" s="45"/>
      <c r="K1744" s="66"/>
      <c r="L1744" s="66"/>
    </row>
    <row r="1745" spans="1:12" x14ac:dyDescent="0.2">
      <c r="A1745" s="41"/>
      <c r="B1745" s="2"/>
      <c r="E1745" s="279"/>
      <c r="F1745" s="280"/>
      <c r="G1745" s="45"/>
      <c r="H1745" s="45"/>
      <c r="I1745" s="278"/>
      <c r="J1745" s="45"/>
      <c r="K1745" s="66"/>
      <c r="L1745" s="66"/>
    </row>
    <row r="1746" spans="1:12" x14ac:dyDescent="0.2">
      <c r="A1746" s="41"/>
      <c r="B1746" s="2"/>
      <c r="E1746" s="279"/>
      <c r="F1746" s="280"/>
      <c r="G1746" s="45"/>
      <c r="H1746" s="45"/>
      <c r="I1746" s="278"/>
      <c r="J1746" s="45"/>
      <c r="K1746" s="66"/>
      <c r="L1746" s="66"/>
    </row>
    <row r="1747" spans="1:12" x14ac:dyDescent="0.2">
      <c r="A1747" s="41"/>
      <c r="B1747" s="2"/>
      <c r="E1747" s="279"/>
      <c r="F1747" s="280"/>
      <c r="G1747" s="45"/>
      <c r="H1747" s="45"/>
      <c r="I1747" s="278"/>
      <c r="J1747" s="45"/>
      <c r="K1747" s="66"/>
      <c r="L1747" s="66"/>
    </row>
    <row r="1748" spans="1:12" x14ac:dyDescent="0.2">
      <c r="A1748" s="41"/>
      <c r="B1748" s="2"/>
      <c r="E1748" s="279"/>
      <c r="F1748" s="280"/>
      <c r="G1748" s="45"/>
      <c r="H1748" s="45"/>
      <c r="I1748" s="278"/>
      <c r="J1748" s="45"/>
      <c r="K1748" s="66"/>
      <c r="L1748" s="66"/>
    </row>
    <row r="1749" spans="1:12" x14ac:dyDescent="0.2">
      <c r="A1749" s="41"/>
      <c r="B1749" s="2"/>
      <c r="E1749" s="279"/>
      <c r="F1749" s="280"/>
      <c r="G1749" s="45"/>
      <c r="H1749" s="45"/>
      <c r="I1749" s="278"/>
      <c r="J1749" s="45"/>
      <c r="K1749" s="66"/>
      <c r="L1749" s="66"/>
    </row>
    <row r="1750" spans="1:12" x14ac:dyDescent="0.2">
      <c r="A1750" s="41"/>
      <c r="B1750" s="2"/>
      <c r="E1750" s="279"/>
      <c r="F1750" s="280"/>
      <c r="G1750" s="45"/>
      <c r="H1750" s="45"/>
      <c r="I1750" s="278"/>
      <c r="J1750" s="45"/>
      <c r="K1750" s="66"/>
      <c r="L1750" s="66"/>
    </row>
    <row r="1751" spans="1:12" x14ac:dyDescent="0.2">
      <c r="A1751" s="41"/>
      <c r="B1751" s="2"/>
      <c r="E1751" s="279"/>
      <c r="F1751" s="280"/>
      <c r="G1751" s="45"/>
      <c r="H1751" s="45"/>
      <c r="I1751" s="278"/>
      <c r="J1751" s="45"/>
      <c r="K1751" s="66"/>
      <c r="L1751" s="66"/>
    </row>
    <row r="1752" spans="1:12" x14ac:dyDescent="0.2">
      <c r="A1752" s="41"/>
      <c r="B1752" s="2"/>
      <c r="E1752" s="279"/>
      <c r="F1752" s="280"/>
      <c r="G1752" s="45"/>
      <c r="H1752" s="45"/>
      <c r="I1752" s="278"/>
      <c r="J1752" s="45"/>
      <c r="K1752" s="66"/>
      <c r="L1752" s="66"/>
    </row>
    <row r="1753" spans="1:12" x14ac:dyDescent="0.2">
      <c r="A1753" s="41"/>
      <c r="B1753" s="2"/>
      <c r="E1753" s="279"/>
      <c r="F1753" s="280"/>
      <c r="G1753" s="45"/>
      <c r="H1753" s="45"/>
      <c r="I1753" s="278"/>
      <c r="J1753" s="45"/>
      <c r="K1753" s="66"/>
      <c r="L1753" s="66"/>
    </row>
    <row r="1754" spans="1:12" x14ac:dyDescent="0.2">
      <c r="A1754" s="41"/>
      <c r="B1754" s="2"/>
      <c r="E1754" s="279"/>
      <c r="F1754" s="280"/>
      <c r="G1754" s="45"/>
      <c r="H1754" s="45"/>
      <c r="I1754" s="278"/>
      <c r="J1754" s="45"/>
      <c r="K1754" s="66"/>
      <c r="L1754" s="66"/>
    </row>
    <row r="1755" spans="1:12" x14ac:dyDescent="0.2">
      <c r="A1755" s="41"/>
      <c r="B1755" s="2"/>
      <c r="E1755" s="279"/>
      <c r="F1755" s="280"/>
      <c r="G1755" s="45"/>
      <c r="H1755" s="45"/>
      <c r="I1755" s="278"/>
      <c r="J1755" s="45"/>
      <c r="K1755" s="66"/>
      <c r="L1755" s="66"/>
    </row>
    <row r="1756" spans="1:12" x14ac:dyDescent="0.2">
      <c r="A1756" s="41"/>
      <c r="B1756" s="2"/>
      <c r="E1756" s="279"/>
      <c r="F1756" s="280"/>
      <c r="G1756" s="45"/>
      <c r="H1756" s="45"/>
      <c r="I1756" s="278"/>
      <c r="J1756" s="45"/>
      <c r="K1756" s="66"/>
      <c r="L1756" s="66"/>
    </row>
    <row r="1757" spans="1:12" x14ac:dyDescent="0.2">
      <c r="A1757" s="41"/>
      <c r="B1757" s="2"/>
      <c r="E1757" s="279"/>
      <c r="F1757" s="280"/>
      <c r="G1757" s="45"/>
      <c r="H1757" s="45"/>
      <c r="I1757" s="278"/>
      <c r="J1757" s="45"/>
      <c r="K1757" s="66"/>
      <c r="L1757" s="66"/>
    </row>
    <row r="1758" spans="1:12" x14ac:dyDescent="0.2">
      <c r="A1758" s="41"/>
      <c r="B1758" s="2"/>
      <c r="E1758" s="279"/>
      <c r="F1758" s="280"/>
      <c r="G1758" s="45"/>
      <c r="H1758" s="45"/>
      <c r="I1758" s="278"/>
      <c r="J1758" s="45"/>
      <c r="K1758" s="66"/>
      <c r="L1758" s="66"/>
    </row>
    <row r="1759" spans="1:12" x14ac:dyDescent="0.2">
      <c r="A1759" s="41"/>
      <c r="B1759" s="2"/>
      <c r="E1759" s="279"/>
      <c r="F1759" s="280"/>
      <c r="G1759" s="45"/>
      <c r="H1759" s="45"/>
      <c r="I1759" s="278"/>
      <c r="J1759" s="45"/>
      <c r="K1759" s="66"/>
      <c r="L1759" s="66"/>
    </row>
    <row r="1760" spans="1:12" x14ac:dyDescent="0.2">
      <c r="A1760" s="41"/>
      <c r="B1760" s="2"/>
      <c r="E1760" s="279"/>
      <c r="F1760" s="280"/>
      <c r="G1760" s="45"/>
      <c r="H1760" s="45"/>
      <c r="I1760" s="278"/>
      <c r="J1760" s="45"/>
      <c r="K1760" s="66"/>
      <c r="L1760" s="66"/>
    </row>
    <row r="1761" spans="1:12" x14ac:dyDescent="0.2">
      <c r="A1761" s="41"/>
      <c r="B1761" s="2"/>
      <c r="E1761" s="279"/>
      <c r="F1761" s="280"/>
      <c r="G1761" s="45"/>
      <c r="H1761" s="45"/>
      <c r="I1761" s="278"/>
      <c r="J1761" s="45"/>
      <c r="K1761" s="66"/>
      <c r="L1761" s="66"/>
    </row>
    <row r="1762" spans="1:12" x14ac:dyDescent="0.2">
      <c r="A1762" s="41"/>
      <c r="B1762" s="2"/>
      <c r="E1762" s="279"/>
      <c r="F1762" s="280"/>
      <c r="G1762" s="45"/>
      <c r="H1762" s="45"/>
      <c r="I1762" s="278"/>
      <c r="J1762" s="45"/>
      <c r="K1762" s="66"/>
      <c r="L1762" s="66"/>
    </row>
    <row r="1763" spans="1:12" x14ac:dyDescent="0.2">
      <c r="A1763" s="41"/>
      <c r="B1763" s="2"/>
      <c r="E1763" s="279"/>
      <c r="F1763" s="280"/>
      <c r="G1763" s="45"/>
      <c r="H1763" s="45"/>
      <c r="I1763" s="278"/>
      <c r="J1763" s="45"/>
      <c r="K1763" s="66"/>
      <c r="L1763" s="66"/>
    </row>
    <row r="1764" spans="1:12" x14ac:dyDescent="0.2">
      <c r="A1764" s="41"/>
      <c r="B1764" s="2"/>
      <c r="E1764" s="279"/>
      <c r="F1764" s="280"/>
      <c r="G1764" s="45"/>
      <c r="H1764" s="45"/>
      <c r="I1764" s="278"/>
      <c r="J1764" s="45"/>
      <c r="K1764" s="66"/>
      <c r="L1764" s="66"/>
    </row>
    <row r="1765" spans="1:12" x14ac:dyDescent="0.2">
      <c r="A1765" s="41"/>
      <c r="B1765" s="2"/>
      <c r="E1765" s="279"/>
      <c r="F1765" s="280"/>
      <c r="G1765" s="45"/>
      <c r="H1765" s="45"/>
      <c r="I1765" s="278"/>
      <c r="J1765" s="45"/>
      <c r="K1765" s="66"/>
      <c r="L1765" s="66"/>
    </row>
    <row r="1766" spans="1:12" x14ac:dyDescent="0.2">
      <c r="A1766" s="41"/>
      <c r="B1766" s="2"/>
      <c r="E1766" s="279"/>
      <c r="F1766" s="280"/>
      <c r="G1766" s="45"/>
      <c r="H1766" s="45"/>
      <c r="I1766" s="278"/>
      <c r="J1766" s="45"/>
      <c r="K1766" s="66"/>
      <c r="L1766" s="66"/>
    </row>
    <row r="1767" spans="1:12" x14ac:dyDescent="0.2">
      <c r="A1767" s="41"/>
      <c r="B1767" s="2"/>
      <c r="E1767" s="279"/>
      <c r="F1767" s="280"/>
      <c r="G1767" s="45"/>
      <c r="H1767" s="45"/>
      <c r="I1767" s="278"/>
      <c r="J1767" s="45"/>
      <c r="K1767" s="66"/>
      <c r="L1767" s="66"/>
    </row>
    <row r="1768" spans="1:12" x14ac:dyDescent="0.2">
      <c r="A1768" s="41"/>
      <c r="B1768" s="2"/>
      <c r="E1768" s="279"/>
      <c r="F1768" s="280"/>
      <c r="G1768" s="45"/>
      <c r="H1768" s="45"/>
      <c r="I1768" s="278"/>
      <c r="J1768" s="45"/>
      <c r="K1768" s="66"/>
      <c r="L1768" s="66"/>
    </row>
    <row r="1769" spans="1:12" x14ac:dyDescent="0.2">
      <c r="A1769" s="41"/>
      <c r="B1769" s="2"/>
      <c r="E1769" s="279"/>
      <c r="F1769" s="280"/>
      <c r="G1769" s="45"/>
      <c r="H1769" s="45"/>
      <c r="I1769" s="278"/>
      <c r="J1769" s="45"/>
      <c r="K1769" s="66"/>
      <c r="L1769" s="66"/>
    </row>
    <row r="1770" spans="1:12" x14ac:dyDescent="0.2">
      <c r="A1770" s="41"/>
      <c r="B1770" s="2"/>
      <c r="E1770" s="279"/>
      <c r="F1770" s="280"/>
      <c r="G1770" s="45"/>
      <c r="H1770" s="45"/>
      <c r="I1770" s="278"/>
      <c r="J1770" s="45"/>
      <c r="K1770" s="66"/>
      <c r="L1770" s="66"/>
    </row>
    <row r="1771" spans="1:12" x14ac:dyDescent="0.2">
      <c r="A1771" s="41"/>
      <c r="B1771" s="2"/>
      <c r="E1771" s="279"/>
      <c r="F1771" s="280"/>
      <c r="G1771" s="45"/>
      <c r="H1771" s="45"/>
      <c r="I1771" s="278"/>
      <c r="J1771" s="45"/>
      <c r="K1771" s="66"/>
      <c r="L1771" s="66"/>
    </row>
    <row r="1772" spans="1:12" x14ac:dyDescent="0.2">
      <c r="A1772" s="41"/>
      <c r="B1772" s="2"/>
      <c r="E1772" s="279"/>
      <c r="F1772" s="280"/>
      <c r="G1772" s="45"/>
      <c r="H1772" s="45"/>
      <c r="I1772" s="278"/>
      <c r="J1772" s="45"/>
      <c r="K1772" s="66"/>
      <c r="L1772" s="66"/>
    </row>
    <row r="1773" spans="1:12" x14ac:dyDescent="0.2">
      <c r="A1773" s="41"/>
      <c r="B1773" s="2"/>
      <c r="E1773" s="279"/>
      <c r="F1773" s="280"/>
      <c r="G1773" s="45"/>
      <c r="H1773" s="45"/>
      <c r="I1773" s="278"/>
      <c r="J1773" s="45"/>
      <c r="K1773" s="66"/>
      <c r="L1773" s="66"/>
    </row>
    <row r="1774" spans="1:12" x14ac:dyDescent="0.2">
      <c r="A1774" s="41"/>
      <c r="B1774" s="2"/>
      <c r="E1774" s="279"/>
      <c r="F1774" s="280"/>
      <c r="G1774" s="45"/>
      <c r="H1774" s="45"/>
      <c r="I1774" s="278"/>
      <c r="J1774" s="45"/>
      <c r="K1774" s="66"/>
      <c r="L1774" s="66"/>
    </row>
    <row r="1775" spans="1:12" x14ac:dyDescent="0.2">
      <c r="A1775" s="41"/>
      <c r="B1775" s="2"/>
      <c r="E1775" s="279"/>
      <c r="F1775" s="280"/>
      <c r="G1775" s="45"/>
      <c r="H1775" s="45"/>
      <c r="I1775" s="278"/>
      <c r="J1775" s="45"/>
      <c r="K1775" s="66"/>
      <c r="L1775" s="66"/>
    </row>
    <row r="1776" spans="1:12" x14ac:dyDescent="0.2">
      <c r="A1776" s="41"/>
      <c r="B1776" s="2"/>
      <c r="E1776" s="279"/>
      <c r="F1776" s="280"/>
      <c r="G1776" s="45"/>
      <c r="H1776" s="45"/>
      <c r="I1776" s="278"/>
      <c r="J1776" s="45"/>
      <c r="K1776" s="66"/>
      <c r="L1776" s="66"/>
    </row>
    <row r="1777" spans="1:12" x14ac:dyDescent="0.2">
      <c r="A1777" s="41"/>
      <c r="B1777" s="2"/>
      <c r="E1777" s="279"/>
      <c r="F1777" s="280"/>
      <c r="G1777" s="45"/>
      <c r="H1777" s="45"/>
      <c r="I1777" s="278"/>
      <c r="J1777" s="45"/>
      <c r="K1777" s="66"/>
      <c r="L1777" s="66"/>
    </row>
    <row r="1778" spans="1:12" x14ac:dyDescent="0.2">
      <c r="A1778" s="41"/>
      <c r="B1778" s="2"/>
      <c r="E1778" s="279"/>
      <c r="F1778" s="280"/>
      <c r="G1778" s="45"/>
      <c r="H1778" s="45"/>
      <c r="I1778" s="278"/>
      <c r="J1778" s="45"/>
      <c r="K1778" s="66"/>
      <c r="L1778" s="66"/>
    </row>
    <row r="1779" spans="1:12" x14ac:dyDescent="0.2">
      <c r="A1779" s="41"/>
      <c r="B1779" s="2"/>
      <c r="E1779" s="279"/>
      <c r="F1779" s="280"/>
      <c r="G1779" s="45"/>
      <c r="H1779" s="45"/>
      <c r="I1779" s="278"/>
      <c r="J1779" s="45"/>
      <c r="K1779" s="66"/>
      <c r="L1779" s="66"/>
    </row>
    <row r="1780" spans="1:12" x14ac:dyDescent="0.2">
      <c r="A1780" s="41"/>
      <c r="B1780" s="2"/>
      <c r="E1780" s="279"/>
      <c r="F1780" s="280"/>
      <c r="G1780" s="45"/>
      <c r="H1780" s="45"/>
      <c r="I1780" s="278"/>
      <c r="J1780" s="45"/>
      <c r="K1780" s="66"/>
      <c r="L1780" s="66"/>
    </row>
    <row r="1781" spans="1:12" x14ac:dyDescent="0.2">
      <c r="A1781" s="41"/>
      <c r="B1781" s="2"/>
      <c r="E1781" s="279"/>
      <c r="F1781" s="280"/>
      <c r="G1781" s="45"/>
      <c r="H1781" s="45"/>
      <c r="I1781" s="278"/>
      <c r="J1781" s="45"/>
      <c r="K1781" s="66"/>
      <c r="L1781" s="66"/>
    </row>
    <row r="1782" spans="1:12" x14ac:dyDescent="0.2">
      <c r="A1782" s="41"/>
      <c r="B1782" s="2"/>
      <c r="E1782" s="279"/>
      <c r="F1782" s="280"/>
      <c r="G1782" s="45"/>
      <c r="H1782" s="45"/>
      <c r="I1782" s="278"/>
      <c r="J1782" s="45"/>
      <c r="K1782" s="66"/>
      <c r="L1782" s="66"/>
    </row>
    <row r="1783" spans="1:12" x14ac:dyDescent="0.2">
      <c r="A1783" s="41"/>
      <c r="B1783" s="2"/>
      <c r="E1783" s="279"/>
      <c r="F1783" s="280"/>
      <c r="G1783" s="45"/>
      <c r="H1783" s="45"/>
      <c r="I1783" s="278"/>
      <c r="J1783" s="45"/>
      <c r="K1783" s="66"/>
      <c r="L1783" s="66"/>
    </row>
    <row r="1784" spans="1:12" x14ac:dyDescent="0.2">
      <c r="A1784" s="41"/>
      <c r="B1784" s="2"/>
      <c r="E1784" s="279"/>
      <c r="F1784" s="280"/>
      <c r="G1784" s="45"/>
      <c r="H1784" s="45"/>
      <c r="I1784" s="278"/>
      <c r="J1784" s="45"/>
      <c r="K1784" s="66"/>
      <c r="L1784" s="66"/>
    </row>
    <row r="1785" spans="1:12" x14ac:dyDescent="0.2">
      <c r="A1785" s="41"/>
      <c r="B1785" s="2"/>
      <c r="E1785" s="279"/>
      <c r="F1785" s="280"/>
      <c r="G1785" s="45"/>
      <c r="H1785" s="45"/>
      <c r="I1785" s="278"/>
      <c r="J1785" s="45"/>
      <c r="K1785" s="66"/>
      <c r="L1785" s="66"/>
    </row>
    <row r="1786" spans="1:12" x14ac:dyDescent="0.2">
      <c r="A1786" s="41"/>
      <c r="B1786" s="2"/>
      <c r="E1786" s="279"/>
      <c r="F1786" s="280"/>
      <c r="G1786" s="45"/>
      <c r="H1786" s="45"/>
      <c r="I1786" s="278"/>
      <c r="J1786" s="45"/>
      <c r="K1786" s="66"/>
      <c r="L1786" s="66"/>
    </row>
    <row r="1787" spans="1:12" x14ac:dyDescent="0.2">
      <c r="A1787" s="41"/>
      <c r="B1787" s="2"/>
      <c r="E1787" s="279"/>
      <c r="F1787" s="280"/>
      <c r="G1787" s="45"/>
      <c r="H1787" s="45"/>
      <c r="I1787" s="278"/>
      <c r="J1787" s="45"/>
      <c r="K1787" s="66"/>
      <c r="L1787" s="66"/>
    </row>
    <row r="1788" spans="1:12" x14ac:dyDescent="0.2">
      <c r="A1788" s="41"/>
      <c r="B1788" s="2"/>
      <c r="E1788" s="279"/>
      <c r="F1788" s="280"/>
      <c r="G1788" s="45"/>
      <c r="H1788" s="45"/>
      <c r="I1788" s="278"/>
      <c r="J1788" s="45"/>
      <c r="K1788" s="66"/>
      <c r="L1788" s="66"/>
    </row>
    <row r="1789" spans="1:12" x14ac:dyDescent="0.2">
      <c r="A1789" s="41"/>
      <c r="B1789" s="2"/>
      <c r="E1789" s="279"/>
      <c r="F1789" s="280"/>
      <c r="G1789" s="45"/>
      <c r="H1789" s="45"/>
      <c r="I1789" s="278"/>
      <c r="J1789" s="45"/>
      <c r="K1789" s="66"/>
      <c r="L1789" s="66"/>
    </row>
    <row r="1790" spans="1:12" x14ac:dyDescent="0.2">
      <c r="A1790" s="41"/>
      <c r="B1790" s="2"/>
      <c r="E1790" s="279"/>
      <c r="F1790" s="280"/>
      <c r="G1790" s="45"/>
      <c r="H1790" s="45"/>
      <c r="I1790" s="278"/>
      <c r="J1790" s="45"/>
      <c r="K1790" s="66"/>
      <c r="L1790" s="66"/>
    </row>
    <row r="1791" spans="1:12" x14ac:dyDescent="0.2">
      <c r="A1791" s="41"/>
      <c r="B1791" s="2"/>
      <c r="E1791" s="279"/>
      <c r="F1791" s="280"/>
      <c r="G1791" s="45"/>
      <c r="H1791" s="45"/>
      <c r="I1791" s="278"/>
      <c r="J1791" s="45"/>
      <c r="K1791" s="66"/>
      <c r="L1791" s="66"/>
    </row>
    <row r="1792" spans="1:12" x14ac:dyDescent="0.2">
      <c r="A1792" s="41"/>
      <c r="B1792" s="2"/>
      <c r="E1792" s="279"/>
      <c r="F1792" s="280"/>
      <c r="G1792" s="45"/>
      <c r="H1792" s="45"/>
      <c r="I1792" s="278"/>
      <c r="J1792" s="45"/>
      <c r="K1792" s="66"/>
      <c r="L1792" s="66"/>
    </row>
    <row r="1793" spans="1:12" x14ac:dyDescent="0.2">
      <c r="A1793" s="41"/>
      <c r="B1793" s="2"/>
      <c r="E1793" s="279"/>
      <c r="F1793" s="280"/>
      <c r="G1793" s="45"/>
      <c r="H1793" s="45"/>
      <c r="I1793" s="278"/>
      <c r="J1793" s="45"/>
      <c r="K1793" s="66"/>
      <c r="L1793" s="66"/>
    </row>
    <row r="1794" spans="1:12" x14ac:dyDescent="0.2">
      <c r="A1794" s="41"/>
      <c r="B1794" s="2"/>
      <c r="E1794" s="279"/>
      <c r="F1794" s="280"/>
      <c r="G1794" s="45"/>
      <c r="H1794" s="45"/>
      <c r="I1794" s="278"/>
      <c r="J1794" s="45"/>
      <c r="K1794" s="66"/>
      <c r="L1794" s="66"/>
    </row>
    <row r="1795" spans="1:12" x14ac:dyDescent="0.2">
      <c r="A1795" s="41"/>
      <c r="B1795" s="2"/>
      <c r="E1795" s="279"/>
      <c r="F1795" s="280"/>
      <c r="G1795" s="45"/>
      <c r="H1795" s="45"/>
      <c r="I1795" s="278"/>
      <c r="J1795" s="45"/>
      <c r="K1795" s="66"/>
      <c r="L1795" s="66"/>
    </row>
    <row r="1796" spans="1:12" x14ac:dyDescent="0.2">
      <c r="A1796" s="41"/>
      <c r="B1796" s="2"/>
      <c r="E1796" s="279"/>
      <c r="F1796" s="280"/>
      <c r="G1796" s="45"/>
      <c r="H1796" s="45"/>
      <c r="I1796" s="278"/>
      <c r="J1796" s="45"/>
      <c r="K1796" s="66"/>
      <c r="L1796" s="66"/>
    </row>
    <row r="1797" spans="1:12" x14ac:dyDescent="0.2">
      <c r="A1797" s="41"/>
      <c r="B1797" s="2"/>
      <c r="E1797" s="279"/>
      <c r="F1797" s="280"/>
      <c r="G1797" s="45"/>
      <c r="H1797" s="45"/>
      <c r="I1797" s="278"/>
      <c r="J1797" s="45"/>
      <c r="K1797" s="66"/>
      <c r="L1797" s="66"/>
    </row>
    <row r="1798" spans="1:12" x14ac:dyDescent="0.2">
      <c r="A1798" s="41"/>
      <c r="B1798" s="2"/>
      <c r="E1798" s="279"/>
      <c r="F1798" s="280"/>
      <c r="G1798" s="45"/>
      <c r="H1798" s="45"/>
      <c r="I1798" s="278"/>
      <c r="J1798" s="45"/>
      <c r="K1798" s="66"/>
      <c r="L1798" s="66"/>
    </row>
    <row r="1799" spans="1:12" x14ac:dyDescent="0.2">
      <c r="A1799" s="41"/>
      <c r="B1799" s="2"/>
      <c r="E1799" s="279"/>
      <c r="F1799" s="280"/>
      <c r="G1799" s="45"/>
      <c r="H1799" s="45"/>
      <c r="I1799" s="278"/>
      <c r="J1799" s="45"/>
      <c r="K1799" s="66"/>
      <c r="L1799" s="66"/>
    </row>
    <row r="1800" spans="1:12" x14ac:dyDescent="0.2">
      <c r="A1800" s="41"/>
      <c r="B1800" s="2"/>
      <c r="E1800" s="279"/>
      <c r="F1800" s="280"/>
      <c r="G1800" s="45"/>
      <c r="H1800" s="45"/>
      <c r="I1800" s="278"/>
      <c r="J1800" s="45"/>
      <c r="K1800" s="66"/>
      <c r="L1800" s="66"/>
    </row>
    <row r="1801" spans="1:12" x14ac:dyDescent="0.2">
      <c r="A1801" s="41"/>
      <c r="B1801" s="2"/>
      <c r="E1801" s="279"/>
      <c r="F1801" s="280"/>
      <c r="G1801" s="45"/>
      <c r="H1801" s="45"/>
      <c r="I1801" s="278"/>
      <c r="J1801" s="45"/>
      <c r="K1801" s="66"/>
      <c r="L1801" s="66"/>
    </row>
    <row r="1802" spans="1:12" x14ac:dyDescent="0.2">
      <c r="A1802" s="41"/>
      <c r="B1802" s="2"/>
      <c r="E1802" s="279"/>
      <c r="F1802" s="280"/>
      <c r="G1802" s="45"/>
      <c r="H1802" s="45"/>
      <c r="I1802" s="278"/>
      <c r="J1802" s="45"/>
      <c r="K1802" s="66"/>
      <c r="L1802" s="66"/>
    </row>
    <row r="1803" spans="1:12" x14ac:dyDescent="0.2">
      <c r="A1803" s="41"/>
      <c r="B1803" s="2"/>
      <c r="E1803" s="279"/>
      <c r="F1803" s="280"/>
      <c r="G1803" s="45"/>
      <c r="H1803" s="45"/>
      <c r="I1803" s="278"/>
      <c r="J1803" s="45"/>
      <c r="K1803" s="66"/>
      <c r="L1803" s="66"/>
    </row>
    <row r="1804" spans="1:12" x14ac:dyDescent="0.2">
      <c r="A1804" s="41"/>
      <c r="B1804" s="2"/>
      <c r="E1804" s="279"/>
      <c r="F1804" s="280"/>
      <c r="G1804" s="45"/>
      <c r="H1804" s="45"/>
      <c r="I1804" s="278"/>
      <c r="J1804" s="45"/>
      <c r="K1804" s="66"/>
      <c r="L1804" s="66"/>
    </row>
    <row r="1805" spans="1:12" x14ac:dyDescent="0.2">
      <c r="A1805" s="41"/>
      <c r="B1805" s="2"/>
      <c r="E1805" s="279"/>
      <c r="F1805" s="280"/>
      <c r="G1805" s="45"/>
      <c r="H1805" s="45"/>
      <c r="I1805" s="278"/>
      <c r="J1805" s="45"/>
      <c r="K1805" s="66"/>
      <c r="L1805" s="66"/>
    </row>
    <row r="1806" spans="1:12" x14ac:dyDescent="0.2">
      <c r="A1806" s="41"/>
      <c r="B1806" s="2"/>
      <c r="E1806" s="279"/>
      <c r="F1806" s="280"/>
      <c r="G1806" s="45"/>
      <c r="H1806" s="45"/>
      <c r="I1806" s="278"/>
      <c r="J1806" s="45"/>
      <c r="K1806" s="66"/>
      <c r="L1806" s="66"/>
    </row>
    <row r="1807" spans="1:12" x14ac:dyDescent="0.2">
      <c r="A1807" s="41"/>
      <c r="B1807" s="2"/>
      <c r="E1807" s="279"/>
      <c r="F1807" s="280"/>
      <c r="G1807" s="45"/>
      <c r="H1807" s="45"/>
      <c r="I1807" s="278"/>
      <c r="J1807" s="45"/>
      <c r="K1807" s="66"/>
      <c r="L1807" s="66"/>
    </row>
    <row r="1808" spans="1:12" x14ac:dyDescent="0.2">
      <c r="A1808" s="41"/>
      <c r="B1808" s="2"/>
      <c r="E1808" s="279"/>
      <c r="F1808" s="280"/>
      <c r="G1808" s="45"/>
      <c r="H1808" s="45"/>
      <c r="I1808" s="278"/>
      <c r="J1808" s="45"/>
      <c r="K1808" s="66"/>
      <c r="L1808" s="66"/>
    </row>
    <row r="1809" spans="1:12" x14ac:dyDescent="0.2">
      <c r="A1809" s="41"/>
      <c r="B1809" s="2"/>
      <c r="E1809" s="279"/>
      <c r="F1809" s="280"/>
      <c r="G1809" s="45"/>
      <c r="H1809" s="45"/>
      <c r="I1809" s="278"/>
      <c r="J1809" s="45"/>
      <c r="K1809" s="66"/>
      <c r="L1809" s="66"/>
    </row>
    <row r="1810" spans="1:12" x14ac:dyDescent="0.2">
      <c r="A1810" s="41"/>
      <c r="B1810" s="2"/>
      <c r="E1810" s="279"/>
      <c r="F1810" s="280"/>
      <c r="G1810" s="45"/>
      <c r="H1810" s="45"/>
      <c r="I1810" s="278"/>
      <c r="J1810" s="45"/>
      <c r="K1810" s="66"/>
      <c r="L1810" s="66"/>
    </row>
    <row r="1811" spans="1:12" x14ac:dyDescent="0.2">
      <c r="A1811" s="41"/>
      <c r="B1811" s="2"/>
      <c r="E1811" s="279"/>
      <c r="F1811" s="280"/>
      <c r="G1811" s="45"/>
      <c r="H1811" s="45"/>
      <c r="I1811" s="278"/>
      <c r="J1811" s="45"/>
      <c r="K1811" s="66"/>
      <c r="L1811" s="66"/>
    </row>
    <row r="1812" spans="1:12" x14ac:dyDescent="0.2">
      <c r="A1812" s="41"/>
      <c r="B1812" s="2"/>
      <c r="E1812" s="279"/>
      <c r="F1812" s="280"/>
      <c r="G1812" s="45"/>
      <c r="H1812" s="45"/>
      <c r="I1812" s="278"/>
      <c r="J1812" s="45"/>
      <c r="K1812" s="66"/>
      <c r="L1812" s="66"/>
    </row>
    <row r="1813" spans="1:12" x14ac:dyDescent="0.2">
      <c r="A1813" s="41"/>
      <c r="B1813" s="2"/>
      <c r="E1813" s="279"/>
      <c r="F1813" s="280"/>
      <c r="G1813" s="45"/>
      <c r="H1813" s="45"/>
      <c r="I1813" s="278"/>
      <c r="J1813" s="45"/>
      <c r="K1813" s="66"/>
      <c r="L1813" s="66"/>
    </row>
    <row r="1814" spans="1:12" x14ac:dyDescent="0.2">
      <c r="A1814" s="41"/>
      <c r="B1814" s="2"/>
      <c r="E1814" s="279"/>
      <c r="F1814" s="280"/>
      <c r="G1814" s="45"/>
      <c r="H1814" s="45"/>
      <c r="I1814" s="278"/>
      <c r="J1814" s="45"/>
      <c r="K1814" s="66"/>
      <c r="L1814" s="66"/>
    </row>
    <row r="1815" spans="1:12" x14ac:dyDescent="0.2">
      <c r="A1815" s="41"/>
      <c r="B1815" s="2"/>
      <c r="E1815" s="279"/>
      <c r="F1815" s="280"/>
      <c r="G1815" s="45"/>
      <c r="H1815" s="45"/>
      <c r="I1815" s="278"/>
      <c r="J1815" s="45"/>
      <c r="K1815" s="66"/>
      <c r="L1815" s="66"/>
    </row>
    <row r="1816" spans="1:12" x14ac:dyDescent="0.2">
      <c r="A1816" s="41"/>
      <c r="B1816" s="2"/>
      <c r="E1816" s="279"/>
      <c r="F1816" s="280"/>
      <c r="G1816" s="45"/>
      <c r="H1816" s="45"/>
      <c r="I1816" s="278"/>
      <c r="J1816" s="45"/>
      <c r="K1816" s="66"/>
      <c r="L1816" s="66"/>
    </row>
    <row r="1817" spans="1:12" x14ac:dyDescent="0.2">
      <c r="A1817" s="41"/>
      <c r="B1817" s="2"/>
      <c r="E1817" s="279"/>
      <c r="F1817" s="280"/>
      <c r="G1817" s="45"/>
      <c r="H1817" s="45"/>
      <c r="I1817" s="278"/>
      <c r="J1817" s="45"/>
      <c r="K1817" s="66"/>
      <c r="L1817" s="66"/>
    </row>
    <row r="1818" spans="1:12" x14ac:dyDescent="0.2">
      <c r="A1818" s="41"/>
      <c r="B1818" s="2"/>
      <c r="E1818" s="279"/>
      <c r="F1818" s="280"/>
      <c r="G1818" s="45"/>
      <c r="H1818" s="45"/>
      <c r="I1818" s="278"/>
      <c r="J1818" s="45"/>
      <c r="K1818" s="66"/>
      <c r="L1818" s="66"/>
    </row>
    <row r="1819" spans="1:12" x14ac:dyDescent="0.2">
      <c r="A1819" s="41"/>
      <c r="B1819" s="2"/>
      <c r="E1819" s="279"/>
      <c r="F1819" s="280"/>
      <c r="G1819" s="45"/>
      <c r="H1819" s="45"/>
      <c r="I1819" s="278"/>
      <c r="J1819" s="45"/>
      <c r="K1819" s="66"/>
      <c r="L1819" s="66"/>
    </row>
    <row r="1820" spans="1:12" x14ac:dyDescent="0.2">
      <c r="A1820" s="41"/>
      <c r="B1820" s="2"/>
      <c r="E1820" s="279"/>
      <c r="F1820" s="280"/>
      <c r="G1820" s="45"/>
      <c r="H1820" s="45"/>
      <c r="I1820" s="278"/>
      <c r="J1820" s="45"/>
      <c r="K1820" s="66"/>
      <c r="L1820" s="66"/>
    </row>
    <row r="1821" spans="1:12" x14ac:dyDescent="0.2">
      <c r="A1821" s="41"/>
      <c r="B1821" s="2"/>
      <c r="E1821" s="279"/>
      <c r="F1821" s="280"/>
      <c r="G1821" s="45"/>
      <c r="H1821" s="45"/>
      <c r="I1821" s="278"/>
      <c r="J1821" s="45"/>
      <c r="K1821" s="66"/>
      <c r="L1821" s="66"/>
    </row>
    <row r="1822" spans="1:12" x14ac:dyDescent="0.2">
      <c r="A1822" s="41"/>
      <c r="B1822" s="2"/>
      <c r="E1822" s="279"/>
      <c r="F1822" s="280"/>
      <c r="G1822" s="45"/>
      <c r="H1822" s="45"/>
      <c r="I1822" s="278"/>
      <c r="J1822" s="45"/>
      <c r="K1822" s="66"/>
      <c r="L1822" s="66"/>
    </row>
    <row r="1823" spans="1:12" x14ac:dyDescent="0.2">
      <c r="A1823" s="41"/>
      <c r="B1823" s="2"/>
      <c r="E1823" s="279"/>
      <c r="F1823" s="280"/>
      <c r="G1823" s="45"/>
      <c r="H1823" s="45"/>
      <c r="I1823" s="278"/>
      <c r="J1823" s="45"/>
      <c r="K1823" s="66"/>
      <c r="L1823" s="66"/>
    </row>
    <row r="1824" spans="1:12" x14ac:dyDescent="0.2">
      <c r="A1824" s="41"/>
      <c r="B1824" s="2"/>
      <c r="E1824" s="279"/>
      <c r="F1824" s="280"/>
      <c r="G1824" s="45"/>
      <c r="H1824" s="45"/>
      <c r="I1824" s="278"/>
      <c r="J1824" s="45"/>
      <c r="K1824" s="66"/>
      <c r="L1824" s="66"/>
    </row>
    <row r="1825" spans="1:12" x14ac:dyDescent="0.2">
      <c r="A1825" s="41"/>
      <c r="B1825" s="2"/>
      <c r="E1825" s="279"/>
      <c r="F1825" s="280"/>
      <c r="G1825" s="45"/>
      <c r="H1825" s="45"/>
      <c r="I1825" s="278"/>
      <c r="J1825" s="45"/>
      <c r="K1825" s="66"/>
      <c r="L1825" s="66"/>
    </row>
    <row r="1826" spans="1:12" x14ac:dyDescent="0.2">
      <c r="A1826" s="41"/>
      <c r="B1826" s="2"/>
      <c r="E1826" s="279"/>
      <c r="F1826" s="280"/>
      <c r="G1826" s="45"/>
      <c r="H1826" s="45"/>
      <c r="I1826" s="278"/>
      <c r="J1826" s="45"/>
      <c r="K1826" s="66"/>
      <c r="L1826" s="66"/>
    </row>
    <row r="1827" spans="1:12" x14ac:dyDescent="0.2">
      <c r="A1827" s="41"/>
      <c r="B1827" s="2"/>
      <c r="E1827" s="279"/>
      <c r="F1827" s="280"/>
      <c r="G1827" s="45"/>
      <c r="H1827" s="45"/>
      <c r="I1827" s="278"/>
      <c r="J1827" s="45"/>
      <c r="K1827" s="66"/>
      <c r="L1827" s="66"/>
    </row>
    <row r="1828" spans="1:12" x14ac:dyDescent="0.2">
      <c r="A1828" s="41"/>
      <c r="B1828" s="2"/>
      <c r="E1828" s="279"/>
      <c r="F1828" s="280"/>
      <c r="G1828" s="45"/>
      <c r="H1828" s="45"/>
      <c r="I1828" s="278"/>
      <c r="J1828" s="45"/>
      <c r="K1828" s="66"/>
      <c r="L1828" s="66"/>
    </row>
    <row r="1829" spans="1:12" x14ac:dyDescent="0.2">
      <c r="A1829" s="41"/>
      <c r="B1829" s="2"/>
      <c r="E1829" s="279"/>
      <c r="F1829" s="280"/>
      <c r="G1829" s="45"/>
      <c r="H1829" s="45"/>
      <c r="I1829" s="278"/>
      <c r="J1829" s="45"/>
      <c r="K1829" s="66"/>
      <c r="L1829" s="66"/>
    </row>
    <row r="1830" spans="1:12" x14ac:dyDescent="0.2">
      <c r="A1830" s="41"/>
      <c r="B1830" s="2"/>
      <c r="E1830" s="279"/>
      <c r="F1830" s="280"/>
      <c r="G1830" s="45"/>
      <c r="H1830" s="45"/>
      <c r="I1830" s="278"/>
      <c r="J1830" s="45"/>
      <c r="K1830" s="66"/>
      <c r="L1830" s="66"/>
    </row>
    <row r="1831" spans="1:12" x14ac:dyDescent="0.2">
      <c r="A1831" s="41"/>
      <c r="B1831" s="2"/>
      <c r="E1831" s="279"/>
      <c r="F1831" s="280"/>
      <c r="G1831" s="45"/>
      <c r="H1831" s="45"/>
      <c r="I1831" s="278"/>
      <c r="J1831" s="45"/>
      <c r="K1831" s="66"/>
      <c r="L1831" s="66"/>
    </row>
    <row r="1832" spans="1:12" x14ac:dyDescent="0.2">
      <c r="A1832" s="41"/>
      <c r="B1832" s="2"/>
      <c r="E1832" s="279"/>
      <c r="F1832" s="280"/>
      <c r="G1832" s="45"/>
      <c r="H1832" s="45"/>
      <c r="I1832" s="278"/>
      <c r="J1832" s="45"/>
      <c r="K1832" s="66"/>
      <c r="L1832" s="66"/>
    </row>
    <row r="1833" spans="1:12" x14ac:dyDescent="0.2">
      <c r="A1833" s="41"/>
      <c r="B1833" s="2"/>
      <c r="E1833" s="279"/>
      <c r="F1833" s="280"/>
      <c r="G1833" s="45"/>
      <c r="H1833" s="45"/>
      <c r="I1833" s="278"/>
      <c r="J1833" s="45"/>
      <c r="K1833" s="66"/>
      <c r="L1833" s="66"/>
    </row>
    <row r="1834" spans="1:12" x14ac:dyDescent="0.2">
      <c r="A1834" s="41"/>
      <c r="B1834" s="2"/>
      <c r="E1834" s="279"/>
      <c r="F1834" s="280"/>
      <c r="G1834" s="45"/>
      <c r="H1834" s="45"/>
      <c r="I1834" s="278"/>
      <c r="J1834" s="45"/>
      <c r="K1834" s="66"/>
      <c r="L1834" s="66"/>
    </row>
    <row r="1835" spans="1:12" x14ac:dyDescent="0.2">
      <c r="A1835" s="41"/>
      <c r="B1835" s="2"/>
      <c r="E1835" s="279"/>
      <c r="F1835" s="280"/>
      <c r="G1835" s="45"/>
      <c r="H1835" s="45"/>
      <c r="I1835" s="278"/>
      <c r="J1835" s="45"/>
      <c r="K1835" s="66"/>
      <c r="L1835" s="66"/>
    </row>
    <row r="1836" spans="1:12" x14ac:dyDescent="0.2">
      <c r="A1836" s="41"/>
      <c r="B1836" s="2"/>
      <c r="E1836" s="279"/>
      <c r="F1836" s="280"/>
      <c r="G1836" s="45"/>
      <c r="H1836" s="45"/>
      <c r="I1836" s="278"/>
      <c r="J1836" s="45"/>
      <c r="K1836" s="66"/>
      <c r="L1836" s="66"/>
    </row>
    <row r="1837" spans="1:12" x14ac:dyDescent="0.2">
      <c r="A1837" s="41"/>
      <c r="B1837" s="2"/>
      <c r="E1837" s="279"/>
      <c r="F1837" s="280"/>
      <c r="G1837" s="45"/>
      <c r="H1837" s="45"/>
      <c r="I1837" s="278"/>
      <c r="J1837" s="45"/>
      <c r="K1837" s="66"/>
      <c r="L1837" s="66"/>
    </row>
    <row r="1838" spans="1:12" x14ac:dyDescent="0.2">
      <c r="A1838" s="41"/>
      <c r="B1838" s="2"/>
      <c r="E1838" s="279"/>
      <c r="F1838" s="280"/>
      <c r="G1838" s="45"/>
      <c r="H1838" s="45"/>
      <c r="I1838" s="278"/>
      <c r="J1838" s="45"/>
      <c r="K1838" s="66"/>
      <c r="L1838" s="66"/>
    </row>
    <row r="1839" spans="1:12" x14ac:dyDescent="0.2">
      <c r="A1839" s="41"/>
      <c r="B1839" s="2"/>
      <c r="E1839" s="279"/>
      <c r="F1839" s="280"/>
      <c r="G1839" s="45"/>
      <c r="H1839" s="45"/>
      <c r="I1839" s="278"/>
      <c r="J1839" s="45"/>
      <c r="K1839" s="66"/>
      <c r="L1839" s="66"/>
    </row>
    <row r="1840" spans="1:12" x14ac:dyDescent="0.2">
      <c r="A1840" s="41"/>
      <c r="B1840" s="2"/>
      <c r="E1840" s="279"/>
      <c r="F1840" s="280"/>
      <c r="G1840" s="45"/>
      <c r="H1840" s="45"/>
      <c r="I1840" s="278"/>
      <c r="J1840" s="45"/>
      <c r="K1840" s="66"/>
      <c r="L1840" s="66"/>
    </row>
    <row r="1841" spans="1:12" x14ac:dyDescent="0.2">
      <c r="A1841" s="41"/>
      <c r="B1841" s="2"/>
      <c r="E1841" s="279"/>
      <c r="F1841" s="280"/>
      <c r="G1841" s="45"/>
      <c r="H1841" s="45"/>
      <c r="I1841" s="278"/>
      <c r="J1841" s="45"/>
      <c r="K1841" s="66"/>
      <c r="L1841" s="66"/>
    </row>
    <row r="1842" spans="1:12" x14ac:dyDescent="0.2">
      <c r="A1842" s="41"/>
      <c r="B1842" s="2"/>
      <c r="E1842" s="279"/>
      <c r="F1842" s="280"/>
      <c r="G1842" s="45"/>
      <c r="H1842" s="45"/>
      <c r="I1842" s="278"/>
      <c r="J1842" s="45"/>
      <c r="K1842" s="66"/>
      <c r="L1842" s="66"/>
    </row>
    <row r="1843" spans="1:12" x14ac:dyDescent="0.2">
      <c r="A1843" s="41"/>
      <c r="B1843" s="2"/>
      <c r="E1843" s="279"/>
      <c r="F1843" s="280"/>
      <c r="G1843" s="45"/>
      <c r="H1843" s="45"/>
      <c r="I1843" s="278"/>
      <c r="J1843" s="45"/>
      <c r="K1843" s="66"/>
      <c r="L1843" s="66"/>
    </row>
    <row r="1844" spans="1:12" x14ac:dyDescent="0.2">
      <c r="A1844" s="41"/>
      <c r="B1844" s="2"/>
      <c r="E1844" s="279"/>
      <c r="F1844" s="280"/>
      <c r="G1844" s="45"/>
      <c r="H1844" s="45"/>
      <c r="I1844" s="278"/>
      <c r="J1844" s="45"/>
      <c r="K1844" s="66"/>
      <c r="L1844" s="66"/>
    </row>
    <row r="1845" spans="1:12" x14ac:dyDescent="0.2">
      <c r="A1845" s="41"/>
      <c r="B1845" s="2"/>
      <c r="E1845" s="279"/>
      <c r="F1845" s="280"/>
      <c r="G1845" s="45"/>
      <c r="H1845" s="45"/>
      <c r="I1845" s="278"/>
      <c r="J1845" s="45"/>
      <c r="K1845" s="66"/>
      <c r="L1845" s="66"/>
    </row>
    <row r="1846" spans="1:12" x14ac:dyDescent="0.2">
      <c r="A1846" s="41"/>
      <c r="B1846" s="2"/>
      <c r="E1846" s="279"/>
      <c r="F1846" s="280"/>
      <c r="G1846" s="45"/>
      <c r="H1846" s="45"/>
      <c r="I1846" s="278"/>
      <c r="J1846" s="45"/>
      <c r="K1846" s="66"/>
      <c r="L1846" s="66"/>
    </row>
    <row r="1847" spans="1:12" x14ac:dyDescent="0.2">
      <c r="A1847" s="41"/>
      <c r="B1847" s="2"/>
      <c r="E1847" s="279"/>
      <c r="F1847" s="280"/>
      <c r="G1847" s="45"/>
      <c r="H1847" s="45"/>
      <c r="I1847" s="278"/>
      <c r="J1847" s="45"/>
      <c r="K1847" s="66"/>
      <c r="L1847" s="66"/>
    </row>
    <row r="1848" spans="1:12" x14ac:dyDescent="0.2">
      <c r="A1848" s="41"/>
      <c r="B1848" s="2"/>
      <c r="E1848" s="279"/>
      <c r="F1848" s="280"/>
      <c r="G1848" s="45"/>
      <c r="H1848" s="45"/>
      <c r="I1848" s="278"/>
      <c r="J1848" s="45"/>
      <c r="K1848" s="66"/>
      <c r="L1848" s="66"/>
    </row>
    <row r="1849" spans="1:12" x14ac:dyDescent="0.2">
      <c r="A1849" s="41"/>
      <c r="B1849" s="2"/>
      <c r="E1849" s="279"/>
      <c r="F1849" s="280"/>
      <c r="G1849" s="45"/>
      <c r="H1849" s="45"/>
      <c r="I1849" s="278"/>
      <c r="J1849" s="45"/>
      <c r="K1849" s="66"/>
      <c r="L1849" s="66"/>
    </row>
    <row r="1850" spans="1:12" x14ac:dyDescent="0.2">
      <c r="A1850" s="41"/>
      <c r="B1850" s="2"/>
      <c r="E1850" s="279"/>
      <c r="F1850" s="280"/>
      <c r="G1850" s="45"/>
      <c r="H1850" s="45"/>
      <c r="I1850" s="278"/>
      <c r="J1850" s="45"/>
      <c r="K1850" s="66"/>
      <c r="L1850" s="66"/>
    </row>
    <row r="1851" spans="1:12" x14ac:dyDescent="0.2">
      <c r="A1851" s="41"/>
      <c r="B1851" s="2"/>
      <c r="E1851" s="279"/>
      <c r="F1851" s="280"/>
      <c r="G1851" s="45"/>
      <c r="H1851" s="45"/>
      <c r="I1851" s="278"/>
      <c r="J1851" s="45"/>
      <c r="K1851" s="66"/>
      <c r="L1851" s="66"/>
    </row>
    <row r="1852" spans="1:12" x14ac:dyDescent="0.2">
      <c r="A1852" s="41"/>
      <c r="B1852" s="2"/>
      <c r="E1852" s="279"/>
      <c r="F1852" s="280"/>
      <c r="G1852" s="45"/>
      <c r="H1852" s="45"/>
      <c r="I1852" s="278"/>
      <c r="J1852" s="45"/>
      <c r="K1852" s="66"/>
      <c r="L1852" s="66"/>
    </row>
    <row r="1853" spans="1:12" x14ac:dyDescent="0.2">
      <c r="A1853" s="41"/>
      <c r="B1853" s="2"/>
      <c r="E1853" s="279"/>
      <c r="F1853" s="280"/>
      <c r="G1853" s="45"/>
      <c r="H1853" s="45"/>
      <c r="I1853" s="278"/>
      <c r="J1853" s="45"/>
      <c r="K1853" s="66"/>
      <c r="L1853" s="66"/>
    </row>
    <row r="1854" spans="1:12" x14ac:dyDescent="0.2">
      <c r="A1854" s="41"/>
      <c r="B1854" s="2"/>
      <c r="E1854" s="279"/>
      <c r="F1854" s="280"/>
      <c r="G1854" s="45"/>
      <c r="H1854" s="45"/>
      <c r="I1854" s="278"/>
      <c r="J1854" s="45"/>
      <c r="K1854" s="66"/>
      <c r="L1854" s="66"/>
    </row>
    <row r="1855" spans="1:12" x14ac:dyDescent="0.2">
      <c r="A1855" s="41"/>
      <c r="B1855" s="2"/>
      <c r="E1855" s="279"/>
      <c r="F1855" s="280"/>
      <c r="G1855" s="45"/>
      <c r="H1855" s="45"/>
      <c r="I1855" s="278"/>
      <c r="J1855" s="45"/>
      <c r="K1855" s="66"/>
      <c r="L1855" s="66"/>
    </row>
    <row r="1856" spans="1:12" x14ac:dyDescent="0.2">
      <c r="A1856" s="41"/>
      <c r="B1856" s="2"/>
      <c r="E1856" s="279"/>
      <c r="F1856" s="280"/>
      <c r="G1856" s="45"/>
      <c r="H1856" s="45"/>
      <c r="I1856" s="278"/>
      <c r="J1856" s="45"/>
      <c r="K1856" s="66"/>
      <c r="L1856" s="66"/>
    </row>
    <row r="1857" spans="1:12" x14ac:dyDescent="0.2">
      <c r="A1857" s="41"/>
      <c r="B1857" s="2"/>
      <c r="E1857" s="279"/>
      <c r="F1857" s="280"/>
      <c r="G1857" s="45"/>
      <c r="H1857" s="45"/>
      <c r="I1857" s="278"/>
      <c r="J1857" s="45"/>
      <c r="K1857" s="66"/>
      <c r="L1857" s="66"/>
    </row>
    <row r="1858" spans="1:12" x14ac:dyDescent="0.2">
      <c r="A1858" s="41"/>
      <c r="B1858" s="2"/>
      <c r="E1858" s="279"/>
      <c r="F1858" s="280"/>
      <c r="G1858" s="45"/>
      <c r="H1858" s="45"/>
      <c r="I1858" s="278"/>
      <c r="J1858" s="45"/>
      <c r="K1858" s="66"/>
      <c r="L1858" s="66"/>
    </row>
    <row r="1859" spans="1:12" x14ac:dyDescent="0.2">
      <c r="A1859" s="41"/>
      <c r="B1859" s="2"/>
      <c r="E1859" s="279"/>
      <c r="F1859" s="280"/>
      <c r="G1859" s="45"/>
      <c r="H1859" s="45"/>
      <c r="I1859" s="278"/>
      <c r="J1859" s="45"/>
      <c r="K1859" s="66"/>
      <c r="L1859" s="66"/>
    </row>
    <row r="1860" spans="1:12" x14ac:dyDescent="0.2">
      <c r="A1860" s="41"/>
      <c r="B1860" s="2"/>
      <c r="E1860" s="279"/>
      <c r="F1860" s="280"/>
      <c r="G1860" s="45"/>
      <c r="H1860" s="45"/>
      <c r="I1860" s="278"/>
      <c r="J1860" s="45"/>
      <c r="K1860" s="66"/>
      <c r="L1860" s="66"/>
    </row>
    <row r="1861" spans="1:12" x14ac:dyDescent="0.2">
      <c r="A1861" s="41"/>
      <c r="B1861" s="2"/>
      <c r="E1861" s="279"/>
      <c r="F1861" s="280"/>
      <c r="G1861" s="45"/>
      <c r="H1861" s="45"/>
      <c r="I1861" s="278"/>
      <c r="J1861" s="45"/>
      <c r="K1861" s="66"/>
      <c r="L1861" s="66"/>
    </row>
    <row r="1862" spans="1:12" x14ac:dyDescent="0.2">
      <c r="A1862" s="41"/>
      <c r="B1862" s="2"/>
      <c r="E1862" s="279"/>
      <c r="F1862" s="280"/>
      <c r="G1862" s="45"/>
      <c r="H1862" s="45"/>
      <c r="I1862" s="278"/>
      <c r="J1862" s="45"/>
      <c r="K1862" s="66"/>
      <c r="L1862" s="66"/>
    </row>
    <row r="1863" spans="1:12" x14ac:dyDescent="0.2">
      <c r="A1863" s="41"/>
      <c r="B1863" s="2"/>
      <c r="E1863" s="279"/>
      <c r="F1863" s="280"/>
      <c r="G1863" s="45"/>
      <c r="H1863" s="45"/>
      <c r="I1863" s="278"/>
      <c r="J1863" s="45"/>
      <c r="K1863" s="66"/>
      <c r="L1863" s="66"/>
    </row>
    <row r="1864" spans="1:12" x14ac:dyDescent="0.2">
      <c r="A1864" s="41"/>
      <c r="B1864" s="2"/>
      <c r="E1864" s="279"/>
      <c r="F1864" s="280"/>
      <c r="G1864" s="45"/>
      <c r="H1864" s="45"/>
      <c r="I1864" s="278"/>
      <c r="J1864" s="45"/>
      <c r="K1864" s="66"/>
      <c r="L1864" s="66"/>
    </row>
    <row r="1865" spans="1:12" x14ac:dyDescent="0.2">
      <c r="A1865" s="41"/>
      <c r="B1865" s="2"/>
      <c r="E1865" s="279"/>
      <c r="F1865" s="280"/>
      <c r="G1865" s="45"/>
      <c r="H1865" s="45"/>
      <c r="I1865" s="278"/>
      <c r="J1865" s="45"/>
      <c r="K1865" s="66"/>
      <c r="L1865" s="66"/>
    </row>
    <row r="1866" spans="1:12" x14ac:dyDescent="0.2">
      <c r="A1866" s="41"/>
      <c r="B1866" s="2"/>
      <c r="E1866" s="279"/>
      <c r="F1866" s="280"/>
      <c r="G1866" s="45"/>
      <c r="H1866" s="45"/>
      <c r="I1866" s="278"/>
      <c r="J1866" s="45"/>
      <c r="K1866" s="66"/>
      <c r="L1866" s="66"/>
    </row>
    <row r="1867" spans="1:12" x14ac:dyDescent="0.2">
      <c r="A1867" s="41"/>
      <c r="B1867" s="2"/>
      <c r="E1867" s="279"/>
      <c r="F1867" s="280"/>
      <c r="G1867" s="45"/>
      <c r="H1867" s="45"/>
      <c r="I1867" s="278"/>
      <c r="J1867" s="45"/>
      <c r="K1867" s="66"/>
      <c r="L1867" s="66"/>
    </row>
    <row r="1868" spans="1:12" x14ac:dyDescent="0.2">
      <c r="A1868" s="41"/>
      <c r="B1868" s="2"/>
      <c r="E1868" s="279"/>
      <c r="F1868" s="280"/>
      <c r="G1868" s="45"/>
      <c r="H1868" s="45"/>
      <c r="I1868" s="278"/>
      <c r="J1868" s="45"/>
      <c r="K1868" s="66"/>
      <c r="L1868" s="66"/>
    </row>
    <row r="1869" spans="1:12" x14ac:dyDescent="0.2">
      <c r="A1869" s="41"/>
      <c r="B1869" s="2"/>
      <c r="E1869" s="279"/>
      <c r="F1869" s="280"/>
      <c r="G1869" s="45"/>
      <c r="H1869" s="45"/>
      <c r="I1869" s="278"/>
      <c r="J1869" s="45"/>
      <c r="K1869" s="66"/>
      <c r="L1869" s="66"/>
    </row>
    <row r="1870" spans="1:12" x14ac:dyDescent="0.2">
      <c r="A1870" s="41"/>
      <c r="B1870" s="2"/>
      <c r="E1870" s="279"/>
      <c r="F1870" s="280"/>
      <c r="G1870" s="45"/>
      <c r="H1870" s="45"/>
      <c r="I1870" s="278"/>
      <c r="J1870" s="45"/>
      <c r="K1870" s="66"/>
      <c r="L1870" s="66"/>
    </row>
    <row r="1871" spans="1:12" x14ac:dyDescent="0.2">
      <c r="A1871" s="41"/>
      <c r="B1871" s="2"/>
      <c r="E1871" s="279"/>
      <c r="F1871" s="280"/>
      <c r="G1871" s="45"/>
      <c r="H1871" s="45"/>
      <c r="I1871" s="278"/>
      <c r="J1871" s="45"/>
      <c r="K1871" s="66"/>
      <c r="L1871" s="66"/>
    </row>
    <row r="1872" spans="1:12" x14ac:dyDescent="0.2">
      <c r="A1872" s="41"/>
      <c r="B1872" s="2"/>
      <c r="E1872" s="279"/>
      <c r="F1872" s="280"/>
      <c r="G1872" s="45"/>
      <c r="H1872" s="45"/>
      <c r="I1872" s="278"/>
      <c r="J1872" s="45"/>
      <c r="K1872" s="66"/>
      <c r="L1872" s="66"/>
    </row>
    <row r="1873" spans="1:12" x14ac:dyDescent="0.2">
      <c r="A1873" s="41"/>
      <c r="B1873" s="2"/>
      <c r="E1873" s="279"/>
      <c r="F1873" s="280"/>
      <c r="G1873" s="45"/>
      <c r="H1873" s="45"/>
      <c r="I1873" s="278"/>
      <c r="J1873" s="45"/>
      <c r="K1873" s="66"/>
      <c r="L1873" s="66"/>
    </row>
    <row r="1874" spans="1:12" x14ac:dyDescent="0.2">
      <c r="A1874" s="41"/>
      <c r="B1874" s="2"/>
      <c r="E1874" s="279"/>
      <c r="F1874" s="280"/>
      <c r="G1874" s="45"/>
      <c r="H1874" s="45"/>
      <c r="I1874" s="278"/>
      <c r="J1874" s="45"/>
      <c r="K1874" s="66"/>
      <c r="L1874" s="66"/>
    </row>
    <row r="1875" spans="1:12" x14ac:dyDescent="0.2">
      <c r="A1875" s="41"/>
      <c r="B1875" s="2"/>
      <c r="E1875" s="279"/>
      <c r="F1875" s="280"/>
      <c r="G1875" s="45"/>
      <c r="H1875" s="45"/>
      <c r="I1875" s="278"/>
      <c r="J1875" s="45"/>
      <c r="K1875" s="66"/>
      <c r="L1875" s="66"/>
    </row>
    <row r="1876" spans="1:12" x14ac:dyDescent="0.2">
      <c r="A1876" s="41"/>
      <c r="B1876" s="2"/>
      <c r="E1876" s="279"/>
      <c r="F1876" s="280"/>
      <c r="G1876" s="45"/>
      <c r="H1876" s="45"/>
      <c r="I1876" s="278"/>
      <c r="J1876" s="45"/>
      <c r="K1876" s="66"/>
      <c r="L1876" s="66"/>
    </row>
    <row r="1877" spans="1:12" x14ac:dyDescent="0.2">
      <c r="A1877" s="41"/>
      <c r="B1877" s="2"/>
      <c r="E1877" s="279"/>
      <c r="F1877" s="280"/>
      <c r="G1877" s="45"/>
      <c r="H1877" s="45"/>
      <c r="I1877" s="278"/>
      <c r="J1877" s="45"/>
      <c r="K1877" s="66"/>
      <c r="L1877" s="66"/>
    </row>
    <row r="1878" spans="1:12" x14ac:dyDescent="0.2">
      <c r="A1878" s="41"/>
      <c r="B1878" s="2"/>
      <c r="E1878" s="279"/>
      <c r="F1878" s="280"/>
      <c r="G1878" s="45"/>
      <c r="H1878" s="45"/>
      <c r="I1878" s="278"/>
      <c r="J1878" s="45"/>
      <c r="K1878" s="66"/>
      <c r="L1878" s="66"/>
    </row>
    <row r="1879" spans="1:12" x14ac:dyDescent="0.2">
      <c r="A1879" s="41"/>
      <c r="B1879" s="2"/>
      <c r="E1879" s="279"/>
      <c r="F1879" s="280"/>
      <c r="G1879" s="45"/>
      <c r="H1879" s="45"/>
      <c r="I1879" s="278"/>
      <c r="J1879" s="45"/>
      <c r="K1879" s="66"/>
      <c r="L1879" s="66"/>
    </row>
    <row r="1880" spans="1:12" x14ac:dyDescent="0.2">
      <c r="A1880" s="41"/>
      <c r="B1880" s="2"/>
      <c r="E1880" s="279"/>
      <c r="F1880" s="280"/>
      <c r="G1880" s="45"/>
      <c r="H1880" s="45"/>
      <c r="I1880" s="278"/>
      <c r="J1880" s="45"/>
      <c r="K1880" s="66"/>
      <c r="L1880" s="66"/>
    </row>
    <row r="1881" spans="1:12" x14ac:dyDescent="0.2">
      <c r="A1881" s="41"/>
      <c r="B1881" s="2"/>
      <c r="E1881" s="279"/>
      <c r="F1881" s="280"/>
      <c r="G1881" s="45"/>
      <c r="H1881" s="45"/>
      <c r="I1881" s="278"/>
      <c r="J1881" s="45"/>
      <c r="K1881" s="66"/>
      <c r="L1881" s="66"/>
    </row>
    <row r="1882" spans="1:12" x14ac:dyDescent="0.2">
      <c r="A1882" s="41"/>
      <c r="B1882" s="2"/>
      <c r="E1882" s="279"/>
      <c r="F1882" s="280"/>
      <c r="G1882" s="45"/>
      <c r="H1882" s="45"/>
      <c r="I1882" s="278"/>
      <c r="J1882" s="45"/>
      <c r="K1882" s="66"/>
      <c r="L1882" s="66"/>
    </row>
    <row r="1883" spans="1:12" x14ac:dyDescent="0.2">
      <c r="A1883" s="41"/>
      <c r="B1883" s="2"/>
      <c r="E1883" s="279"/>
      <c r="F1883" s="280"/>
      <c r="G1883" s="45"/>
      <c r="H1883" s="45"/>
      <c r="I1883" s="278"/>
      <c r="J1883" s="45"/>
      <c r="K1883" s="66"/>
      <c r="L1883" s="66"/>
    </row>
    <row r="1884" spans="1:12" x14ac:dyDescent="0.2">
      <c r="A1884" s="41"/>
      <c r="B1884" s="2"/>
      <c r="E1884" s="279"/>
      <c r="F1884" s="280"/>
      <c r="G1884" s="45"/>
      <c r="H1884" s="45"/>
      <c r="I1884" s="278"/>
      <c r="J1884" s="45"/>
      <c r="K1884" s="66"/>
      <c r="L1884" s="66"/>
    </row>
    <row r="1885" spans="1:12" x14ac:dyDescent="0.2">
      <c r="A1885" s="41"/>
      <c r="B1885" s="2"/>
      <c r="E1885" s="279"/>
      <c r="F1885" s="280"/>
      <c r="G1885" s="45"/>
      <c r="H1885" s="45"/>
      <c r="I1885" s="278"/>
      <c r="J1885" s="45"/>
      <c r="K1885" s="66"/>
      <c r="L1885" s="66"/>
    </row>
    <row r="1886" spans="1:12" x14ac:dyDescent="0.2">
      <c r="A1886" s="41"/>
      <c r="B1886" s="2"/>
      <c r="E1886" s="279"/>
      <c r="F1886" s="280"/>
      <c r="G1886" s="45"/>
      <c r="H1886" s="45"/>
      <c r="I1886" s="278"/>
      <c r="J1886" s="45"/>
      <c r="K1886" s="66"/>
      <c r="L1886" s="66"/>
    </row>
    <row r="1887" spans="1:12" x14ac:dyDescent="0.2">
      <c r="A1887" s="41"/>
      <c r="B1887" s="2"/>
      <c r="E1887" s="279"/>
      <c r="F1887" s="280"/>
      <c r="G1887" s="45"/>
      <c r="H1887" s="45"/>
      <c r="I1887" s="278"/>
      <c r="J1887" s="45"/>
      <c r="K1887" s="66"/>
      <c r="L1887" s="66"/>
    </row>
    <row r="1888" spans="1:12" x14ac:dyDescent="0.2">
      <c r="A1888" s="41"/>
      <c r="B1888" s="2"/>
      <c r="E1888" s="279"/>
      <c r="F1888" s="280"/>
      <c r="G1888" s="45"/>
      <c r="H1888" s="45"/>
      <c r="I1888" s="278"/>
      <c r="J1888" s="45"/>
      <c r="K1888" s="66"/>
      <c r="L1888" s="66"/>
    </row>
    <row r="1889" spans="1:12" x14ac:dyDescent="0.2">
      <c r="A1889" s="41"/>
      <c r="B1889" s="2"/>
      <c r="E1889" s="279"/>
      <c r="F1889" s="280"/>
      <c r="G1889" s="45"/>
      <c r="H1889" s="45"/>
      <c r="I1889" s="278"/>
      <c r="J1889" s="45"/>
      <c r="K1889" s="66"/>
      <c r="L1889" s="66"/>
    </row>
    <row r="1890" spans="1:12" x14ac:dyDescent="0.2">
      <c r="A1890" s="41"/>
      <c r="B1890" s="2"/>
      <c r="E1890" s="279"/>
      <c r="F1890" s="280"/>
      <c r="G1890" s="45"/>
      <c r="H1890" s="45"/>
      <c r="I1890" s="278"/>
      <c r="J1890" s="45"/>
      <c r="K1890" s="66"/>
      <c r="L1890" s="66"/>
    </row>
    <row r="1891" spans="1:12" x14ac:dyDescent="0.2">
      <c r="A1891" s="41"/>
      <c r="B1891" s="2"/>
      <c r="E1891" s="279"/>
      <c r="F1891" s="280"/>
      <c r="G1891" s="45"/>
      <c r="H1891" s="45"/>
      <c r="I1891" s="278"/>
      <c r="J1891" s="45"/>
      <c r="K1891" s="66"/>
      <c r="L1891" s="66"/>
    </row>
    <row r="1892" spans="1:12" x14ac:dyDescent="0.2">
      <c r="A1892" s="41"/>
      <c r="B1892" s="2"/>
      <c r="E1892" s="279"/>
      <c r="F1892" s="280"/>
      <c r="G1892" s="45"/>
      <c r="H1892" s="45"/>
      <c r="I1892" s="278"/>
      <c r="J1892" s="45"/>
      <c r="K1892" s="66"/>
      <c r="L1892" s="66"/>
    </row>
    <row r="1893" spans="1:12" x14ac:dyDescent="0.2">
      <c r="A1893" s="41"/>
      <c r="B1893" s="2"/>
      <c r="E1893" s="279"/>
      <c r="F1893" s="280"/>
      <c r="G1893" s="45"/>
      <c r="H1893" s="45"/>
      <c r="I1893" s="278"/>
      <c r="J1893" s="45"/>
      <c r="K1893" s="66"/>
      <c r="L1893" s="66"/>
    </row>
    <row r="1894" spans="1:12" x14ac:dyDescent="0.2">
      <c r="A1894" s="41"/>
      <c r="B1894" s="2"/>
      <c r="E1894" s="279"/>
      <c r="F1894" s="280"/>
      <c r="G1894" s="45"/>
      <c r="H1894" s="45"/>
      <c r="I1894" s="278"/>
      <c r="J1894" s="45"/>
      <c r="K1894" s="66"/>
      <c r="L1894" s="66"/>
    </row>
    <row r="1895" spans="1:12" x14ac:dyDescent="0.2">
      <c r="A1895" s="41"/>
      <c r="B1895" s="2"/>
      <c r="E1895" s="279"/>
      <c r="F1895" s="280"/>
      <c r="G1895" s="45"/>
      <c r="H1895" s="45"/>
      <c r="I1895" s="278"/>
      <c r="J1895" s="45"/>
      <c r="K1895" s="66"/>
      <c r="L1895" s="66"/>
    </row>
    <row r="1896" spans="1:12" x14ac:dyDescent="0.2">
      <c r="A1896" s="41"/>
      <c r="B1896" s="2"/>
      <c r="E1896" s="279"/>
      <c r="F1896" s="280"/>
      <c r="G1896" s="45"/>
      <c r="H1896" s="45"/>
      <c r="I1896" s="278"/>
      <c r="J1896" s="45"/>
      <c r="K1896" s="66"/>
      <c r="L1896" s="66"/>
    </row>
    <row r="1897" spans="1:12" x14ac:dyDescent="0.2">
      <c r="A1897" s="41"/>
      <c r="B1897" s="2"/>
      <c r="E1897" s="279"/>
      <c r="F1897" s="280"/>
      <c r="G1897" s="45"/>
      <c r="H1897" s="45"/>
      <c r="I1897" s="278"/>
      <c r="J1897" s="45"/>
      <c r="K1897" s="66"/>
      <c r="L1897" s="66"/>
    </row>
    <row r="1898" spans="1:12" x14ac:dyDescent="0.2">
      <c r="A1898" s="41"/>
      <c r="B1898" s="2"/>
      <c r="E1898" s="279"/>
      <c r="F1898" s="280"/>
      <c r="G1898" s="45"/>
      <c r="H1898" s="45"/>
      <c r="I1898" s="278"/>
      <c r="J1898" s="45"/>
      <c r="K1898" s="66"/>
      <c r="L1898" s="66"/>
    </row>
    <row r="1899" spans="1:12" x14ac:dyDescent="0.2">
      <c r="A1899" s="41"/>
      <c r="B1899" s="2"/>
      <c r="E1899" s="279"/>
      <c r="F1899" s="280"/>
      <c r="G1899" s="45"/>
      <c r="H1899" s="45"/>
      <c r="I1899" s="278"/>
      <c r="J1899" s="45"/>
      <c r="K1899" s="66"/>
      <c r="L1899" s="66"/>
    </row>
    <row r="1900" spans="1:12" x14ac:dyDescent="0.2">
      <c r="A1900" s="41"/>
      <c r="B1900" s="2"/>
      <c r="E1900" s="279"/>
      <c r="F1900" s="280"/>
      <c r="G1900" s="45"/>
      <c r="H1900" s="45"/>
      <c r="I1900" s="278"/>
      <c r="J1900" s="45"/>
      <c r="K1900" s="66"/>
      <c r="L1900" s="66"/>
    </row>
    <row r="1901" spans="1:12" x14ac:dyDescent="0.2">
      <c r="A1901" s="41"/>
      <c r="B1901" s="2"/>
      <c r="E1901" s="279"/>
      <c r="F1901" s="280"/>
      <c r="G1901" s="45"/>
      <c r="H1901" s="45"/>
      <c r="I1901" s="278"/>
      <c r="J1901" s="45"/>
      <c r="K1901" s="66"/>
      <c r="L1901" s="66"/>
    </row>
    <row r="1902" spans="1:12" x14ac:dyDescent="0.2">
      <c r="A1902" s="41"/>
      <c r="B1902" s="2"/>
      <c r="E1902" s="279"/>
      <c r="F1902" s="280"/>
      <c r="G1902" s="45"/>
      <c r="H1902" s="45"/>
      <c r="I1902" s="278"/>
      <c r="J1902" s="45"/>
      <c r="K1902" s="66"/>
      <c r="L1902" s="66"/>
    </row>
    <row r="1903" spans="1:12" x14ac:dyDescent="0.2">
      <c r="A1903" s="41"/>
      <c r="B1903" s="2"/>
      <c r="E1903" s="279"/>
      <c r="F1903" s="280"/>
      <c r="G1903" s="45"/>
      <c r="H1903" s="45"/>
      <c r="I1903" s="278"/>
      <c r="J1903" s="45"/>
      <c r="K1903" s="66"/>
      <c r="L1903" s="66"/>
    </row>
    <row r="1904" spans="1:12" x14ac:dyDescent="0.2">
      <c r="A1904" s="41"/>
      <c r="B1904" s="2"/>
      <c r="E1904" s="279"/>
      <c r="F1904" s="280"/>
      <c r="G1904" s="45"/>
      <c r="H1904" s="45"/>
      <c r="I1904" s="278"/>
      <c r="J1904" s="45"/>
      <c r="K1904" s="66"/>
      <c r="L1904" s="66"/>
    </row>
    <row r="1905" spans="1:12" x14ac:dyDescent="0.2">
      <c r="A1905" s="41"/>
      <c r="B1905" s="2"/>
      <c r="E1905" s="279"/>
      <c r="F1905" s="280"/>
      <c r="G1905" s="45"/>
      <c r="H1905" s="45"/>
      <c r="I1905" s="278"/>
      <c r="J1905" s="45"/>
      <c r="K1905" s="66"/>
      <c r="L1905" s="66"/>
    </row>
    <row r="1906" spans="1:12" x14ac:dyDescent="0.2">
      <c r="A1906" s="41"/>
      <c r="B1906" s="2"/>
      <c r="E1906" s="279"/>
      <c r="F1906" s="280"/>
      <c r="G1906" s="45"/>
      <c r="H1906" s="45"/>
      <c r="I1906" s="278"/>
      <c r="J1906" s="45"/>
      <c r="K1906" s="66"/>
      <c r="L1906" s="66"/>
    </row>
    <row r="1907" spans="1:12" x14ac:dyDescent="0.2">
      <c r="A1907" s="41"/>
      <c r="B1907" s="2"/>
      <c r="E1907" s="279"/>
      <c r="F1907" s="280"/>
      <c r="G1907" s="45"/>
      <c r="H1907" s="45"/>
      <c r="I1907" s="278"/>
      <c r="J1907" s="45"/>
      <c r="K1907" s="66"/>
      <c r="L1907" s="66"/>
    </row>
    <row r="1908" spans="1:12" x14ac:dyDescent="0.2">
      <c r="A1908" s="41"/>
      <c r="B1908" s="2"/>
      <c r="E1908" s="279"/>
      <c r="F1908" s="280"/>
      <c r="G1908" s="45"/>
      <c r="H1908" s="45"/>
      <c r="I1908" s="278"/>
      <c r="J1908" s="45"/>
      <c r="K1908" s="66"/>
      <c r="L1908" s="66"/>
    </row>
    <row r="1909" spans="1:12" x14ac:dyDescent="0.2">
      <c r="A1909" s="41"/>
      <c r="B1909" s="2"/>
      <c r="E1909" s="279"/>
      <c r="F1909" s="280"/>
      <c r="G1909" s="45"/>
      <c r="H1909" s="45"/>
      <c r="I1909" s="278"/>
      <c r="J1909" s="45"/>
      <c r="K1909" s="66"/>
      <c r="L1909" s="66"/>
    </row>
    <row r="1910" spans="1:12" x14ac:dyDescent="0.2">
      <c r="A1910" s="41"/>
      <c r="B1910" s="2"/>
      <c r="E1910" s="279"/>
      <c r="F1910" s="280"/>
      <c r="G1910" s="45"/>
      <c r="H1910" s="45"/>
      <c r="I1910" s="278"/>
      <c r="J1910" s="45"/>
      <c r="K1910" s="66"/>
      <c r="L1910" s="66"/>
    </row>
    <row r="1911" spans="1:12" x14ac:dyDescent="0.2">
      <c r="A1911" s="41"/>
      <c r="B1911" s="2"/>
      <c r="E1911" s="279"/>
      <c r="F1911" s="280"/>
      <c r="G1911" s="45"/>
      <c r="H1911" s="45"/>
      <c r="I1911" s="278"/>
      <c r="J1911" s="45"/>
      <c r="K1911" s="66"/>
      <c r="L1911" s="66"/>
    </row>
    <row r="1912" spans="1:12" x14ac:dyDescent="0.2">
      <c r="A1912" s="41"/>
      <c r="B1912" s="2"/>
      <c r="E1912" s="279"/>
      <c r="F1912" s="280"/>
      <c r="G1912" s="45"/>
      <c r="H1912" s="45"/>
      <c r="I1912" s="278"/>
      <c r="J1912" s="45"/>
      <c r="K1912" s="66"/>
      <c r="L1912" s="66"/>
    </row>
    <row r="1913" spans="1:12" x14ac:dyDescent="0.2">
      <c r="A1913" s="41"/>
      <c r="B1913" s="2"/>
      <c r="E1913" s="279"/>
      <c r="F1913" s="280"/>
      <c r="G1913" s="45"/>
      <c r="H1913" s="45"/>
      <c r="I1913" s="278"/>
      <c r="J1913" s="45"/>
      <c r="K1913" s="66"/>
      <c r="L1913" s="66"/>
    </row>
    <row r="1914" spans="1:12" x14ac:dyDescent="0.2">
      <c r="A1914" s="41"/>
      <c r="B1914" s="2"/>
      <c r="E1914" s="279"/>
      <c r="F1914" s="280"/>
      <c r="G1914" s="45"/>
      <c r="H1914" s="45"/>
      <c r="I1914" s="278"/>
      <c r="J1914" s="45"/>
      <c r="K1914" s="66"/>
      <c r="L1914" s="66"/>
    </row>
    <row r="1915" spans="1:12" x14ac:dyDescent="0.2">
      <c r="A1915" s="41"/>
      <c r="B1915" s="2"/>
      <c r="E1915" s="279"/>
      <c r="F1915" s="280"/>
      <c r="G1915" s="45"/>
      <c r="H1915" s="45"/>
      <c r="I1915" s="278"/>
      <c r="J1915" s="45"/>
      <c r="K1915" s="66"/>
      <c r="L1915" s="66"/>
    </row>
    <row r="1916" spans="1:12" x14ac:dyDescent="0.2">
      <c r="A1916" s="41"/>
      <c r="B1916" s="2"/>
      <c r="E1916" s="279"/>
      <c r="F1916" s="280"/>
      <c r="G1916" s="45"/>
      <c r="H1916" s="45"/>
      <c r="I1916" s="278"/>
      <c r="J1916" s="45"/>
      <c r="K1916" s="66"/>
      <c r="L1916" s="66"/>
    </row>
    <row r="1917" spans="1:12" x14ac:dyDescent="0.2">
      <c r="A1917" s="41"/>
      <c r="B1917" s="2"/>
      <c r="E1917" s="279"/>
      <c r="F1917" s="280"/>
      <c r="G1917" s="45"/>
      <c r="H1917" s="45"/>
      <c r="I1917" s="278"/>
      <c r="J1917" s="45"/>
      <c r="K1917" s="66"/>
      <c r="L1917" s="66"/>
    </row>
    <row r="1918" spans="1:12" x14ac:dyDescent="0.2">
      <c r="A1918" s="41"/>
      <c r="B1918" s="2"/>
      <c r="E1918" s="279"/>
      <c r="F1918" s="280"/>
      <c r="G1918" s="45"/>
      <c r="H1918" s="45"/>
      <c r="I1918" s="278"/>
      <c r="J1918" s="45"/>
      <c r="K1918" s="66"/>
      <c r="L1918" s="66"/>
    </row>
    <row r="1919" spans="1:12" x14ac:dyDescent="0.2">
      <c r="A1919" s="41"/>
      <c r="B1919" s="2"/>
      <c r="E1919" s="279"/>
      <c r="F1919" s="280"/>
      <c r="G1919" s="45"/>
      <c r="H1919" s="45"/>
      <c r="I1919" s="278"/>
      <c r="J1919" s="45"/>
      <c r="K1919" s="66"/>
      <c r="L1919" s="66"/>
    </row>
    <row r="1920" spans="1:12" x14ac:dyDescent="0.2">
      <c r="A1920" s="41"/>
      <c r="B1920" s="2"/>
      <c r="E1920" s="279"/>
      <c r="F1920" s="280"/>
      <c r="G1920" s="45"/>
      <c r="H1920" s="45"/>
      <c r="I1920" s="278"/>
      <c r="J1920" s="45"/>
      <c r="K1920" s="66"/>
      <c r="L1920" s="66"/>
    </row>
    <row r="1921" spans="1:12" x14ac:dyDescent="0.2">
      <c r="A1921" s="41"/>
      <c r="B1921" s="2"/>
      <c r="E1921" s="279"/>
      <c r="F1921" s="280"/>
      <c r="G1921" s="45"/>
      <c r="H1921" s="45"/>
      <c r="I1921" s="278"/>
      <c r="J1921" s="45"/>
      <c r="K1921" s="66"/>
      <c r="L1921" s="66"/>
    </row>
    <row r="1922" spans="1:12" x14ac:dyDescent="0.2">
      <c r="A1922" s="41"/>
      <c r="B1922" s="2"/>
      <c r="E1922" s="279"/>
      <c r="F1922" s="280"/>
      <c r="G1922" s="45"/>
      <c r="H1922" s="45"/>
      <c r="I1922" s="278"/>
      <c r="J1922" s="45"/>
      <c r="K1922" s="66"/>
      <c r="L1922" s="66"/>
    </row>
    <row r="1923" spans="1:12" x14ac:dyDescent="0.2">
      <c r="A1923" s="41"/>
      <c r="B1923" s="2"/>
      <c r="E1923" s="279"/>
      <c r="F1923" s="280"/>
      <c r="G1923" s="45"/>
      <c r="H1923" s="45"/>
      <c r="I1923" s="278"/>
      <c r="J1923" s="45"/>
      <c r="K1923" s="66"/>
      <c r="L1923" s="66"/>
    </row>
    <row r="1924" spans="1:12" x14ac:dyDescent="0.2">
      <c r="A1924" s="41"/>
      <c r="B1924" s="2"/>
      <c r="E1924" s="279"/>
      <c r="F1924" s="280"/>
      <c r="G1924" s="45"/>
      <c r="H1924" s="45"/>
      <c r="I1924" s="278"/>
      <c r="J1924" s="45"/>
      <c r="K1924" s="66"/>
      <c r="L1924" s="66"/>
    </row>
    <row r="1925" spans="1:12" x14ac:dyDescent="0.2">
      <c r="A1925" s="41"/>
      <c r="B1925" s="2"/>
      <c r="E1925" s="279"/>
      <c r="F1925" s="280"/>
      <c r="G1925" s="45"/>
      <c r="H1925" s="45"/>
      <c r="I1925" s="278"/>
      <c r="J1925" s="45"/>
      <c r="K1925" s="66"/>
      <c r="L1925" s="66"/>
    </row>
    <row r="1926" spans="1:12" x14ac:dyDescent="0.2">
      <c r="A1926" s="41"/>
      <c r="B1926" s="2"/>
      <c r="E1926" s="279"/>
      <c r="F1926" s="280"/>
      <c r="G1926" s="45"/>
      <c r="H1926" s="45"/>
      <c r="I1926" s="278"/>
      <c r="J1926" s="45"/>
      <c r="K1926" s="66"/>
      <c r="L1926" s="66"/>
    </row>
    <row r="1927" spans="1:12" x14ac:dyDescent="0.2">
      <c r="A1927" s="41"/>
      <c r="B1927" s="2"/>
      <c r="E1927" s="279"/>
      <c r="F1927" s="280"/>
      <c r="G1927" s="45"/>
      <c r="H1927" s="45"/>
      <c r="I1927" s="278"/>
      <c r="J1927" s="45"/>
      <c r="K1927" s="66"/>
      <c r="L1927" s="66"/>
    </row>
    <row r="1928" spans="1:12" x14ac:dyDescent="0.2">
      <c r="A1928" s="41"/>
      <c r="B1928" s="2"/>
      <c r="E1928" s="279"/>
      <c r="F1928" s="280"/>
      <c r="G1928" s="45"/>
      <c r="H1928" s="45"/>
      <c r="I1928" s="278"/>
      <c r="J1928" s="45"/>
      <c r="K1928" s="66"/>
      <c r="L1928" s="66"/>
    </row>
    <row r="1929" spans="1:12" x14ac:dyDescent="0.2">
      <c r="A1929" s="41"/>
      <c r="B1929" s="2"/>
      <c r="E1929" s="279"/>
      <c r="F1929" s="280"/>
      <c r="G1929" s="45"/>
      <c r="H1929" s="45"/>
      <c r="I1929" s="278"/>
      <c r="J1929" s="45"/>
      <c r="K1929" s="66"/>
      <c r="L1929" s="66"/>
    </row>
    <row r="1930" spans="1:12" x14ac:dyDescent="0.2">
      <c r="A1930" s="41"/>
      <c r="B1930" s="2"/>
      <c r="E1930" s="279"/>
      <c r="F1930" s="280"/>
      <c r="G1930" s="45"/>
      <c r="H1930" s="45"/>
      <c r="I1930" s="278"/>
      <c r="J1930" s="45"/>
      <c r="K1930" s="66"/>
      <c r="L1930" s="66"/>
    </row>
    <row r="1931" spans="1:12" x14ac:dyDescent="0.2">
      <c r="A1931" s="41"/>
      <c r="B1931" s="2"/>
      <c r="E1931" s="279"/>
      <c r="F1931" s="280"/>
      <c r="G1931" s="45"/>
      <c r="H1931" s="45"/>
      <c r="I1931" s="278"/>
      <c r="J1931" s="45"/>
      <c r="K1931" s="66"/>
      <c r="L1931" s="66"/>
    </row>
    <row r="1932" spans="1:12" x14ac:dyDescent="0.2">
      <c r="A1932" s="41"/>
      <c r="B1932" s="2"/>
      <c r="E1932" s="279"/>
      <c r="F1932" s="280"/>
      <c r="G1932" s="45"/>
      <c r="H1932" s="45"/>
      <c r="I1932" s="278"/>
      <c r="J1932" s="45"/>
      <c r="K1932" s="66"/>
      <c r="L1932" s="66"/>
    </row>
    <row r="1933" spans="1:12" x14ac:dyDescent="0.2">
      <c r="A1933" s="41"/>
      <c r="B1933" s="2"/>
      <c r="E1933" s="279"/>
      <c r="F1933" s="280"/>
      <c r="G1933" s="45"/>
      <c r="H1933" s="45"/>
      <c r="I1933" s="278"/>
      <c r="J1933" s="45"/>
      <c r="K1933" s="66"/>
      <c r="L1933" s="66"/>
    </row>
    <row r="1934" spans="1:12" x14ac:dyDescent="0.2">
      <c r="A1934" s="41"/>
      <c r="B1934" s="2"/>
      <c r="E1934" s="279"/>
      <c r="F1934" s="280"/>
      <c r="G1934" s="45"/>
      <c r="H1934" s="45"/>
      <c r="I1934" s="278"/>
      <c r="J1934" s="45"/>
      <c r="K1934" s="66"/>
      <c r="L1934" s="66"/>
    </row>
    <row r="1935" spans="1:12" x14ac:dyDescent="0.2">
      <c r="A1935" s="41"/>
      <c r="B1935" s="2"/>
      <c r="E1935" s="279"/>
      <c r="F1935" s="280"/>
      <c r="G1935" s="45"/>
      <c r="H1935" s="45"/>
      <c r="I1935" s="278"/>
      <c r="J1935" s="45"/>
      <c r="K1935" s="66"/>
      <c r="L1935" s="66"/>
    </row>
    <row r="1936" spans="1:12" x14ac:dyDescent="0.2">
      <c r="A1936" s="41"/>
      <c r="B1936" s="2"/>
      <c r="E1936" s="279"/>
      <c r="F1936" s="280"/>
      <c r="G1936" s="45"/>
      <c r="H1936" s="45"/>
      <c r="I1936" s="278"/>
      <c r="J1936" s="45"/>
      <c r="K1936" s="66"/>
      <c r="L1936" s="66"/>
    </row>
    <row r="1937" spans="1:12" x14ac:dyDescent="0.2">
      <c r="A1937" s="41"/>
      <c r="B1937" s="2"/>
      <c r="E1937" s="279"/>
      <c r="F1937" s="280"/>
      <c r="G1937" s="45"/>
      <c r="H1937" s="45"/>
      <c r="I1937" s="278"/>
      <c r="J1937" s="45"/>
      <c r="K1937" s="66"/>
      <c r="L1937" s="66"/>
    </row>
    <row r="1938" spans="1:12" x14ac:dyDescent="0.2">
      <c r="A1938" s="41"/>
      <c r="B1938" s="2"/>
      <c r="E1938" s="279"/>
      <c r="F1938" s="280"/>
      <c r="G1938" s="45"/>
      <c r="H1938" s="45"/>
      <c r="I1938" s="278"/>
      <c r="J1938" s="45"/>
      <c r="K1938" s="66"/>
      <c r="L1938" s="66"/>
    </row>
    <row r="1939" spans="1:12" x14ac:dyDescent="0.2">
      <c r="A1939" s="41"/>
      <c r="B1939" s="2"/>
      <c r="E1939" s="279"/>
      <c r="F1939" s="280"/>
      <c r="G1939" s="45"/>
      <c r="H1939" s="45"/>
      <c r="I1939" s="278"/>
      <c r="J1939" s="45"/>
      <c r="K1939" s="66"/>
      <c r="L1939" s="66"/>
    </row>
    <row r="1940" spans="1:12" x14ac:dyDescent="0.2">
      <c r="A1940" s="41"/>
      <c r="B1940" s="2"/>
      <c r="E1940" s="279"/>
      <c r="F1940" s="280"/>
      <c r="G1940" s="45"/>
      <c r="H1940" s="45"/>
      <c r="I1940" s="278"/>
      <c r="J1940" s="45"/>
      <c r="K1940" s="66"/>
      <c r="L1940" s="66"/>
    </row>
    <row r="1941" spans="1:12" x14ac:dyDescent="0.2">
      <c r="A1941" s="41"/>
      <c r="B1941" s="2"/>
      <c r="E1941" s="279"/>
      <c r="F1941" s="280"/>
      <c r="G1941" s="45"/>
      <c r="H1941" s="45"/>
      <c r="I1941" s="278"/>
      <c r="J1941" s="45"/>
      <c r="K1941" s="66"/>
      <c r="L1941" s="66"/>
    </row>
    <row r="1942" spans="1:12" x14ac:dyDescent="0.2">
      <c r="A1942" s="41"/>
      <c r="B1942" s="2"/>
      <c r="E1942" s="279"/>
      <c r="F1942" s="280"/>
      <c r="G1942" s="45"/>
      <c r="H1942" s="45"/>
      <c r="I1942" s="278"/>
      <c r="J1942" s="45"/>
      <c r="K1942" s="66"/>
      <c r="L1942" s="66"/>
    </row>
    <row r="1943" spans="1:12" x14ac:dyDescent="0.2">
      <c r="A1943" s="41"/>
      <c r="B1943" s="2"/>
      <c r="E1943" s="279"/>
      <c r="F1943" s="280"/>
      <c r="G1943" s="45"/>
      <c r="H1943" s="45"/>
      <c r="I1943" s="278"/>
      <c r="J1943" s="45"/>
      <c r="K1943" s="66"/>
      <c r="L1943" s="66"/>
    </row>
    <row r="1944" spans="1:12" x14ac:dyDescent="0.2">
      <c r="A1944" s="41"/>
      <c r="B1944" s="2"/>
      <c r="E1944" s="279"/>
      <c r="F1944" s="280"/>
      <c r="G1944" s="45"/>
      <c r="H1944" s="45"/>
      <c r="I1944" s="278"/>
      <c r="J1944" s="45"/>
      <c r="K1944" s="66"/>
      <c r="L1944" s="66"/>
    </row>
    <row r="1945" spans="1:12" x14ac:dyDescent="0.2">
      <c r="A1945" s="41"/>
      <c r="B1945" s="2"/>
      <c r="E1945" s="279"/>
      <c r="F1945" s="280"/>
      <c r="G1945" s="45"/>
      <c r="H1945" s="45"/>
      <c r="I1945" s="278"/>
      <c r="J1945" s="45"/>
      <c r="K1945" s="66"/>
      <c r="L1945" s="66"/>
    </row>
    <row r="1946" spans="1:12" x14ac:dyDescent="0.2">
      <c r="A1946" s="41"/>
      <c r="B1946" s="2"/>
      <c r="E1946" s="279"/>
      <c r="F1946" s="280"/>
      <c r="G1946" s="45"/>
      <c r="H1946" s="45"/>
      <c r="I1946" s="278"/>
      <c r="J1946" s="45"/>
      <c r="K1946" s="66"/>
      <c r="L1946" s="66"/>
    </row>
    <row r="1947" spans="1:12" x14ac:dyDescent="0.2">
      <c r="A1947" s="41"/>
      <c r="B1947" s="2"/>
      <c r="E1947" s="279"/>
      <c r="F1947" s="280"/>
      <c r="G1947" s="45"/>
      <c r="H1947" s="45"/>
      <c r="I1947" s="278"/>
      <c r="J1947" s="45"/>
      <c r="K1947" s="66"/>
      <c r="L1947" s="66"/>
    </row>
    <row r="1948" spans="1:12" x14ac:dyDescent="0.2">
      <c r="A1948" s="41"/>
      <c r="B1948" s="2"/>
      <c r="E1948" s="279"/>
      <c r="F1948" s="280"/>
      <c r="G1948" s="45"/>
      <c r="H1948" s="45"/>
      <c r="I1948" s="278"/>
      <c r="J1948" s="45"/>
      <c r="K1948" s="66"/>
      <c r="L1948" s="66"/>
    </row>
    <row r="1949" spans="1:12" x14ac:dyDescent="0.2">
      <c r="A1949" s="41"/>
      <c r="B1949" s="2"/>
      <c r="E1949" s="279"/>
      <c r="F1949" s="280"/>
      <c r="G1949" s="45"/>
      <c r="H1949" s="45"/>
      <c r="I1949" s="278"/>
      <c r="J1949" s="45"/>
      <c r="K1949" s="66"/>
      <c r="L1949" s="66"/>
    </row>
    <row r="1950" spans="1:12" x14ac:dyDescent="0.2">
      <c r="A1950" s="41"/>
      <c r="B1950" s="2"/>
      <c r="E1950" s="279"/>
      <c r="F1950" s="280"/>
      <c r="G1950" s="45"/>
      <c r="H1950" s="45"/>
      <c r="I1950" s="278"/>
      <c r="J1950" s="45"/>
      <c r="K1950" s="66"/>
      <c r="L1950" s="66"/>
    </row>
    <row r="1951" spans="1:12" x14ac:dyDescent="0.2">
      <c r="A1951" s="41"/>
      <c r="B1951" s="2"/>
      <c r="E1951" s="279"/>
      <c r="F1951" s="280"/>
      <c r="G1951" s="45"/>
      <c r="H1951" s="45"/>
      <c r="I1951" s="278"/>
      <c r="J1951" s="45"/>
      <c r="K1951" s="66"/>
      <c r="L1951" s="66"/>
    </row>
    <row r="1952" spans="1:12" x14ac:dyDescent="0.2">
      <c r="A1952" s="41"/>
      <c r="B1952" s="2"/>
      <c r="E1952" s="279"/>
      <c r="F1952" s="280"/>
      <c r="G1952" s="45"/>
      <c r="H1952" s="45"/>
      <c r="I1952" s="278"/>
      <c r="J1952" s="45"/>
      <c r="K1952" s="66"/>
      <c r="L1952" s="66"/>
    </row>
    <row r="1953" spans="1:9" x14ac:dyDescent="0.2">
      <c r="A1953" s="41"/>
      <c r="B1953" s="2"/>
      <c r="E1953" s="279"/>
      <c r="F1953" s="280"/>
      <c r="G1953" s="45"/>
      <c r="H1953" s="45"/>
      <c r="I1953" s="278"/>
    </row>
  </sheetData>
  <sheetProtection algorithmName="SHA-512" hashValue="q7qPjmpwcS7PkEvr6GE0bEgXp8rBAnySTeE2vMkQz4fmRrfSF64DCby7ouSgj4pk8qG1ebRDJ4xk/D+HhSqHKA==" saltValue="PnvaWsbQ0UL2n676SjxOFQ==" spinCount="100000" sheet="1" objects="1" scenarios="1"/>
  <protectedRanges>
    <protectedRange sqref="G17:G18 H121:H123 G167:G168 H135:H136 H37:H44 H48:H50 H28:H33 E64:E66 G64:G66 D75:E80 G75:G80 D89:E89 G89 H90:H95 H101:H105 H109:H111 G120 F150:G157 H60 G59 E59 H172:H173 C146:C149 E146:E149 E120 H127:H130" name="Bereich1"/>
    <protectedRange sqref="H131" name="Bereich1_2"/>
    <protectedRange sqref="H96" name="Bereich1_1_1"/>
  </protectedRanges>
  <mergeCells count="102">
    <mergeCell ref="B174:G174"/>
    <mergeCell ref="B176:G176"/>
    <mergeCell ref="A178:H178"/>
    <mergeCell ref="A158:E158"/>
    <mergeCell ref="B160:G160"/>
    <mergeCell ref="B162:D162"/>
    <mergeCell ref="B166:I166"/>
    <mergeCell ref="M166:N173"/>
    <mergeCell ref="B167:D167"/>
    <mergeCell ref="B169:G169"/>
    <mergeCell ref="B171:I171"/>
    <mergeCell ref="B172:G172"/>
    <mergeCell ref="B130:D130"/>
    <mergeCell ref="B132:G132"/>
    <mergeCell ref="B136:D136"/>
    <mergeCell ref="B140:G140"/>
    <mergeCell ref="K142:L142"/>
    <mergeCell ref="A145:I145"/>
    <mergeCell ref="B121:D121"/>
    <mergeCell ref="B122:D122"/>
    <mergeCell ref="B123:D123"/>
    <mergeCell ref="B124:G124"/>
    <mergeCell ref="B126:I126"/>
    <mergeCell ref="B127:D127"/>
    <mergeCell ref="B111:D111"/>
    <mergeCell ref="B112:G112"/>
    <mergeCell ref="K114:L114"/>
    <mergeCell ref="B115:D115"/>
    <mergeCell ref="B119:I119"/>
    <mergeCell ref="B120:D120"/>
    <mergeCell ref="B104:D104"/>
    <mergeCell ref="B105:D105"/>
    <mergeCell ref="B106:G106"/>
    <mergeCell ref="B108:I108"/>
    <mergeCell ref="B109:D109"/>
    <mergeCell ref="B110:D110"/>
    <mergeCell ref="B99:I99"/>
    <mergeCell ref="B100:D100"/>
    <mergeCell ref="E100:G100"/>
    <mergeCell ref="B101:D101"/>
    <mergeCell ref="B102:D102"/>
    <mergeCell ref="B103:D103"/>
    <mergeCell ref="B91:D91"/>
    <mergeCell ref="B92:D92"/>
    <mergeCell ref="B93:D93"/>
    <mergeCell ref="B94:D94"/>
    <mergeCell ref="B95:D95"/>
    <mergeCell ref="B97:G97"/>
    <mergeCell ref="C74:G74"/>
    <mergeCell ref="B81:G81"/>
    <mergeCell ref="K83:L83"/>
    <mergeCell ref="B84:D84"/>
    <mergeCell ref="B88:I88"/>
    <mergeCell ref="B90:D90"/>
    <mergeCell ref="B63:I63"/>
    <mergeCell ref="B64:D64"/>
    <mergeCell ref="B65:D65"/>
    <mergeCell ref="B66:D66"/>
    <mergeCell ref="B67:G67"/>
    <mergeCell ref="B73:I73"/>
    <mergeCell ref="B50:D50"/>
    <mergeCell ref="B51:G51"/>
    <mergeCell ref="K53:L53"/>
    <mergeCell ref="B54:D54"/>
    <mergeCell ref="B58:I58"/>
    <mergeCell ref="B61:G61"/>
    <mergeCell ref="B43:D43"/>
    <mergeCell ref="B44:D44"/>
    <mergeCell ref="B45:G45"/>
    <mergeCell ref="B47:I47"/>
    <mergeCell ref="B48:D48"/>
    <mergeCell ref="B49:D49"/>
    <mergeCell ref="B37:D37"/>
    <mergeCell ref="B38:D38"/>
    <mergeCell ref="B39:D39"/>
    <mergeCell ref="B40:D40"/>
    <mergeCell ref="B41:D41"/>
    <mergeCell ref="B42:D42"/>
    <mergeCell ref="B30:D30"/>
    <mergeCell ref="B31:D31"/>
    <mergeCell ref="B32:D32"/>
    <mergeCell ref="B33:D33"/>
    <mergeCell ref="B34:G34"/>
    <mergeCell ref="B36:I36"/>
    <mergeCell ref="B27:I27"/>
    <mergeCell ref="B28:D28"/>
    <mergeCell ref="B29:D29"/>
    <mergeCell ref="A13:C13"/>
    <mergeCell ref="A14:C14"/>
    <mergeCell ref="A15:F15"/>
    <mergeCell ref="A16:G16"/>
    <mergeCell ref="A17:C17"/>
    <mergeCell ref="A18:C18"/>
    <mergeCell ref="A4:L4"/>
    <mergeCell ref="A6:L6"/>
    <mergeCell ref="B7:I7"/>
    <mergeCell ref="A8:L8"/>
    <mergeCell ref="B10:L10"/>
    <mergeCell ref="A12:G12"/>
    <mergeCell ref="A19:F19"/>
    <mergeCell ref="K22:L22"/>
    <mergeCell ref="B23:D23"/>
  </mergeCells>
  <conditionalFormatting sqref="H28:H33">
    <cfRule type="cellIs" dxfId="57" priority="9" stopIfTrue="1" operator="equal">
      <formula>""""""</formula>
    </cfRule>
    <cfRule type="cellIs" dxfId="56" priority="10" stopIfTrue="1" operator="notEqual">
      <formula>""""""</formula>
    </cfRule>
  </conditionalFormatting>
  <conditionalFormatting sqref="E76:E78 E80">
    <cfRule type="cellIs" dxfId="55" priority="7" stopIfTrue="1" operator="equal">
      <formula>0</formula>
    </cfRule>
    <cfRule type="cellIs" dxfId="54" priority="8" stopIfTrue="1" operator="notEqual">
      <formula>0</formula>
    </cfRule>
  </conditionalFormatting>
  <conditionalFormatting sqref="H120">
    <cfRule type="cellIs" dxfId="53" priority="5" stopIfTrue="1" operator="equal">
      <formula>""""""</formula>
    </cfRule>
    <cfRule type="cellIs" dxfId="52" priority="6" stopIfTrue="1" operator="notEqual">
      <formula>""""""</formula>
    </cfRule>
  </conditionalFormatting>
  <conditionalFormatting sqref="H37:H44">
    <cfRule type="cellIs" dxfId="51" priority="3" stopIfTrue="1" operator="equal">
      <formula>""""""</formula>
    </cfRule>
    <cfRule type="cellIs" dxfId="50" priority="4" stopIfTrue="1" operator="notEqual">
      <formula>""""""</formula>
    </cfRule>
  </conditionalFormatting>
  <conditionalFormatting sqref="E79">
    <cfRule type="cellIs" dxfId="49" priority="1" stopIfTrue="1" operator="equal">
      <formula>0</formula>
    </cfRule>
    <cfRule type="cellIs" dxfId="48" priority="2" stopIfTrue="1" operator="notEqual">
      <formula>0</formula>
    </cfRule>
  </conditionalFormatting>
  <printOptions horizontalCentered="1"/>
  <pageMargins left="0.78740157480314965" right="0.78740157480314965" top="0.78740157480314965" bottom="0.78740157480314965" header="0.31496062992125984" footer="0.47244094488188981"/>
  <pageSetup paperSize="9" scale="85" fitToHeight="0"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53"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3CD6-C457-4232-8001-E6C3E02FD4FD}">
  <dimension ref="A1:P1953"/>
  <sheetViews>
    <sheetView showGridLines="0" topLeftCell="A133" zoomScaleNormal="100" zoomScaleSheetLayoutView="100" zoomScalePageLayoutView="115" workbookViewId="0">
      <selection activeCell="F114" sqref="F114"/>
    </sheetView>
  </sheetViews>
  <sheetFormatPr baseColWidth="10" defaultColWidth="11.42578125" defaultRowHeight="12.75" x14ac:dyDescent="0.2"/>
  <cols>
    <col min="1" max="1" width="14.28515625" style="1" customWidth="1"/>
    <col min="2" max="2" width="39.28515625" style="205" customWidth="1"/>
    <col min="3" max="3" width="21.28515625" style="2" customWidth="1"/>
    <col min="4" max="4" width="17.140625" style="2" customWidth="1"/>
    <col min="5" max="5" width="12.28515625" style="3" customWidth="1"/>
    <col min="6" max="6" width="20.42578125" style="31" customWidth="1"/>
    <col min="7" max="7" width="21.28515625" style="43" customWidth="1"/>
    <col min="8" max="8" width="19.28515625" style="43" customWidth="1"/>
    <col min="9" max="9" width="22" style="46" customWidth="1"/>
    <col min="10" max="10" width="1.7109375" style="43" customWidth="1"/>
    <col min="11" max="12" width="6.5703125" style="42" customWidth="1"/>
    <col min="13" max="13" width="5.7109375" style="43" customWidth="1"/>
    <col min="14" max="14" width="10.42578125" style="43" customWidth="1"/>
    <col min="15" max="16384" width="11.42578125" style="43"/>
  </cols>
  <sheetData>
    <row r="1" spans="1:12" ht="18" x14ac:dyDescent="0.2">
      <c r="A1" s="203" t="s">
        <v>541</v>
      </c>
      <c r="B1" s="203" t="s">
        <v>539</v>
      </c>
      <c r="C1" s="203"/>
      <c r="D1" s="203"/>
      <c r="F1" s="4"/>
      <c r="G1" s="61"/>
      <c r="I1" s="785" t="s">
        <v>538</v>
      </c>
    </row>
    <row r="2" spans="1:12" ht="18" x14ac:dyDescent="0.2">
      <c r="A2" s="4" t="str">
        <f>Übersicht!B2</f>
        <v>Südthüringen-Unterfranken-Netz (SUN) Los B</v>
      </c>
      <c r="B2" s="331"/>
      <c r="C2" s="5"/>
      <c r="D2" s="5"/>
      <c r="G2" s="62"/>
      <c r="H2" s="62"/>
      <c r="I2" s="62"/>
    </row>
    <row r="3" spans="1:12" s="135" customFormat="1" ht="15" customHeight="1" x14ac:dyDescent="0.2">
      <c r="A3" s="131" t="s">
        <v>540</v>
      </c>
      <c r="B3" s="204"/>
      <c r="C3" s="132"/>
      <c r="D3" s="132"/>
      <c r="E3" s="133"/>
      <c r="F3" s="132"/>
      <c r="G3" s="132"/>
      <c r="H3" s="132"/>
      <c r="I3" s="134"/>
      <c r="K3" s="136"/>
      <c r="L3" s="136"/>
    </row>
    <row r="4" spans="1:12" s="29" customFormat="1" ht="12.75" customHeight="1" x14ac:dyDescent="0.2">
      <c r="A4" s="860" t="s">
        <v>499</v>
      </c>
      <c r="B4" s="860"/>
      <c r="C4" s="860"/>
      <c r="D4" s="860"/>
      <c r="E4" s="860"/>
      <c r="F4" s="860"/>
      <c r="G4" s="860"/>
      <c r="H4" s="860"/>
      <c r="I4" s="860"/>
      <c r="J4" s="860"/>
      <c r="K4" s="860"/>
      <c r="L4" s="860"/>
    </row>
    <row r="5" spans="1:12" ht="15" customHeight="1" x14ac:dyDescent="0.2">
      <c r="A5" s="215"/>
      <c r="B5" s="2"/>
    </row>
    <row r="6" spans="1:12" s="10" customFormat="1" ht="15" customHeight="1" x14ac:dyDescent="0.2">
      <c r="A6" s="812" t="str">
        <f>Übersicht!B5</f>
        <v>Nur grün hinterlegte Felder sind vom Bieter auszufüllen.</v>
      </c>
      <c r="B6" s="812"/>
      <c r="C6" s="812"/>
      <c r="D6" s="812"/>
      <c r="E6" s="812"/>
      <c r="F6" s="812"/>
      <c r="G6" s="812"/>
      <c r="H6" s="812"/>
      <c r="I6" s="812"/>
      <c r="J6" s="812"/>
      <c r="K6" s="812"/>
      <c r="L6" s="812"/>
    </row>
    <row r="7" spans="1:12" s="129" customFormat="1" ht="24.75" customHeight="1" thickBot="1" x14ac:dyDescent="0.25">
      <c r="A7" s="433" t="str">
        <f>Übersicht!B7</f>
        <v>Bieter:</v>
      </c>
      <c r="B7" s="808">
        <f>Übersicht!C7</f>
        <v>0</v>
      </c>
      <c r="C7" s="808"/>
      <c r="D7" s="808"/>
      <c r="E7" s="808"/>
      <c r="F7" s="808"/>
      <c r="G7" s="808"/>
      <c r="H7" s="808"/>
      <c r="I7" s="808"/>
      <c r="K7" s="130"/>
      <c r="L7" s="130"/>
    </row>
    <row r="8" spans="1:12" s="19" customFormat="1" ht="43.5" customHeight="1" thickBot="1" x14ac:dyDescent="0.25">
      <c r="A8" s="818" t="s">
        <v>28</v>
      </c>
      <c r="B8" s="819"/>
      <c r="C8" s="819"/>
      <c r="D8" s="819"/>
      <c r="E8" s="819"/>
      <c r="F8" s="819"/>
      <c r="G8" s="819"/>
      <c r="H8" s="819"/>
      <c r="I8" s="819"/>
      <c r="J8" s="819"/>
      <c r="K8" s="819"/>
      <c r="L8" s="820"/>
    </row>
    <row r="9" spans="1:12" s="18" customFormat="1" ht="15" customHeight="1" x14ac:dyDescent="0.2">
      <c r="A9" s="21"/>
      <c r="B9" s="13"/>
      <c r="C9" s="13"/>
      <c r="D9" s="13"/>
      <c r="E9" s="14"/>
      <c r="F9" s="15"/>
      <c r="G9" s="16"/>
      <c r="H9" s="20"/>
      <c r="I9" s="50"/>
      <c r="K9" s="65"/>
      <c r="L9" s="65"/>
    </row>
    <row r="10" spans="1:12" s="19" customFormat="1" ht="18" customHeight="1" x14ac:dyDescent="0.2">
      <c r="A10" s="224"/>
      <c r="B10" s="836" t="s">
        <v>472</v>
      </c>
      <c r="C10" s="836"/>
      <c r="D10" s="836"/>
      <c r="E10" s="836"/>
      <c r="F10" s="836"/>
      <c r="G10" s="836"/>
      <c r="H10" s="836"/>
      <c r="I10" s="836"/>
      <c r="J10" s="836"/>
      <c r="K10" s="836"/>
      <c r="L10" s="836"/>
    </row>
    <row r="11" spans="1:12" s="19" customFormat="1" ht="9.9499999999999993" customHeight="1" x14ac:dyDescent="0.2">
      <c r="A11" s="225"/>
      <c r="B11" s="226"/>
      <c r="C11" s="226"/>
      <c r="D11" s="226"/>
      <c r="E11" s="227"/>
      <c r="F11" s="228"/>
      <c r="G11" s="229"/>
      <c r="H11" s="229"/>
      <c r="I11" s="49"/>
      <c r="K11" s="42"/>
      <c r="L11" s="42"/>
    </row>
    <row r="12" spans="1:12" s="19" customFormat="1" ht="18" customHeight="1" x14ac:dyDescent="0.2">
      <c r="A12" s="849"/>
      <c r="B12" s="850"/>
      <c r="C12" s="850"/>
      <c r="D12" s="850"/>
      <c r="E12" s="850"/>
      <c r="F12" s="850"/>
      <c r="G12" s="851"/>
      <c r="H12" s="49"/>
      <c r="J12" s="42"/>
      <c r="K12" s="42"/>
    </row>
    <row r="13" spans="1:12" s="57" customFormat="1" ht="18" customHeight="1" x14ac:dyDescent="0.2">
      <c r="A13" s="814" t="s">
        <v>342</v>
      </c>
      <c r="B13" s="814"/>
      <c r="C13" s="814"/>
      <c r="D13" s="54"/>
      <c r="E13" s="55" t="s">
        <v>21</v>
      </c>
      <c r="F13" s="218"/>
      <c r="G13" s="355">
        <v>14711.2</v>
      </c>
      <c r="H13" s="342"/>
      <c r="J13" s="67"/>
      <c r="K13" s="67"/>
    </row>
    <row r="14" spans="1:12" s="57" customFormat="1" ht="18" customHeight="1" x14ac:dyDescent="0.2">
      <c r="A14" s="814" t="s">
        <v>364</v>
      </c>
      <c r="B14" s="814"/>
      <c r="C14" s="814"/>
      <c r="D14" s="352"/>
      <c r="E14" s="55" t="s">
        <v>21</v>
      </c>
      <c r="F14" s="353"/>
      <c r="G14" s="355">
        <v>0</v>
      </c>
      <c r="H14" s="345"/>
      <c r="J14" s="67"/>
      <c r="K14" s="67"/>
    </row>
    <row r="15" spans="1:12" s="19" customFormat="1" ht="18" customHeight="1" x14ac:dyDescent="0.2">
      <c r="A15" s="824"/>
      <c r="B15" s="825"/>
      <c r="C15" s="825"/>
      <c r="D15" s="825"/>
      <c r="E15" s="825"/>
      <c r="F15" s="826"/>
      <c r="G15" s="219">
        <f>SUM(G13:G14)</f>
        <v>14711.2</v>
      </c>
      <c r="H15" s="49"/>
      <c r="J15" s="42"/>
      <c r="K15" s="42"/>
    </row>
    <row r="16" spans="1:12" s="19" customFormat="1" ht="18" customHeight="1" x14ac:dyDescent="0.2">
      <c r="A16" s="849"/>
      <c r="B16" s="850"/>
      <c r="C16" s="850"/>
      <c r="D16" s="850"/>
      <c r="E16" s="850"/>
      <c r="F16" s="850"/>
      <c r="G16" s="851"/>
      <c r="H16" s="49"/>
      <c r="J16" s="42"/>
      <c r="K16" s="42"/>
    </row>
    <row r="17" spans="1:16" s="57" customFormat="1" ht="18" customHeight="1" x14ac:dyDescent="0.2">
      <c r="A17" s="852" t="s">
        <v>58</v>
      </c>
      <c r="B17" s="852"/>
      <c r="C17" s="852"/>
      <c r="D17" s="54"/>
      <c r="E17" s="55" t="s">
        <v>48</v>
      </c>
      <c r="F17" s="218"/>
      <c r="G17" s="220"/>
      <c r="H17" s="56"/>
      <c r="J17" s="67"/>
      <c r="K17" s="67"/>
    </row>
    <row r="18" spans="1:16" s="57" customFormat="1" ht="18" customHeight="1" x14ac:dyDescent="0.2">
      <c r="A18" s="852" t="s">
        <v>59</v>
      </c>
      <c r="B18" s="852"/>
      <c r="C18" s="852"/>
      <c r="D18" s="221"/>
      <c r="E18" s="55" t="s">
        <v>60</v>
      </c>
      <c r="F18" s="222"/>
      <c r="G18" s="220"/>
      <c r="H18" s="56"/>
      <c r="J18" s="67"/>
      <c r="K18" s="67"/>
    </row>
    <row r="19" spans="1:16" s="19" customFormat="1" ht="18" customHeight="1" x14ac:dyDescent="0.2">
      <c r="A19" s="824"/>
      <c r="B19" s="825"/>
      <c r="C19" s="825"/>
      <c r="D19" s="825"/>
      <c r="E19" s="825"/>
      <c r="F19" s="826"/>
      <c r="G19" s="219">
        <f>SUM(G17:G18)</f>
        <v>0</v>
      </c>
      <c r="H19" s="49"/>
      <c r="J19" s="42"/>
      <c r="K19" s="42"/>
    </row>
    <row r="20" spans="1:16" s="19" customFormat="1" ht="18" customHeight="1" x14ac:dyDescent="0.2">
      <c r="A20" s="322"/>
      <c r="B20" s="322"/>
      <c r="C20" s="322"/>
      <c r="D20" s="322"/>
      <c r="E20" s="322"/>
      <c r="F20" s="322"/>
      <c r="G20" s="323"/>
      <c r="H20" s="49"/>
      <c r="J20" s="42"/>
      <c r="K20" s="42"/>
    </row>
    <row r="21" spans="1:16" s="24" customFormat="1" ht="10.5" customHeight="1" x14ac:dyDescent="0.2">
      <c r="A21" s="314"/>
      <c r="B21" s="348"/>
      <c r="C21" s="348"/>
      <c r="D21" s="348"/>
      <c r="E21" s="348"/>
      <c r="F21" s="348"/>
      <c r="G21" s="313"/>
      <c r="H21" s="309"/>
      <c r="I21" s="309"/>
      <c r="K21" s="309"/>
      <c r="L21" s="309"/>
    </row>
    <row r="22" spans="1:16" s="24" customFormat="1" ht="15.75" customHeight="1" x14ac:dyDescent="0.2">
      <c r="A22" s="314"/>
      <c r="B22" s="348"/>
      <c r="C22" s="348"/>
      <c r="D22" s="348"/>
      <c r="E22" s="348"/>
      <c r="F22" s="348"/>
      <c r="G22" s="313"/>
      <c r="H22" s="309"/>
      <c r="I22" s="309"/>
      <c r="K22" s="853" t="s">
        <v>261</v>
      </c>
      <c r="L22" s="853"/>
    </row>
    <row r="23" spans="1:16" s="24" customFormat="1" ht="41.25" customHeight="1" x14ac:dyDescent="0.2">
      <c r="A23" s="312" t="s">
        <v>2</v>
      </c>
      <c r="B23" s="841" t="s">
        <v>3</v>
      </c>
      <c r="C23" s="841"/>
      <c r="D23" s="841"/>
      <c r="E23" s="769" t="s">
        <v>18</v>
      </c>
      <c r="F23" s="769" t="s">
        <v>1</v>
      </c>
      <c r="G23" s="769" t="s">
        <v>29</v>
      </c>
      <c r="H23" s="769" t="s">
        <v>30</v>
      </c>
      <c r="I23" s="769" t="s">
        <v>69</v>
      </c>
      <c r="J23" s="315"/>
      <c r="K23" s="769" t="s">
        <v>262</v>
      </c>
      <c r="L23" s="769" t="s">
        <v>263</v>
      </c>
      <c r="N23" s="170" t="s">
        <v>322</v>
      </c>
    </row>
    <row r="24" spans="1:16" s="45" customFormat="1" ht="7.5" customHeight="1" x14ac:dyDescent="0.2">
      <c r="A24" s="225" t="s">
        <v>2</v>
      </c>
      <c r="B24" s="226" t="s">
        <v>3</v>
      </c>
      <c r="C24" s="226"/>
      <c r="D24" s="226"/>
      <c r="E24" s="227" t="s">
        <v>18</v>
      </c>
      <c r="F24" s="228" t="s">
        <v>1</v>
      </c>
      <c r="G24" s="229" t="s">
        <v>29</v>
      </c>
      <c r="H24" s="229" t="s">
        <v>30</v>
      </c>
      <c r="I24" s="52"/>
      <c r="K24" s="66"/>
      <c r="L24" s="66"/>
    </row>
    <row r="25" spans="1:16" ht="18" customHeight="1" x14ac:dyDescent="0.2">
      <c r="A25" s="224" t="s">
        <v>9</v>
      </c>
      <c r="B25" s="762" t="s">
        <v>94</v>
      </c>
      <c r="C25" s="762"/>
      <c r="D25" s="762"/>
      <c r="E25" s="230"/>
      <c r="F25" s="231"/>
      <c r="G25" s="232"/>
      <c r="H25" s="232"/>
      <c r="I25" s="232"/>
      <c r="J25" s="233"/>
      <c r="K25" s="234"/>
      <c r="L25" s="234"/>
      <c r="M25" s="234"/>
      <c r="N25" s="234"/>
    </row>
    <row r="26" spans="1:16" ht="9.9499999999999993" customHeight="1" x14ac:dyDescent="0.2">
      <c r="A26" s="225"/>
      <c r="B26" s="226"/>
      <c r="C26" s="226"/>
      <c r="D26" s="226"/>
      <c r="E26" s="227"/>
      <c r="F26" s="228"/>
      <c r="G26" s="229"/>
      <c r="H26" s="229"/>
      <c r="I26" s="47"/>
      <c r="J26" s="45"/>
      <c r="K26" s="66"/>
      <c r="L26" s="66"/>
    </row>
    <row r="27" spans="1:16" ht="18" customHeight="1" x14ac:dyDescent="0.2">
      <c r="A27" s="216" t="s">
        <v>5</v>
      </c>
      <c r="B27" s="842" t="s">
        <v>95</v>
      </c>
      <c r="C27" s="843"/>
      <c r="D27" s="843"/>
      <c r="E27" s="843"/>
      <c r="F27" s="843"/>
      <c r="G27" s="843"/>
      <c r="H27" s="843"/>
      <c r="I27" s="844"/>
      <c r="M27" s="19"/>
      <c r="N27" s="19"/>
      <c r="O27" s="19"/>
      <c r="P27" s="19"/>
    </row>
    <row r="28" spans="1:16" s="24" customFormat="1" ht="18" customHeight="1" x14ac:dyDescent="0.2">
      <c r="A28" s="217" t="s">
        <v>11</v>
      </c>
      <c r="B28" s="833" t="s">
        <v>63</v>
      </c>
      <c r="C28" s="834"/>
      <c r="D28" s="835"/>
      <c r="E28" s="54"/>
      <c r="F28" s="53"/>
      <c r="G28" s="218"/>
      <c r="H28" s="236"/>
      <c r="I28" s="237">
        <f>IF($G$15=0,0,ROUND(H28/FplkmBS1,3))</f>
        <v>0</v>
      </c>
      <c r="K28" s="317" t="s">
        <v>71</v>
      </c>
      <c r="L28" s="316"/>
      <c r="M28" s="19"/>
      <c r="N28" s="434"/>
      <c r="O28" s="19"/>
      <c r="P28" s="19"/>
    </row>
    <row r="29" spans="1:16" s="24" customFormat="1" ht="18" customHeight="1" x14ac:dyDescent="0.2">
      <c r="A29" s="217" t="s">
        <v>10</v>
      </c>
      <c r="B29" s="833" t="s">
        <v>62</v>
      </c>
      <c r="C29" s="834"/>
      <c r="D29" s="835"/>
      <c r="E29" s="54"/>
      <c r="F29" s="53"/>
      <c r="G29" s="218"/>
      <c r="H29" s="236"/>
      <c r="I29" s="237">
        <f>IF($G$15=0,0,ROUND(H29/FplkmBS1,3))</f>
        <v>0</v>
      </c>
      <c r="K29" s="317" t="s">
        <v>71</v>
      </c>
      <c r="L29" s="316"/>
      <c r="M29" s="19"/>
      <c r="N29" s="434"/>
      <c r="O29" s="19"/>
      <c r="P29" s="19"/>
    </row>
    <row r="30" spans="1:16" s="24" customFormat="1" ht="18" customHeight="1" x14ac:dyDescent="0.2">
      <c r="A30" s="217" t="s">
        <v>15</v>
      </c>
      <c r="B30" s="833" t="s">
        <v>93</v>
      </c>
      <c r="C30" s="834"/>
      <c r="D30" s="835"/>
      <c r="E30" s="54"/>
      <c r="F30" s="53"/>
      <c r="G30" s="218"/>
      <c r="H30" s="236"/>
      <c r="I30" s="237">
        <f>IF($G$15=0,0,ROUND(H30/FplkmBS1,3))</f>
        <v>0</v>
      </c>
      <c r="K30" s="317" t="s">
        <v>71</v>
      </c>
      <c r="L30" s="316"/>
      <c r="M30" s="19"/>
      <c r="N30" s="434"/>
      <c r="O30" s="19"/>
      <c r="P30" s="19"/>
    </row>
    <row r="31" spans="1:16" s="24" customFormat="1" ht="18" customHeight="1" x14ac:dyDescent="0.2">
      <c r="A31" s="217" t="s">
        <v>37</v>
      </c>
      <c r="B31" s="833" t="s">
        <v>61</v>
      </c>
      <c r="C31" s="834"/>
      <c r="D31" s="835"/>
      <c r="E31" s="54"/>
      <c r="F31" s="53"/>
      <c r="G31" s="218"/>
      <c r="H31" s="236"/>
      <c r="I31" s="237">
        <f>IF($G$15=0,0,ROUND(H31/FplkmBS1,3))</f>
        <v>0</v>
      </c>
      <c r="K31" s="317" t="s">
        <v>71</v>
      </c>
      <c r="L31" s="316"/>
      <c r="M31" s="19"/>
      <c r="N31" s="434"/>
      <c r="O31" s="19"/>
      <c r="P31" s="19"/>
    </row>
    <row r="32" spans="1:16" s="24" customFormat="1" ht="18" customHeight="1" x14ac:dyDescent="0.2">
      <c r="A32" s="217" t="s">
        <v>307</v>
      </c>
      <c r="B32" s="814" t="s">
        <v>101</v>
      </c>
      <c r="C32" s="814"/>
      <c r="D32" s="814"/>
      <c r="E32" s="54"/>
      <c r="F32" s="53"/>
      <c r="G32" s="218"/>
      <c r="H32" s="236"/>
      <c r="I32" s="237">
        <f t="shared" ref="I32:I33" si="0">IF($G$15=0,0,ROUND(H32/FplkmBS1,3))</f>
        <v>0</v>
      </c>
      <c r="K32" s="317" t="s">
        <v>71</v>
      </c>
      <c r="L32" s="316"/>
      <c r="M32" s="19"/>
      <c r="N32" s="434"/>
      <c r="O32" s="19"/>
      <c r="P32" s="19"/>
    </row>
    <row r="33" spans="1:16" s="24" customFormat="1" ht="18" customHeight="1" x14ac:dyDescent="0.2">
      <c r="A33" s="217" t="s">
        <v>308</v>
      </c>
      <c r="B33" s="837" t="s">
        <v>111</v>
      </c>
      <c r="C33" s="838"/>
      <c r="D33" s="839"/>
      <c r="E33" s="54"/>
      <c r="F33" s="53"/>
      <c r="G33" s="218"/>
      <c r="H33" s="236"/>
      <c r="I33" s="237">
        <f t="shared" si="0"/>
        <v>0</v>
      </c>
      <c r="K33" s="317" t="s">
        <v>71</v>
      </c>
      <c r="L33" s="316"/>
      <c r="M33" s="19"/>
      <c r="N33" s="434"/>
      <c r="O33" s="19"/>
      <c r="P33" s="19"/>
    </row>
    <row r="34" spans="1:16" ht="18" customHeight="1" x14ac:dyDescent="0.2">
      <c r="A34" s="238"/>
      <c r="B34" s="824" t="s">
        <v>26</v>
      </c>
      <c r="C34" s="825"/>
      <c r="D34" s="825"/>
      <c r="E34" s="825"/>
      <c r="F34" s="825"/>
      <c r="G34" s="826"/>
      <c r="H34" s="239">
        <f>ROUND(SUM(H28:H33),2)</f>
        <v>0</v>
      </c>
      <c r="I34" s="240">
        <f>IF($G$15=0,0,ROUND(H34/FplkmBS1,3))</f>
        <v>0</v>
      </c>
      <c r="K34" s="66"/>
      <c r="L34" s="66"/>
      <c r="M34" s="19"/>
      <c r="N34" s="19"/>
      <c r="O34" s="19"/>
      <c r="P34" s="19"/>
    </row>
    <row r="35" spans="1:16" ht="9.9499999999999993" customHeight="1" x14ac:dyDescent="0.2">
      <c r="A35" s="245"/>
      <c r="B35" s="241"/>
      <c r="C35" s="241"/>
      <c r="D35" s="241"/>
      <c r="E35" s="241"/>
      <c r="F35" s="242"/>
      <c r="G35" s="241"/>
      <c r="H35" s="243"/>
      <c r="I35" s="33"/>
    </row>
    <row r="36" spans="1:16" ht="18" customHeight="1" x14ac:dyDescent="0.2">
      <c r="A36" s="216" t="s">
        <v>6</v>
      </c>
      <c r="B36" s="842" t="s">
        <v>96</v>
      </c>
      <c r="C36" s="843"/>
      <c r="D36" s="843"/>
      <c r="E36" s="843"/>
      <c r="F36" s="843"/>
      <c r="G36" s="843"/>
      <c r="H36" s="843"/>
      <c r="I36" s="844"/>
    </row>
    <row r="37" spans="1:16" s="24" customFormat="1" ht="18" customHeight="1" x14ac:dyDescent="0.2">
      <c r="A37" s="217" t="s">
        <v>12</v>
      </c>
      <c r="B37" s="852" t="s">
        <v>97</v>
      </c>
      <c r="C37" s="852"/>
      <c r="D37" s="852"/>
      <c r="E37" s="54"/>
      <c r="F37" s="53"/>
      <c r="G37" s="218"/>
      <c r="H37" s="236"/>
      <c r="I37" s="237">
        <f t="shared" ref="I37:I45" si="1">IF($G$15=0,0,ROUND(H37/FplkmBS1,3))</f>
        <v>0</v>
      </c>
      <c r="K37" s="317" t="s">
        <v>71</v>
      </c>
      <c r="L37" s="316"/>
      <c r="N37" s="317" t="s">
        <v>71</v>
      </c>
    </row>
    <row r="38" spans="1:16" s="24" customFormat="1" ht="18" customHeight="1" x14ac:dyDescent="0.2">
      <c r="A38" s="217" t="s">
        <v>13</v>
      </c>
      <c r="B38" s="833" t="s">
        <v>98</v>
      </c>
      <c r="C38" s="834"/>
      <c r="D38" s="835"/>
      <c r="E38" s="54"/>
      <c r="F38" s="53"/>
      <c r="G38" s="218"/>
      <c r="H38" s="236"/>
      <c r="I38" s="237">
        <f t="shared" si="1"/>
        <v>0</v>
      </c>
      <c r="K38" s="317" t="s">
        <v>71</v>
      </c>
      <c r="L38" s="316"/>
      <c r="N38" s="317" t="s">
        <v>71</v>
      </c>
    </row>
    <row r="39" spans="1:16" s="24" customFormat="1" ht="18" customHeight="1" x14ac:dyDescent="0.2">
      <c r="A39" s="217" t="s">
        <v>14</v>
      </c>
      <c r="B39" s="833" t="s">
        <v>258</v>
      </c>
      <c r="C39" s="834"/>
      <c r="D39" s="835"/>
      <c r="E39" s="54"/>
      <c r="F39" s="53"/>
      <c r="G39" s="218"/>
      <c r="H39" s="236"/>
      <c r="I39" s="237">
        <f t="shared" si="1"/>
        <v>0</v>
      </c>
      <c r="K39" s="317" t="s">
        <v>71</v>
      </c>
      <c r="L39" s="316"/>
      <c r="N39" s="317" t="s">
        <v>71</v>
      </c>
    </row>
    <row r="40" spans="1:16" s="24" customFormat="1" ht="18" customHeight="1" x14ac:dyDescent="0.2">
      <c r="A40" s="217" t="s">
        <v>112</v>
      </c>
      <c r="B40" s="852" t="s">
        <v>99</v>
      </c>
      <c r="C40" s="852"/>
      <c r="D40" s="852"/>
      <c r="E40" s="54"/>
      <c r="F40" s="53"/>
      <c r="G40" s="218"/>
      <c r="H40" s="236"/>
      <c r="I40" s="237">
        <f t="shared" si="1"/>
        <v>0</v>
      </c>
      <c r="K40" s="317" t="s">
        <v>71</v>
      </c>
      <c r="L40" s="316"/>
      <c r="N40" s="317" t="s">
        <v>71</v>
      </c>
    </row>
    <row r="41" spans="1:16" s="24" customFormat="1" ht="18" customHeight="1" x14ac:dyDescent="0.2">
      <c r="A41" s="217" t="s">
        <v>113</v>
      </c>
      <c r="B41" s="833" t="s">
        <v>235</v>
      </c>
      <c r="C41" s="834"/>
      <c r="D41" s="835"/>
      <c r="E41" s="54"/>
      <c r="F41" s="53"/>
      <c r="G41" s="218"/>
      <c r="H41" s="236"/>
      <c r="I41" s="237">
        <f t="shared" si="1"/>
        <v>0</v>
      </c>
      <c r="K41" s="317" t="s">
        <v>71</v>
      </c>
      <c r="L41" s="316"/>
      <c r="N41" s="317" t="s">
        <v>71</v>
      </c>
    </row>
    <row r="42" spans="1:16" s="24" customFormat="1" ht="18" customHeight="1" x14ac:dyDescent="0.2">
      <c r="A42" s="217" t="s">
        <v>114</v>
      </c>
      <c r="B42" s="837" t="s">
        <v>236</v>
      </c>
      <c r="C42" s="838"/>
      <c r="D42" s="839"/>
      <c r="E42" s="54"/>
      <c r="F42" s="53"/>
      <c r="G42" s="218"/>
      <c r="H42" s="236"/>
      <c r="I42" s="237">
        <f t="shared" si="1"/>
        <v>0</v>
      </c>
      <c r="K42" s="317" t="s">
        <v>71</v>
      </c>
      <c r="L42" s="316"/>
      <c r="N42" s="317" t="s">
        <v>71</v>
      </c>
    </row>
    <row r="43" spans="1:16" s="24" customFormat="1" ht="18" customHeight="1" x14ac:dyDescent="0.2">
      <c r="A43" s="217" t="s">
        <v>115</v>
      </c>
      <c r="B43" s="821" t="s">
        <v>100</v>
      </c>
      <c r="C43" s="822"/>
      <c r="D43" s="823"/>
      <c r="E43" s="54"/>
      <c r="F43" s="53"/>
      <c r="G43" s="218"/>
      <c r="H43" s="236"/>
      <c r="I43" s="237">
        <f t="shared" si="1"/>
        <v>0</v>
      </c>
      <c r="K43" s="317" t="s">
        <v>71</v>
      </c>
      <c r="L43" s="316"/>
      <c r="N43" s="317" t="s">
        <v>71</v>
      </c>
    </row>
    <row r="44" spans="1:16" s="24" customFormat="1" ht="18" customHeight="1" x14ac:dyDescent="0.2">
      <c r="A44" s="217" t="s">
        <v>116</v>
      </c>
      <c r="B44" s="814" t="s">
        <v>286</v>
      </c>
      <c r="C44" s="814"/>
      <c r="D44" s="814"/>
      <c r="E44" s="54"/>
      <c r="F44" s="53"/>
      <c r="G44" s="218"/>
      <c r="H44" s="236"/>
      <c r="I44" s="237">
        <f t="shared" si="1"/>
        <v>0</v>
      </c>
      <c r="K44" s="317" t="s">
        <v>71</v>
      </c>
      <c r="L44" s="316"/>
      <c r="N44" s="317" t="s">
        <v>71</v>
      </c>
    </row>
    <row r="45" spans="1:16" ht="18" customHeight="1" x14ac:dyDescent="0.2">
      <c r="A45" s="238"/>
      <c r="B45" s="824" t="s">
        <v>25</v>
      </c>
      <c r="C45" s="825"/>
      <c r="D45" s="825"/>
      <c r="E45" s="825"/>
      <c r="F45" s="825"/>
      <c r="G45" s="826"/>
      <c r="H45" s="239">
        <f>ROUND(SUM(H37:H44),2)</f>
        <v>0</v>
      </c>
      <c r="I45" s="240">
        <f t="shared" si="1"/>
        <v>0</v>
      </c>
      <c r="K45" s="66"/>
      <c r="L45" s="66"/>
    </row>
    <row r="46" spans="1:16" s="45" customFormat="1" ht="9.9499999999999993" customHeight="1" x14ac:dyDescent="0.2">
      <c r="A46" s="246"/>
      <c r="B46" s="226"/>
      <c r="C46" s="226"/>
      <c r="D46" s="226"/>
      <c r="E46" s="227"/>
      <c r="F46" s="228"/>
      <c r="G46" s="229"/>
      <c r="H46" s="247"/>
      <c r="I46" s="52"/>
      <c r="K46" s="66"/>
      <c r="L46" s="66"/>
    </row>
    <row r="47" spans="1:16" ht="18" customHeight="1" x14ac:dyDescent="0.2">
      <c r="A47" s="216" t="s">
        <v>7</v>
      </c>
      <c r="B47" s="827" t="s">
        <v>102</v>
      </c>
      <c r="C47" s="828"/>
      <c r="D47" s="828"/>
      <c r="E47" s="828"/>
      <c r="F47" s="828"/>
      <c r="G47" s="828"/>
      <c r="H47" s="828"/>
      <c r="I47" s="829"/>
      <c r="K47" s="128"/>
    </row>
    <row r="48" spans="1:16" ht="18" customHeight="1" x14ac:dyDescent="0.2">
      <c r="A48" s="217" t="s">
        <v>39</v>
      </c>
      <c r="B48" s="837" t="s">
        <v>104</v>
      </c>
      <c r="C48" s="838"/>
      <c r="D48" s="839"/>
      <c r="E48" s="53"/>
      <c r="F48" s="53"/>
      <c r="G48" s="53"/>
      <c r="H48" s="198"/>
      <c r="I48" s="237">
        <f t="shared" ref="I48:I51" si="2">IF($G$15=0,0,ROUND(H48/FplkmBS1,3))</f>
        <v>0</v>
      </c>
      <c r="K48" s="317" t="s">
        <v>71</v>
      </c>
      <c r="L48" s="318"/>
      <c r="N48" s="328"/>
    </row>
    <row r="49" spans="1:16" ht="18" customHeight="1" x14ac:dyDescent="0.2">
      <c r="A49" s="217" t="s">
        <v>40</v>
      </c>
      <c r="B49" s="821" t="s">
        <v>268</v>
      </c>
      <c r="C49" s="822"/>
      <c r="D49" s="823"/>
      <c r="E49" s="53"/>
      <c r="F49" s="53"/>
      <c r="G49" s="53"/>
      <c r="H49" s="198"/>
      <c r="I49" s="237">
        <f t="shared" si="2"/>
        <v>0</v>
      </c>
      <c r="K49" s="317" t="s">
        <v>71</v>
      </c>
      <c r="L49" s="317"/>
      <c r="N49" s="328"/>
    </row>
    <row r="50" spans="1:16" ht="18" customHeight="1" x14ac:dyDescent="0.2">
      <c r="A50" s="217" t="s">
        <v>233</v>
      </c>
      <c r="B50" s="845" t="s">
        <v>103</v>
      </c>
      <c r="C50" s="846"/>
      <c r="D50" s="847"/>
      <c r="E50" s="53"/>
      <c r="F50" s="53"/>
      <c r="G50" s="53"/>
      <c r="H50" s="198"/>
      <c r="I50" s="237">
        <f t="shared" si="2"/>
        <v>0</v>
      </c>
      <c r="K50" s="317" t="s">
        <v>71</v>
      </c>
      <c r="L50" s="317"/>
      <c r="N50" s="328"/>
    </row>
    <row r="51" spans="1:16" ht="18" customHeight="1" x14ac:dyDescent="0.2">
      <c r="A51" s="238"/>
      <c r="B51" s="824" t="s">
        <v>43</v>
      </c>
      <c r="C51" s="825"/>
      <c r="D51" s="825"/>
      <c r="E51" s="825"/>
      <c r="F51" s="825"/>
      <c r="G51" s="826"/>
      <c r="H51" s="239">
        <f>ROUND(SUM(H48:H50),2)</f>
        <v>0</v>
      </c>
      <c r="I51" s="240">
        <f t="shared" si="2"/>
        <v>0</v>
      </c>
    </row>
    <row r="52" spans="1:16" ht="18" customHeight="1" x14ac:dyDescent="0.2">
      <c r="A52" s="249"/>
      <c r="B52" s="250"/>
      <c r="C52" s="250"/>
      <c r="D52" s="250"/>
      <c r="E52" s="251"/>
      <c r="F52" s="252"/>
      <c r="G52" s="253" t="s">
        <v>73</v>
      </c>
      <c r="H52" s="254">
        <f>H51+H45+H34</f>
        <v>0</v>
      </c>
      <c r="I52" s="255">
        <f>IF(FplkmBS1=0,0,ROUND(H52/FplkmBS1,3))</f>
        <v>0</v>
      </c>
    </row>
    <row r="53" spans="1:16" s="18" customFormat="1" ht="15" customHeight="1" x14ac:dyDescent="0.2">
      <c r="A53" s="21"/>
      <c r="B53" s="13"/>
      <c r="C53" s="13"/>
      <c r="D53" s="13"/>
      <c r="E53" s="22"/>
      <c r="F53" s="23"/>
      <c r="G53" s="16"/>
      <c r="H53" s="269"/>
      <c r="I53" s="50"/>
      <c r="K53" s="853" t="s">
        <v>261</v>
      </c>
      <c r="L53" s="853"/>
    </row>
    <row r="54" spans="1:16" s="24" customFormat="1" ht="42" customHeight="1" x14ac:dyDescent="0.2">
      <c r="A54" s="235" t="s">
        <v>2</v>
      </c>
      <c r="B54" s="830" t="s">
        <v>3</v>
      </c>
      <c r="C54" s="831"/>
      <c r="D54" s="832"/>
      <c r="E54" s="769" t="s">
        <v>18</v>
      </c>
      <c r="F54" s="769" t="s">
        <v>1</v>
      </c>
      <c r="G54" s="769" t="s">
        <v>29</v>
      </c>
      <c r="H54" s="260" t="s">
        <v>30</v>
      </c>
      <c r="I54" s="769" t="s">
        <v>69</v>
      </c>
      <c r="K54" s="769" t="s">
        <v>262</v>
      </c>
      <c r="L54" s="769" t="s">
        <v>263</v>
      </c>
      <c r="N54" s="170" t="s">
        <v>322</v>
      </c>
    </row>
    <row r="55" spans="1:16" s="45" customFormat="1" ht="9.9499999999999993" customHeight="1" x14ac:dyDescent="0.2">
      <c r="A55" s="225" t="s">
        <v>0</v>
      </c>
      <c r="B55" s="226"/>
      <c r="C55" s="226"/>
      <c r="D55" s="226"/>
      <c r="E55" s="227"/>
      <c r="F55" s="228"/>
      <c r="G55" s="229"/>
      <c r="H55" s="247"/>
      <c r="I55" s="52"/>
      <c r="K55" s="66"/>
      <c r="L55" s="66"/>
    </row>
    <row r="56" spans="1:16" ht="18" customHeight="1" x14ac:dyDescent="0.2">
      <c r="A56" s="224" t="s">
        <v>22</v>
      </c>
      <c r="B56" s="762" t="s">
        <v>31</v>
      </c>
      <c r="C56" s="762"/>
      <c r="D56" s="762"/>
      <c r="E56" s="230"/>
      <c r="F56" s="231"/>
      <c r="G56" s="232"/>
      <c r="H56" s="256"/>
      <c r="I56" s="232"/>
      <c r="J56" s="233"/>
      <c r="K56" s="234"/>
      <c r="L56" s="234"/>
      <c r="M56" s="234"/>
      <c r="N56" s="234"/>
    </row>
    <row r="57" spans="1:16" ht="9.9499999999999993" customHeight="1" x14ac:dyDescent="0.2">
      <c r="A57" s="276"/>
      <c r="B57" s="226"/>
      <c r="C57" s="226"/>
      <c r="D57" s="226"/>
      <c r="E57" s="227"/>
      <c r="F57" s="228"/>
      <c r="G57" s="229"/>
      <c r="H57" s="247"/>
      <c r="I57" s="47"/>
    </row>
    <row r="58" spans="1:16" ht="18" customHeight="1" x14ac:dyDescent="0.2">
      <c r="A58" s="216" t="s">
        <v>117</v>
      </c>
      <c r="B58" s="827" t="s">
        <v>38</v>
      </c>
      <c r="C58" s="828"/>
      <c r="D58" s="828"/>
      <c r="E58" s="828"/>
      <c r="F58" s="828"/>
      <c r="G58" s="828"/>
      <c r="H58" s="828"/>
      <c r="I58" s="829"/>
    </row>
    <row r="59" spans="1:16" ht="18" customHeight="1" x14ac:dyDescent="0.2">
      <c r="A59" s="217" t="s">
        <v>118</v>
      </c>
      <c r="B59" s="766" t="s">
        <v>366</v>
      </c>
      <c r="C59" s="767"/>
      <c r="D59" s="329"/>
      <c r="E59" s="783"/>
      <c r="F59" s="55" t="s">
        <v>35</v>
      </c>
      <c r="G59" s="198"/>
      <c r="H59" s="259">
        <f>ROUND(E59*G59,2)</f>
        <v>0</v>
      </c>
      <c r="I59" s="237">
        <f>IFERROR(H59/FplkmBS1,0)</f>
        <v>0</v>
      </c>
      <c r="K59" s="319"/>
      <c r="L59" s="317" t="s">
        <v>71</v>
      </c>
      <c r="N59" s="317" t="s">
        <v>71</v>
      </c>
      <c r="P59" s="784" t="s">
        <v>537</v>
      </c>
    </row>
    <row r="60" spans="1:16" ht="18" customHeight="1" x14ac:dyDescent="0.2">
      <c r="A60" s="217" t="s">
        <v>119</v>
      </c>
      <c r="B60" s="766" t="s">
        <v>367</v>
      </c>
      <c r="C60" s="767"/>
      <c r="D60" s="329"/>
      <c r="E60" s="53"/>
      <c r="F60" s="53"/>
      <c r="G60" s="53"/>
      <c r="H60" s="198"/>
      <c r="I60" s="237">
        <f>IFERROR(H60/FplkmBS1,0)</f>
        <v>0</v>
      </c>
      <c r="K60" s="319"/>
      <c r="L60" s="317" t="s">
        <v>71</v>
      </c>
      <c r="N60" s="317" t="s">
        <v>71</v>
      </c>
    </row>
    <row r="61" spans="1:16" ht="18" customHeight="1" x14ac:dyDescent="0.2">
      <c r="A61" s="238"/>
      <c r="B61" s="824" t="s">
        <v>179</v>
      </c>
      <c r="C61" s="825"/>
      <c r="D61" s="825"/>
      <c r="E61" s="825"/>
      <c r="F61" s="825"/>
      <c r="G61" s="826"/>
      <c r="H61" s="239">
        <f>ROUND(SUM(H59:H60),2)</f>
        <v>0</v>
      </c>
      <c r="I61" s="240">
        <f>IF($G$15=0,0,ROUND(H61/FplkmBS1,3))</f>
        <v>0</v>
      </c>
    </row>
    <row r="62" spans="1:16" ht="9.9499999999999993" customHeight="1" x14ac:dyDescent="0.2">
      <c r="A62" s="245"/>
      <c r="B62" s="25"/>
      <c r="C62" s="25"/>
      <c r="D62" s="25"/>
      <c r="E62" s="26"/>
      <c r="F62" s="27"/>
      <c r="G62" s="28"/>
      <c r="H62" s="199"/>
      <c r="I62" s="40"/>
    </row>
    <row r="63" spans="1:16" ht="18" customHeight="1" x14ac:dyDescent="0.2">
      <c r="A63" s="216" t="s">
        <v>120</v>
      </c>
      <c r="B63" s="827" t="s">
        <v>31</v>
      </c>
      <c r="C63" s="828"/>
      <c r="D63" s="828"/>
      <c r="E63" s="828"/>
      <c r="F63" s="828"/>
      <c r="G63" s="828"/>
      <c r="H63" s="828"/>
      <c r="I63" s="829"/>
    </row>
    <row r="64" spans="1:16" ht="18" customHeight="1" x14ac:dyDescent="0.2">
      <c r="A64" s="217" t="s">
        <v>176</v>
      </c>
      <c r="B64" s="814" t="s">
        <v>287</v>
      </c>
      <c r="C64" s="814"/>
      <c r="D64" s="814"/>
      <c r="E64" s="257"/>
      <c r="F64" s="55" t="s">
        <v>35</v>
      </c>
      <c r="G64" s="258"/>
      <c r="H64" s="259">
        <f>ROUND(E64*G64,2)</f>
        <v>0</v>
      </c>
      <c r="I64" s="237">
        <f>IF($G$15=0,0,ROUND(H64/FplkmBS1,3))</f>
        <v>0</v>
      </c>
      <c r="K64" s="318"/>
      <c r="L64" s="317" t="s">
        <v>71</v>
      </c>
      <c r="N64" s="317" t="s">
        <v>71</v>
      </c>
    </row>
    <row r="65" spans="1:15" ht="18" customHeight="1" x14ac:dyDescent="0.2">
      <c r="A65" s="217" t="s">
        <v>177</v>
      </c>
      <c r="B65" s="837" t="s">
        <v>36</v>
      </c>
      <c r="C65" s="838"/>
      <c r="D65" s="839"/>
      <c r="E65" s="257"/>
      <c r="F65" s="55" t="s">
        <v>35</v>
      </c>
      <c r="G65" s="258"/>
      <c r="H65" s="259">
        <f>ROUND(E65*G65,2)</f>
        <v>0</v>
      </c>
      <c r="I65" s="237">
        <f>IF($G$15=0,0,ROUND(H65/FplkmBS1,3))</f>
        <v>0</v>
      </c>
      <c r="K65" s="354" t="s">
        <v>71</v>
      </c>
      <c r="L65" s="346"/>
      <c r="M65" s="342"/>
      <c r="N65" s="317" t="s">
        <v>71</v>
      </c>
    </row>
    <row r="66" spans="1:15" ht="18" customHeight="1" x14ac:dyDescent="0.2">
      <c r="A66" s="217" t="s">
        <v>178</v>
      </c>
      <c r="B66" s="814" t="s">
        <v>23</v>
      </c>
      <c r="C66" s="814"/>
      <c r="D66" s="814"/>
      <c r="E66" s="257"/>
      <c r="F66" s="55" t="s">
        <v>47</v>
      </c>
      <c r="G66" s="258"/>
      <c r="H66" s="259">
        <f>ROUND(E66*G66,2)</f>
        <v>0</v>
      </c>
      <c r="I66" s="237">
        <f>IF($G$15=0,0,ROUND(H66/FplkmBS1,3))</f>
        <v>0</v>
      </c>
      <c r="K66" s="354" t="s">
        <v>71</v>
      </c>
      <c r="L66" s="346"/>
      <c r="M66" s="342"/>
      <c r="N66" s="317" t="s">
        <v>71</v>
      </c>
    </row>
    <row r="67" spans="1:15" ht="18" customHeight="1" x14ac:dyDescent="0.2">
      <c r="A67" s="238"/>
      <c r="B67" s="824" t="s">
        <v>180</v>
      </c>
      <c r="C67" s="825"/>
      <c r="D67" s="825"/>
      <c r="E67" s="825"/>
      <c r="F67" s="825"/>
      <c r="G67" s="826"/>
      <c r="H67" s="239">
        <f>ROUND(SUM(H64,H65,H66),2)</f>
        <v>0</v>
      </c>
      <c r="I67" s="240">
        <f>IF($G$15=0,0,ROUND(H67/FplkmBS1,3))</f>
        <v>0</v>
      </c>
      <c r="K67" s="68"/>
      <c r="L67" s="127"/>
    </row>
    <row r="68" spans="1:15" ht="18" customHeight="1" x14ac:dyDescent="0.2">
      <c r="A68" s="249"/>
      <c r="B68" s="250"/>
      <c r="C68" s="250"/>
      <c r="D68" s="250"/>
      <c r="E68" s="251"/>
      <c r="F68" s="252"/>
      <c r="G68" s="253" t="s">
        <v>182</v>
      </c>
      <c r="H68" s="254">
        <f>H61+H67</f>
        <v>0</v>
      </c>
      <c r="I68" s="255">
        <f>IF(FplkmBS1=0,0,ROUND(H68/FplkmBS1,3))</f>
        <v>0</v>
      </c>
    </row>
    <row r="69" spans="1:15" ht="9.9499999999999993" customHeight="1" x14ac:dyDescent="0.2">
      <c r="A69" s="137"/>
      <c r="B69" s="25"/>
      <c r="C69" s="25"/>
      <c r="D69" s="25"/>
      <c r="E69" s="26"/>
      <c r="F69" s="27"/>
      <c r="G69" s="28"/>
      <c r="H69" s="199"/>
      <c r="I69" s="40"/>
    </row>
    <row r="70" spans="1:15" s="45" customFormat="1" ht="9.9499999999999993" customHeight="1" x14ac:dyDescent="0.2">
      <c r="A70" s="225"/>
      <c r="B70" s="226"/>
      <c r="C70" s="226"/>
      <c r="D70" s="226"/>
      <c r="E70" s="227"/>
      <c r="F70" s="228"/>
      <c r="G70" s="229"/>
      <c r="H70" s="247"/>
      <c r="I70" s="52"/>
      <c r="K70" s="66"/>
      <c r="L70" s="66"/>
    </row>
    <row r="71" spans="1:15" ht="18" customHeight="1" x14ac:dyDescent="0.2">
      <c r="A71" s="224" t="s">
        <v>8</v>
      </c>
      <c r="B71" s="762" t="s">
        <v>41</v>
      </c>
      <c r="C71" s="762"/>
      <c r="D71" s="762"/>
      <c r="E71" s="230"/>
      <c r="F71" s="231"/>
      <c r="G71" s="232"/>
      <c r="H71" s="256"/>
      <c r="I71" s="232"/>
      <c r="J71" s="233"/>
      <c r="K71" s="234"/>
      <c r="L71" s="234"/>
      <c r="M71" s="234"/>
      <c r="N71" s="234"/>
    </row>
    <row r="72" spans="1:15" ht="9.9499999999999993" customHeight="1" x14ac:dyDescent="0.2">
      <c r="A72" s="225" t="s">
        <v>0</v>
      </c>
      <c r="B72" s="226"/>
      <c r="C72" s="226"/>
      <c r="D72" s="226"/>
      <c r="E72" s="227"/>
      <c r="F72" s="228"/>
      <c r="G72" s="229"/>
      <c r="H72" s="247"/>
      <c r="I72" s="52"/>
    </row>
    <row r="73" spans="1:15" ht="18" customHeight="1" x14ac:dyDescent="0.2">
      <c r="A73" s="216" t="s">
        <v>8</v>
      </c>
      <c r="B73" s="827" t="s">
        <v>41</v>
      </c>
      <c r="C73" s="828"/>
      <c r="D73" s="828"/>
      <c r="E73" s="828"/>
      <c r="F73" s="828"/>
      <c r="G73" s="828"/>
      <c r="H73" s="828"/>
      <c r="I73" s="829"/>
      <c r="K73" s="80"/>
    </row>
    <row r="74" spans="1:15" ht="18" customHeight="1" x14ac:dyDescent="0.2">
      <c r="A74" s="217" t="s">
        <v>121</v>
      </c>
      <c r="B74" s="223" t="s">
        <v>4</v>
      </c>
      <c r="C74" s="863"/>
      <c r="D74" s="864"/>
      <c r="E74" s="864"/>
      <c r="F74" s="864"/>
      <c r="G74" s="865"/>
      <c r="H74" s="259">
        <f>SUM(H75:H76)</f>
        <v>0</v>
      </c>
      <c r="I74" s="237">
        <f>IF($G$15=0,0,ROUND(H74/FplkmBS1,3))</f>
        <v>0</v>
      </c>
      <c r="K74" s="128"/>
    </row>
    <row r="75" spans="1:15" ht="18" customHeight="1" x14ac:dyDescent="0.2">
      <c r="A75" s="262" t="s">
        <v>122</v>
      </c>
      <c r="B75" s="206" t="s">
        <v>33</v>
      </c>
      <c r="C75" s="206" t="s">
        <v>264</v>
      </c>
      <c r="D75" s="308" t="s">
        <v>257</v>
      </c>
      <c r="E75" s="258"/>
      <c r="F75" s="263" t="s">
        <v>265</v>
      </c>
      <c r="G75" s="360"/>
      <c r="H75" s="259">
        <f t="shared" ref="H75:H80" si="3">ROUND(E75*G75,2)</f>
        <v>0</v>
      </c>
      <c r="I75" s="237">
        <f t="shared" ref="I75:I80" si="4">IF($G$15=0,0,ROUND(H75/FplkmBS1,3))</f>
        <v>0</v>
      </c>
      <c r="K75" s="318"/>
      <c r="L75" s="320" t="s">
        <v>71</v>
      </c>
      <c r="M75" s="307"/>
      <c r="N75" s="318" t="s">
        <v>71</v>
      </c>
    </row>
    <row r="76" spans="1:15" ht="18" customHeight="1" x14ac:dyDescent="0.2">
      <c r="A76" s="262" t="s">
        <v>123</v>
      </c>
      <c r="B76" s="206" t="s">
        <v>42</v>
      </c>
      <c r="C76" s="206" t="s">
        <v>264</v>
      </c>
      <c r="D76" s="308" t="s">
        <v>257</v>
      </c>
      <c r="E76" s="58"/>
      <c r="F76" s="263" t="s">
        <v>265</v>
      </c>
      <c r="G76" s="360"/>
      <c r="H76" s="259">
        <f t="shared" si="3"/>
        <v>0</v>
      </c>
      <c r="I76" s="237">
        <f t="shared" si="4"/>
        <v>0</v>
      </c>
      <c r="K76" s="317"/>
      <c r="L76" s="320" t="s">
        <v>71</v>
      </c>
      <c r="M76" s="307"/>
      <c r="N76" s="318" t="s">
        <v>71</v>
      </c>
      <c r="O76" s="19"/>
    </row>
    <row r="77" spans="1:15" ht="18" customHeight="1" x14ac:dyDescent="0.2">
      <c r="A77" s="217" t="s">
        <v>124</v>
      </c>
      <c r="B77" s="248" t="s">
        <v>237</v>
      </c>
      <c r="C77" s="248" t="s">
        <v>264</v>
      </c>
      <c r="D77" s="308" t="s">
        <v>257</v>
      </c>
      <c r="E77" s="58"/>
      <c r="F77" s="55" t="s">
        <v>265</v>
      </c>
      <c r="G77" s="360"/>
      <c r="H77" s="259">
        <f t="shared" si="3"/>
        <v>0</v>
      </c>
      <c r="I77" s="237">
        <f t="shared" si="4"/>
        <v>0</v>
      </c>
      <c r="K77" s="317" t="s">
        <v>71</v>
      </c>
      <c r="L77" s="320"/>
      <c r="M77" s="307"/>
      <c r="N77" s="317" t="s">
        <v>71</v>
      </c>
      <c r="O77" s="342"/>
    </row>
    <row r="78" spans="1:15" ht="18" customHeight="1" x14ac:dyDescent="0.2">
      <c r="A78" s="217" t="s">
        <v>238</v>
      </c>
      <c r="B78" s="248" t="s">
        <v>280</v>
      </c>
      <c r="C78" s="248" t="s">
        <v>264</v>
      </c>
      <c r="D78" s="308" t="s">
        <v>257</v>
      </c>
      <c r="E78" s="58"/>
      <c r="F78" s="55" t="s">
        <v>265</v>
      </c>
      <c r="G78" s="360"/>
      <c r="H78" s="259">
        <f t="shared" si="3"/>
        <v>0</v>
      </c>
      <c r="I78" s="237">
        <f t="shared" si="4"/>
        <v>0</v>
      </c>
      <c r="K78" s="317" t="s">
        <v>71</v>
      </c>
      <c r="L78" s="347"/>
      <c r="M78" s="342"/>
      <c r="N78" s="317" t="s">
        <v>71</v>
      </c>
    </row>
    <row r="79" spans="1:15" ht="24" customHeight="1" x14ac:dyDescent="0.2">
      <c r="A79" s="217" t="s">
        <v>245</v>
      </c>
      <c r="B79" s="763" t="s">
        <v>279</v>
      </c>
      <c r="C79" s="53"/>
      <c r="D79" s="53"/>
      <c r="E79" s="58"/>
      <c r="F79" s="55" t="s">
        <v>355</v>
      </c>
      <c r="G79" s="360"/>
      <c r="H79" s="259">
        <f t="shared" si="3"/>
        <v>0</v>
      </c>
      <c r="I79" s="237">
        <f>IF($G$15=0,0,ROUND(H79/FplkmBS1,3))</f>
        <v>0</v>
      </c>
      <c r="K79" s="317"/>
      <c r="L79" s="321" t="s">
        <v>71</v>
      </c>
      <c r="M79" s="307"/>
      <c r="N79" s="317" t="s">
        <v>71</v>
      </c>
    </row>
    <row r="80" spans="1:15" ht="24.75" customHeight="1" x14ac:dyDescent="0.2">
      <c r="A80" s="217" t="s">
        <v>304</v>
      </c>
      <c r="B80" s="768" t="s">
        <v>239</v>
      </c>
      <c r="C80" s="248" t="s">
        <v>264</v>
      </c>
      <c r="D80" s="308" t="s">
        <v>257</v>
      </c>
      <c r="E80" s="59"/>
      <c r="F80" s="55" t="s">
        <v>265</v>
      </c>
      <c r="G80" s="361"/>
      <c r="H80" s="259">
        <f t="shared" si="3"/>
        <v>0</v>
      </c>
      <c r="I80" s="237">
        <f t="shared" si="4"/>
        <v>0</v>
      </c>
      <c r="K80" s="317" t="s">
        <v>71</v>
      </c>
      <c r="L80" s="321"/>
      <c r="M80" s="307"/>
      <c r="N80" s="317" t="s">
        <v>71</v>
      </c>
      <c r="O80" s="342"/>
    </row>
    <row r="81" spans="1:15" s="19" customFormat="1" ht="18" customHeight="1" x14ac:dyDescent="0.2">
      <c r="A81" s="238"/>
      <c r="B81" s="824" t="s">
        <v>181</v>
      </c>
      <c r="C81" s="825"/>
      <c r="D81" s="825"/>
      <c r="E81" s="825"/>
      <c r="F81" s="825"/>
      <c r="G81" s="826"/>
      <c r="H81" s="239">
        <f>ROUND(SUM(H74,H77,H78,H79,H80),2)</f>
        <v>0</v>
      </c>
      <c r="I81" s="240">
        <f>IF($G$15=0,0,ROUND(H81/FplkmBS1,3))</f>
        <v>0</v>
      </c>
      <c r="K81" s="42"/>
      <c r="L81" s="42"/>
      <c r="O81" s="341"/>
    </row>
    <row r="82" spans="1:15" ht="18" customHeight="1" x14ac:dyDescent="0.2">
      <c r="A82" s="249"/>
      <c r="B82" s="250"/>
      <c r="C82" s="250"/>
      <c r="D82" s="250"/>
      <c r="E82" s="251"/>
      <c r="F82" s="252"/>
      <c r="G82" s="253" t="s">
        <v>181</v>
      </c>
      <c r="H82" s="254">
        <f>H81</f>
        <v>0</v>
      </c>
      <c r="I82" s="255">
        <f>IF(FplkmBS1=0,0,ROUND(H82/FplkmBS1,3))</f>
        <v>0</v>
      </c>
    </row>
    <row r="83" spans="1:15" ht="15" customHeight="1" x14ac:dyDescent="0.2">
      <c r="A83" s="137"/>
      <c r="B83" s="25"/>
      <c r="C83" s="25"/>
      <c r="D83" s="25"/>
      <c r="E83" s="26"/>
      <c r="F83" s="27"/>
      <c r="G83" s="28"/>
      <c r="H83" s="199"/>
      <c r="I83" s="40"/>
      <c r="K83" s="853" t="s">
        <v>261</v>
      </c>
      <c r="L83" s="853"/>
    </row>
    <row r="84" spans="1:15" ht="36" customHeight="1" x14ac:dyDescent="0.2">
      <c r="A84" s="235" t="s">
        <v>2</v>
      </c>
      <c r="B84" s="830" t="s">
        <v>3</v>
      </c>
      <c r="C84" s="831"/>
      <c r="D84" s="832"/>
      <c r="E84" s="769" t="s">
        <v>18</v>
      </c>
      <c r="F84" s="769" t="s">
        <v>1</v>
      </c>
      <c r="G84" s="769" t="s">
        <v>29</v>
      </c>
      <c r="H84" s="260" t="s">
        <v>30</v>
      </c>
      <c r="I84" s="769" t="s">
        <v>69</v>
      </c>
      <c r="K84" s="769" t="s">
        <v>262</v>
      </c>
      <c r="L84" s="769" t="s">
        <v>263</v>
      </c>
      <c r="N84" s="170" t="s">
        <v>322</v>
      </c>
    </row>
    <row r="85" spans="1:15" ht="9.9499999999999993" customHeight="1" x14ac:dyDescent="0.2">
      <c r="A85" s="35"/>
      <c r="B85" s="34"/>
      <c r="C85" s="34"/>
      <c r="D85" s="34"/>
      <c r="E85" s="36"/>
      <c r="F85" s="37"/>
      <c r="G85" s="38"/>
      <c r="H85" s="200"/>
      <c r="I85" s="40"/>
    </row>
    <row r="86" spans="1:15" ht="18" customHeight="1" x14ac:dyDescent="0.2">
      <c r="A86" s="224" t="s">
        <v>74</v>
      </c>
      <c r="B86" s="762" t="s">
        <v>105</v>
      </c>
      <c r="C86" s="762"/>
      <c r="D86" s="762"/>
      <c r="E86" s="230"/>
      <c r="F86" s="231"/>
      <c r="G86" s="232"/>
      <c r="H86" s="256"/>
      <c r="I86" s="232"/>
      <c r="J86" s="233"/>
      <c r="K86" s="234"/>
      <c r="L86" s="234"/>
      <c r="M86" s="234"/>
      <c r="N86" s="234"/>
    </row>
    <row r="87" spans="1:15" ht="9.9499999999999993" customHeight="1" x14ac:dyDescent="0.2">
      <c r="A87" s="225" t="s">
        <v>0</v>
      </c>
      <c r="B87" s="226"/>
      <c r="C87" s="226"/>
      <c r="D87" s="226"/>
      <c r="E87" s="227"/>
      <c r="F87" s="228"/>
      <c r="G87" s="229"/>
      <c r="H87" s="247"/>
      <c r="I87" s="52"/>
    </row>
    <row r="88" spans="1:15" ht="18" customHeight="1" x14ac:dyDescent="0.2">
      <c r="A88" s="216" t="s">
        <v>106</v>
      </c>
      <c r="B88" s="827" t="s">
        <v>44</v>
      </c>
      <c r="C88" s="828"/>
      <c r="D88" s="828"/>
      <c r="E88" s="828"/>
      <c r="F88" s="828"/>
      <c r="G88" s="828"/>
      <c r="H88" s="828"/>
      <c r="I88" s="829"/>
    </row>
    <row r="89" spans="1:15" ht="18" customHeight="1" x14ac:dyDescent="0.2">
      <c r="A89" s="265" t="s">
        <v>107</v>
      </c>
      <c r="B89" s="755" t="s">
        <v>223</v>
      </c>
      <c r="C89" s="248" t="s">
        <v>264</v>
      </c>
      <c r="D89" s="308" t="s">
        <v>257</v>
      </c>
      <c r="E89" s="258"/>
      <c r="F89" s="55" t="s">
        <v>265</v>
      </c>
      <c r="G89" s="360"/>
      <c r="H89" s="264">
        <f>ROUND(E89*G89,2)</f>
        <v>0</v>
      </c>
      <c r="I89" s="237">
        <f t="shared" ref="I89:I97" si="5">IF($G$15=0,0,ROUND(H89/FplkmBS1,3))</f>
        <v>0</v>
      </c>
      <c r="K89" s="318" t="s">
        <v>71</v>
      </c>
      <c r="L89" s="318"/>
      <c r="M89" s="307"/>
      <c r="N89" s="317" t="s">
        <v>71</v>
      </c>
      <c r="O89" s="342"/>
    </row>
    <row r="90" spans="1:15" ht="18" customHeight="1" x14ac:dyDescent="0.2">
      <c r="A90" s="265" t="s">
        <v>108</v>
      </c>
      <c r="B90" s="837" t="s">
        <v>224</v>
      </c>
      <c r="C90" s="838"/>
      <c r="D90" s="839"/>
      <c r="E90" s="48"/>
      <c r="F90" s="48"/>
      <c r="G90" s="48"/>
      <c r="H90" s="266"/>
      <c r="I90" s="237">
        <f t="shared" si="5"/>
        <v>0</v>
      </c>
      <c r="K90" s="318" t="s">
        <v>71</v>
      </c>
      <c r="L90" s="318"/>
      <c r="N90" s="328"/>
    </row>
    <row r="91" spans="1:15" ht="18" customHeight="1" x14ac:dyDescent="0.2">
      <c r="A91" s="265" t="s">
        <v>110</v>
      </c>
      <c r="B91" s="837" t="s">
        <v>225</v>
      </c>
      <c r="C91" s="838"/>
      <c r="D91" s="839"/>
      <c r="E91" s="48"/>
      <c r="F91" s="48"/>
      <c r="G91" s="48"/>
      <c r="H91" s="266"/>
      <c r="I91" s="237">
        <f t="shared" si="5"/>
        <v>0</v>
      </c>
      <c r="K91" s="318" t="s">
        <v>71</v>
      </c>
      <c r="L91" s="318"/>
      <c r="N91" s="328"/>
    </row>
    <row r="92" spans="1:15" ht="18" customHeight="1" x14ac:dyDescent="0.2">
      <c r="A92" s="265" t="s">
        <v>270</v>
      </c>
      <c r="B92" s="837" t="s">
        <v>226</v>
      </c>
      <c r="C92" s="838"/>
      <c r="D92" s="839"/>
      <c r="E92" s="48"/>
      <c r="F92" s="48"/>
      <c r="G92" s="48"/>
      <c r="H92" s="266"/>
      <c r="I92" s="237">
        <f t="shared" si="5"/>
        <v>0</v>
      </c>
      <c r="K92" s="318" t="s">
        <v>71</v>
      </c>
      <c r="L92" s="318"/>
      <c r="N92" s="328"/>
    </row>
    <row r="93" spans="1:15" ht="18" customHeight="1" x14ac:dyDescent="0.2">
      <c r="A93" s="265" t="s">
        <v>283</v>
      </c>
      <c r="B93" s="814" t="s">
        <v>310</v>
      </c>
      <c r="C93" s="814"/>
      <c r="D93" s="814"/>
      <c r="E93" s="48"/>
      <c r="F93" s="48"/>
      <c r="G93" s="48"/>
      <c r="H93" s="266"/>
      <c r="I93" s="237">
        <f t="shared" si="5"/>
        <v>0</v>
      </c>
      <c r="K93" s="318" t="s">
        <v>71</v>
      </c>
      <c r="L93" s="318"/>
      <c r="N93" s="328"/>
    </row>
    <row r="94" spans="1:15" ht="18" customHeight="1" x14ac:dyDescent="0.2">
      <c r="A94" s="265" t="s">
        <v>284</v>
      </c>
      <c r="B94" s="837" t="s">
        <v>52</v>
      </c>
      <c r="C94" s="838"/>
      <c r="D94" s="839"/>
      <c r="E94" s="48"/>
      <c r="F94" s="48"/>
      <c r="G94" s="48"/>
      <c r="H94" s="266"/>
      <c r="I94" s="237">
        <f t="shared" si="5"/>
        <v>0</v>
      </c>
      <c r="K94" s="318" t="s">
        <v>71</v>
      </c>
      <c r="L94" s="318"/>
      <c r="N94" s="328"/>
    </row>
    <row r="95" spans="1:15" ht="18" customHeight="1" x14ac:dyDescent="0.2">
      <c r="A95" s="265" t="s">
        <v>285</v>
      </c>
      <c r="B95" s="814" t="s">
        <v>231</v>
      </c>
      <c r="C95" s="814"/>
      <c r="D95" s="814"/>
      <c r="E95" s="48"/>
      <c r="F95" s="48"/>
      <c r="G95" s="48"/>
      <c r="H95" s="266"/>
      <c r="I95" s="237">
        <f t="shared" si="5"/>
        <v>0</v>
      </c>
      <c r="K95" s="318" t="s">
        <v>71</v>
      </c>
      <c r="L95" s="318"/>
      <c r="N95" s="328"/>
    </row>
    <row r="96" spans="1:15" s="793" customFormat="1" ht="18" customHeight="1" x14ac:dyDescent="0.2">
      <c r="A96" s="787" t="s">
        <v>588</v>
      </c>
      <c r="B96" s="788" t="s">
        <v>589</v>
      </c>
      <c r="C96" s="789"/>
      <c r="D96" s="789"/>
      <c r="E96" s="797"/>
      <c r="F96" s="797"/>
      <c r="G96" s="798"/>
      <c r="H96" s="266"/>
      <c r="I96" s="792">
        <f>IF($G$15=0,0,ROUND(H96/FplkmBS1,3))</f>
        <v>0</v>
      </c>
      <c r="K96" s="794" t="s">
        <v>71</v>
      </c>
      <c r="L96" s="794"/>
      <c r="N96" s="796"/>
    </row>
    <row r="97" spans="1:15" ht="18" customHeight="1" x14ac:dyDescent="0.2">
      <c r="A97" s="238"/>
      <c r="B97" s="824" t="s">
        <v>184</v>
      </c>
      <c r="C97" s="825"/>
      <c r="D97" s="825"/>
      <c r="E97" s="825"/>
      <c r="F97" s="825"/>
      <c r="G97" s="826"/>
      <c r="H97" s="239">
        <f>ROUND(SUM(H89:H96),2)</f>
        <v>0</v>
      </c>
      <c r="I97" s="240">
        <f t="shared" si="5"/>
        <v>0</v>
      </c>
    </row>
    <row r="98" spans="1:15" s="19" customFormat="1" ht="9.9499999999999993" customHeight="1" x14ac:dyDescent="0.2">
      <c r="A98" s="30"/>
      <c r="B98" s="30"/>
      <c r="C98" s="30"/>
      <c r="D98" s="30"/>
      <c r="H98" s="201"/>
      <c r="K98" s="42"/>
      <c r="L98" s="42"/>
    </row>
    <row r="99" spans="1:15" ht="18" customHeight="1" x14ac:dyDescent="0.2">
      <c r="A99" s="216" t="s">
        <v>125</v>
      </c>
      <c r="B99" s="827" t="s">
        <v>34</v>
      </c>
      <c r="C99" s="828"/>
      <c r="D99" s="828"/>
      <c r="E99" s="828"/>
      <c r="F99" s="828"/>
      <c r="G99" s="828"/>
      <c r="H99" s="828"/>
      <c r="I99" s="829"/>
    </row>
    <row r="100" spans="1:15" ht="18" customHeight="1" x14ac:dyDescent="0.2">
      <c r="A100" s="265" t="s">
        <v>126</v>
      </c>
      <c r="B100" s="852" t="s">
        <v>317</v>
      </c>
      <c r="C100" s="852"/>
      <c r="D100" s="852"/>
      <c r="E100" s="862" t="s">
        <v>68</v>
      </c>
      <c r="F100" s="862"/>
      <c r="G100" s="862"/>
      <c r="H100" s="326">
        <v>0</v>
      </c>
      <c r="I100" s="237">
        <f t="shared" ref="I100:I106" si="6">IF($G$15=0,0,ROUND(H100/FplkmBS1,3))</f>
        <v>0</v>
      </c>
      <c r="K100" s="318" t="s">
        <v>71</v>
      </c>
      <c r="L100" s="320"/>
      <c r="N100" s="328"/>
      <c r="O100" s="342"/>
    </row>
    <row r="101" spans="1:15" ht="18" customHeight="1" x14ac:dyDescent="0.2">
      <c r="A101" s="265" t="s">
        <v>228</v>
      </c>
      <c r="B101" s="833" t="s">
        <v>232</v>
      </c>
      <c r="C101" s="834"/>
      <c r="D101" s="835"/>
      <c r="E101" s="53"/>
      <c r="F101" s="53"/>
      <c r="G101" s="53"/>
      <c r="H101" s="198"/>
      <c r="I101" s="237">
        <f t="shared" si="6"/>
        <v>0</v>
      </c>
      <c r="K101" s="318" t="s">
        <v>71</v>
      </c>
      <c r="L101" s="320"/>
      <c r="N101" s="328"/>
    </row>
    <row r="102" spans="1:15" ht="18" customHeight="1" x14ac:dyDescent="0.2">
      <c r="A102" s="265" t="s">
        <v>127</v>
      </c>
      <c r="B102" s="833" t="s">
        <v>66</v>
      </c>
      <c r="C102" s="834"/>
      <c r="D102" s="835"/>
      <c r="E102" s="53"/>
      <c r="F102" s="53"/>
      <c r="G102" s="53"/>
      <c r="H102" s="198"/>
      <c r="I102" s="237">
        <f t="shared" si="6"/>
        <v>0</v>
      </c>
      <c r="K102" s="318" t="s">
        <v>71</v>
      </c>
      <c r="L102" s="320"/>
      <c r="M102" s="69"/>
      <c r="N102" s="328"/>
    </row>
    <row r="103" spans="1:15" ht="21" customHeight="1" x14ac:dyDescent="0.2">
      <c r="A103" s="265" t="s">
        <v>229</v>
      </c>
      <c r="B103" s="833" t="s">
        <v>269</v>
      </c>
      <c r="C103" s="834"/>
      <c r="D103" s="835"/>
      <c r="E103" s="53"/>
      <c r="F103" s="53"/>
      <c r="G103" s="53"/>
      <c r="H103" s="198"/>
      <c r="I103" s="237">
        <f t="shared" si="6"/>
        <v>0</v>
      </c>
      <c r="K103" s="318" t="s">
        <v>71</v>
      </c>
      <c r="L103" s="320"/>
      <c r="M103" s="69"/>
      <c r="N103" s="328"/>
    </row>
    <row r="104" spans="1:15" ht="18" customHeight="1" x14ac:dyDescent="0.2">
      <c r="A104" s="265" t="s">
        <v>227</v>
      </c>
      <c r="B104" s="833" t="s">
        <v>323</v>
      </c>
      <c r="C104" s="834"/>
      <c r="D104" s="835"/>
      <c r="E104" s="53"/>
      <c r="F104" s="53"/>
      <c r="G104" s="53"/>
      <c r="H104" s="198"/>
      <c r="I104" s="237">
        <f t="shared" si="6"/>
        <v>0</v>
      </c>
      <c r="K104" s="318" t="s">
        <v>71</v>
      </c>
      <c r="L104" s="320"/>
      <c r="M104" s="69"/>
      <c r="N104" s="328"/>
    </row>
    <row r="105" spans="1:15" ht="18" customHeight="1" x14ac:dyDescent="0.2">
      <c r="A105" s="265" t="s">
        <v>230</v>
      </c>
      <c r="B105" s="833" t="s">
        <v>56</v>
      </c>
      <c r="C105" s="834"/>
      <c r="D105" s="835"/>
      <c r="E105" s="53"/>
      <c r="F105" s="53"/>
      <c r="G105" s="53"/>
      <c r="H105" s="198"/>
      <c r="I105" s="237">
        <f t="shared" si="6"/>
        <v>0</v>
      </c>
      <c r="K105" s="318" t="s">
        <v>71</v>
      </c>
      <c r="L105" s="320"/>
      <c r="M105" s="69"/>
      <c r="N105" s="328"/>
    </row>
    <row r="106" spans="1:15" ht="18" customHeight="1" x14ac:dyDescent="0.2">
      <c r="A106" s="238"/>
      <c r="B106" s="824" t="s">
        <v>185</v>
      </c>
      <c r="C106" s="825"/>
      <c r="D106" s="825"/>
      <c r="E106" s="825"/>
      <c r="F106" s="825"/>
      <c r="G106" s="826"/>
      <c r="H106" s="239">
        <f>ROUND(SUM(H100:H105),2)</f>
        <v>0</v>
      </c>
      <c r="I106" s="240">
        <f t="shared" si="6"/>
        <v>0</v>
      </c>
      <c r="O106" s="43" t="s">
        <v>309</v>
      </c>
    </row>
    <row r="107" spans="1:15" s="45" customFormat="1" ht="9.9499999999999993" customHeight="1" x14ac:dyDescent="0.2">
      <c r="A107" s="225" t="s">
        <v>0</v>
      </c>
      <c r="B107" s="226"/>
      <c r="C107" s="226"/>
      <c r="D107" s="226"/>
      <c r="E107" s="227"/>
      <c r="F107" s="228"/>
      <c r="G107" s="229"/>
      <c r="H107" s="247"/>
      <c r="I107" s="52"/>
      <c r="K107" s="66"/>
      <c r="L107" s="66"/>
    </row>
    <row r="108" spans="1:15" ht="18" customHeight="1" x14ac:dyDescent="0.2">
      <c r="A108" s="216" t="s">
        <v>128</v>
      </c>
      <c r="B108" s="827" t="s">
        <v>45</v>
      </c>
      <c r="C108" s="828"/>
      <c r="D108" s="828"/>
      <c r="E108" s="828"/>
      <c r="F108" s="828"/>
      <c r="G108" s="828"/>
      <c r="H108" s="828"/>
      <c r="I108" s="829"/>
    </row>
    <row r="109" spans="1:15" ht="18" customHeight="1" x14ac:dyDescent="0.2">
      <c r="A109" s="265" t="s">
        <v>129</v>
      </c>
      <c r="B109" s="833" t="s">
        <v>64</v>
      </c>
      <c r="C109" s="834"/>
      <c r="D109" s="835"/>
      <c r="E109" s="48"/>
      <c r="F109" s="48"/>
      <c r="G109" s="48"/>
      <c r="H109" s="266"/>
      <c r="I109" s="237">
        <f>IF($G$15=0,0,ROUND(H109/FplkmBS1,3))</f>
        <v>0</v>
      </c>
      <c r="K109" s="318"/>
      <c r="L109" s="318" t="s">
        <v>71</v>
      </c>
      <c r="N109" s="328"/>
    </row>
    <row r="110" spans="1:15" ht="18" customHeight="1" x14ac:dyDescent="0.2">
      <c r="A110" s="265" t="s">
        <v>130</v>
      </c>
      <c r="B110" s="833" t="s">
        <v>65</v>
      </c>
      <c r="C110" s="834"/>
      <c r="D110" s="835"/>
      <c r="E110" s="48"/>
      <c r="F110" s="48"/>
      <c r="G110" s="48"/>
      <c r="H110" s="266"/>
      <c r="I110" s="237">
        <f>IF($G$15=0,0,ROUND(H110/FplkmBS1,3))</f>
        <v>0</v>
      </c>
      <c r="K110" s="318"/>
      <c r="L110" s="318" t="s">
        <v>71</v>
      </c>
      <c r="N110" s="328"/>
    </row>
    <row r="111" spans="1:15" ht="18" customHeight="1" x14ac:dyDescent="0.2">
      <c r="A111" s="265" t="s">
        <v>131</v>
      </c>
      <c r="B111" s="814" t="s">
        <v>57</v>
      </c>
      <c r="C111" s="814"/>
      <c r="D111" s="814"/>
      <c r="E111" s="48"/>
      <c r="F111" s="48"/>
      <c r="G111" s="48"/>
      <c r="H111" s="266"/>
      <c r="I111" s="237">
        <f>IF($G$15=0,0,ROUND(H111/FplkmBS1,3))</f>
        <v>0</v>
      </c>
      <c r="K111" s="318" t="s">
        <v>71</v>
      </c>
      <c r="L111" s="318"/>
      <c r="N111" s="328"/>
    </row>
    <row r="112" spans="1:15" ht="20.100000000000001" customHeight="1" x14ac:dyDescent="0.2">
      <c r="A112" s="238"/>
      <c r="B112" s="824" t="s">
        <v>186</v>
      </c>
      <c r="C112" s="825"/>
      <c r="D112" s="825"/>
      <c r="E112" s="825"/>
      <c r="F112" s="825"/>
      <c r="G112" s="826"/>
      <c r="H112" s="239">
        <f>ROUND(SUM(H109:H111),2)</f>
        <v>0</v>
      </c>
      <c r="I112" s="240">
        <f>IF($G$15=0,0,ROUND(H112/FplkmBS1,3))</f>
        <v>0</v>
      </c>
    </row>
    <row r="113" spans="1:14" ht="20.100000000000001" customHeight="1" x14ac:dyDescent="0.2">
      <c r="A113" s="249"/>
      <c r="B113" s="250"/>
      <c r="C113" s="250"/>
      <c r="D113" s="250"/>
      <c r="E113" s="251"/>
      <c r="F113" s="252"/>
      <c r="G113" s="253" t="s">
        <v>183</v>
      </c>
      <c r="H113" s="254">
        <f>H97+H106+H112</f>
        <v>0</v>
      </c>
      <c r="I113" s="255">
        <f>IF(FplkmBS1=0,0,ROUND(H113/FplkmBS1,3))</f>
        <v>0</v>
      </c>
    </row>
    <row r="114" spans="1:14" ht="15" customHeight="1" x14ac:dyDescent="0.2">
      <c r="A114" s="137"/>
      <c r="B114" s="25"/>
      <c r="C114" s="25"/>
      <c r="D114" s="25"/>
      <c r="E114" s="26"/>
      <c r="F114" s="27"/>
      <c r="G114" s="28"/>
      <c r="H114" s="199"/>
      <c r="I114" s="40"/>
      <c r="K114" s="853" t="s">
        <v>261</v>
      </c>
      <c r="L114" s="853"/>
    </row>
    <row r="115" spans="1:14" ht="36" customHeight="1" x14ac:dyDescent="0.2">
      <c r="A115" s="235" t="s">
        <v>2</v>
      </c>
      <c r="B115" s="830" t="s">
        <v>3</v>
      </c>
      <c r="C115" s="831"/>
      <c r="D115" s="832"/>
      <c r="E115" s="769" t="s">
        <v>18</v>
      </c>
      <c r="F115" s="769" t="s">
        <v>1</v>
      </c>
      <c r="G115" s="769" t="s">
        <v>29</v>
      </c>
      <c r="H115" s="260" t="s">
        <v>30</v>
      </c>
      <c r="I115" s="769" t="s">
        <v>69</v>
      </c>
      <c r="K115" s="769" t="s">
        <v>262</v>
      </c>
      <c r="L115" s="769" t="s">
        <v>263</v>
      </c>
      <c r="N115" s="170" t="s">
        <v>322</v>
      </c>
    </row>
    <row r="116" spans="1:14" s="45" customFormat="1" ht="9.9499999999999993" customHeight="1" x14ac:dyDescent="0.2">
      <c r="A116" s="225"/>
      <c r="B116" s="226"/>
      <c r="C116" s="226"/>
      <c r="D116" s="226"/>
      <c r="E116" s="227"/>
      <c r="F116" s="228"/>
      <c r="G116" s="229"/>
      <c r="H116" s="247"/>
      <c r="I116" s="52"/>
      <c r="K116" s="66"/>
      <c r="L116" s="66"/>
    </row>
    <row r="117" spans="1:14" ht="18" customHeight="1" x14ac:dyDescent="0.2">
      <c r="A117" s="224" t="s">
        <v>75</v>
      </c>
      <c r="B117" s="762" t="s">
        <v>19</v>
      </c>
      <c r="C117" s="762"/>
      <c r="D117" s="762"/>
      <c r="E117" s="230"/>
      <c r="F117" s="231"/>
      <c r="G117" s="232"/>
      <c r="H117" s="256"/>
      <c r="I117" s="232"/>
      <c r="J117" s="233"/>
      <c r="K117" s="234"/>
      <c r="L117" s="234"/>
      <c r="M117" s="234"/>
      <c r="N117" s="234"/>
    </row>
    <row r="118" spans="1:14" ht="9" customHeight="1" x14ac:dyDescent="0.2">
      <c r="A118" s="225" t="s">
        <v>0</v>
      </c>
      <c r="B118" s="226"/>
      <c r="C118" s="226"/>
      <c r="D118" s="226"/>
      <c r="E118" s="227"/>
      <c r="F118" s="228"/>
      <c r="G118" s="229"/>
      <c r="H118" s="247"/>
      <c r="I118" s="52"/>
    </row>
    <row r="119" spans="1:14" ht="18" customHeight="1" x14ac:dyDescent="0.2">
      <c r="A119" s="216" t="s">
        <v>76</v>
      </c>
      <c r="B119" s="827" t="s">
        <v>19</v>
      </c>
      <c r="C119" s="828"/>
      <c r="D119" s="828"/>
      <c r="E119" s="828"/>
      <c r="F119" s="828"/>
      <c r="G119" s="828"/>
      <c r="H119" s="828"/>
      <c r="I119" s="829"/>
    </row>
    <row r="120" spans="1:14" ht="18" customHeight="1" x14ac:dyDescent="0.2">
      <c r="A120" s="265" t="s">
        <v>77</v>
      </c>
      <c r="B120" s="837" t="s">
        <v>49</v>
      </c>
      <c r="C120" s="838"/>
      <c r="D120" s="839"/>
      <c r="E120" s="267"/>
      <c r="F120" s="55" t="s">
        <v>51</v>
      </c>
      <c r="G120" s="607"/>
      <c r="H120" s="259">
        <f>ROUND(E120*G120,2)</f>
        <v>0</v>
      </c>
      <c r="I120" s="237">
        <f t="shared" ref="I120:I124" si="7">IF($G$15=0,0,ROUND(H120/FplkmBS1,3))</f>
        <v>0</v>
      </c>
      <c r="K120" s="318" t="s">
        <v>71</v>
      </c>
      <c r="L120" s="318"/>
      <c r="N120" s="328"/>
    </row>
    <row r="121" spans="1:14" ht="18" customHeight="1" x14ac:dyDescent="0.2">
      <c r="A121" s="265" t="s">
        <v>78</v>
      </c>
      <c r="B121" s="833" t="s">
        <v>70</v>
      </c>
      <c r="C121" s="834"/>
      <c r="D121" s="835"/>
      <c r="E121" s="53"/>
      <c r="F121" s="53"/>
      <c r="G121" s="53"/>
      <c r="H121" s="198"/>
      <c r="I121" s="237">
        <f t="shared" si="7"/>
        <v>0</v>
      </c>
      <c r="K121" s="318" t="s">
        <v>71</v>
      </c>
      <c r="L121" s="318"/>
      <c r="N121" s="328"/>
    </row>
    <row r="122" spans="1:14" ht="18" customHeight="1" x14ac:dyDescent="0.2">
      <c r="A122" s="265" t="s">
        <v>79</v>
      </c>
      <c r="B122" s="833" t="s">
        <v>370</v>
      </c>
      <c r="C122" s="834"/>
      <c r="D122" s="835"/>
      <c r="E122" s="53"/>
      <c r="F122" s="53"/>
      <c r="G122" s="53"/>
      <c r="H122" s="198"/>
      <c r="I122" s="237">
        <f t="shared" ref="I122" si="8">IF($G$15=0,0,ROUND(H122/FplkmBS1,3))</f>
        <v>0</v>
      </c>
      <c r="J122" s="717"/>
      <c r="K122" s="318" t="s">
        <v>71</v>
      </c>
      <c r="L122" s="318"/>
      <c r="N122" s="328"/>
    </row>
    <row r="123" spans="1:14" ht="18" customHeight="1" x14ac:dyDescent="0.2">
      <c r="A123" s="265" t="s">
        <v>80</v>
      </c>
      <c r="B123" s="833" t="s">
        <v>50</v>
      </c>
      <c r="C123" s="834"/>
      <c r="D123" s="835"/>
      <c r="E123" s="53"/>
      <c r="F123" s="53"/>
      <c r="G123" s="53"/>
      <c r="H123" s="198"/>
      <c r="I123" s="237">
        <f t="shared" si="7"/>
        <v>0</v>
      </c>
      <c r="K123" s="318" t="s">
        <v>71</v>
      </c>
      <c r="L123" s="318"/>
      <c r="N123" s="328"/>
    </row>
    <row r="124" spans="1:14" ht="18" customHeight="1" x14ac:dyDescent="0.2">
      <c r="A124" s="238"/>
      <c r="B124" s="824" t="s">
        <v>86</v>
      </c>
      <c r="C124" s="825"/>
      <c r="D124" s="825"/>
      <c r="E124" s="825"/>
      <c r="F124" s="825"/>
      <c r="G124" s="826"/>
      <c r="H124" s="239">
        <f>ROUND(SUM(H120:H123),2)</f>
        <v>0</v>
      </c>
      <c r="I124" s="240">
        <f t="shared" si="7"/>
        <v>0</v>
      </c>
    </row>
    <row r="125" spans="1:14" s="19" customFormat="1" ht="9.9499999999999993" customHeight="1" x14ac:dyDescent="0.2">
      <c r="A125" s="30"/>
      <c r="B125" s="30"/>
      <c r="C125" s="30"/>
      <c r="D125" s="30"/>
      <c r="H125" s="201"/>
      <c r="K125" s="42"/>
      <c r="L125" s="42"/>
    </row>
    <row r="126" spans="1:14" ht="18" customHeight="1" x14ac:dyDescent="0.2">
      <c r="A126" s="216" t="s">
        <v>81</v>
      </c>
      <c r="B126" s="827" t="s">
        <v>132</v>
      </c>
      <c r="C126" s="828"/>
      <c r="D126" s="828"/>
      <c r="E126" s="828"/>
      <c r="F126" s="828"/>
      <c r="G126" s="828"/>
      <c r="H126" s="828"/>
      <c r="I126" s="829"/>
    </row>
    <row r="127" spans="1:14" ht="18" customHeight="1" x14ac:dyDescent="0.2">
      <c r="A127" s="265" t="s">
        <v>82</v>
      </c>
      <c r="B127" s="833" t="s">
        <v>90</v>
      </c>
      <c r="C127" s="834"/>
      <c r="D127" s="835"/>
      <c r="E127" s="53"/>
      <c r="F127" s="53"/>
      <c r="G127" s="53"/>
      <c r="H127" s="198"/>
      <c r="I127" s="237">
        <f t="shared" ref="I127:I132" si="9">IF($G$15=0,0,ROUND(H127/FplkmBS1,3))</f>
        <v>0</v>
      </c>
      <c r="K127" s="318" t="s">
        <v>71</v>
      </c>
      <c r="L127" s="318"/>
      <c r="N127" s="328"/>
    </row>
    <row r="128" spans="1:14" ht="18" customHeight="1" x14ac:dyDescent="0.2">
      <c r="A128" s="265" t="s">
        <v>83</v>
      </c>
      <c r="B128" s="759" t="s">
        <v>458</v>
      </c>
      <c r="C128" s="760"/>
      <c r="D128" s="761"/>
      <c r="E128" s="53"/>
      <c r="F128" s="53"/>
      <c r="G128" s="53"/>
      <c r="H128" s="198"/>
      <c r="I128" s="237">
        <f t="shared" si="9"/>
        <v>0</v>
      </c>
      <c r="K128" s="318" t="s">
        <v>71</v>
      </c>
      <c r="L128" s="318"/>
      <c r="M128" s="69"/>
      <c r="N128" s="328"/>
    </row>
    <row r="129" spans="1:14" ht="18" customHeight="1" x14ac:dyDescent="0.2">
      <c r="A129" s="265" t="s">
        <v>84</v>
      </c>
      <c r="B129" s="759" t="s">
        <v>459</v>
      </c>
      <c r="C129" s="760"/>
      <c r="D129" s="761"/>
      <c r="E129" s="53"/>
      <c r="F129" s="53"/>
      <c r="G129" s="53"/>
      <c r="H129" s="198"/>
      <c r="I129" s="237">
        <f t="shared" si="9"/>
        <v>0</v>
      </c>
      <c r="K129" s="317" t="s">
        <v>71</v>
      </c>
      <c r="L129" s="318"/>
      <c r="M129" s="69"/>
      <c r="N129" s="328"/>
    </row>
    <row r="130" spans="1:14" ht="18" customHeight="1" x14ac:dyDescent="0.2">
      <c r="A130" s="265" t="s">
        <v>344</v>
      </c>
      <c r="B130" s="833" t="s">
        <v>266</v>
      </c>
      <c r="C130" s="834"/>
      <c r="D130" s="835"/>
      <c r="E130" s="53"/>
      <c r="F130" s="53"/>
      <c r="G130" s="53"/>
      <c r="H130" s="198"/>
      <c r="I130" s="237">
        <f t="shared" si="9"/>
        <v>0</v>
      </c>
      <c r="K130" s="318" t="s">
        <v>71</v>
      </c>
      <c r="L130" s="318"/>
      <c r="M130" s="69"/>
      <c r="N130" s="328"/>
    </row>
    <row r="131" spans="1:14" ht="18" customHeight="1" x14ac:dyDescent="0.2">
      <c r="A131" s="787" t="s">
        <v>586</v>
      </c>
      <c r="B131" s="788" t="s">
        <v>587</v>
      </c>
      <c r="C131" s="789"/>
      <c r="D131" s="789"/>
      <c r="E131" s="790"/>
      <c r="F131" s="790"/>
      <c r="G131" s="791"/>
      <c r="H131" s="198"/>
      <c r="I131" s="792">
        <f>IF($G$15=0,0,ROUND(H131/FplkmBS1,3))</f>
        <v>0</v>
      </c>
      <c r="J131" s="793"/>
      <c r="K131" s="794" t="s">
        <v>71</v>
      </c>
      <c r="L131" s="794"/>
      <c r="M131" s="795"/>
      <c r="N131" s="796"/>
    </row>
    <row r="132" spans="1:14" ht="18" customHeight="1" x14ac:dyDescent="0.2">
      <c r="A132" s="238"/>
      <c r="B132" s="824" t="s">
        <v>85</v>
      </c>
      <c r="C132" s="825"/>
      <c r="D132" s="825"/>
      <c r="E132" s="825"/>
      <c r="F132" s="825"/>
      <c r="G132" s="826"/>
      <c r="H132" s="239">
        <f>ROUND(SUM(H127:H131),2)</f>
        <v>0</v>
      </c>
      <c r="I132" s="240">
        <f t="shared" si="9"/>
        <v>0</v>
      </c>
    </row>
    <row r="133" spans="1:14" ht="11.25" customHeight="1" x14ac:dyDescent="0.2">
      <c r="A133" s="43"/>
      <c r="B133" s="43"/>
      <c r="C133" s="43"/>
      <c r="D133" s="43"/>
      <c r="E133" s="43"/>
      <c r="F133" s="43"/>
      <c r="I133" s="43"/>
    </row>
    <row r="134" spans="1:14" ht="18" customHeight="1" x14ac:dyDescent="0.2">
      <c r="A134" s="216" t="s">
        <v>311</v>
      </c>
      <c r="B134" s="435" t="s">
        <v>312</v>
      </c>
      <c r="C134" s="436"/>
      <c r="D134" s="436"/>
      <c r="E134" s="436"/>
      <c r="F134" s="436"/>
      <c r="G134" s="436"/>
      <c r="H134" s="436"/>
      <c r="I134" s="437"/>
    </row>
    <row r="135" spans="1:14" ht="21" customHeight="1" x14ac:dyDescent="0.2">
      <c r="A135" s="265" t="s">
        <v>313</v>
      </c>
      <c r="B135" s="763" t="s">
        <v>316</v>
      </c>
      <c r="C135" s="764"/>
      <c r="D135" s="765"/>
      <c r="E135" s="438"/>
      <c r="F135" s="53"/>
      <c r="G135" s="53"/>
      <c r="H135" s="198"/>
      <c r="I135" s="237">
        <f>IF($G$15=0,0,ROUND(H135/FplkmBS1,3))</f>
        <v>0</v>
      </c>
      <c r="K135" s="346"/>
      <c r="L135" s="354" t="s">
        <v>71</v>
      </c>
      <c r="M135" s="342"/>
      <c r="N135" s="328"/>
    </row>
    <row r="136" spans="1:14" ht="18" customHeight="1" x14ac:dyDescent="0.2">
      <c r="A136" s="265" t="s">
        <v>423</v>
      </c>
      <c r="B136" s="837" t="s">
        <v>314</v>
      </c>
      <c r="C136" s="838"/>
      <c r="D136" s="839"/>
      <c r="E136" s="438"/>
      <c r="F136" s="53"/>
      <c r="G136" s="53"/>
      <c r="H136" s="198"/>
      <c r="I136" s="237">
        <f>IF($G$15=0,0,ROUND(H136/FplkmBS1,3))</f>
        <v>0</v>
      </c>
      <c r="K136" s="346"/>
      <c r="L136" s="354" t="s">
        <v>71</v>
      </c>
      <c r="M136" s="342"/>
      <c r="N136" s="328"/>
    </row>
    <row r="137" spans="1:14" ht="18" customHeight="1" x14ac:dyDescent="0.2">
      <c r="A137" s="439"/>
      <c r="B137" s="440"/>
      <c r="C137" s="441"/>
      <c r="D137" s="720"/>
      <c r="E137" s="441"/>
      <c r="F137" s="441"/>
      <c r="G137" s="443" t="s">
        <v>315</v>
      </c>
      <c r="H137" s="444">
        <f>ROUND(SUM(H135:H136),2)</f>
        <v>0</v>
      </c>
      <c r="I137" s="240">
        <f>IF($G$15=0,0,ROUND(H137/FplkmBS1,3))</f>
        <v>0</v>
      </c>
    </row>
    <row r="138" spans="1:14" ht="18" customHeight="1" x14ac:dyDescent="0.2">
      <c r="A138" s="249"/>
      <c r="B138" s="250"/>
      <c r="C138" s="250"/>
      <c r="D138" s="250"/>
      <c r="E138" s="251"/>
      <c r="F138" s="252"/>
      <c r="G138" s="253" t="s">
        <v>187</v>
      </c>
      <c r="H138" s="254">
        <f>H132+H124+H137</f>
        <v>0</v>
      </c>
      <c r="I138" s="240">
        <f>IF($G$15=0,0,ROUND(H138/FplkmBS1,3))</f>
        <v>0</v>
      </c>
    </row>
    <row r="139" spans="1:14" s="45" customFormat="1" ht="9.9499999999999993" customHeight="1" x14ac:dyDescent="0.2">
      <c r="A139" s="225" t="s">
        <v>0</v>
      </c>
      <c r="B139" s="226"/>
      <c r="C139" s="226"/>
      <c r="D139" s="226"/>
      <c r="E139" s="227"/>
      <c r="F139" s="228"/>
      <c r="G139" s="229"/>
      <c r="H139" s="247"/>
      <c r="I139" s="52"/>
      <c r="K139" s="66"/>
      <c r="L139" s="66"/>
    </row>
    <row r="140" spans="1:14" ht="18" customHeight="1" x14ac:dyDescent="0.2">
      <c r="A140" s="275" t="s">
        <v>133</v>
      </c>
      <c r="B140" s="848" t="s">
        <v>420</v>
      </c>
      <c r="C140" s="848"/>
      <c r="D140" s="848"/>
      <c r="E140" s="848"/>
      <c r="F140" s="848"/>
      <c r="G140" s="848"/>
      <c r="H140" s="271">
        <f>SUM(H34,H45,H51,H61,H67,H81,H97,H106,H112,H124,H132,H137)</f>
        <v>0</v>
      </c>
      <c r="I140" s="240">
        <f>IF($G$15=0,0,ROUND(H140/FplkmBS1,3))</f>
        <v>0</v>
      </c>
    </row>
    <row r="141" spans="1:14" ht="23.25" customHeight="1" x14ac:dyDescent="0.2">
      <c r="A141"/>
      <c r="B141"/>
      <c r="C141"/>
      <c r="D141"/>
      <c r="E141"/>
      <c r="F141"/>
      <c r="G141"/>
      <c r="H141"/>
      <c r="I141"/>
    </row>
    <row r="142" spans="1:14" ht="9" customHeight="1" x14ac:dyDescent="0.2">
      <c r="A142" s="137"/>
      <c r="B142" s="25"/>
      <c r="C142" s="25"/>
      <c r="D142" s="25"/>
      <c r="E142" s="26"/>
      <c r="F142" s="27"/>
      <c r="G142" s="28"/>
      <c r="H142" s="199"/>
      <c r="I142" s="40"/>
      <c r="K142" s="853" t="s">
        <v>261</v>
      </c>
      <c r="L142" s="853"/>
    </row>
    <row r="143" spans="1:14" ht="36" x14ac:dyDescent="0.2">
      <c r="A143" s="235" t="s">
        <v>2</v>
      </c>
      <c r="B143" s="405" t="s">
        <v>3</v>
      </c>
      <c r="C143" s="769" t="s">
        <v>18</v>
      </c>
      <c r="D143" s="769" t="s">
        <v>1</v>
      </c>
      <c r="E143" s="769" t="s">
        <v>29</v>
      </c>
      <c r="F143" s="260" t="s">
        <v>409</v>
      </c>
      <c r="G143" s="260" t="s">
        <v>417</v>
      </c>
      <c r="H143" s="769" t="s">
        <v>416</v>
      </c>
      <c r="I143" s="769" t="s">
        <v>418</v>
      </c>
      <c r="K143" s="769" t="s">
        <v>262</v>
      </c>
      <c r="L143" s="769" t="s">
        <v>263</v>
      </c>
      <c r="N143" s="170" t="s">
        <v>322</v>
      </c>
    </row>
    <row r="144" spans="1:14" x14ac:dyDescent="0.2">
      <c r="A144" s="39"/>
      <c r="B144" s="34"/>
      <c r="C144" s="34"/>
      <c r="D144" s="36"/>
      <c r="E144" s="37"/>
      <c r="F144" s="38"/>
      <c r="G144" s="38"/>
      <c r="H144" s="40"/>
      <c r="I144" s="40"/>
    </row>
    <row r="145" spans="1:14" ht="20.25" customHeight="1" x14ac:dyDescent="0.2">
      <c r="A145" s="854" t="s">
        <v>419</v>
      </c>
      <c r="B145" s="855"/>
      <c r="C145" s="855"/>
      <c r="D145" s="855"/>
      <c r="E145" s="855"/>
      <c r="F145" s="855"/>
      <c r="G145" s="855"/>
      <c r="H145" s="855"/>
      <c r="I145" s="856"/>
    </row>
    <row r="146" spans="1:14" ht="20.25" customHeight="1" x14ac:dyDescent="0.2">
      <c r="A146" s="265" t="s">
        <v>240</v>
      </c>
      <c r="B146" s="700" t="s">
        <v>72</v>
      </c>
      <c r="C146" s="60"/>
      <c r="D146" s="55" t="s">
        <v>51</v>
      </c>
      <c r="E146" s="607"/>
      <c r="F146" s="60"/>
      <c r="G146" s="53"/>
      <c r="H146" s="237">
        <f>IF($G$15=0,0,ROUND(F146/FplkmBS1,3))</f>
        <v>0</v>
      </c>
      <c r="I146" s="237">
        <f>IF($G$15=0,0,ROUND(G146/FplkmBS1,3))</f>
        <v>0</v>
      </c>
      <c r="K146" s="318" t="s">
        <v>71</v>
      </c>
      <c r="L146" s="318"/>
      <c r="N146" s="328"/>
    </row>
    <row r="147" spans="1:14" ht="20.25" customHeight="1" x14ac:dyDescent="0.2">
      <c r="A147" s="265" t="s">
        <v>241</v>
      </c>
      <c r="B147" s="700" t="s">
        <v>294</v>
      </c>
      <c r="C147" s="60"/>
      <c r="D147" s="55" t="s">
        <v>51</v>
      </c>
      <c r="E147" s="607"/>
      <c r="F147" s="60"/>
      <c r="G147" s="53"/>
      <c r="H147" s="237">
        <f t="shared" ref="H147:H152" si="10">IF($G$15=0,0,ROUND(F147/FplkmBS1,3))</f>
        <v>0</v>
      </c>
      <c r="I147" s="237">
        <f t="shared" ref="I147:I158" si="11">IF($G$15=0,0,ROUND(G147/FplkmBS1,3))</f>
        <v>0</v>
      </c>
      <c r="K147" s="318" t="s">
        <v>71</v>
      </c>
      <c r="L147" s="318"/>
      <c r="N147" s="328"/>
    </row>
    <row r="148" spans="1:14" ht="19.5" customHeight="1" x14ac:dyDescent="0.2">
      <c r="A148" s="265" t="s">
        <v>411</v>
      </c>
      <c r="B148" s="700" t="s">
        <v>368</v>
      </c>
      <c r="C148" s="60"/>
      <c r="D148" s="55" t="s">
        <v>51</v>
      </c>
      <c r="E148" s="607"/>
      <c r="F148" s="60"/>
      <c r="G148" s="53"/>
      <c r="H148" s="237">
        <f t="shared" si="10"/>
        <v>0</v>
      </c>
      <c r="I148" s="237">
        <f t="shared" si="11"/>
        <v>0</v>
      </c>
      <c r="K148" s="318" t="s">
        <v>71</v>
      </c>
      <c r="L148" s="318"/>
      <c r="N148" s="328"/>
    </row>
    <row r="149" spans="1:14" ht="21" customHeight="1" x14ac:dyDescent="0.2">
      <c r="A149" s="265" t="s">
        <v>412</v>
      </c>
      <c r="B149" s="759" t="s">
        <v>369</v>
      </c>
      <c r="C149" s="60"/>
      <c r="D149" s="55" t="s">
        <v>51</v>
      </c>
      <c r="E149" s="607"/>
      <c r="F149" s="60"/>
      <c r="G149" s="53"/>
      <c r="H149" s="237">
        <f t="shared" si="10"/>
        <v>0</v>
      </c>
      <c r="I149" s="237">
        <f t="shared" si="11"/>
        <v>0</v>
      </c>
      <c r="K149" s="318" t="s">
        <v>71</v>
      </c>
      <c r="L149" s="318"/>
      <c r="N149" s="328"/>
    </row>
    <row r="150" spans="1:14" ht="22.5" customHeight="1" x14ac:dyDescent="0.2">
      <c r="A150" s="265" t="s">
        <v>413</v>
      </c>
      <c r="B150" s="700" t="s">
        <v>343</v>
      </c>
      <c r="C150" s="53"/>
      <c r="D150" s="53"/>
      <c r="E150" s="53"/>
      <c r="F150" s="60"/>
      <c r="G150" s="53"/>
      <c r="H150" s="237">
        <f t="shared" si="10"/>
        <v>0</v>
      </c>
      <c r="I150" s="237">
        <f t="shared" si="11"/>
        <v>0</v>
      </c>
      <c r="K150" s="354" t="s">
        <v>71</v>
      </c>
      <c r="L150" s="354"/>
      <c r="M150" s="342"/>
      <c r="N150" s="328"/>
    </row>
    <row r="151" spans="1:14" ht="24" customHeight="1" x14ac:dyDescent="0.2">
      <c r="A151" s="265" t="s">
        <v>414</v>
      </c>
      <c r="B151" s="700" t="s">
        <v>135</v>
      </c>
      <c r="C151" s="53"/>
      <c r="D151" s="53"/>
      <c r="E151" s="53"/>
      <c r="F151" s="60"/>
      <c r="G151" s="53"/>
      <c r="H151" s="237">
        <f t="shared" si="10"/>
        <v>0</v>
      </c>
      <c r="I151" s="237">
        <f t="shared" si="11"/>
        <v>0</v>
      </c>
      <c r="K151" s="354" t="s">
        <v>71</v>
      </c>
      <c r="L151" s="354"/>
      <c r="M151" s="342"/>
      <c r="N151" s="328"/>
    </row>
    <row r="152" spans="1:14" ht="21" customHeight="1" x14ac:dyDescent="0.2">
      <c r="A152" s="265" t="s">
        <v>415</v>
      </c>
      <c r="B152" s="700" t="s">
        <v>92</v>
      </c>
      <c r="C152" s="53"/>
      <c r="D152" s="53"/>
      <c r="E152" s="53"/>
      <c r="F152" s="60"/>
      <c r="G152" s="53"/>
      <c r="H152" s="237">
        <f t="shared" si="10"/>
        <v>0</v>
      </c>
      <c r="I152" s="237">
        <f t="shared" si="11"/>
        <v>0</v>
      </c>
      <c r="K152" s="354" t="s">
        <v>71</v>
      </c>
      <c r="L152" s="354"/>
      <c r="M152" s="342"/>
      <c r="N152" s="328"/>
    </row>
    <row r="153" spans="1:14" ht="21" customHeight="1" x14ac:dyDescent="0.2">
      <c r="A153" s="265" t="s">
        <v>424</v>
      </c>
      <c r="B153" s="700" t="s">
        <v>292</v>
      </c>
      <c r="C153" s="53"/>
      <c r="D153" s="53"/>
      <c r="E153" s="53"/>
      <c r="F153" s="60"/>
      <c r="G153" s="53"/>
      <c r="H153" s="237">
        <f t="shared" ref="H153:H158" si="12">IF($G$15=0,0,ROUND(F153/FplkmBS1,3))</f>
        <v>0</v>
      </c>
      <c r="I153" s="237">
        <f t="shared" ref="I153:I157" si="13">IF($G$15=0,0,ROUND(G153/FplkmBS1,3))</f>
        <v>0</v>
      </c>
      <c r="K153" s="354" t="s">
        <v>71</v>
      </c>
      <c r="L153" s="354"/>
      <c r="M153" s="342"/>
      <c r="N153" s="328"/>
    </row>
    <row r="154" spans="1:14" ht="21" customHeight="1" x14ac:dyDescent="0.2">
      <c r="A154" s="265" t="s">
        <v>425</v>
      </c>
      <c r="B154" s="700" t="s">
        <v>429</v>
      </c>
      <c r="C154" s="53"/>
      <c r="D154" s="53"/>
      <c r="E154" s="53"/>
      <c r="F154" s="53"/>
      <c r="G154" s="53"/>
      <c r="H154" s="237">
        <f t="shared" si="12"/>
        <v>0</v>
      </c>
      <c r="I154" s="237">
        <f t="shared" si="13"/>
        <v>0</v>
      </c>
      <c r="K154" s="354" t="s">
        <v>71</v>
      </c>
      <c r="L154" s="354"/>
      <c r="M154" s="342"/>
      <c r="N154" s="328"/>
    </row>
    <row r="155" spans="1:14" ht="27" customHeight="1" x14ac:dyDescent="0.2">
      <c r="A155" s="265" t="s">
        <v>426</v>
      </c>
      <c r="B155" s="700" t="s">
        <v>430</v>
      </c>
      <c r="C155" s="727">
        <v>0</v>
      </c>
      <c r="D155" s="55" t="s">
        <v>433</v>
      </c>
      <c r="E155" s="727">
        <v>0</v>
      </c>
      <c r="F155" s="53"/>
      <c r="G155" s="53"/>
      <c r="H155" s="237">
        <f t="shared" si="12"/>
        <v>0</v>
      </c>
      <c r="I155" s="237">
        <f t="shared" si="13"/>
        <v>0</v>
      </c>
      <c r="K155" s="354" t="s">
        <v>71</v>
      </c>
      <c r="L155" s="354"/>
      <c r="M155" s="342"/>
      <c r="N155" s="328"/>
    </row>
    <row r="156" spans="1:14" ht="21" customHeight="1" x14ac:dyDescent="0.2">
      <c r="A156" s="265" t="s">
        <v>427</v>
      </c>
      <c r="B156" s="700" t="s">
        <v>431</v>
      </c>
      <c r="C156" s="53"/>
      <c r="D156" s="53"/>
      <c r="E156" s="53"/>
      <c r="F156" s="53"/>
      <c r="G156" s="53"/>
      <c r="H156" s="237">
        <f t="shared" si="12"/>
        <v>0</v>
      </c>
      <c r="I156" s="237">
        <f t="shared" si="13"/>
        <v>0</v>
      </c>
      <c r="K156" s="354" t="s">
        <v>71</v>
      </c>
      <c r="L156" s="354"/>
      <c r="M156" s="342"/>
      <c r="N156" s="328"/>
    </row>
    <row r="157" spans="1:14" ht="21.75" customHeight="1" x14ac:dyDescent="0.2">
      <c r="A157" s="265" t="s">
        <v>428</v>
      </c>
      <c r="B157" s="700" t="s">
        <v>432</v>
      </c>
      <c r="C157" s="53"/>
      <c r="D157" s="53"/>
      <c r="E157" s="53"/>
      <c r="F157" s="53"/>
      <c r="G157" s="53"/>
      <c r="H157" s="237">
        <f t="shared" si="12"/>
        <v>0</v>
      </c>
      <c r="I157" s="237">
        <f t="shared" si="13"/>
        <v>0</v>
      </c>
      <c r="K157" s="354" t="s">
        <v>71</v>
      </c>
      <c r="L157" s="354"/>
      <c r="N157" s="328"/>
    </row>
    <row r="158" spans="1:14" ht="18.75" customHeight="1" x14ac:dyDescent="0.2">
      <c r="A158" s="857" t="s">
        <v>410</v>
      </c>
      <c r="B158" s="858"/>
      <c r="C158" s="858"/>
      <c r="D158" s="858"/>
      <c r="E158" s="858"/>
      <c r="F158" s="444">
        <f>ROUND(SUM(F146:F157),2)</f>
        <v>0</v>
      </c>
      <c r="G158" s="444">
        <f>ROUND(SUM(G146:G157),2)</f>
        <v>0</v>
      </c>
      <c r="H158" s="240">
        <f t="shared" si="12"/>
        <v>0</v>
      </c>
      <c r="I158" s="240">
        <f t="shared" si="11"/>
        <v>0</v>
      </c>
    </row>
    <row r="159" spans="1:14" s="19" customFormat="1" ht="18" customHeight="1" x14ac:dyDescent="0.2">
      <c r="A159" s="73"/>
      <c r="B159" s="74"/>
      <c r="C159" s="74"/>
      <c r="D159" s="74"/>
      <c r="E159" s="75"/>
      <c r="F159" s="76"/>
      <c r="G159" s="77"/>
      <c r="H159" s="202"/>
      <c r="I159" s="78"/>
      <c r="J159" s="72"/>
      <c r="K159" s="79"/>
      <c r="L159" s="79"/>
      <c r="M159" s="43"/>
      <c r="N159" s="43"/>
    </row>
    <row r="160" spans="1:14" s="19" customFormat="1" ht="23.25" customHeight="1" x14ac:dyDescent="0.2">
      <c r="A160" s="275" t="s">
        <v>421</v>
      </c>
      <c r="B160" s="848" t="s">
        <v>422</v>
      </c>
      <c r="C160" s="848"/>
      <c r="D160" s="848"/>
      <c r="E160" s="848"/>
      <c r="F160" s="848"/>
      <c r="G160" s="848"/>
      <c r="H160" s="271">
        <f>SUM(H140+F158+G158)</f>
        <v>0</v>
      </c>
      <c r="I160" s="240">
        <f>IF($G$15=0,0,ROUND(H160/FplkmBS1,3))</f>
        <v>0</v>
      </c>
      <c r="J160" s="43"/>
      <c r="K160" s="42"/>
      <c r="L160" s="42"/>
      <c r="M160" s="43"/>
      <c r="N160" s="43"/>
    </row>
    <row r="161" spans="1:14" customFormat="1" ht="18" customHeight="1" x14ac:dyDescent="0.2"/>
    <row r="162" spans="1:14" s="19" customFormat="1" ht="34.5" customHeight="1" x14ac:dyDescent="0.2">
      <c r="A162" s="235" t="s">
        <v>2</v>
      </c>
      <c r="B162" s="830" t="s">
        <v>3</v>
      </c>
      <c r="C162" s="831"/>
      <c r="D162" s="832"/>
      <c r="E162" s="769" t="s">
        <v>18</v>
      </c>
      <c r="F162" s="769" t="s">
        <v>1</v>
      </c>
      <c r="G162" s="769" t="s">
        <v>29</v>
      </c>
      <c r="H162" s="260" t="s">
        <v>30</v>
      </c>
      <c r="I162" s="769" t="s">
        <v>69</v>
      </c>
      <c r="K162" s="42"/>
      <c r="L162" s="42"/>
    </row>
    <row r="163" spans="1:14" s="19" customFormat="1" ht="9.75" customHeight="1" x14ac:dyDescent="0.2">
      <c r="A163" s="225" t="s">
        <v>0</v>
      </c>
      <c r="B163" s="226"/>
      <c r="C163" s="226"/>
      <c r="D163" s="226"/>
      <c r="E163" s="227"/>
      <c r="F163" s="228"/>
      <c r="G163" s="229"/>
      <c r="H163" s="247"/>
      <c r="I163" s="52"/>
      <c r="J163"/>
      <c r="K163"/>
      <c r="L163"/>
      <c r="M163"/>
      <c r="N163"/>
    </row>
    <row r="164" spans="1:14" s="19" customFormat="1" ht="18" customHeight="1" x14ac:dyDescent="0.2">
      <c r="A164" s="224" t="s">
        <v>448</v>
      </c>
      <c r="B164" s="762" t="s">
        <v>46</v>
      </c>
      <c r="C164" s="762"/>
      <c r="D164" s="762"/>
      <c r="E164" s="230"/>
      <c r="F164" s="231"/>
      <c r="G164" s="232"/>
      <c r="H164" s="256"/>
      <c r="I164" s="232"/>
      <c r="J164" s="261"/>
      <c r="K164" s="234"/>
      <c r="L164" s="234"/>
      <c r="M164" s="234"/>
      <c r="N164" s="234"/>
    </row>
    <row r="165" spans="1:14" s="19" customFormat="1" ht="18" customHeight="1" x14ac:dyDescent="0.2">
      <c r="A165" s="30"/>
      <c r="B165" s="30"/>
      <c r="C165" s="30"/>
      <c r="D165" s="30"/>
      <c r="H165" s="201"/>
      <c r="K165" s="42"/>
      <c r="L165" s="42"/>
    </row>
    <row r="166" spans="1:14" s="19" customFormat="1" ht="18" customHeight="1" x14ac:dyDescent="0.2">
      <c r="A166" s="216" t="s">
        <v>449</v>
      </c>
      <c r="B166" s="827" t="s">
        <v>500</v>
      </c>
      <c r="C166" s="828"/>
      <c r="D166" s="828"/>
      <c r="E166" s="828"/>
      <c r="F166" s="828"/>
      <c r="G166" s="828"/>
      <c r="H166" s="828"/>
      <c r="I166" s="829"/>
      <c r="K166" s="42"/>
      <c r="L166" s="42"/>
      <c r="M166" s="859"/>
      <c r="N166" s="859"/>
    </row>
    <row r="167" spans="1:14" s="19" customFormat="1" ht="19.5" customHeight="1" x14ac:dyDescent="0.2">
      <c r="A167" s="217" t="s">
        <v>450</v>
      </c>
      <c r="B167" s="821" t="s">
        <v>345</v>
      </c>
      <c r="C167" s="822"/>
      <c r="D167" s="823"/>
      <c r="E167" s="272">
        <f>G13</f>
        <v>14711.2</v>
      </c>
      <c r="F167" s="273" t="s">
        <v>21</v>
      </c>
      <c r="G167" s="274"/>
      <c r="H167" s="259">
        <f>ROUND(E167*G167,2)</f>
        <v>0</v>
      </c>
      <c r="I167" s="237">
        <f t="shared" ref="I167:I168" si="14">IF($G$15=0,0,ROUND(H167/FplkmBS1,3))</f>
        <v>0</v>
      </c>
      <c r="K167" s="42"/>
      <c r="L167" s="42"/>
      <c r="M167" s="859"/>
      <c r="N167" s="859"/>
    </row>
    <row r="168" spans="1:14" s="19" customFormat="1" ht="18" customHeight="1" x14ac:dyDescent="0.2">
      <c r="A168" s="217" t="s">
        <v>451</v>
      </c>
      <c r="B168" s="756" t="s">
        <v>371</v>
      </c>
      <c r="C168" s="757"/>
      <c r="D168" s="757"/>
      <c r="E168" s="272">
        <f>G14</f>
        <v>0</v>
      </c>
      <c r="F168" s="273" t="s">
        <v>21</v>
      </c>
      <c r="G168" s="721">
        <v>0</v>
      </c>
      <c r="H168" s="259">
        <f>ROUND(E168*G168,2)</f>
        <v>0</v>
      </c>
      <c r="I168" s="237">
        <f t="shared" si="14"/>
        <v>0</v>
      </c>
      <c r="K168" s="42"/>
      <c r="L168" s="42"/>
      <c r="M168" s="859"/>
      <c r="N168" s="859"/>
    </row>
    <row r="169" spans="1:14" s="19" customFormat="1" ht="18" customHeight="1" x14ac:dyDescent="0.2">
      <c r="A169" s="238"/>
      <c r="B169" s="824" t="s">
        <v>455</v>
      </c>
      <c r="C169" s="825"/>
      <c r="D169" s="825"/>
      <c r="E169" s="825"/>
      <c r="F169" s="825"/>
      <c r="G169" s="826"/>
      <c r="H169" s="239">
        <f>ROUND(SUM(H167:H168),2)</f>
        <v>0</v>
      </c>
      <c r="I169" s="240">
        <f>IF($G$15=0,0,ROUND(H169/FplkmBS1,3))</f>
        <v>0</v>
      </c>
      <c r="K169" s="42"/>
      <c r="L169" s="42"/>
      <c r="M169" s="859"/>
      <c r="N169" s="859"/>
    </row>
    <row r="170" spans="1:14" s="19" customFormat="1" ht="18" customHeight="1" x14ac:dyDescent="0.2">
      <c r="A170" s="30"/>
      <c r="B170" s="30"/>
      <c r="C170" s="30"/>
      <c r="D170" s="30"/>
      <c r="H170" s="201"/>
      <c r="K170" s="42"/>
      <c r="L170" s="42"/>
      <c r="M170" s="859"/>
      <c r="N170" s="859"/>
    </row>
    <row r="171" spans="1:14" s="19" customFormat="1" ht="18" customHeight="1" x14ac:dyDescent="0.2">
      <c r="A171" s="216" t="s">
        <v>452</v>
      </c>
      <c r="B171" s="827" t="s">
        <v>501</v>
      </c>
      <c r="C171" s="828"/>
      <c r="D171" s="828"/>
      <c r="E171" s="828"/>
      <c r="F171" s="828"/>
      <c r="G171" s="828"/>
      <c r="H171" s="828"/>
      <c r="I171" s="829"/>
      <c r="K171" s="42"/>
      <c r="L171" s="42"/>
      <c r="M171" s="859"/>
      <c r="N171" s="859"/>
    </row>
    <row r="172" spans="1:14" s="19" customFormat="1" ht="18.75" customHeight="1" x14ac:dyDescent="0.2">
      <c r="A172" s="217" t="s">
        <v>453</v>
      </c>
      <c r="B172" s="821" t="str">
        <f>B167</f>
        <v>TLBV</v>
      </c>
      <c r="C172" s="822"/>
      <c r="D172" s="822"/>
      <c r="E172" s="822"/>
      <c r="F172" s="822"/>
      <c r="G172" s="823"/>
      <c r="H172" s="198"/>
      <c r="I172" s="237">
        <f>IF($G$15=0,0,ROUND(H172/FplkmBS1,3))</f>
        <v>0</v>
      </c>
      <c r="K172" s="42"/>
      <c r="L172" s="42"/>
      <c r="M172" s="859"/>
      <c r="N172" s="859"/>
    </row>
    <row r="173" spans="1:14" s="19" customFormat="1" ht="18" customHeight="1" x14ac:dyDescent="0.2">
      <c r="A173" s="217" t="s">
        <v>454</v>
      </c>
      <c r="B173" s="756" t="s">
        <v>371</v>
      </c>
      <c r="C173" s="757"/>
      <c r="D173" s="757"/>
      <c r="E173" s="757"/>
      <c r="F173" s="757"/>
      <c r="G173" s="758"/>
      <c r="H173" s="719">
        <v>0</v>
      </c>
      <c r="I173" s="237">
        <f>IF($G$15=0,0,ROUND(H173/FplkmBS1,3))</f>
        <v>0</v>
      </c>
      <c r="K173" s="42"/>
      <c r="L173" s="42"/>
      <c r="M173" s="859"/>
      <c r="N173" s="859"/>
    </row>
    <row r="174" spans="1:14" s="19" customFormat="1" ht="20.100000000000001" customHeight="1" x14ac:dyDescent="0.2">
      <c r="A174" s="238"/>
      <c r="B174" s="824" t="s">
        <v>456</v>
      </c>
      <c r="C174" s="825"/>
      <c r="D174" s="825"/>
      <c r="E174" s="825"/>
      <c r="F174" s="825"/>
      <c r="G174" s="826"/>
      <c r="H174" s="239">
        <f>ROUND(SUM(H172:H173),2)</f>
        <v>0</v>
      </c>
      <c r="I174" s="240">
        <f>IF($G$15=0,0,ROUND(H174/FplkmBS1,3))</f>
        <v>0</v>
      </c>
      <c r="K174" s="42"/>
      <c r="L174" s="42"/>
    </row>
    <row r="175" spans="1:14" s="19" customFormat="1" ht="20.100000000000001" customHeight="1" x14ac:dyDescent="0.2">
      <c r="A175" s="30"/>
      <c r="B175" s="30"/>
      <c r="C175" s="30"/>
      <c r="D175" s="30"/>
      <c r="K175" s="42"/>
      <c r="L175" s="42"/>
    </row>
    <row r="176" spans="1:14" s="19" customFormat="1" ht="20.100000000000001" customHeight="1" x14ac:dyDescent="0.2">
      <c r="A176" s="270"/>
      <c r="B176" s="861" t="s">
        <v>457</v>
      </c>
      <c r="C176" s="861"/>
      <c r="D176" s="861"/>
      <c r="E176" s="861"/>
      <c r="F176" s="861"/>
      <c r="G176" s="861"/>
      <c r="H176" s="271">
        <f>H169+H174</f>
        <v>0</v>
      </c>
      <c r="I176" s="240">
        <f>IF($G$15=0,0,ROUND(H176/FplkmBS1,3))</f>
        <v>0</v>
      </c>
      <c r="J176" s="30"/>
      <c r="K176" s="66"/>
      <c r="L176" s="66"/>
    </row>
    <row r="177" spans="1:14" s="19" customFormat="1" ht="20.100000000000001" customHeight="1" x14ac:dyDescent="0.2">
      <c r="A177" s="30"/>
      <c r="B177" s="30"/>
      <c r="C177" s="30"/>
      <c r="D177" s="30"/>
      <c r="E177" s="30"/>
      <c r="F177" s="30"/>
      <c r="G177" s="30"/>
      <c r="H177" s="277"/>
      <c r="I177" s="30"/>
      <c r="J177" s="30"/>
      <c r="K177" s="66"/>
      <c r="L177" s="66"/>
    </row>
    <row r="178" spans="1:14" s="19" customFormat="1" ht="20.100000000000001" customHeight="1" x14ac:dyDescent="0.2">
      <c r="A178" s="840"/>
      <c r="B178" s="840"/>
      <c r="C178" s="840"/>
      <c r="D178" s="840"/>
      <c r="E178" s="840"/>
      <c r="F178" s="840"/>
      <c r="G178" s="840"/>
      <c r="H178" s="840"/>
      <c r="I178" s="30"/>
      <c r="J178" s="30"/>
      <c r="K178" s="66"/>
      <c r="L178" s="66"/>
    </row>
    <row r="179" spans="1:14" s="19" customFormat="1" ht="20.100000000000001" customHeight="1" x14ac:dyDescent="0.2">
      <c r="A179" s="30"/>
      <c r="B179" s="30"/>
      <c r="C179" s="30"/>
      <c r="D179" s="30"/>
      <c r="E179" s="30"/>
      <c r="F179" s="30"/>
      <c r="G179" s="30"/>
      <c r="H179" s="30"/>
      <c r="I179" s="30"/>
      <c r="J179" s="30"/>
      <c r="K179" s="66"/>
      <c r="L179" s="66"/>
    </row>
    <row r="180" spans="1:14" ht="9.9499999999999993" customHeight="1" x14ac:dyDescent="0.2">
      <c r="A180" s="30"/>
      <c r="B180" s="30"/>
      <c r="C180" s="30"/>
      <c r="D180" s="30"/>
      <c r="E180" s="30"/>
      <c r="F180" s="30"/>
      <c r="G180" s="30"/>
      <c r="H180" s="30"/>
      <c r="I180" s="30"/>
      <c r="J180" s="30"/>
      <c r="K180" s="66"/>
      <c r="L180" s="66"/>
      <c r="M180" s="19"/>
      <c r="N180" s="19"/>
    </row>
    <row r="181" spans="1:14" ht="9.9499999999999993" customHeight="1" x14ac:dyDescent="0.2">
      <c r="A181" s="30"/>
      <c r="B181" s="30"/>
      <c r="C181" s="30"/>
      <c r="D181" s="30"/>
      <c r="E181" s="30"/>
      <c r="F181" s="30"/>
      <c r="G181" s="30"/>
      <c r="H181" s="30"/>
      <c r="I181" s="30"/>
      <c r="J181" s="30"/>
      <c r="K181" s="66"/>
      <c r="L181" s="66"/>
      <c r="M181" s="19"/>
      <c r="N181" s="19"/>
    </row>
    <row r="182" spans="1:14" ht="9.9499999999999993" customHeight="1" x14ac:dyDescent="0.2">
      <c r="A182" s="30"/>
      <c r="B182" s="30"/>
      <c r="C182" s="30"/>
      <c r="D182" s="30"/>
      <c r="E182" s="30"/>
      <c r="F182" s="30"/>
      <c r="G182" s="30"/>
      <c r="H182" s="30"/>
      <c r="I182" s="30"/>
      <c r="J182" s="45"/>
      <c r="K182" s="66"/>
      <c r="L182" s="66"/>
    </row>
    <row r="183" spans="1:14" x14ac:dyDescent="0.2">
      <c r="A183" s="30"/>
      <c r="B183" s="30"/>
      <c r="C183" s="30"/>
      <c r="D183" s="30"/>
      <c r="E183" s="30"/>
      <c r="F183" s="30"/>
      <c r="G183" s="30"/>
      <c r="H183" s="30"/>
      <c r="I183" s="30"/>
      <c r="J183" s="45"/>
      <c r="K183" s="66"/>
      <c r="L183" s="66"/>
    </row>
    <row r="184" spans="1:14" x14ac:dyDescent="0.2">
      <c r="A184" s="30"/>
      <c r="B184" s="30"/>
      <c r="C184" s="30"/>
      <c r="D184" s="30"/>
      <c r="E184" s="30"/>
      <c r="F184" s="30"/>
      <c r="G184" s="30"/>
      <c r="H184" s="30"/>
      <c r="I184" s="30"/>
      <c r="J184" s="45"/>
      <c r="K184" s="66"/>
      <c r="L184" s="66"/>
    </row>
    <row r="185" spans="1:14" x14ac:dyDescent="0.2">
      <c r="A185" s="39"/>
      <c r="B185" s="34"/>
      <c r="C185" s="34"/>
      <c r="D185" s="34"/>
      <c r="E185" s="36"/>
      <c r="F185" s="37"/>
      <c r="G185" s="38"/>
      <c r="H185" s="38"/>
      <c r="I185" s="40"/>
      <c r="J185" s="45"/>
      <c r="K185" s="66"/>
      <c r="L185" s="66"/>
    </row>
    <row r="186" spans="1:14" x14ac:dyDescent="0.2">
      <c r="A186" s="39"/>
      <c r="B186" s="34"/>
      <c r="C186" s="34"/>
      <c r="D186" s="34"/>
      <c r="E186" s="36"/>
      <c r="F186" s="37"/>
      <c r="G186" s="38"/>
      <c r="H186" s="38"/>
      <c r="I186" s="40"/>
      <c r="J186" s="45"/>
      <c r="K186" s="66"/>
      <c r="L186" s="66"/>
    </row>
    <row r="187" spans="1:14" x14ac:dyDescent="0.2">
      <c r="A187" s="39"/>
      <c r="B187" s="34"/>
      <c r="C187" s="34"/>
      <c r="D187" s="34"/>
      <c r="E187" s="36"/>
      <c r="F187" s="37"/>
      <c r="G187" s="38"/>
      <c r="H187" s="38"/>
      <c r="I187" s="40"/>
      <c r="J187" s="45"/>
      <c r="K187" s="66"/>
      <c r="L187" s="66"/>
    </row>
    <row r="188" spans="1:14" x14ac:dyDescent="0.2">
      <c r="A188" s="45"/>
      <c r="B188" s="45"/>
      <c r="C188" s="45"/>
      <c r="D188" s="45"/>
      <c r="E188" s="45"/>
      <c r="F188" s="45"/>
      <c r="G188" s="45"/>
      <c r="H188" s="45"/>
      <c r="I188" s="278"/>
      <c r="J188" s="45"/>
      <c r="K188" s="66"/>
      <c r="L188" s="66"/>
    </row>
    <row r="189" spans="1:14" x14ac:dyDescent="0.2">
      <c r="A189" s="41"/>
      <c r="B189" s="2"/>
      <c r="E189" s="279"/>
      <c r="F189" s="280"/>
      <c r="G189" s="45"/>
      <c r="H189" s="45"/>
      <c r="I189" s="278"/>
      <c r="J189" s="45"/>
      <c r="K189" s="66"/>
      <c r="L189" s="66"/>
    </row>
    <row r="190" spans="1:14" x14ac:dyDescent="0.2">
      <c r="A190" s="41"/>
      <c r="B190" s="2"/>
      <c r="E190" s="279"/>
      <c r="F190" s="280"/>
      <c r="G190" s="45"/>
      <c r="H190" s="45"/>
      <c r="I190" s="278"/>
      <c r="J190" s="45"/>
      <c r="K190" s="66"/>
      <c r="L190" s="66"/>
    </row>
    <row r="191" spans="1:14" x14ac:dyDescent="0.2">
      <c r="A191" s="41"/>
      <c r="B191" s="2"/>
      <c r="E191" s="279"/>
      <c r="F191" s="280"/>
      <c r="G191" s="45"/>
      <c r="H191" s="45"/>
      <c r="I191" s="278"/>
      <c r="J191" s="45"/>
      <c r="K191" s="66"/>
      <c r="L191" s="66"/>
    </row>
    <row r="192" spans="1:14" x14ac:dyDescent="0.2">
      <c r="A192" s="41"/>
      <c r="B192" s="2"/>
      <c r="E192" s="279"/>
      <c r="F192" s="280"/>
      <c r="G192" s="45"/>
      <c r="H192" s="45"/>
      <c r="I192" s="278"/>
      <c r="J192" s="45"/>
      <c r="K192" s="66"/>
      <c r="L192" s="66"/>
    </row>
    <row r="193" spans="1:12" x14ac:dyDescent="0.2">
      <c r="A193" s="41"/>
      <c r="B193" s="2"/>
      <c r="E193" s="279"/>
      <c r="F193" s="280"/>
      <c r="G193" s="45"/>
      <c r="H193" s="45"/>
      <c r="I193" s="278"/>
      <c r="J193" s="45"/>
      <c r="K193" s="66"/>
      <c r="L193" s="66"/>
    </row>
    <row r="194" spans="1:12" x14ac:dyDescent="0.2">
      <c r="A194" s="41"/>
      <c r="B194" s="2"/>
      <c r="E194" s="279"/>
      <c r="F194" s="280"/>
      <c r="G194" s="45"/>
      <c r="H194" s="45"/>
      <c r="I194" s="278"/>
      <c r="J194" s="45"/>
      <c r="K194" s="66"/>
      <c r="L194" s="66"/>
    </row>
    <row r="195" spans="1:12" x14ac:dyDescent="0.2">
      <c r="A195" s="41"/>
      <c r="B195" s="2"/>
      <c r="E195" s="279"/>
      <c r="F195" s="280"/>
      <c r="G195" s="45"/>
      <c r="H195" s="45"/>
      <c r="I195" s="278"/>
      <c r="J195" s="45"/>
      <c r="K195" s="66"/>
      <c r="L195" s="66"/>
    </row>
    <row r="196" spans="1:12" x14ac:dyDescent="0.2">
      <c r="A196" s="41"/>
      <c r="B196" s="2"/>
      <c r="E196" s="279"/>
      <c r="F196" s="280"/>
      <c r="G196" s="45"/>
      <c r="H196" s="45"/>
      <c r="I196" s="278"/>
      <c r="J196" s="45"/>
      <c r="K196" s="66"/>
      <c r="L196" s="66"/>
    </row>
    <row r="197" spans="1:12" x14ac:dyDescent="0.2">
      <c r="A197" s="41"/>
      <c r="B197" s="2"/>
      <c r="E197" s="279"/>
      <c r="F197" s="280"/>
      <c r="G197" s="45"/>
      <c r="H197" s="45"/>
      <c r="I197" s="278"/>
      <c r="J197" s="45"/>
      <c r="K197" s="66"/>
      <c r="L197" s="66"/>
    </row>
    <row r="198" spans="1:12" x14ac:dyDescent="0.2">
      <c r="A198" s="41"/>
      <c r="B198" s="2"/>
      <c r="E198" s="279"/>
      <c r="F198" s="280"/>
      <c r="G198" s="45"/>
      <c r="H198" s="45"/>
      <c r="I198" s="278"/>
      <c r="J198" s="45"/>
      <c r="K198" s="66"/>
      <c r="L198" s="66"/>
    </row>
    <row r="199" spans="1:12" x14ac:dyDescent="0.2">
      <c r="A199" s="41"/>
      <c r="B199" s="2"/>
      <c r="E199" s="279"/>
      <c r="F199" s="280"/>
      <c r="G199" s="45"/>
      <c r="H199" s="45"/>
      <c r="I199" s="278"/>
      <c r="J199" s="45"/>
      <c r="K199" s="66"/>
      <c r="L199" s="66"/>
    </row>
    <row r="200" spans="1:12" x14ac:dyDescent="0.2">
      <c r="A200" s="41"/>
      <c r="B200" s="2"/>
      <c r="E200" s="279"/>
      <c r="F200" s="280"/>
      <c r="G200" s="45"/>
      <c r="H200" s="45"/>
      <c r="I200" s="278"/>
      <c r="J200" s="45"/>
      <c r="K200" s="66"/>
      <c r="L200" s="66"/>
    </row>
    <row r="201" spans="1:12" x14ac:dyDescent="0.2">
      <c r="A201" s="41"/>
      <c r="B201" s="2"/>
      <c r="E201" s="279"/>
      <c r="F201" s="280"/>
      <c r="G201" s="45"/>
      <c r="H201" s="45"/>
      <c r="I201" s="278"/>
      <c r="J201" s="45"/>
      <c r="K201" s="66"/>
      <c r="L201" s="66"/>
    </row>
    <row r="202" spans="1:12" x14ac:dyDescent="0.2">
      <c r="A202" s="41"/>
      <c r="B202" s="2"/>
      <c r="E202" s="279"/>
      <c r="F202" s="280"/>
      <c r="G202" s="45"/>
      <c r="H202" s="45"/>
      <c r="I202" s="278"/>
      <c r="J202" s="45"/>
      <c r="K202" s="66"/>
      <c r="L202" s="66"/>
    </row>
    <row r="203" spans="1:12" x14ac:dyDescent="0.2">
      <c r="A203" s="41"/>
      <c r="B203" s="2"/>
      <c r="E203" s="279"/>
      <c r="F203" s="280"/>
      <c r="G203" s="45"/>
      <c r="H203" s="45"/>
      <c r="I203" s="278"/>
      <c r="J203" s="45"/>
      <c r="K203" s="66"/>
      <c r="L203" s="66"/>
    </row>
    <row r="204" spans="1:12" x14ac:dyDescent="0.2">
      <c r="A204" s="41"/>
      <c r="B204" s="2"/>
      <c r="E204" s="279"/>
      <c r="F204" s="280"/>
      <c r="G204" s="45"/>
      <c r="H204" s="45"/>
      <c r="I204" s="278"/>
      <c r="J204" s="45"/>
      <c r="K204" s="66"/>
      <c r="L204" s="66"/>
    </row>
    <row r="205" spans="1:12" x14ac:dyDescent="0.2">
      <c r="A205" s="41"/>
      <c r="B205" s="2"/>
      <c r="E205" s="279"/>
      <c r="F205" s="280"/>
      <c r="G205" s="45"/>
      <c r="H205" s="45"/>
      <c r="I205" s="278"/>
      <c r="J205" s="45"/>
      <c r="K205" s="66"/>
      <c r="L205" s="66"/>
    </row>
    <row r="206" spans="1:12" x14ac:dyDescent="0.2">
      <c r="A206" s="41"/>
      <c r="B206" s="2"/>
      <c r="E206" s="279"/>
      <c r="F206" s="280"/>
      <c r="G206" s="45"/>
      <c r="H206" s="45"/>
      <c r="I206" s="278"/>
      <c r="J206" s="45"/>
      <c r="K206" s="66"/>
      <c r="L206" s="66"/>
    </row>
    <row r="207" spans="1:12" x14ac:dyDescent="0.2">
      <c r="A207" s="41"/>
      <c r="B207" s="2"/>
      <c r="E207" s="279"/>
      <c r="F207" s="280"/>
      <c r="G207" s="45"/>
      <c r="H207" s="45"/>
      <c r="I207" s="278"/>
      <c r="J207" s="45"/>
      <c r="K207" s="66"/>
      <c r="L207" s="66"/>
    </row>
    <row r="208" spans="1:12" x14ac:dyDescent="0.2">
      <c r="A208" s="41"/>
      <c r="B208" s="2"/>
      <c r="E208" s="279"/>
      <c r="F208" s="280"/>
      <c r="G208" s="45"/>
      <c r="H208" s="45"/>
      <c r="I208" s="278"/>
      <c r="J208" s="45"/>
      <c r="K208" s="66"/>
      <c r="L208" s="66"/>
    </row>
    <row r="209" spans="1:12" x14ac:dyDescent="0.2">
      <c r="A209" s="41"/>
      <c r="B209" s="2"/>
      <c r="E209" s="279"/>
      <c r="F209" s="280"/>
      <c r="G209" s="45"/>
      <c r="H209" s="45"/>
      <c r="I209" s="278"/>
      <c r="J209" s="45"/>
      <c r="K209" s="66"/>
      <c r="L209" s="66"/>
    </row>
    <row r="210" spans="1:12" x14ac:dyDescent="0.2">
      <c r="A210" s="41"/>
      <c r="B210" s="2"/>
      <c r="E210" s="279"/>
      <c r="F210" s="280"/>
      <c r="G210" s="45"/>
      <c r="H210" s="45"/>
      <c r="I210" s="278"/>
      <c r="J210" s="45"/>
      <c r="K210" s="66"/>
      <c r="L210" s="66"/>
    </row>
    <row r="211" spans="1:12" x14ac:dyDescent="0.2">
      <c r="A211" s="41"/>
      <c r="B211" s="2"/>
      <c r="E211" s="279"/>
      <c r="F211" s="280"/>
      <c r="G211" s="45"/>
      <c r="H211" s="45"/>
      <c r="I211" s="278"/>
      <c r="J211" s="45"/>
      <c r="K211" s="66"/>
      <c r="L211" s="66"/>
    </row>
    <row r="212" spans="1:12" x14ac:dyDescent="0.2">
      <c r="A212" s="41"/>
      <c r="B212" s="2"/>
      <c r="E212" s="279"/>
      <c r="F212" s="280"/>
      <c r="G212" s="45"/>
      <c r="H212" s="45"/>
      <c r="I212" s="278"/>
      <c r="J212" s="45"/>
      <c r="K212" s="66"/>
      <c r="L212" s="66"/>
    </row>
    <row r="213" spans="1:12" x14ac:dyDescent="0.2">
      <c r="A213" s="41"/>
      <c r="B213" s="2"/>
      <c r="E213" s="279"/>
      <c r="F213" s="280"/>
      <c r="G213" s="45"/>
      <c r="H213" s="45"/>
      <c r="I213" s="278"/>
      <c r="J213" s="45"/>
      <c r="K213" s="66"/>
      <c r="L213" s="66"/>
    </row>
    <row r="214" spans="1:12" x14ac:dyDescent="0.2">
      <c r="A214" s="41"/>
      <c r="B214" s="2"/>
      <c r="E214" s="279"/>
      <c r="F214" s="280"/>
      <c r="G214" s="45"/>
      <c r="H214" s="45"/>
      <c r="I214" s="278"/>
      <c r="J214" s="45"/>
      <c r="K214" s="66"/>
      <c r="L214" s="66"/>
    </row>
    <row r="215" spans="1:12" x14ac:dyDescent="0.2">
      <c r="A215" s="41"/>
      <c r="B215" s="2"/>
      <c r="E215" s="279"/>
      <c r="F215" s="280"/>
      <c r="G215" s="45"/>
      <c r="H215" s="45"/>
      <c r="I215" s="278"/>
      <c r="J215" s="45"/>
      <c r="K215" s="66"/>
      <c r="L215" s="66"/>
    </row>
    <row r="216" spans="1:12" x14ac:dyDescent="0.2">
      <c r="A216" s="41"/>
      <c r="B216" s="2"/>
      <c r="E216" s="279"/>
      <c r="F216" s="280"/>
      <c r="G216" s="45"/>
      <c r="H216" s="45"/>
      <c r="I216" s="278"/>
      <c r="J216" s="45"/>
      <c r="K216" s="66"/>
      <c r="L216" s="66"/>
    </row>
    <row r="217" spans="1:12" x14ac:dyDescent="0.2">
      <c r="A217" s="41"/>
      <c r="B217" s="2"/>
      <c r="E217" s="279"/>
      <c r="F217" s="280"/>
      <c r="G217" s="45"/>
      <c r="H217" s="45"/>
      <c r="I217" s="278"/>
      <c r="J217" s="45"/>
      <c r="K217" s="66"/>
      <c r="L217" s="66"/>
    </row>
    <row r="218" spans="1:12" x14ac:dyDescent="0.2">
      <c r="A218" s="41"/>
      <c r="B218" s="2"/>
      <c r="E218" s="279"/>
      <c r="F218" s="280"/>
      <c r="G218" s="45"/>
      <c r="H218" s="45"/>
      <c r="I218" s="278"/>
      <c r="J218" s="45"/>
      <c r="K218" s="66"/>
      <c r="L218" s="66"/>
    </row>
    <row r="219" spans="1:12" x14ac:dyDescent="0.2">
      <c r="A219" s="41"/>
      <c r="B219" s="2"/>
      <c r="E219" s="279"/>
      <c r="F219" s="280"/>
      <c r="G219" s="45"/>
      <c r="H219" s="45"/>
      <c r="I219" s="278"/>
      <c r="J219" s="45"/>
      <c r="K219" s="66"/>
      <c r="L219" s="66"/>
    </row>
    <row r="220" spans="1:12" x14ac:dyDescent="0.2">
      <c r="A220" s="41"/>
      <c r="B220" s="2"/>
      <c r="E220" s="279"/>
      <c r="F220" s="280"/>
      <c r="G220" s="45"/>
      <c r="H220" s="45"/>
      <c r="I220" s="278"/>
      <c r="J220" s="45"/>
      <c r="K220" s="66"/>
      <c r="L220" s="66"/>
    </row>
    <row r="221" spans="1:12" x14ac:dyDescent="0.2">
      <c r="A221" s="41"/>
      <c r="B221" s="2"/>
      <c r="E221" s="279"/>
      <c r="F221" s="280"/>
      <c r="G221" s="45"/>
      <c r="H221" s="45"/>
      <c r="I221" s="278"/>
      <c r="J221" s="45"/>
      <c r="K221" s="66"/>
      <c r="L221" s="66"/>
    </row>
    <row r="222" spans="1:12" x14ac:dyDescent="0.2">
      <c r="A222" s="41"/>
      <c r="B222" s="2"/>
      <c r="E222" s="279"/>
      <c r="F222" s="280"/>
      <c r="G222" s="45"/>
      <c r="H222" s="45"/>
      <c r="I222" s="278"/>
      <c r="J222" s="45"/>
      <c r="K222" s="66"/>
      <c r="L222" s="66"/>
    </row>
    <row r="223" spans="1:12" x14ac:dyDescent="0.2">
      <c r="A223" s="41"/>
      <c r="B223" s="2"/>
      <c r="E223" s="279"/>
      <c r="F223" s="280"/>
      <c r="G223" s="45"/>
      <c r="H223" s="45"/>
      <c r="I223" s="278"/>
      <c r="J223" s="45"/>
      <c r="K223" s="66"/>
      <c r="L223" s="66"/>
    </row>
    <row r="224" spans="1:12" x14ac:dyDescent="0.2">
      <c r="A224" s="41"/>
      <c r="B224" s="2"/>
      <c r="E224" s="279"/>
      <c r="F224" s="280"/>
      <c r="G224" s="45"/>
      <c r="H224" s="45"/>
      <c r="I224" s="278"/>
      <c r="J224" s="45"/>
      <c r="K224" s="66"/>
      <c r="L224" s="66"/>
    </row>
    <row r="225" spans="1:12" x14ac:dyDescent="0.2">
      <c r="A225" s="41"/>
      <c r="B225" s="2"/>
      <c r="E225" s="279"/>
      <c r="F225" s="280"/>
      <c r="G225" s="45"/>
      <c r="H225" s="45"/>
      <c r="I225" s="278"/>
      <c r="J225" s="45"/>
      <c r="K225" s="66"/>
      <c r="L225" s="66"/>
    </row>
    <row r="226" spans="1:12" x14ac:dyDescent="0.2">
      <c r="A226" s="41"/>
      <c r="B226" s="2"/>
      <c r="E226" s="279"/>
      <c r="F226" s="280"/>
      <c r="G226" s="45"/>
      <c r="H226" s="45"/>
      <c r="I226" s="278"/>
      <c r="J226" s="45"/>
      <c r="K226" s="66"/>
      <c r="L226" s="66"/>
    </row>
    <row r="227" spans="1:12" x14ac:dyDescent="0.2">
      <c r="A227" s="41"/>
      <c r="B227" s="2"/>
      <c r="E227" s="279"/>
      <c r="F227" s="280"/>
      <c r="G227" s="45"/>
      <c r="H227" s="45"/>
      <c r="I227" s="278"/>
      <c r="J227" s="45"/>
      <c r="K227" s="66"/>
      <c r="L227" s="66"/>
    </row>
    <row r="228" spans="1:12" x14ac:dyDescent="0.2">
      <c r="A228" s="41"/>
      <c r="B228" s="2"/>
      <c r="E228" s="279"/>
      <c r="F228" s="280"/>
      <c r="G228" s="45"/>
      <c r="H228" s="45"/>
      <c r="I228" s="278"/>
      <c r="J228" s="45"/>
      <c r="K228" s="66"/>
      <c r="L228" s="66"/>
    </row>
    <row r="229" spans="1:12" x14ac:dyDescent="0.2">
      <c r="A229" s="41"/>
      <c r="B229" s="2"/>
      <c r="E229" s="279"/>
      <c r="F229" s="280"/>
      <c r="G229" s="45"/>
      <c r="H229" s="45"/>
      <c r="I229" s="278"/>
      <c r="J229" s="45"/>
      <c r="K229" s="66"/>
      <c r="L229" s="66"/>
    </row>
    <row r="230" spans="1:12" x14ac:dyDescent="0.2">
      <c r="A230" s="41"/>
      <c r="B230" s="2"/>
      <c r="E230" s="279"/>
      <c r="F230" s="280"/>
      <c r="G230" s="45"/>
      <c r="H230" s="45"/>
      <c r="I230" s="278"/>
      <c r="J230" s="45"/>
      <c r="K230" s="66"/>
      <c r="L230" s="66"/>
    </row>
    <row r="231" spans="1:12" x14ac:dyDescent="0.2">
      <c r="A231" s="41"/>
      <c r="B231" s="2"/>
      <c r="E231" s="279"/>
      <c r="F231" s="280"/>
      <c r="G231" s="45"/>
      <c r="H231" s="45"/>
      <c r="I231" s="278"/>
      <c r="J231" s="45"/>
      <c r="K231" s="66"/>
      <c r="L231" s="66"/>
    </row>
    <row r="232" spans="1:12" x14ac:dyDescent="0.2">
      <c r="A232" s="41"/>
      <c r="B232" s="2"/>
      <c r="E232" s="279"/>
      <c r="F232" s="280"/>
      <c r="G232" s="45"/>
      <c r="H232" s="45"/>
      <c r="I232" s="278"/>
      <c r="J232" s="45"/>
      <c r="K232" s="66"/>
      <c r="L232" s="66"/>
    </row>
    <row r="233" spans="1:12" x14ac:dyDescent="0.2">
      <c r="A233" s="41"/>
      <c r="B233" s="2"/>
      <c r="E233" s="279"/>
      <c r="F233" s="280"/>
      <c r="G233" s="45"/>
      <c r="H233" s="45"/>
      <c r="I233" s="278"/>
      <c r="J233" s="45"/>
      <c r="K233" s="66"/>
      <c r="L233" s="66"/>
    </row>
    <row r="234" spans="1:12" x14ac:dyDescent="0.2">
      <c r="A234" s="41"/>
      <c r="B234" s="2"/>
      <c r="E234" s="279"/>
      <c r="F234" s="280"/>
      <c r="G234" s="45"/>
      <c r="H234" s="45"/>
      <c r="I234" s="278"/>
      <c r="J234" s="45"/>
      <c r="K234" s="66"/>
      <c r="L234" s="66"/>
    </row>
    <row r="235" spans="1:12" x14ac:dyDescent="0.2">
      <c r="A235" s="41"/>
      <c r="B235" s="2"/>
      <c r="E235" s="279"/>
      <c r="F235" s="280"/>
      <c r="G235" s="45"/>
      <c r="H235" s="45"/>
      <c r="I235" s="278"/>
      <c r="J235" s="45"/>
      <c r="K235" s="66"/>
      <c r="L235" s="66"/>
    </row>
    <row r="236" spans="1:12" x14ac:dyDescent="0.2">
      <c r="A236" s="41"/>
      <c r="B236" s="2"/>
      <c r="E236" s="279"/>
      <c r="F236" s="280"/>
      <c r="G236" s="45"/>
      <c r="H236" s="45"/>
      <c r="I236" s="278"/>
      <c r="J236" s="45"/>
      <c r="K236" s="66"/>
      <c r="L236" s="66"/>
    </row>
    <row r="237" spans="1:12" x14ac:dyDescent="0.2">
      <c r="A237" s="41"/>
      <c r="B237" s="2"/>
      <c r="E237" s="279"/>
      <c r="F237" s="280"/>
      <c r="G237" s="45"/>
      <c r="H237" s="45"/>
      <c r="I237" s="278"/>
      <c r="J237" s="45"/>
      <c r="K237" s="66"/>
      <c r="L237" s="66"/>
    </row>
    <row r="238" spans="1:12" x14ac:dyDescent="0.2">
      <c r="A238" s="41"/>
      <c r="B238" s="2"/>
      <c r="E238" s="279"/>
      <c r="F238" s="280"/>
      <c r="G238" s="45"/>
      <c r="H238" s="45"/>
      <c r="I238" s="278"/>
      <c r="J238" s="45"/>
      <c r="K238" s="66"/>
      <c r="L238" s="66"/>
    </row>
    <row r="239" spans="1:12" x14ac:dyDescent="0.2">
      <c r="A239" s="41"/>
      <c r="B239" s="2"/>
      <c r="E239" s="279"/>
      <c r="F239" s="280"/>
      <c r="G239" s="45"/>
      <c r="H239" s="45"/>
      <c r="I239" s="278"/>
      <c r="J239" s="45"/>
      <c r="K239" s="66"/>
      <c r="L239" s="66"/>
    </row>
    <row r="240" spans="1:12" x14ac:dyDescent="0.2">
      <c r="A240" s="41"/>
      <c r="B240" s="2"/>
      <c r="E240" s="279"/>
      <c r="F240" s="280"/>
      <c r="G240" s="45"/>
      <c r="H240" s="45"/>
      <c r="I240" s="278"/>
      <c r="J240" s="45"/>
      <c r="K240" s="66"/>
      <c r="L240" s="66"/>
    </row>
    <row r="241" spans="1:12" x14ac:dyDescent="0.2">
      <c r="A241" s="41"/>
      <c r="B241" s="2"/>
      <c r="E241" s="279"/>
      <c r="F241" s="280"/>
      <c r="G241" s="45"/>
      <c r="H241" s="45"/>
      <c r="I241" s="278"/>
      <c r="J241" s="45"/>
      <c r="K241" s="66"/>
      <c r="L241" s="66"/>
    </row>
    <row r="242" spans="1:12" x14ac:dyDescent="0.2">
      <c r="A242" s="41"/>
      <c r="B242" s="2"/>
      <c r="E242" s="279"/>
      <c r="F242" s="280"/>
      <c r="G242" s="45"/>
      <c r="H242" s="45"/>
      <c r="I242" s="278"/>
      <c r="J242" s="45"/>
      <c r="K242" s="66"/>
      <c r="L242" s="66"/>
    </row>
    <row r="243" spans="1:12" x14ac:dyDescent="0.2">
      <c r="A243" s="41"/>
      <c r="B243" s="2"/>
      <c r="E243" s="279"/>
      <c r="F243" s="280"/>
      <c r="G243" s="45"/>
      <c r="H243" s="45"/>
      <c r="I243" s="278"/>
      <c r="J243" s="45"/>
      <c r="K243" s="66"/>
      <c r="L243" s="66"/>
    </row>
    <row r="244" spans="1:12" x14ac:dyDescent="0.2">
      <c r="A244" s="41"/>
      <c r="B244" s="2"/>
      <c r="E244" s="279"/>
      <c r="F244" s="280"/>
      <c r="G244" s="45"/>
      <c r="H244" s="45"/>
      <c r="I244" s="278"/>
      <c r="J244" s="45"/>
      <c r="K244" s="66"/>
      <c r="L244" s="66"/>
    </row>
    <row r="245" spans="1:12" x14ac:dyDescent="0.2">
      <c r="A245" s="41"/>
      <c r="B245" s="2"/>
      <c r="E245" s="279"/>
      <c r="F245" s="280"/>
      <c r="G245" s="45"/>
      <c r="H245" s="45"/>
      <c r="I245" s="278"/>
      <c r="J245" s="45"/>
      <c r="K245" s="66"/>
      <c r="L245" s="66"/>
    </row>
    <row r="246" spans="1:12" x14ac:dyDescent="0.2">
      <c r="A246" s="41"/>
      <c r="B246" s="2"/>
      <c r="E246" s="279"/>
      <c r="F246" s="280"/>
      <c r="G246" s="45"/>
      <c r="H246" s="45"/>
      <c r="I246" s="278"/>
      <c r="J246" s="45"/>
      <c r="K246" s="66"/>
      <c r="L246" s="66"/>
    </row>
    <row r="247" spans="1:12" x14ac:dyDescent="0.2">
      <c r="A247" s="41"/>
      <c r="B247" s="2"/>
      <c r="E247" s="279"/>
      <c r="F247" s="280"/>
      <c r="G247" s="45"/>
      <c r="H247" s="45"/>
      <c r="I247" s="278"/>
      <c r="J247" s="45"/>
      <c r="K247" s="66"/>
      <c r="L247" s="66"/>
    </row>
    <row r="248" spans="1:12" x14ac:dyDescent="0.2">
      <c r="A248" s="41"/>
      <c r="B248" s="2"/>
      <c r="E248" s="279"/>
      <c r="F248" s="280"/>
      <c r="G248" s="45"/>
      <c r="H248" s="45"/>
      <c r="I248" s="278"/>
      <c r="J248" s="45"/>
      <c r="K248" s="66"/>
      <c r="L248" s="66"/>
    </row>
    <row r="249" spans="1:12" x14ac:dyDescent="0.2">
      <c r="A249" s="41"/>
      <c r="B249" s="2"/>
      <c r="E249" s="279"/>
      <c r="F249" s="280"/>
      <c r="G249" s="45"/>
      <c r="H249" s="45"/>
      <c r="I249" s="278"/>
      <c r="J249" s="45"/>
      <c r="K249" s="66"/>
      <c r="L249" s="66"/>
    </row>
    <row r="250" spans="1:12" x14ac:dyDescent="0.2">
      <c r="A250" s="41"/>
      <c r="B250" s="2"/>
      <c r="E250" s="279"/>
      <c r="F250" s="280"/>
      <c r="G250" s="45"/>
      <c r="H250" s="45"/>
      <c r="I250" s="278"/>
      <c r="J250" s="45"/>
      <c r="K250" s="66"/>
      <c r="L250" s="66"/>
    </row>
    <row r="251" spans="1:12" x14ac:dyDescent="0.2">
      <c r="A251" s="41"/>
      <c r="B251" s="2"/>
      <c r="E251" s="279"/>
      <c r="F251" s="280"/>
      <c r="G251" s="45"/>
      <c r="H251" s="45"/>
      <c r="I251" s="278"/>
      <c r="J251" s="45"/>
      <c r="K251" s="66"/>
      <c r="L251" s="66"/>
    </row>
    <row r="252" spans="1:12" x14ac:dyDescent="0.2">
      <c r="A252" s="41"/>
      <c r="B252" s="2"/>
      <c r="E252" s="279"/>
      <c r="F252" s="280"/>
      <c r="G252" s="45"/>
      <c r="H252" s="45"/>
      <c r="I252" s="278"/>
      <c r="J252" s="45"/>
      <c r="K252" s="66"/>
      <c r="L252" s="66"/>
    </row>
    <row r="253" spans="1:12" x14ac:dyDescent="0.2">
      <c r="A253" s="41"/>
      <c r="B253" s="2"/>
      <c r="E253" s="279"/>
      <c r="F253" s="280"/>
      <c r="G253" s="45"/>
      <c r="H253" s="45"/>
      <c r="I253" s="278"/>
      <c r="J253" s="45"/>
      <c r="K253" s="66"/>
      <c r="L253" s="66"/>
    </row>
    <row r="254" spans="1:12" x14ac:dyDescent="0.2">
      <c r="A254" s="41"/>
      <c r="B254" s="2"/>
      <c r="E254" s="279"/>
      <c r="F254" s="280"/>
      <c r="G254" s="45"/>
      <c r="H254" s="45"/>
      <c r="I254" s="278"/>
      <c r="J254" s="45"/>
      <c r="K254" s="66"/>
      <c r="L254" s="66"/>
    </row>
    <row r="255" spans="1:12" x14ac:dyDescent="0.2">
      <c r="A255" s="41"/>
      <c r="B255" s="2"/>
      <c r="E255" s="279"/>
      <c r="F255" s="280"/>
      <c r="G255" s="45"/>
      <c r="H255" s="45"/>
      <c r="I255" s="278"/>
      <c r="J255" s="45"/>
      <c r="K255" s="66"/>
      <c r="L255" s="66"/>
    </row>
    <row r="256" spans="1:12" x14ac:dyDescent="0.2">
      <c r="A256" s="41"/>
      <c r="B256" s="2"/>
      <c r="E256" s="279"/>
      <c r="F256" s="280"/>
      <c r="G256" s="45"/>
      <c r="H256" s="45"/>
      <c r="I256" s="278"/>
      <c r="J256" s="45"/>
      <c r="K256" s="66"/>
      <c r="L256" s="66"/>
    </row>
    <row r="257" spans="1:12" x14ac:dyDescent="0.2">
      <c r="A257" s="41"/>
      <c r="B257" s="2"/>
      <c r="E257" s="279"/>
      <c r="F257" s="280"/>
      <c r="G257" s="45"/>
      <c r="H257" s="45"/>
      <c r="I257" s="278"/>
      <c r="J257" s="45"/>
      <c r="K257" s="66"/>
      <c r="L257" s="66"/>
    </row>
    <row r="258" spans="1:12" x14ac:dyDescent="0.2">
      <c r="A258" s="41"/>
      <c r="B258" s="2"/>
      <c r="E258" s="279"/>
      <c r="F258" s="280"/>
      <c r="G258" s="45"/>
      <c r="H258" s="45"/>
      <c r="I258" s="278"/>
      <c r="J258" s="45"/>
      <c r="K258" s="66"/>
      <c r="L258" s="66"/>
    </row>
    <row r="259" spans="1:12" x14ac:dyDescent="0.2">
      <c r="A259" s="41"/>
      <c r="B259" s="2"/>
      <c r="E259" s="279"/>
      <c r="F259" s="280"/>
      <c r="G259" s="45"/>
      <c r="H259" s="45"/>
      <c r="I259" s="278"/>
      <c r="J259" s="45"/>
      <c r="K259" s="66"/>
      <c r="L259" s="66"/>
    </row>
    <row r="260" spans="1:12" x14ac:dyDescent="0.2">
      <c r="A260" s="41"/>
      <c r="B260" s="2"/>
      <c r="E260" s="279"/>
      <c r="F260" s="280"/>
      <c r="G260" s="45"/>
      <c r="H260" s="45"/>
      <c r="I260" s="278"/>
      <c r="J260" s="45"/>
      <c r="K260" s="66"/>
      <c r="L260" s="66"/>
    </row>
    <row r="261" spans="1:12" x14ac:dyDescent="0.2">
      <c r="A261" s="41"/>
      <c r="B261" s="2"/>
      <c r="E261" s="279"/>
      <c r="F261" s="280"/>
      <c r="G261" s="45"/>
      <c r="H261" s="45"/>
      <c r="I261" s="278"/>
      <c r="J261" s="45"/>
      <c r="K261" s="66"/>
      <c r="L261" s="66"/>
    </row>
    <row r="262" spans="1:12" x14ac:dyDescent="0.2">
      <c r="A262" s="41"/>
      <c r="B262" s="2"/>
      <c r="E262" s="279"/>
      <c r="F262" s="280"/>
      <c r="G262" s="45"/>
      <c r="H262" s="45"/>
      <c r="I262" s="278"/>
      <c r="J262" s="45"/>
      <c r="K262" s="66"/>
      <c r="L262" s="66"/>
    </row>
    <row r="263" spans="1:12" x14ac:dyDescent="0.2">
      <c r="A263" s="41"/>
      <c r="B263" s="2"/>
      <c r="E263" s="279"/>
      <c r="F263" s="280"/>
      <c r="G263" s="45"/>
      <c r="H263" s="45"/>
      <c r="I263" s="278"/>
      <c r="J263" s="45"/>
      <c r="K263" s="66"/>
      <c r="L263" s="66"/>
    </row>
    <row r="264" spans="1:12" x14ac:dyDescent="0.2">
      <c r="A264" s="41"/>
      <c r="B264" s="2"/>
      <c r="E264" s="279"/>
      <c r="F264" s="280"/>
      <c r="G264" s="45"/>
      <c r="H264" s="45"/>
      <c r="I264" s="278"/>
      <c r="J264" s="45"/>
      <c r="K264" s="66"/>
      <c r="L264" s="66"/>
    </row>
    <row r="265" spans="1:12" x14ac:dyDescent="0.2">
      <c r="A265" s="41"/>
      <c r="B265" s="2"/>
      <c r="E265" s="279"/>
      <c r="F265" s="280"/>
      <c r="G265" s="45"/>
      <c r="H265" s="45"/>
      <c r="I265" s="278"/>
      <c r="J265" s="45"/>
      <c r="K265" s="66"/>
      <c r="L265" s="66"/>
    </row>
    <row r="266" spans="1:12" x14ac:dyDescent="0.2">
      <c r="A266" s="41"/>
      <c r="B266" s="2"/>
      <c r="E266" s="279"/>
      <c r="F266" s="280"/>
      <c r="G266" s="45"/>
      <c r="H266" s="45"/>
      <c r="I266" s="278"/>
      <c r="J266" s="45"/>
      <c r="K266" s="66"/>
      <c r="L266" s="66"/>
    </row>
    <row r="267" spans="1:12" x14ac:dyDescent="0.2">
      <c r="A267" s="41"/>
      <c r="B267" s="2"/>
      <c r="E267" s="279"/>
      <c r="F267" s="280"/>
      <c r="G267" s="45"/>
      <c r="H267" s="45"/>
      <c r="I267" s="278"/>
      <c r="J267" s="45"/>
      <c r="K267" s="66"/>
      <c r="L267" s="66"/>
    </row>
    <row r="268" spans="1:12" x14ac:dyDescent="0.2">
      <c r="A268" s="41"/>
      <c r="B268" s="2"/>
      <c r="E268" s="279"/>
      <c r="F268" s="280"/>
      <c r="G268" s="45"/>
      <c r="H268" s="45"/>
      <c r="I268" s="278"/>
      <c r="J268" s="45"/>
      <c r="K268" s="66"/>
      <c r="L268" s="66"/>
    </row>
    <row r="269" spans="1:12" x14ac:dyDescent="0.2">
      <c r="A269" s="41"/>
      <c r="B269" s="2"/>
      <c r="E269" s="279"/>
      <c r="F269" s="280"/>
      <c r="G269" s="45"/>
      <c r="H269" s="45"/>
      <c r="I269" s="278"/>
      <c r="J269" s="45"/>
      <c r="K269" s="66"/>
      <c r="L269" s="66"/>
    </row>
    <row r="270" spans="1:12" x14ac:dyDescent="0.2">
      <c r="A270" s="41"/>
      <c r="B270" s="2"/>
      <c r="E270" s="279"/>
      <c r="F270" s="280"/>
      <c r="G270" s="45"/>
      <c r="H270" s="45"/>
      <c r="I270" s="278"/>
      <c r="J270" s="45"/>
      <c r="K270" s="66"/>
      <c r="L270" s="66"/>
    </row>
    <row r="271" spans="1:12" x14ac:dyDescent="0.2">
      <c r="A271" s="41"/>
      <c r="B271" s="2"/>
      <c r="E271" s="279"/>
      <c r="F271" s="280"/>
      <c r="G271" s="45"/>
      <c r="H271" s="45"/>
      <c r="I271" s="278"/>
      <c r="J271" s="45"/>
      <c r="K271" s="66"/>
      <c r="L271" s="66"/>
    </row>
    <row r="272" spans="1:12" x14ac:dyDescent="0.2">
      <c r="A272" s="41"/>
      <c r="B272" s="2"/>
      <c r="E272" s="279"/>
      <c r="F272" s="280"/>
      <c r="G272" s="45"/>
      <c r="H272" s="45"/>
      <c r="I272" s="278"/>
      <c r="J272" s="45"/>
      <c r="K272" s="66"/>
      <c r="L272" s="66"/>
    </row>
    <row r="273" spans="1:12" x14ac:dyDescent="0.2">
      <c r="A273" s="41"/>
      <c r="B273" s="2"/>
      <c r="E273" s="279"/>
      <c r="F273" s="280"/>
      <c r="G273" s="45"/>
      <c r="H273" s="45"/>
      <c r="I273" s="278"/>
      <c r="J273" s="45"/>
      <c r="K273" s="66"/>
      <c r="L273" s="66"/>
    </row>
    <row r="274" spans="1:12" x14ac:dyDescent="0.2">
      <c r="A274" s="41"/>
      <c r="B274" s="2"/>
      <c r="E274" s="279"/>
      <c r="F274" s="280"/>
      <c r="G274" s="45"/>
      <c r="H274" s="45"/>
      <c r="I274" s="278"/>
      <c r="J274" s="45"/>
      <c r="K274" s="66"/>
      <c r="L274" s="66"/>
    </row>
    <row r="275" spans="1:12" x14ac:dyDescent="0.2">
      <c r="A275" s="41"/>
      <c r="B275" s="2"/>
      <c r="E275" s="279"/>
      <c r="F275" s="280"/>
      <c r="G275" s="45"/>
      <c r="H275" s="45"/>
      <c r="I275" s="278"/>
      <c r="J275" s="45"/>
      <c r="K275" s="66"/>
      <c r="L275" s="66"/>
    </row>
    <row r="276" spans="1:12" x14ac:dyDescent="0.2">
      <c r="A276" s="41"/>
      <c r="B276" s="2"/>
      <c r="E276" s="279"/>
      <c r="F276" s="280"/>
      <c r="G276" s="45"/>
      <c r="H276" s="45"/>
      <c r="I276" s="278"/>
      <c r="J276" s="45"/>
      <c r="K276" s="66"/>
      <c r="L276" s="66"/>
    </row>
    <row r="277" spans="1:12" x14ac:dyDescent="0.2">
      <c r="A277" s="41"/>
      <c r="B277" s="2"/>
      <c r="E277" s="279"/>
      <c r="F277" s="280"/>
      <c r="G277" s="45"/>
      <c r="H277" s="45"/>
      <c r="I277" s="278"/>
      <c r="J277" s="45"/>
      <c r="K277" s="66"/>
      <c r="L277" s="66"/>
    </row>
    <row r="278" spans="1:12" x14ac:dyDescent="0.2">
      <c r="A278" s="41"/>
      <c r="B278" s="2"/>
      <c r="E278" s="279"/>
      <c r="F278" s="280"/>
      <c r="G278" s="45"/>
      <c r="H278" s="45"/>
      <c r="I278" s="278"/>
      <c r="J278" s="45"/>
      <c r="K278" s="66"/>
      <c r="L278" s="66"/>
    </row>
    <row r="279" spans="1:12" x14ac:dyDescent="0.2">
      <c r="A279" s="41"/>
      <c r="B279" s="2"/>
      <c r="E279" s="279"/>
      <c r="F279" s="280"/>
      <c r="G279" s="45"/>
      <c r="H279" s="45"/>
      <c r="I279" s="278"/>
      <c r="J279" s="45"/>
      <c r="K279" s="66"/>
      <c r="L279" s="66"/>
    </row>
    <row r="280" spans="1:12" x14ac:dyDescent="0.2">
      <c r="A280" s="41"/>
      <c r="B280" s="2"/>
      <c r="E280" s="279"/>
      <c r="F280" s="280"/>
      <c r="G280" s="45"/>
      <c r="H280" s="45"/>
      <c r="I280" s="278"/>
      <c r="J280" s="45"/>
      <c r="K280" s="66"/>
      <c r="L280" s="66"/>
    </row>
    <row r="281" spans="1:12" x14ac:dyDescent="0.2">
      <c r="A281" s="41"/>
      <c r="B281" s="2"/>
      <c r="E281" s="279"/>
      <c r="F281" s="280"/>
      <c r="G281" s="45"/>
      <c r="H281" s="45"/>
      <c r="I281" s="278"/>
      <c r="J281" s="45"/>
      <c r="K281" s="66"/>
      <c r="L281" s="66"/>
    </row>
    <row r="282" spans="1:12" x14ac:dyDescent="0.2">
      <c r="A282" s="41"/>
      <c r="B282" s="2"/>
      <c r="E282" s="279"/>
      <c r="F282" s="280"/>
      <c r="G282" s="45"/>
      <c r="H282" s="45"/>
      <c r="I282" s="278"/>
      <c r="J282" s="45"/>
      <c r="K282" s="66"/>
      <c r="L282" s="66"/>
    </row>
    <row r="283" spans="1:12" x14ac:dyDescent="0.2">
      <c r="A283" s="41"/>
      <c r="B283" s="2"/>
      <c r="E283" s="279"/>
      <c r="F283" s="280"/>
      <c r="G283" s="45"/>
      <c r="H283" s="45"/>
      <c r="I283" s="278"/>
      <c r="J283" s="45"/>
      <c r="K283" s="66"/>
      <c r="L283" s="66"/>
    </row>
    <row r="284" spans="1:12" x14ac:dyDescent="0.2">
      <c r="A284" s="41"/>
      <c r="B284" s="2"/>
      <c r="E284" s="279"/>
      <c r="F284" s="280"/>
      <c r="G284" s="45"/>
      <c r="H284" s="45"/>
      <c r="I284" s="278"/>
      <c r="J284" s="45"/>
      <c r="K284" s="66"/>
      <c r="L284" s="66"/>
    </row>
    <row r="285" spans="1:12" x14ac:dyDescent="0.2">
      <c r="A285" s="41"/>
      <c r="B285" s="2"/>
      <c r="E285" s="279"/>
      <c r="F285" s="280"/>
      <c r="G285" s="45"/>
      <c r="H285" s="45"/>
      <c r="I285" s="278"/>
      <c r="J285" s="45"/>
      <c r="K285" s="66"/>
      <c r="L285" s="66"/>
    </row>
    <row r="286" spans="1:12" x14ac:dyDescent="0.2">
      <c r="A286" s="41"/>
      <c r="B286" s="2"/>
      <c r="E286" s="279"/>
      <c r="F286" s="280"/>
      <c r="G286" s="45"/>
      <c r="H286" s="45"/>
      <c r="I286" s="278"/>
      <c r="J286" s="45"/>
      <c r="K286" s="66"/>
      <c r="L286" s="66"/>
    </row>
    <row r="287" spans="1:12" x14ac:dyDescent="0.2">
      <c r="A287" s="41"/>
      <c r="B287" s="2"/>
      <c r="E287" s="279"/>
      <c r="F287" s="280"/>
      <c r="G287" s="45"/>
      <c r="H287" s="45"/>
      <c r="I287" s="278"/>
      <c r="J287" s="45"/>
      <c r="K287" s="66"/>
      <c r="L287" s="66"/>
    </row>
    <row r="288" spans="1:12" x14ac:dyDescent="0.2">
      <c r="A288" s="41"/>
      <c r="B288" s="2"/>
      <c r="E288" s="279"/>
      <c r="F288" s="280"/>
      <c r="G288" s="45"/>
      <c r="H288" s="45"/>
      <c r="I288" s="278"/>
      <c r="J288" s="45"/>
      <c r="K288" s="66"/>
      <c r="L288" s="66"/>
    </row>
    <row r="289" spans="1:12" x14ac:dyDescent="0.2">
      <c r="A289" s="41"/>
      <c r="B289" s="2"/>
      <c r="E289" s="279"/>
      <c r="F289" s="280"/>
      <c r="G289" s="45"/>
      <c r="H289" s="45"/>
      <c r="I289" s="278"/>
      <c r="J289" s="45"/>
      <c r="K289" s="66"/>
      <c r="L289" s="66"/>
    </row>
    <row r="290" spans="1:12" x14ac:dyDescent="0.2">
      <c r="A290" s="41"/>
      <c r="B290" s="2"/>
      <c r="E290" s="279"/>
      <c r="F290" s="280"/>
      <c r="G290" s="45"/>
      <c r="H290" s="45"/>
      <c r="I290" s="278"/>
      <c r="J290" s="45"/>
      <c r="K290" s="66"/>
      <c r="L290" s="66"/>
    </row>
    <row r="291" spans="1:12" x14ac:dyDescent="0.2">
      <c r="A291" s="41"/>
      <c r="B291" s="2"/>
      <c r="E291" s="279"/>
      <c r="F291" s="280"/>
      <c r="G291" s="45"/>
      <c r="H291" s="45"/>
      <c r="I291" s="278"/>
      <c r="J291" s="45"/>
      <c r="K291" s="66"/>
      <c r="L291" s="66"/>
    </row>
    <row r="292" spans="1:12" x14ac:dyDescent="0.2">
      <c r="A292" s="41"/>
      <c r="B292" s="2"/>
      <c r="E292" s="279"/>
      <c r="F292" s="280"/>
      <c r="G292" s="45"/>
      <c r="H292" s="45"/>
      <c r="I292" s="278"/>
      <c r="J292" s="45"/>
      <c r="K292" s="66"/>
      <c r="L292" s="66"/>
    </row>
    <row r="293" spans="1:12" x14ac:dyDescent="0.2">
      <c r="A293" s="41"/>
      <c r="B293" s="2"/>
      <c r="E293" s="279"/>
      <c r="F293" s="280"/>
      <c r="G293" s="45"/>
      <c r="H293" s="45"/>
      <c r="I293" s="278"/>
      <c r="J293" s="45"/>
      <c r="K293" s="66"/>
      <c r="L293" s="66"/>
    </row>
    <row r="294" spans="1:12" x14ac:dyDescent="0.2">
      <c r="A294" s="41"/>
      <c r="B294" s="2"/>
      <c r="E294" s="279"/>
      <c r="F294" s="280"/>
      <c r="G294" s="45"/>
      <c r="H294" s="45"/>
      <c r="I294" s="278"/>
      <c r="J294" s="45"/>
      <c r="K294" s="66"/>
      <c r="L294" s="66"/>
    </row>
    <row r="295" spans="1:12" x14ac:dyDescent="0.2">
      <c r="A295" s="41"/>
      <c r="B295" s="2"/>
      <c r="E295" s="279"/>
      <c r="F295" s="280"/>
      <c r="G295" s="45"/>
      <c r="H295" s="45"/>
      <c r="I295" s="278"/>
      <c r="J295" s="45"/>
      <c r="K295" s="66"/>
      <c r="L295" s="66"/>
    </row>
    <row r="296" spans="1:12" x14ac:dyDescent="0.2">
      <c r="A296" s="41"/>
      <c r="B296" s="2"/>
      <c r="E296" s="279"/>
      <c r="F296" s="280"/>
      <c r="G296" s="45"/>
      <c r="H296" s="45"/>
      <c r="I296" s="278"/>
      <c r="J296" s="45"/>
      <c r="K296" s="66"/>
      <c r="L296" s="66"/>
    </row>
    <row r="297" spans="1:12" x14ac:dyDescent="0.2">
      <c r="A297" s="41"/>
      <c r="B297" s="2"/>
      <c r="E297" s="279"/>
      <c r="F297" s="280"/>
      <c r="G297" s="45"/>
      <c r="H297" s="45"/>
      <c r="I297" s="278"/>
      <c r="J297" s="45"/>
      <c r="K297" s="66"/>
      <c r="L297" s="66"/>
    </row>
    <row r="298" spans="1:12" x14ac:dyDescent="0.2">
      <c r="A298" s="41"/>
      <c r="B298" s="2"/>
      <c r="E298" s="279"/>
      <c r="F298" s="280"/>
      <c r="G298" s="45"/>
      <c r="H298" s="45"/>
      <c r="I298" s="278"/>
      <c r="J298" s="45"/>
      <c r="K298" s="66"/>
      <c r="L298" s="66"/>
    </row>
    <row r="299" spans="1:12" x14ac:dyDescent="0.2">
      <c r="A299" s="41"/>
      <c r="B299" s="2"/>
      <c r="E299" s="279"/>
      <c r="F299" s="280"/>
      <c r="G299" s="45"/>
      <c r="H299" s="45"/>
      <c r="I299" s="278"/>
      <c r="J299" s="45"/>
      <c r="K299" s="66"/>
      <c r="L299" s="66"/>
    </row>
    <row r="300" spans="1:12" x14ac:dyDescent="0.2">
      <c r="A300" s="41"/>
      <c r="B300" s="2"/>
      <c r="E300" s="279"/>
      <c r="F300" s="280"/>
      <c r="G300" s="45"/>
      <c r="H300" s="45"/>
      <c r="I300" s="278"/>
      <c r="J300" s="45"/>
      <c r="K300" s="66"/>
      <c r="L300" s="66"/>
    </row>
    <row r="301" spans="1:12" x14ac:dyDescent="0.2">
      <c r="A301" s="41"/>
      <c r="B301" s="2"/>
      <c r="E301" s="279"/>
      <c r="F301" s="280"/>
      <c r="G301" s="45"/>
      <c r="H301" s="45"/>
      <c r="I301" s="278"/>
      <c r="J301" s="45"/>
      <c r="K301" s="66"/>
      <c r="L301" s="66"/>
    </row>
    <row r="302" spans="1:12" x14ac:dyDescent="0.2">
      <c r="A302" s="41"/>
      <c r="B302" s="2"/>
      <c r="E302" s="279"/>
      <c r="F302" s="280"/>
      <c r="G302" s="45"/>
      <c r="H302" s="45"/>
      <c r="I302" s="278"/>
      <c r="J302" s="45"/>
      <c r="K302" s="66"/>
      <c r="L302" s="66"/>
    </row>
    <row r="303" spans="1:12" x14ac:dyDescent="0.2">
      <c r="A303" s="41"/>
      <c r="B303" s="2"/>
      <c r="E303" s="279"/>
      <c r="F303" s="280"/>
      <c r="G303" s="45"/>
      <c r="H303" s="45"/>
      <c r="I303" s="278"/>
      <c r="J303" s="45"/>
      <c r="K303" s="66"/>
      <c r="L303" s="66"/>
    </row>
    <row r="304" spans="1:12" x14ac:dyDescent="0.2">
      <c r="A304" s="41"/>
      <c r="B304" s="2"/>
      <c r="E304" s="279"/>
      <c r="F304" s="280"/>
      <c r="G304" s="45"/>
      <c r="H304" s="45"/>
      <c r="I304" s="278"/>
      <c r="J304" s="45"/>
      <c r="K304" s="66"/>
      <c r="L304" s="66"/>
    </row>
    <row r="305" spans="1:12" x14ac:dyDescent="0.2">
      <c r="A305" s="41"/>
      <c r="B305" s="2"/>
      <c r="E305" s="279"/>
      <c r="F305" s="280"/>
      <c r="G305" s="45"/>
      <c r="H305" s="45"/>
      <c r="I305" s="278"/>
      <c r="J305" s="45"/>
      <c r="K305" s="66"/>
      <c r="L305" s="66"/>
    </row>
    <row r="306" spans="1:12" x14ac:dyDescent="0.2">
      <c r="A306" s="41"/>
      <c r="B306" s="2"/>
      <c r="E306" s="279"/>
      <c r="F306" s="280"/>
      <c r="G306" s="45"/>
      <c r="H306" s="45"/>
      <c r="I306" s="278"/>
      <c r="J306" s="45"/>
      <c r="K306" s="66"/>
      <c r="L306" s="66"/>
    </row>
    <row r="307" spans="1:12" x14ac:dyDescent="0.2">
      <c r="A307" s="41"/>
      <c r="B307" s="2"/>
      <c r="E307" s="279"/>
      <c r="F307" s="280"/>
      <c r="G307" s="45"/>
      <c r="H307" s="45"/>
      <c r="I307" s="278"/>
      <c r="J307" s="45"/>
      <c r="K307" s="66"/>
      <c r="L307" s="66"/>
    </row>
    <row r="308" spans="1:12" x14ac:dyDescent="0.2">
      <c r="A308" s="41"/>
      <c r="B308" s="2"/>
      <c r="E308" s="279"/>
      <c r="F308" s="280"/>
      <c r="G308" s="45"/>
      <c r="H308" s="45"/>
      <c r="I308" s="278"/>
      <c r="J308" s="45"/>
      <c r="K308" s="66"/>
      <c r="L308" s="66"/>
    </row>
    <row r="309" spans="1:12" x14ac:dyDescent="0.2">
      <c r="A309" s="41"/>
      <c r="B309" s="2"/>
      <c r="E309" s="279"/>
      <c r="F309" s="280"/>
      <c r="G309" s="45"/>
      <c r="H309" s="45"/>
      <c r="I309" s="278"/>
      <c r="J309" s="45"/>
      <c r="K309" s="66"/>
      <c r="L309" s="66"/>
    </row>
    <row r="310" spans="1:12" x14ac:dyDescent="0.2">
      <c r="A310" s="41"/>
      <c r="B310" s="2"/>
      <c r="E310" s="279"/>
      <c r="F310" s="280"/>
      <c r="G310" s="45"/>
      <c r="H310" s="45"/>
      <c r="I310" s="278"/>
      <c r="J310" s="45"/>
      <c r="K310" s="66"/>
      <c r="L310" s="66"/>
    </row>
    <row r="311" spans="1:12" x14ac:dyDescent="0.2">
      <c r="A311" s="41"/>
      <c r="B311" s="2"/>
      <c r="E311" s="279"/>
      <c r="F311" s="280"/>
      <c r="G311" s="45"/>
      <c r="H311" s="45"/>
      <c r="I311" s="278"/>
      <c r="J311" s="45"/>
      <c r="K311" s="66"/>
      <c r="L311" s="66"/>
    </row>
    <row r="312" spans="1:12" x14ac:dyDescent="0.2">
      <c r="A312" s="41"/>
      <c r="B312" s="2"/>
      <c r="E312" s="279"/>
      <c r="F312" s="280"/>
      <c r="G312" s="45"/>
      <c r="H312" s="45"/>
      <c r="I312" s="278"/>
      <c r="J312" s="45"/>
      <c r="K312" s="66"/>
      <c r="L312" s="66"/>
    </row>
    <row r="313" spans="1:12" x14ac:dyDescent="0.2">
      <c r="A313" s="41"/>
      <c r="B313" s="2"/>
      <c r="E313" s="279"/>
      <c r="F313" s="280"/>
      <c r="G313" s="45"/>
      <c r="H313" s="45"/>
      <c r="I313" s="278"/>
      <c r="J313" s="45"/>
      <c r="K313" s="66"/>
      <c r="L313" s="66"/>
    </row>
    <row r="314" spans="1:12" x14ac:dyDescent="0.2">
      <c r="A314" s="41"/>
      <c r="B314" s="2"/>
      <c r="E314" s="279"/>
      <c r="F314" s="280"/>
      <c r="G314" s="45"/>
      <c r="H314" s="45"/>
      <c r="I314" s="278"/>
      <c r="J314" s="45"/>
      <c r="K314" s="66"/>
      <c r="L314" s="66"/>
    </row>
    <row r="315" spans="1:12" x14ac:dyDescent="0.2">
      <c r="A315" s="41"/>
      <c r="B315" s="2"/>
      <c r="E315" s="279"/>
      <c r="F315" s="280"/>
      <c r="G315" s="45"/>
      <c r="H315" s="45"/>
      <c r="I315" s="278"/>
      <c r="J315" s="45"/>
      <c r="K315" s="66"/>
      <c r="L315" s="66"/>
    </row>
    <row r="316" spans="1:12" x14ac:dyDescent="0.2">
      <c r="A316" s="41"/>
      <c r="B316" s="2"/>
      <c r="E316" s="279"/>
      <c r="F316" s="280"/>
      <c r="G316" s="45"/>
      <c r="H316" s="45"/>
      <c r="I316" s="278"/>
      <c r="J316" s="45"/>
      <c r="K316" s="66"/>
      <c r="L316" s="66"/>
    </row>
    <row r="317" spans="1:12" x14ac:dyDescent="0.2">
      <c r="A317" s="41"/>
      <c r="B317" s="2"/>
      <c r="E317" s="279"/>
      <c r="F317" s="280"/>
      <c r="G317" s="45"/>
      <c r="H317" s="45"/>
      <c r="I317" s="278"/>
      <c r="J317" s="45"/>
      <c r="K317" s="66"/>
      <c r="L317" s="66"/>
    </row>
    <row r="318" spans="1:12" x14ac:dyDescent="0.2">
      <c r="A318" s="41"/>
      <c r="B318" s="2"/>
      <c r="E318" s="279"/>
      <c r="F318" s="280"/>
      <c r="G318" s="45"/>
      <c r="H318" s="45"/>
      <c r="I318" s="278"/>
      <c r="J318" s="45"/>
      <c r="K318" s="66"/>
      <c r="L318" s="66"/>
    </row>
    <row r="319" spans="1:12" x14ac:dyDescent="0.2">
      <c r="A319" s="41"/>
      <c r="B319" s="2"/>
      <c r="E319" s="279"/>
      <c r="F319" s="280"/>
      <c r="G319" s="45"/>
      <c r="H319" s="45"/>
      <c r="I319" s="278"/>
      <c r="J319" s="45"/>
      <c r="K319" s="66"/>
      <c r="L319" s="66"/>
    </row>
    <row r="320" spans="1:12" x14ac:dyDescent="0.2">
      <c r="A320" s="41"/>
      <c r="B320" s="2"/>
      <c r="E320" s="279"/>
      <c r="F320" s="280"/>
      <c r="G320" s="45"/>
      <c r="H320" s="45"/>
      <c r="I320" s="278"/>
      <c r="J320" s="45"/>
      <c r="K320" s="66"/>
      <c r="L320" s="66"/>
    </row>
    <row r="321" spans="1:12" x14ac:dyDescent="0.2">
      <c r="A321" s="41"/>
      <c r="B321" s="2"/>
      <c r="E321" s="279"/>
      <c r="F321" s="280"/>
      <c r="G321" s="45"/>
      <c r="H321" s="45"/>
      <c r="I321" s="278"/>
      <c r="J321" s="45"/>
      <c r="K321" s="66"/>
      <c r="L321" s="66"/>
    </row>
    <row r="322" spans="1:12" x14ac:dyDescent="0.2">
      <c r="A322" s="41"/>
      <c r="B322" s="2"/>
      <c r="E322" s="279"/>
      <c r="F322" s="280"/>
      <c r="G322" s="45"/>
      <c r="H322" s="45"/>
      <c r="I322" s="278"/>
      <c r="J322" s="45"/>
      <c r="K322" s="66"/>
      <c r="L322" s="66"/>
    </row>
    <row r="323" spans="1:12" x14ac:dyDescent="0.2">
      <c r="A323" s="41"/>
      <c r="B323" s="2"/>
      <c r="E323" s="279"/>
      <c r="F323" s="280"/>
      <c r="G323" s="45"/>
      <c r="H323" s="45"/>
      <c r="I323" s="278"/>
      <c r="J323" s="45"/>
      <c r="K323" s="66"/>
      <c r="L323" s="66"/>
    </row>
    <row r="324" spans="1:12" x14ac:dyDescent="0.2">
      <c r="A324" s="41"/>
      <c r="B324" s="2"/>
      <c r="E324" s="279"/>
      <c r="F324" s="280"/>
      <c r="G324" s="45"/>
      <c r="H324" s="45"/>
      <c r="I324" s="278"/>
      <c r="J324" s="45"/>
      <c r="K324" s="66"/>
      <c r="L324" s="66"/>
    </row>
    <row r="325" spans="1:12" x14ac:dyDescent="0.2">
      <c r="A325" s="41"/>
      <c r="B325" s="2"/>
      <c r="E325" s="279"/>
      <c r="F325" s="280"/>
      <c r="G325" s="45"/>
      <c r="H325" s="45"/>
      <c r="I325" s="278"/>
      <c r="J325" s="45"/>
      <c r="K325" s="66"/>
      <c r="L325" s="66"/>
    </row>
    <row r="326" spans="1:12" x14ac:dyDescent="0.2">
      <c r="A326" s="41"/>
      <c r="B326" s="2"/>
      <c r="E326" s="279"/>
      <c r="F326" s="280"/>
      <c r="G326" s="45"/>
      <c r="H326" s="45"/>
      <c r="I326" s="278"/>
      <c r="J326" s="45"/>
      <c r="K326" s="66"/>
      <c r="L326" s="66"/>
    </row>
    <row r="327" spans="1:12" x14ac:dyDescent="0.2">
      <c r="A327" s="41"/>
      <c r="B327" s="2"/>
      <c r="E327" s="279"/>
      <c r="F327" s="280"/>
      <c r="G327" s="45"/>
      <c r="H327" s="45"/>
      <c r="I327" s="278"/>
      <c r="J327" s="45"/>
      <c r="K327" s="66"/>
      <c r="L327" s="66"/>
    </row>
    <row r="328" spans="1:12" x14ac:dyDescent="0.2">
      <c r="A328" s="41"/>
      <c r="B328" s="2"/>
      <c r="E328" s="279"/>
      <c r="F328" s="280"/>
      <c r="G328" s="45"/>
      <c r="H328" s="45"/>
      <c r="I328" s="278"/>
      <c r="J328" s="45"/>
      <c r="K328" s="66"/>
      <c r="L328" s="66"/>
    </row>
    <row r="329" spans="1:12" x14ac:dyDescent="0.2">
      <c r="A329" s="41"/>
      <c r="B329" s="2"/>
      <c r="E329" s="279"/>
      <c r="F329" s="280"/>
      <c r="G329" s="45"/>
      <c r="H329" s="45"/>
      <c r="I329" s="278"/>
      <c r="J329" s="45"/>
      <c r="K329" s="66"/>
      <c r="L329" s="66"/>
    </row>
    <row r="330" spans="1:12" x14ac:dyDescent="0.2">
      <c r="A330" s="41"/>
      <c r="B330" s="2"/>
      <c r="E330" s="279"/>
      <c r="F330" s="280"/>
      <c r="G330" s="45"/>
      <c r="H330" s="45"/>
      <c r="I330" s="278"/>
      <c r="J330" s="45"/>
      <c r="K330" s="66"/>
      <c r="L330" s="66"/>
    </row>
    <row r="331" spans="1:12" x14ac:dyDescent="0.2">
      <c r="A331" s="41"/>
      <c r="B331" s="2"/>
      <c r="E331" s="279"/>
      <c r="F331" s="280"/>
      <c r="G331" s="45"/>
      <c r="H331" s="45"/>
      <c r="I331" s="278"/>
      <c r="J331" s="45"/>
      <c r="K331" s="66"/>
      <c r="L331" s="66"/>
    </row>
    <row r="332" spans="1:12" x14ac:dyDescent="0.2">
      <c r="A332" s="41"/>
      <c r="B332" s="2"/>
      <c r="E332" s="279"/>
      <c r="F332" s="280"/>
      <c r="G332" s="45"/>
      <c r="H332" s="45"/>
      <c r="I332" s="278"/>
      <c r="J332" s="45"/>
      <c r="K332" s="66"/>
      <c r="L332" s="66"/>
    </row>
    <row r="333" spans="1:12" x14ac:dyDescent="0.2">
      <c r="A333" s="41"/>
      <c r="B333" s="2"/>
      <c r="E333" s="279"/>
      <c r="F333" s="280"/>
      <c r="G333" s="45"/>
      <c r="H333" s="45"/>
      <c r="I333" s="278"/>
      <c r="J333" s="45"/>
      <c r="K333" s="66"/>
      <c r="L333" s="66"/>
    </row>
    <row r="334" spans="1:12" x14ac:dyDescent="0.2">
      <c r="A334" s="41"/>
      <c r="B334" s="2"/>
      <c r="E334" s="279"/>
      <c r="F334" s="280"/>
      <c r="G334" s="45"/>
      <c r="H334" s="45"/>
      <c r="I334" s="278"/>
      <c r="J334" s="45"/>
      <c r="K334" s="66"/>
      <c r="L334" s="66"/>
    </row>
    <row r="335" spans="1:12" x14ac:dyDescent="0.2">
      <c r="A335" s="41"/>
      <c r="B335" s="2"/>
      <c r="E335" s="279"/>
      <c r="F335" s="280"/>
      <c r="G335" s="45"/>
      <c r="H335" s="45"/>
      <c r="I335" s="278"/>
      <c r="J335" s="45"/>
      <c r="K335" s="66"/>
      <c r="L335" s="66"/>
    </row>
    <row r="336" spans="1:12" x14ac:dyDescent="0.2">
      <c r="A336" s="41"/>
      <c r="B336" s="2"/>
      <c r="E336" s="279"/>
      <c r="F336" s="280"/>
      <c r="G336" s="45"/>
      <c r="H336" s="45"/>
      <c r="I336" s="278"/>
      <c r="J336" s="45"/>
      <c r="K336" s="66"/>
      <c r="L336" s="66"/>
    </row>
    <row r="337" spans="1:12" x14ac:dyDescent="0.2">
      <c r="A337" s="41"/>
      <c r="B337" s="2"/>
      <c r="E337" s="279"/>
      <c r="F337" s="280"/>
      <c r="G337" s="45"/>
      <c r="H337" s="45"/>
      <c r="I337" s="278"/>
      <c r="J337" s="45"/>
      <c r="K337" s="66"/>
      <c r="L337" s="66"/>
    </row>
    <row r="338" spans="1:12" x14ac:dyDescent="0.2">
      <c r="A338" s="41"/>
      <c r="B338" s="2"/>
      <c r="E338" s="279"/>
      <c r="F338" s="280"/>
      <c r="G338" s="45"/>
      <c r="H338" s="45"/>
      <c r="I338" s="278"/>
      <c r="J338" s="45"/>
      <c r="K338" s="66"/>
      <c r="L338" s="66"/>
    </row>
    <row r="339" spans="1:12" x14ac:dyDescent="0.2">
      <c r="A339" s="41"/>
      <c r="B339" s="2"/>
      <c r="E339" s="279"/>
      <c r="F339" s="280"/>
      <c r="G339" s="45"/>
      <c r="H339" s="45"/>
      <c r="I339" s="278"/>
      <c r="J339" s="45"/>
      <c r="K339" s="66"/>
      <c r="L339" s="66"/>
    </row>
    <row r="340" spans="1:12" x14ac:dyDescent="0.2">
      <c r="A340" s="41"/>
      <c r="B340" s="2"/>
      <c r="E340" s="279"/>
      <c r="F340" s="280"/>
      <c r="G340" s="45"/>
      <c r="H340" s="45"/>
      <c r="I340" s="278"/>
      <c r="J340" s="45"/>
      <c r="K340" s="66"/>
      <c r="L340" s="66"/>
    </row>
    <row r="341" spans="1:12" x14ac:dyDescent="0.2">
      <c r="A341" s="41"/>
      <c r="B341" s="2"/>
      <c r="E341" s="279"/>
      <c r="F341" s="280"/>
      <c r="G341" s="45"/>
      <c r="H341" s="45"/>
      <c r="I341" s="278"/>
      <c r="J341" s="45"/>
      <c r="K341" s="66"/>
      <c r="L341" s="66"/>
    </row>
    <row r="342" spans="1:12" x14ac:dyDescent="0.2">
      <c r="A342" s="41"/>
      <c r="B342" s="2"/>
      <c r="E342" s="279"/>
      <c r="F342" s="280"/>
      <c r="G342" s="45"/>
      <c r="H342" s="45"/>
      <c r="I342" s="278"/>
      <c r="J342" s="45"/>
      <c r="K342" s="66"/>
      <c r="L342" s="66"/>
    </row>
    <row r="343" spans="1:12" x14ac:dyDescent="0.2">
      <c r="A343" s="41"/>
      <c r="B343" s="2"/>
      <c r="E343" s="279"/>
      <c r="F343" s="280"/>
      <c r="G343" s="45"/>
      <c r="H343" s="45"/>
      <c r="I343" s="278"/>
      <c r="J343" s="45"/>
      <c r="K343" s="66"/>
      <c r="L343" s="66"/>
    </row>
    <row r="344" spans="1:12" x14ac:dyDescent="0.2">
      <c r="A344" s="41"/>
      <c r="B344" s="2"/>
      <c r="E344" s="279"/>
      <c r="F344" s="280"/>
      <c r="G344" s="45"/>
      <c r="H344" s="45"/>
      <c r="I344" s="278"/>
      <c r="J344" s="45"/>
      <c r="K344" s="66"/>
      <c r="L344" s="66"/>
    </row>
    <row r="345" spans="1:12" x14ac:dyDescent="0.2">
      <c r="A345" s="41"/>
      <c r="B345" s="2"/>
      <c r="E345" s="279"/>
      <c r="F345" s="280"/>
      <c r="G345" s="45"/>
      <c r="H345" s="45"/>
      <c r="I345" s="278"/>
      <c r="J345" s="45"/>
      <c r="K345" s="66"/>
      <c r="L345" s="66"/>
    </row>
    <row r="346" spans="1:12" x14ac:dyDescent="0.2">
      <c r="A346" s="41"/>
      <c r="B346" s="2"/>
      <c r="E346" s="279"/>
      <c r="F346" s="280"/>
      <c r="G346" s="45"/>
      <c r="H346" s="45"/>
      <c r="I346" s="278"/>
      <c r="J346" s="45"/>
      <c r="K346" s="66"/>
      <c r="L346" s="66"/>
    </row>
    <row r="347" spans="1:12" x14ac:dyDescent="0.2">
      <c r="A347" s="41"/>
      <c r="B347" s="2"/>
      <c r="E347" s="279"/>
      <c r="F347" s="280"/>
      <c r="G347" s="45"/>
      <c r="H347" s="45"/>
      <c r="I347" s="278"/>
      <c r="J347" s="45"/>
      <c r="K347" s="66"/>
      <c r="L347" s="66"/>
    </row>
    <row r="348" spans="1:12" x14ac:dyDescent="0.2">
      <c r="A348" s="41"/>
      <c r="B348" s="2"/>
      <c r="E348" s="279"/>
      <c r="F348" s="280"/>
      <c r="G348" s="45"/>
      <c r="H348" s="45"/>
      <c r="I348" s="278"/>
      <c r="J348" s="45"/>
      <c r="K348" s="66"/>
      <c r="L348" s="66"/>
    </row>
    <row r="349" spans="1:12" x14ac:dyDescent="0.2">
      <c r="A349" s="41"/>
      <c r="B349" s="2"/>
      <c r="E349" s="279"/>
      <c r="F349" s="280"/>
      <c r="G349" s="45"/>
      <c r="H349" s="45"/>
      <c r="I349" s="278"/>
      <c r="J349" s="45"/>
      <c r="K349" s="66"/>
      <c r="L349" s="66"/>
    </row>
    <row r="350" spans="1:12" x14ac:dyDescent="0.2">
      <c r="A350" s="41"/>
      <c r="B350" s="2"/>
      <c r="E350" s="279"/>
      <c r="F350" s="280"/>
      <c r="G350" s="45"/>
      <c r="H350" s="45"/>
      <c r="I350" s="278"/>
      <c r="J350" s="45"/>
      <c r="K350" s="66"/>
      <c r="L350" s="66"/>
    </row>
    <row r="351" spans="1:12" x14ac:dyDescent="0.2">
      <c r="A351" s="41"/>
      <c r="B351" s="2"/>
      <c r="E351" s="279"/>
      <c r="F351" s="280"/>
      <c r="G351" s="45"/>
      <c r="H351" s="45"/>
      <c r="I351" s="278"/>
      <c r="J351" s="45"/>
      <c r="K351" s="66"/>
      <c r="L351" s="66"/>
    </row>
    <row r="352" spans="1:12" x14ac:dyDescent="0.2">
      <c r="A352" s="41"/>
      <c r="B352" s="2"/>
      <c r="E352" s="279"/>
      <c r="F352" s="280"/>
      <c r="G352" s="45"/>
      <c r="H352" s="45"/>
      <c r="I352" s="278"/>
      <c r="J352" s="45"/>
      <c r="K352" s="66"/>
      <c r="L352" s="66"/>
    </row>
    <row r="353" spans="1:12" x14ac:dyDescent="0.2">
      <c r="A353" s="41"/>
      <c r="B353" s="2"/>
      <c r="E353" s="279"/>
      <c r="F353" s="280"/>
      <c r="G353" s="45"/>
      <c r="H353" s="45"/>
      <c r="I353" s="278"/>
      <c r="J353" s="45"/>
      <c r="K353" s="66"/>
      <c r="L353" s="66"/>
    </row>
    <row r="354" spans="1:12" x14ac:dyDescent="0.2">
      <c r="A354" s="41"/>
      <c r="B354" s="2"/>
      <c r="E354" s="279"/>
      <c r="F354" s="280"/>
      <c r="G354" s="45"/>
      <c r="H354" s="45"/>
      <c r="I354" s="278"/>
      <c r="J354" s="45"/>
      <c r="K354" s="66"/>
      <c r="L354" s="66"/>
    </row>
    <row r="355" spans="1:12" x14ac:dyDescent="0.2">
      <c r="A355" s="41"/>
      <c r="B355" s="2"/>
      <c r="E355" s="279"/>
      <c r="F355" s="280"/>
      <c r="G355" s="45"/>
      <c r="H355" s="45"/>
      <c r="I355" s="278"/>
      <c r="J355" s="45"/>
      <c r="K355" s="66"/>
      <c r="L355" s="66"/>
    </row>
    <row r="356" spans="1:12" x14ac:dyDescent="0.2">
      <c r="A356" s="41"/>
      <c r="B356" s="2"/>
      <c r="E356" s="279"/>
      <c r="F356" s="280"/>
      <c r="G356" s="45"/>
      <c r="H356" s="45"/>
      <c r="I356" s="278"/>
      <c r="J356" s="45"/>
      <c r="K356" s="66"/>
      <c r="L356" s="66"/>
    </row>
    <row r="357" spans="1:12" x14ac:dyDescent="0.2">
      <c r="A357" s="41"/>
      <c r="B357" s="2"/>
      <c r="E357" s="279"/>
      <c r="F357" s="280"/>
      <c r="G357" s="45"/>
      <c r="H357" s="45"/>
      <c r="I357" s="278"/>
      <c r="J357" s="45"/>
      <c r="K357" s="66"/>
      <c r="L357" s="66"/>
    </row>
    <row r="358" spans="1:12" x14ac:dyDescent="0.2">
      <c r="A358" s="41"/>
      <c r="B358" s="2"/>
      <c r="E358" s="279"/>
      <c r="F358" s="280"/>
      <c r="G358" s="45"/>
      <c r="H358" s="45"/>
      <c r="I358" s="278"/>
      <c r="J358" s="45"/>
      <c r="K358" s="66"/>
      <c r="L358" s="66"/>
    </row>
    <row r="359" spans="1:12" x14ac:dyDescent="0.2">
      <c r="A359" s="41"/>
      <c r="B359" s="2"/>
      <c r="E359" s="279"/>
      <c r="F359" s="280"/>
      <c r="G359" s="45"/>
      <c r="H359" s="45"/>
      <c r="I359" s="278"/>
      <c r="J359" s="45"/>
      <c r="K359" s="66"/>
      <c r="L359" s="66"/>
    </row>
    <row r="360" spans="1:12" x14ac:dyDescent="0.2">
      <c r="A360" s="41"/>
      <c r="B360" s="2"/>
      <c r="E360" s="279"/>
      <c r="F360" s="280"/>
      <c r="G360" s="45"/>
      <c r="H360" s="45"/>
      <c r="I360" s="278"/>
      <c r="J360" s="45"/>
      <c r="K360" s="66"/>
      <c r="L360" s="66"/>
    </row>
    <row r="361" spans="1:12" x14ac:dyDescent="0.2">
      <c r="A361" s="41"/>
      <c r="B361" s="2"/>
      <c r="E361" s="279"/>
      <c r="F361" s="280"/>
      <c r="G361" s="45"/>
      <c r="H361" s="45"/>
      <c r="I361" s="278"/>
      <c r="J361" s="45"/>
      <c r="K361" s="66"/>
      <c r="L361" s="66"/>
    </row>
    <row r="362" spans="1:12" x14ac:dyDescent="0.2">
      <c r="A362" s="41"/>
      <c r="B362" s="2"/>
      <c r="E362" s="279"/>
      <c r="F362" s="280"/>
      <c r="G362" s="45"/>
      <c r="H362" s="45"/>
      <c r="I362" s="278"/>
      <c r="J362" s="45"/>
      <c r="K362" s="66"/>
      <c r="L362" s="66"/>
    </row>
    <row r="363" spans="1:12" x14ac:dyDescent="0.2">
      <c r="A363" s="41"/>
      <c r="B363" s="2"/>
      <c r="E363" s="279"/>
      <c r="F363" s="280"/>
      <c r="G363" s="45"/>
      <c r="H363" s="45"/>
      <c r="I363" s="278"/>
      <c r="J363" s="45"/>
      <c r="K363" s="66"/>
      <c r="L363" s="66"/>
    </row>
    <row r="364" spans="1:12" x14ac:dyDescent="0.2">
      <c r="A364" s="41"/>
      <c r="B364" s="2"/>
      <c r="E364" s="279"/>
      <c r="F364" s="280"/>
      <c r="G364" s="45"/>
      <c r="H364" s="45"/>
      <c r="I364" s="278"/>
      <c r="J364" s="45"/>
      <c r="K364" s="66"/>
      <c r="L364" s="66"/>
    </row>
    <row r="365" spans="1:12" x14ac:dyDescent="0.2">
      <c r="A365" s="41"/>
      <c r="B365" s="2"/>
      <c r="E365" s="279"/>
      <c r="F365" s="280"/>
      <c r="G365" s="45"/>
      <c r="H365" s="45"/>
      <c r="I365" s="278"/>
      <c r="J365" s="45"/>
      <c r="K365" s="66"/>
      <c r="L365" s="66"/>
    </row>
    <row r="366" spans="1:12" x14ac:dyDescent="0.2">
      <c r="A366" s="41"/>
      <c r="B366" s="2"/>
      <c r="E366" s="279"/>
      <c r="F366" s="280"/>
      <c r="G366" s="45"/>
      <c r="H366" s="45"/>
      <c r="I366" s="278"/>
      <c r="J366" s="45"/>
      <c r="K366" s="66"/>
      <c r="L366" s="66"/>
    </row>
    <row r="367" spans="1:12" x14ac:dyDescent="0.2">
      <c r="A367" s="41"/>
      <c r="B367" s="2"/>
      <c r="E367" s="279"/>
      <c r="F367" s="280"/>
      <c r="G367" s="45"/>
      <c r="H367" s="45"/>
      <c r="I367" s="278"/>
      <c r="J367" s="45"/>
      <c r="K367" s="66"/>
      <c r="L367" s="66"/>
    </row>
    <row r="368" spans="1:12" x14ac:dyDescent="0.2">
      <c r="A368" s="41"/>
      <c r="B368" s="2"/>
      <c r="E368" s="279"/>
      <c r="F368" s="280"/>
      <c r="G368" s="45"/>
      <c r="H368" s="45"/>
      <c r="I368" s="278"/>
      <c r="J368" s="45"/>
      <c r="K368" s="66"/>
      <c r="L368" s="66"/>
    </row>
    <row r="369" spans="1:12" x14ac:dyDescent="0.2">
      <c r="A369" s="41"/>
      <c r="B369" s="2"/>
      <c r="E369" s="279"/>
      <c r="F369" s="280"/>
      <c r="G369" s="45"/>
      <c r="H369" s="45"/>
      <c r="I369" s="278"/>
      <c r="J369" s="45"/>
      <c r="K369" s="66"/>
      <c r="L369" s="66"/>
    </row>
    <row r="370" spans="1:12" x14ac:dyDescent="0.2">
      <c r="A370" s="41"/>
      <c r="B370" s="2"/>
      <c r="E370" s="279"/>
      <c r="F370" s="280"/>
      <c r="G370" s="45"/>
      <c r="H370" s="45"/>
      <c r="I370" s="278"/>
      <c r="J370" s="45"/>
      <c r="K370" s="66"/>
      <c r="L370" s="66"/>
    </row>
    <row r="371" spans="1:12" x14ac:dyDescent="0.2">
      <c r="A371" s="41"/>
      <c r="B371" s="2"/>
      <c r="E371" s="279"/>
      <c r="F371" s="280"/>
      <c r="G371" s="45"/>
      <c r="H371" s="45"/>
      <c r="I371" s="278"/>
      <c r="J371" s="45"/>
      <c r="K371" s="66"/>
      <c r="L371" s="66"/>
    </row>
    <row r="372" spans="1:12" x14ac:dyDescent="0.2">
      <c r="A372" s="41"/>
      <c r="B372" s="2"/>
      <c r="E372" s="279"/>
      <c r="F372" s="280"/>
      <c r="G372" s="45"/>
      <c r="H372" s="45"/>
      <c r="I372" s="278"/>
      <c r="J372" s="45"/>
      <c r="K372" s="66"/>
      <c r="L372" s="66"/>
    </row>
    <row r="373" spans="1:12" x14ac:dyDescent="0.2">
      <c r="A373" s="41"/>
      <c r="B373" s="2"/>
      <c r="E373" s="279"/>
      <c r="F373" s="280"/>
      <c r="G373" s="45"/>
      <c r="H373" s="45"/>
      <c r="I373" s="278"/>
      <c r="J373" s="45"/>
      <c r="K373" s="66"/>
      <c r="L373" s="66"/>
    </row>
    <row r="374" spans="1:12" x14ac:dyDescent="0.2">
      <c r="A374" s="41"/>
      <c r="B374" s="2"/>
      <c r="E374" s="279"/>
      <c r="F374" s="280"/>
      <c r="G374" s="45"/>
      <c r="H374" s="45"/>
      <c r="I374" s="278"/>
      <c r="J374" s="45"/>
      <c r="K374" s="66"/>
      <c r="L374" s="66"/>
    </row>
    <row r="375" spans="1:12" x14ac:dyDescent="0.2">
      <c r="A375" s="41"/>
      <c r="B375" s="2"/>
      <c r="E375" s="279"/>
      <c r="F375" s="280"/>
      <c r="G375" s="45"/>
      <c r="H375" s="45"/>
      <c r="I375" s="278"/>
      <c r="J375" s="45"/>
      <c r="K375" s="66"/>
      <c r="L375" s="66"/>
    </row>
    <row r="376" spans="1:12" x14ac:dyDescent="0.2">
      <c r="A376" s="41"/>
      <c r="B376" s="2"/>
      <c r="E376" s="279"/>
      <c r="F376" s="280"/>
      <c r="G376" s="45"/>
      <c r="H376" s="45"/>
      <c r="I376" s="278"/>
      <c r="J376" s="45"/>
      <c r="K376" s="66"/>
      <c r="L376" s="66"/>
    </row>
    <row r="377" spans="1:12" x14ac:dyDescent="0.2">
      <c r="A377" s="41"/>
      <c r="B377" s="2"/>
      <c r="E377" s="279"/>
      <c r="F377" s="280"/>
      <c r="G377" s="45"/>
      <c r="H377" s="45"/>
      <c r="I377" s="278"/>
      <c r="J377" s="45"/>
      <c r="K377" s="66"/>
      <c r="L377" s="66"/>
    </row>
    <row r="378" spans="1:12" x14ac:dyDescent="0.2">
      <c r="A378" s="41"/>
      <c r="B378" s="2"/>
      <c r="E378" s="279"/>
      <c r="F378" s="280"/>
      <c r="G378" s="45"/>
      <c r="H378" s="45"/>
      <c r="I378" s="278"/>
      <c r="J378" s="45"/>
      <c r="K378" s="66"/>
      <c r="L378" s="66"/>
    </row>
    <row r="379" spans="1:12" x14ac:dyDescent="0.2">
      <c r="A379" s="41"/>
      <c r="B379" s="2"/>
      <c r="E379" s="279"/>
      <c r="F379" s="280"/>
      <c r="G379" s="45"/>
      <c r="H379" s="45"/>
      <c r="I379" s="278"/>
      <c r="J379" s="45"/>
      <c r="K379" s="66"/>
      <c r="L379" s="66"/>
    </row>
    <row r="380" spans="1:12" x14ac:dyDescent="0.2">
      <c r="A380" s="41"/>
      <c r="B380" s="2"/>
      <c r="E380" s="279"/>
      <c r="F380" s="280"/>
      <c r="G380" s="45"/>
      <c r="H380" s="45"/>
      <c r="I380" s="278"/>
      <c r="J380" s="45"/>
      <c r="K380" s="66"/>
      <c r="L380" s="66"/>
    </row>
    <row r="381" spans="1:12" x14ac:dyDescent="0.2">
      <c r="A381" s="41"/>
      <c r="B381" s="2"/>
      <c r="E381" s="279"/>
      <c r="F381" s="280"/>
      <c r="G381" s="45"/>
      <c r="H381" s="45"/>
      <c r="I381" s="278"/>
      <c r="J381" s="45"/>
      <c r="K381" s="66"/>
      <c r="L381" s="66"/>
    </row>
    <row r="382" spans="1:12" x14ac:dyDescent="0.2">
      <c r="A382" s="41"/>
      <c r="B382" s="2"/>
      <c r="E382" s="279"/>
      <c r="F382" s="280"/>
      <c r="G382" s="45"/>
      <c r="H382" s="45"/>
      <c r="I382" s="278"/>
      <c r="J382" s="45"/>
      <c r="K382" s="66"/>
      <c r="L382" s="66"/>
    </row>
    <row r="383" spans="1:12" x14ac:dyDescent="0.2">
      <c r="A383" s="41"/>
      <c r="B383" s="2"/>
      <c r="E383" s="279"/>
      <c r="F383" s="280"/>
      <c r="G383" s="45"/>
      <c r="H383" s="45"/>
      <c r="I383" s="278"/>
      <c r="J383" s="45"/>
      <c r="K383" s="66"/>
      <c r="L383" s="66"/>
    </row>
    <row r="384" spans="1:12" x14ac:dyDescent="0.2">
      <c r="A384" s="41"/>
      <c r="B384" s="2"/>
      <c r="E384" s="279"/>
      <c r="F384" s="280"/>
      <c r="G384" s="45"/>
      <c r="H384" s="45"/>
      <c r="I384" s="278"/>
      <c r="J384" s="45"/>
      <c r="K384" s="66"/>
      <c r="L384" s="66"/>
    </row>
    <row r="385" spans="1:12" x14ac:dyDescent="0.2">
      <c r="A385" s="41"/>
      <c r="B385" s="2"/>
      <c r="E385" s="279"/>
      <c r="F385" s="280"/>
      <c r="G385" s="45"/>
      <c r="H385" s="45"/>
      <c r="I385" s="278"/>
      <c r="J385" s="45"/>
      <c r="K385" s="66"/>
      <c r="L385" s="66"/>
    </row>
    <row r="386" spans="1:12" x14ac:dyDescent="0.2">
      <c r="A386" s="41"/>
      <c r="B386" s="2"/>
      <c r="E386" s="279"/>
      <c r="F386" s="280"/>
      <c r="G386" s="45"/>
      <c r="H386" s="45"/>
      <c r="I386" s="278"/>
      <c r="J386" s="45"/>
      <c r="K386" s="66"/>
      <c r="L386" s="66"/>
    </row>
    <row r="387" spans="1:12" x14ac:dyDescent="0.2">
      <c r="A387" s="41"/>
      <c r="B387" s="2"/>
      <c r="E387" s="279"/>
      <c r="F387" s="280"/>
      <c r="G387" s="45"/>
      <c r="H387" s="45"/>
      <c r="I387" s="278"/>
      <c r="J387" s="45"/>
      <c r="K387" s="66"/>
      <c r="L387" s="66"/>
    </row>
    <row r="388" spans="1:12" x14ac:dyDescent="0.2">
      <c r="A388" s="41"/>
      <c r="B388" s="2"/>
      <c r="E388" s="279"/>
      <c r="F388" s="280"/>
      <c r="G388" s="45"/>
      <c r="H388" s="45"/>
      <c r="I388" s="278"/>
      <c r="J388" s="45"/>
      <c r="K388" s="66"/>
      <c r="L388" s="66"/>
    </row>
    <row r="389" spans="1:12" x14ac:dyDescent="0.2">
      <c r="A389" s="41"/>
      <c r="B389" s="2"/>
      <c r="E389" s="279"/>
      <c r="F389" s="280"/>
      <c r="G389" s="45"/>
      <c r="H389" s="45"/>
      <c r="I389" s="278"/>
      <c r="J389" s="45"/>
      <c r="K389" s="66"/>
      <c r="L389" s="66"/>
    </row>
    <row r="390" spans="1:12" x14ac:dyDescent="0.2">
      <c r="A390" s="41"/>
      <c r="B390" s="2"/>
      <c r="E390" s="279"/>
      <c r="F390" s="280"/>
      <c r="G390" s="45"/>
      <c r="H390" s="45"/>
      <c r="I390" s="278"/>
      <c r="J390" s="45"/>
      <c r="K390" s="66"/>
      <c r="L390" s="66"/>
    </row>
    <row r="391" spans="1:12" x14ac:dyDescent="0.2">
      <c r="A391" s="41"/>
      <c r="B391" s="2"/>
      <c r="E391" s="279"/>
      <c r="F391" s="280"/>
      <c r="G391" s="45"/>
      <c r="H391" s="45"/>
      <c r="I391" s="278"/>
      <c r="J391" s="45"/>
      <c r="K391" s="66"/>
      <c r="L391" s="66"/>
    </row>
    <row r="392" spans="1:12" x14ac:dyDescent="0.2">
      <c r="A392" s="41"/>
      <c r="B392" s="2"/>
      <c r="E392" s="279"/>
      <c r="F392" s="280"/>
      <c r="G392" s="45"/>
      <c r="H392" s="45"/>
      <c r="I392" s="278"/>
      <c r="J392" s="45"/>
      <c r="K392" s="66"/>
      <c r="L392" s="66"/>
    </row>
    <row r="393" spans="1:12" x14ac:dyDescent="0.2">
      <c r="A393" s="41"/>
      <c r="B393" s="2"/>
      <c r="E393" s="279"/>
      <c r="F393" s="280"/>
      <c r="G393" s="45"/>
      <c r="H393" s="45"/>
      <c r="I393" s="278"/>
      <c r="J393" s="45"/>
      <c r="K393" s="66"/>
      <c r="L393" s="66"/>
    </row>
    <row r="394" spans="1:12" x14ac:dyDescent="0.2">
      <c r="A394" s="41"/>
      <c r="B394" s="2"/>
      <c r="E394" s="279"/>
      <c r="F394" s="280"/>
      <c r="G394" s="45"/>
      <c r="H394" s="45"/>
      <c r="I394" s="278"/>
      <c r="J394" s="45"/>
      <c r="K394" s="66"/>
      <c r="L394" s="66"/>
    </row>
    <row r="395" spans="1:12" x14ac:dyDescent="0.2">
      <c r="A395" s="41"/>
      <c r="B395" s="2"/>
      <c r="E395" s="279"/>
      <c r="F395" s="280"/>
      <c r="G395" s="45"/>
      <c r="H395" s="45"/>
      <c r="I395" s="278"/>
      <c r="J395" s="45"/>
      <c r="K395" s="66"/>
      <c r="L395" s="66"/>
    </row>
    <row r="396" spans="1:12" x14ac:dyDescent="0.2">
      <c r="A396" s="41"/>
      <c r="B396" s="2"/>
      <c r="E396" s="279"/>
      <c r="F396" s="280"/>
      <c r="G396" s="45"/>
      <c r="H396" s="45"/>
      <c r="I396" s="278"/>
      <c r="J396" s="45"/>
      <c r="K396" s="66"/>
      <c r="L396" s="66"/>
    </row>
    <row r="397" spans="1:12" x14ac:dyDescent="0.2">
      <c r="A397" s="41"/>
      <c r="B397" s="2"/>
      <c r="E397" s="279"/>
      <c r="F397" s="280"/>
      <c r="G397" s="45"/>
      <c r="H397" s="45"/>
      <c r="I397" s="278"/>
      <c r="J397" s="45"/>
      <c r="K397" s="66"/>
      <c r="L397" s="66"/>
    </row>
    <row r="398" spans="1:12" x14ac:dyDescent="0.2">
      <c r="A398" s="41"/>
      <c r="B398" s="2"/>
      <c r="E398" s="279"/>
      <c r="F398" s="280"/>
      <c r="G398" s="45"/>
      <c r="H398" s="45"/>
      <c r="I398" s="278"/>
      <c r="J398" s="45"/>
      <c r="K398" s="66"/>
      <c r="L398" s="66"/>
    </row>
    <row r="399" spans="1:12" x14ac:dyDescent="0.2">
      <c r="A399" s="41"/>
      <c r="B399" s="2"/>
      <c r="E399" s="279"/>
      <c r="F399" s="280"/>
      <c r="G399" s="45"/>
      <c r="H399" s="45"/>
      <c r="I399" s="278"/>
      <c r="J399" s="45"/>
      <c r="K399" s="66"/>
      <c r="L399" s="66"/>
    </row>
    <row r="400" spans="1:12" x14ac:dyDescent="0.2">
      <c r="A400" s="41"/>
      <c r="B400" s="2"/>
      <c r="E400" s="279"/>
      <c r="F400" s="280"/>
      <c r="G400" s="45"/>
      <c r="H400" s="45"/>
      <c r="I400" s="278"/>
      <c r="J400" s="45"/>
      <c r="K400" s="66"/>
      <c r="L400" s="66"/>
    </row>
    <row r="401" spans="1:12" x14ac:dyDescent="0.2">
      <c r="A401" s="41"/>
      <c r="B401" s="2"/>
      <c r="E401" s="279"/>
      <c r="F401" s="280"/>
      <c r="G401" s="45"/>
      <c r="H401" s="45"/>
      <c r="I401" s="278"/>
      <c r="J401" s="45"/>
      <c r="K401" s="66"/>
      <c r="L401" s="66"/>
    </row>
    <row r="402" spans="1:12" x14ac:dyDescent="0.2">
      <c r="A402" s="41"/>
      <c r="B402" s="2"/>
      <c r="E402" s="279"/>
      <c r="F402" s="280"/>
      <c r="G402" s="45"/>
      <c r="H402" s="45"/>
      <c r="I402" s="278"/>
      <c r="J402" s="45"/>
      <c r="K402" s="66"/>
      <c r="L402" s="66"/>
    </row>
    <row r="403" spans="1:12" x14ac:dyDescent="0.2">
      <c r="A403" s="41"/>
      <c r="B403" s="2"/>
      <c r="E403" s="279"/>
      <c r="F403" s="280"/>
      <c r="G403" s="45"/>
      <c r="H403" s="45"/>
      <c r="I403" s="278"/>
      <c r="J403" s="45"/>
      <c r="K403" s="66"/>
      <c r="L403" s="66"/>
    </row>
    <row r="404" spans="1:12" x14ac:dyDescent="0.2">
      <c r="A404" s="41"/>
      <c r="B404" s="2"/>
      <c r="E404" s="279"/>
      <c r="F404" s="280"/>
      <c r="G404" s="45"/>
      <c r="H404" s="45"/>
      <c r="I404" s="278"/>
      <c r="J404" s="45"/>
      <c r="K404" s="66"/>
      <c r="L404" s="66"/>
    </row>
    <row r="405" spans="1:12" x14ac:dyDescent="0.2">
      <c r="A405" s="41"/>
      <c r="B405" s="2"/>
      <c r="E405" s="279"/>
      <c r="F405" s="280"/>
      <c r="G405" s="45"/>
      <c r="H405" s="45"/>
      <c r="I405" s="278"/>
      <c r="J405" s="45"/>
      <c r="K405" s="66"/>
      <c r="L405" s="66"/>
    </row>
    <row r="406" spans="1:12" x14ac:dyDescent="0.2">
      <c r="A406" s="41"/>
      <c r="B406" s="2"/>
      <c r="E406" s="279"/>
      <c r="F406" s="280"/>
      <c r="G406" s="45"/>
      <c r="H406" s="45"/>
      <c r="I406" s="278"/>
      <c r="J406" s="45"/>
      <c r="K406" s="66"/>
      <c r="L406" s="66"/>
    </row>
    <row r="407" spans="1:12" x14ac:dyDescent="0.2">
      <c r="A407" s="41"/>
      <c r="B407" s="2"/>
      <c r="E407" s="279"/>
      <c r="F407" s="280"/>
      <c r="G407" s="45"/>
      <c r="H407" s="45"/>
      <c r="I407" s="278"/>
      <c r="J407" s="45"/>
      <c r="K407" s="66"/>
      <c r="L407" s="66"/>
    </row>
    <row r="408" spans="1:12" x14ac:dyDescent="0.2">
      <c r="A408" s="41"/>
      <c r="B408" s="2"/>
      <c r="E408" s="279"/>
      <c r="F408" s="280"/>
      <c r="G408" s="45"/>
      <c r="H408" s="45"/>
      <c r="I408" s="278"/>
      <c r="J408" s="45"/>
      <c r="K408" s="66"/>
      <c r="L408" s="66"/>
    </row>
    <row r="409" spans="1:12" x14ac:dyDescent="0.2">
      <c r="A409" s="41"/>
      <c r="B409" s="2"/>
      <c r="E409" s="279"/>
      <c r="F409" s="280"/>
      <c r="G409" s="45"/>
      <c r="H409" s="45"/>
      <c r="I409" s="278"/>
      <c r="J409" s="45"/>
      <c r="K409" s="66"/>
      <c r="L409" s="66"/>
    </row>
    <row r="410" spans="1:12" x14ac:dyDescent="0.2">
      <c r="A410" s="41"/>
      <c r="B410" s="2"/>
      <c r="E410" s="279"/>
      <c r="F410" s="280"/>
      <c r="G410" s="45"/>
      <c r="H410" s="45"/>
      <c r="I410" s="278"/>
      <c r="J410" s="45"/>
      <c r="K410" s="66"/>
      <c r="L410" s="66"/>
    </row>
    <row r="411" spans="1:12" x14ac:dyDescent="0.2">
      <c r="A411" s="41"/>
      <c r="B411" s="2"/>
      <c r="E411" s="279"/>
      <c r="F411" s="280"/>
      <c r="G411" s="45"/>
      <c r="H411" s="45"/>
      <c r="I411" s="278"/>
      <c r="J411" s="45"/>
      <c r="K411" s="66"/>
      <c r="L411" s="66"/>
    </row>
    <row r="412" spans="1:12" x14ac:dyDescent="0.2">
      <c r="A412" s="41"/>
      <c r="B412" s="2"/>
      <c r="E412" s="279"/>
      <c r="F412" s="280"/>
      <c r="G412" s="45"/>
      <c r="H412" s="45"/>
      <c r="I412" s="278"/>
      <c r="J412" s="45"/>
      <c r="K412" s="66"/>
      <c r="L412" s="66"/>
    </row>
    <row r="413" spans="1:12" x14ac:dyDescent="0.2">
      <c r="A413" s="41"/>
      <c r="B413" s="2"/>
      <c r="E413" s="279"/>
      <c r="F413" s="280"/>
      <c r="G413" s="45"/>
      <c r="H413" s="45"/>
      <c r="I413" s="278"/>
      <c r="J413" s="45"/>
      <c r="K413" s="66"/>
      <c r="L413" s="66"/>
    </row>
    <row r="414" spans="1:12" x14ac:dyDescent="0.2">
      <c r="A414" s="41"/>
      <c r="B414" s="2"/>
      <c r="E414" s="279"/>
      <c r="F414" s="280"/>
      <c r="G414" s="45"/>
      <c r="H414" s="45"/>
      <c r="I414" s="278"/>
      <c r="J414" s="45"/>
      <c r="K414" s="66"/>
      <c r="L414" s="66"/>
    </row>
    <row r="415" spans="1:12" x14ac:dyDescent="0.2">
      <c r="A415" s="41"/>
      <c r="B415" s="2"/>
      <c r="E415" s="279"/>
      <c r="F415" s="280"/>
      <c r="G415" s="45"/>
      <c r="H415" s="45"/>
      <c r="I415" s="278"/>
      <c r="J415" s="45"/>
      <c r="K415" s="66"/>
      <c r="L415" s="66"/>
    </row>
    <row r="416" spans="1:12" x14ac:dyDescent="0.2">
      <c r="A416" s="41"/>
      <c r="B416" s="2"/>
      <c r="E416" s="279"/>
      <c r="F416" s="280"/>
      <c r="G416" s="45"/>
      <c r="H416" s="45"/>
      <c r="I416" s="278"/>
      <c r="J416" s="45"/>
      <c r="K416" s="66"/>
      <c r="L416" s="66"/>
    </row>
    <row r="417" spans="1:12" x14ac:dyDescent="0.2">
      <c r="A417" s="41"/>
      <c r="B417" s="2"/>
      <c r="E417" s="279"/>
      <c r="F417" s="280"/>
      <c r="G417" s="45"/>
      <c r="H417" s="45"/>
      <c r="I417" s="278"/>
      <c r="J417" s="45"/>
      <c r="K417" s="66"/>
      <c r="L417" s="66"/>
    </row>
    <row r="418" spans="1:12" x14ac:dyDescent="0.2">
      <c r="A418" s="41"/>
      <c r="B418" s="2"/>
      <c r="E418" s="279"/>
      <c r="F418" s="280"/>
      <c r="G418" s="45"/>
      <c r="H418" s="45"/>
      <c r="I418" s="278"/>
      <c r="J418" s="45"/>
      <c r="K418" s="66"/>
      <c r="L418" s="66"/>
    </row>
    <row r="419" spans="1:12" x14ac:dyDescent="0.2">
      <c r="A419" s="41"/>
      <c r="B419" s="2"/>
      <c r="E419" s="279"/>
      <c r="F419" s="280"/>
      <c r="G419" s="45"/>
      <c r="H419" s="45"/>
      <c r="I419" s="278"/>
      <c r="J419" s="45"/>
      <c r="K419" s="66"/>
      <c r="L419" s="66"/>
    </row>
    <row r="420" spans="1:12" x14ac:dyDescent="0.2">
      <c r="A420" s="41"/>
      <c r="B420" s="2"/>
      <c r="E420" s="279"/>
      <c r="F420" s="280"/>
      <c r="G420" s="45"/>
      <c r="H420" s="45"/>
      <c r="I420" s="278"/>
      <c r="J420" s="45"/>
      <c r="K420" s="66"/>
      <c r="L420" s="66"/>
    </row>
    <row r="421" spans="1:12" x14ac:dyDescent="0.2">
      <c r="A421" s="41"/>
      <c r="B421" s="2"/>
      <c r="E421" s="279"/>
      <c r="F421" s="280"/>
      <c r="G421" s="45"/>
      <c r="H421" s="45"/>
      <c r="I421" s="278"/>
      <c r="J421" s="45"/>
      <c r="K421" s="66"/>
      <c r="L421" s="66"/>
    </row>
    <row r="422" spans="1:12" x14ac:dyDescent="0.2">
      <c r="A422" s="41"/>
      <c r="B422" s="2"/>
      <c r="E422" s="279"/>
      <c r="F422" s="280"/>
      <c r="G422" s="45"/>
      <c r="H422" s="45"/>
      <c r="I422" s="278"/>
      <c r="J422" s="45"/>
      <c r="K422" s="66"/>
      <c r="L422" s="66"/>
    </row>
    <row r="423" spans="1:12" x14ac:dyDescent="0.2">
      <c r="A423" s="41"/>
      <c r="B423" s="2"/>
      <c r="E423" s="279"/>
      <c r="F423" s="280"/>
      <c r="G423" s="45"/>
      <c r="H423" s="45"/>
      <c r="I423" s="278"/>
      <c r="J423" s="45"/>
      <c r="K423" s="66"/>
      <c r="L423" s="66"/>
    </row>
    <row r="424" spans="1:12" x14ac:dyDescent="0.2">
      <c r="A424" s="41"/>
      <c r="B424" s="2"/>
      <c r="E424" s="279"/>
      <c r="F424" s="280"/>
      <c r="G424" s="45"/>
      <c r="H424" s="45"/>
      <c r="I424" s="278"/>
      <c r="J424" s="45"/>
      <c r="K424" s="66"/>
      <c r="L424" s="66"/>
    </row>
    <row r="425" spans="1:12" x14ac:dyDescent="0.2">
      <c r="A425" s="41"/>
      <c r="B425" s="2"/>
      <c r="E425" s="279"/>
      <c r="F425" s="280"/>
      <c r="G425" s="45"/>
      <c r="H425" s="45"/>
      <c r="I425" s="278"/>
      <c r="J425" s="45"/>
      <c r="K425" s="66"/>
      <c r="L425" s="66"/>
    </row>
    <row r="426" spans="1:12" x14ac:dyDescent="0.2">
      <c r="A426" s="41"/>
      <c r="B426" s="2"/>
      <c r="E426" s="279"/>
      <c r="F426" s="280"/>
      <c r="G426" s="45"/>
      <c r="H426" s="45"/>
      <c r="I426" s="278"/>
      <c r="J426" s="45"/>
      <c r="K426" s="66"/>
      <c r="L426" s="66"/>
    </row>
    <row r="427" spans="1:12" x14ac:dyDescent="0.2">
      <c r="A427" s="41"/>
      <c r="B427" s="2"/>
      <c r="E427" s="279"/>
      <c r="F427" s="280"/>
      <c r="G427" s="45"/>
      <c r="H427" s="45"/>
      <c r="I427" s="278"/>
      <c r="J427" s="45"/>
      <c r="K427" s="66"/>
      <c r="L427" s="66"/>
    </row>
    <row r="428" spans="1:12" x14ac:dyDescent="0.2">
      <c r="A428" s="41"/>
      <c r="B428" s="2"/>
      <c r="E428" s="279"/>
      <c r="F428" s="280"/>
      <c r="G428" s="45"/>
      <c r="H428" s="45"/>
      <c r="I428" s="278"/>
      <c r="J428" s="45"/>
      <c r="K428" s="66"/>
      <c r="L428" s="66"/>
    </row>
    <row r="429" spans="1:12" x14ac:dyDescent="0.2">
      <c r="A429" s="41"/>
      <c r="B429" s="2"/>
      <c r="E429" s="279"/>
      <c r="F429" s="280"/>
      <c r="G429" s="45"/>
      <c r="H429" s="45"/>
      <c r="I429" s="278"/>
      <c r="J429" s="45"/>
      <c r="K429" s="66"/>
      <c r="L429" s="66"/>
    </row>
    <row r="430" spans="1:12" x14ac:dyDescent="0.2">
      <c r="A430" s="41"/>
      <c r="B430" s="2"/>
      <c r="E430" s="279"/>
      <c r="F430" s="280"/>
      <c r="G430" s="45"/>
      <c r="H430" s="45"/>
      <c r="I430" s="278"/>
      <c r="J430" s="45"/>
      <c r="K430" s="66"/>
      <c r="L430" s="66"/>
    </row>
    <row r="431" spans="1:12" x14ac:dyDescent="0.2">
      <c r="A431" s="41"/>
      <c r="B431" s="2"/>
      <c r="E431" s="279"/>
      <c r="F431" s="280"/>
      <c r="G431" s="45"/>
      <c r="H431" s="45"/>
      <c r="I431" s="278"/>
      <c r="J431" s="45"/>
      <c r="K431" s="66"/>
      <c r="L431" s="66"/>
    </row>
    <row r="432" spans="1:12" x14ac:dyDescent="0.2">
      <c r="A432" s="41"/>
      <c r="B432" s="2"/>
      <c r="E432" s="279"/>
      <c r="F432" s="280"/>
      <c r="G432" s="45"/>
      <c r="H432" s="45"/>
      <c r="I432" s="278"/>
      <c r="J432" s="45"/>
      <c r="K432" s="66"/>
      <c r="L432" s="66"/>
    </row>
    <row r="433" spans="1:12" x14ac:dyDescent="0.2">
      <c r="A433" s="41"/>
      <c r="B433" s="2"/>
      <c r="E433" s="279"/>
      <c r="F433" s="280"/>
      <c r="G433" s="45"/>
      <c r="H433" s="45"/>
      <c r="I433" s="278"/>
      <c r="J433" s="45"/>
      <c r="K433" s="66"/>
      <c r="L433" s="66"/>
    </row>
    <row r="434" spans="1:12" x14ac:dyDescent="0.2">
      <c r="A434" s="41"/>
      <c r="B434" s="2"/>
      <c r="E434" s="279"/>
      <c r="F434" s="280"/>
      <c r="G434" s="45"/>
      <c r="H434" s="45"/>
      <c r="I434" s="278"/>
      <c r="J434" s="45"/>
      <c r="K434" s="66"/>
      <c r="L434" s="66"/>
    </row>
    <row r="435" spans="1:12" x14ac:dyDescent="0.2">
      <c r="A435" s="41"/>
      <c r="B435" s="2"/>
      <c r="E435" s="279"/>
      <c r="F435" s="280"/>
      <c r="G435" s="45"/>
      <c r="H435" s="45"/>
      <c r="I435" s="278"/>
      <c r="J435" s="45"/>
      <c r="K435" s="66"/>
      <c r="L435" s="66"/>
    </row>
    <row r="436" spans="1:12" x14ac:dyDescent="0.2">
      <c r="A436" s="41"/>
      <c r="B436" s="2"/>
      <c r="E436" s="279"/>
      <c r="F436" s="280"/>
      <c r="G436" s="45"/>
      <c r="H436" s="45"/>
      <c r="I436" s="278"/>
      <c r="J436" s="45"/>
      <c r="K436" s="66"/>
      <c r="L436" s="66"/>
    </row>
    <row r="437" spans="1:12" x14ac:dyDescent="0.2">
      <c r="A437" s="41"/>
      <c r="B437" s="2"/>
      <c r="E437" s="279"/>
      <c r="F437" s="280"/>
      <c r="G437" s="45"/>
      <c r="H437" s="45"/>
      <c r="I437" s="278"/>
      <c r="J437" s="45"/>
      <c r="K437" s="66"/>
      <c r="L437" s="66"/>
    </row>
    <row r="438" spans="1:12" x14ac:dyDescent="0.2">
      <c r="A438" s="41"/>
      <c r="B438" s="2"/>
      <c r="E438" s="279"/>
      <c r="F438" s="280"/>
      <c r="G438" s="45"/>
      <c r="H438" s="45"/>
      <c r="I438" s="278"/>
      <c r="J438" s="45"/>
      <c r="K438" s="66"/>
      <c r="L438" s="66"/>
    </row>
    <row r="439" spans="1:12" x14ac:dyDescent="0.2">
      <c r="A439" s="41"/>
      <c r="B439" s="2"/>
      <c r="E439" s="279"/>
      <c r="F439" s="280"/>
      <c r="G439" s="45"/>
      <c r="H439" s="45"/>
      <c r="I439" s="278"/>
      <c r="J439" s="45"/>
      <c r="K439" s="66"/>
      <c r="L439" s="66"/>
    </row>
    <row r="440" spans="1:12" x14ac:dyDescent="0.2">
      <c r="A440" s="41"/>
      <c r="B440" s="2"/>
      <c r="E440" s="279"/>
      <c r="F440" s="280"/>
      <c r="G440" s="45"/>
      <c r="H440" s="45"/>
      <c r="I440" s="278"/>
      <c r="J440" s="45"/>
      <c r="K440" s="66"/>
      <c r="L440" s="66"/>
    </row>
    <row r="441" spans="1:12" x14ac:dyDescent="0.2">
      <c r="A441" s="41"/>
      <c r="B441" s="2"/>
      <c r="E441" s="279"/>
      <c r="F441" s="280"/>
      <c r="G441" s="45"/>
      <c r="H441" s="45"/>
      <c r="I441" s="278"/>
      <c r="J441" s="45"/>
      <c r="K441" s="66"/>
      <c r="L441" s="66"/>
    </row>
    <row r="442" spans="1:12" x14ac:dyDescent="0.2">
      <c r="A442" s="41"/>
      <c r="B442" s="2"/>
      <c r="E442" s="279"/>
      <c r="F442" s="280"/>
      <c r="G442" s="45"/>
      <c r="H442" s="45"/>
      <c r="I442" s="278"/>
      <c r="J442" s="45"/>
      <c r="K442" s="66"/>
      <c r="L442" s="66"/>
    </row>
    <row r="443" spans="1:12" x14ac:dyDescent="0.2">
      <c r="A443" s="41"/>
      <c r="B443" s="2"/>
      <c r="E443" s="279"/>
      <c r="F443" s="280"/>
      <c r="G443" s="45"/>
      <c r="H443" s="45"/>
      <c r="I443" s="278"/>
      <c r="J443" s="45"/>
      <c r="K443" s="66"/>
      <c r="L443" s="66"/>
    </row>
    <row r="444" spans="1:12" x14ac:dyDescent="0.2">
      <c r="A444" s="41"/>
      <c r="B444" s="2"/>
      <c r="E444" s="279"/>
      <c r="F444" s="280"/>
      <c r="G444" s="45"/>
      <c r="H444" s="45"/>
      <c r="I444" s="278"/>
      <c r="J444" s="45"/>
      <c r="K444" s="66"/>
      <c r="L444" s="66"/>
    </row>
    <row r="445" spans="1:12" x14ac:dyDescent="0.2">
      <c r="A445" s="41"/>
      <c r="B445" s="2"/>
      <c r="E445" s="279"/>
      <c r="F445" s="280"/>
      <c r="G445" s="45"/>
      <c r="H445" s="45"/>
      <c r="I445" s="278"/>
      <c r="J445" s="45"/>
      <c r="K445" s="66"/>
      <c r="L445" s="66"/>
    </row>
    <row r="446" spans="1:12" x14ac:dyDescent="0.2">
      <c r="A446" s="41"/>
      <c r="B446" s="2"/>
      <c r="E446" s="279"/>
      <c r="F446" s="280"/>
      <c r="G446" s="45"/>
      <c r="H446" s="45"/>
      <c r="I446" s="278"/>
      <c r="J446" s="45"/>
      <c r="K446" s="66"/>
      <c r="L446" s="66"/>
    </row>
    <row r="447" spans="1:12" x14ac:dyDescent="0.2">
      <c r="A447" s="41"/>
      <c r="B447" s="2"/>
      <c r="E447" s="279"/>
      <c r="F447" s="280"/>
      <c r="G447" s="45"/>
      <c r="H447" s="45"/>
      <c r="I447" s="278"/>
      <c r="J447" s="45"/>
      <c r="K447" s="66"/>
      <c r="L447" s="66"/>
    </row>
    <row r="448" spans="1:12" x14ac:dyDescent="0.2">
      <c r="A448" s="41"/>
      <c r="B448" s="2"/>
      <c r="E448" s="279"/>
      <c r="F448" s="280"/>
      <c r="G448" s="45"/>
      <c r="H448" s="45"/>
      <c r="I448" s="278"/>
      <c r="J448" s="45"/>
      <c r="K448" s="66"/>
      <c r="L448" s="66"/>
    </row>
    <row r="449" spans="1:12" x14ac:dyDescent="0.2">
      <c r="A449" s="41"/>
      <c r="B449" s="2"/>
      <c r="E449" s="279"/>
      <c r="F449" s="280"/>
      <c r="G449" s="45"/>
      <c r="H449" s="45"/>
      <c r="I449" s="278"/>
      <c r="J449" s="45"/>
      <c r="K449" s="66"/>
      <c r="L449" s="66"/>
    </row>
    <row r="450" spans="1:12" x14ac:dyDescent="0.2">
      <c r="A450" s="41"/>
      <c r="B450" s="2"/>
      <c r="E450" s="279"/>
      <c r="F450" s="280"/>
      <c r="G450" s="45"/>
      <c r="H450" s="45"/>
      <c r="I450" s="278"/>
      <c r="J450" s="45"/>
      <c r="K450" s="66"/>
      <c r="L450" s="66"/>
    </row>
    <row r="451" spans="1:12" x14ac:dyDescent="0.2">
      <c r="A451" s="41"/>
      <c r="B451" s="2"/>
      <c r="E451" s="279"/>
      <c r="F451" s="280"/>
      <c r="G451" s="45"/>
      <c r="H451" s="45"/>
      <c r="I451" s="278"/>
      <c r="J451" s="45"/>
      <c r="K451" s="66"/>
      <c r="L451" s="66"/>
    </row>
    <row r="452" spans="1:12" x14ac:dyDescent="0.2">
      <c r="A452" s="41"/>
      <c r="B452" s="2"/>
      <c r="E452" s="279"/>
      <c r="F452" s="280"/>
      <c r="G452" s="45"/>
      <c r="H452" s="45"/>
      <c r="I452" s="278"/>
      <c r="J452" s="45"/>
      <c r="K452" s="66"/>
      <c r="L452" s="66"/>
    </row>
    <row r="453" spans="1:12" x14ac:dyDescent="0.2">
      <c r="A453" s="41"/>
      <c r="B453" s="2"/>
      <c r="E453" s="279"/>
      <c r="F453" s="280"/>
      <c r="G453" s="45"/>
      <c r="H453" s="45"/>
      <c r="I453" s="278"/>
      <c r="J453" s="45"/>
      <c r="K453" s="66"/>
      <c r="L453" s="66"/>
    </row>
    <row r="454" spans="1:12" x14ac:dyDescent="0.2">
      <c r="A454" s="41"/>
      <c r="B454" s="2"/>
      <c r="E454" s="279"/>
      <c r="F454" s="280"/>
      <c r="G454" s="45"/>
      <c r="H454" s="45"/>
      <c r="I454" s="278"/>
      <c r="J454" s="45"/>
      <c r="K454" s="66"/>
      <c r="L454" s="66"/>
    </row>
    <row r="455" spans="1:12" x14ac:dyDescent="0.2">
      <c r="A455" s="41"/>
      <c r="B455" s="2"/>
      <c r="E455" s="279"/>
      <c r="F455" s="280"/>
      <c r="G455" s="45"/>
      <c r="H455" s="45"/>
      <c r="I455" s="278"/>
      <c r="J455" s="45"/>
      <c r="K455" s="66"/>
      <c r="L455" s="66"/>
    </row>
    <row r="456" spans="1:12" x14ac:dyDescent="0.2">
      <c r="A456" s="41"/>
      <c r="B456" s="2"/>
      <c r="E456" s="279"/>
      <c r="F456" s="280"/>
      <c r="G456" s="45"/>
      <c r="H456" s="45"/>
      <c r="I456" s="278"/>
      <c r="J456" s="45"/>
      <c r="K456" s="66"/>
      <c r="L456" s="66"/>
    </row>
    <row r="457" spans="1:12" x14ac:dyDescent="0.2">
      <c r="A457" s="41"/>
      <c r="B457" s="2"/>
      <c r="E457" s="279"/>
      <c r="F457" s="280"/>
      <c r="G457" s="45"/>
      <c r="H457" s="45"/>
      <c r="I457" s="278"/>
      <c r="J457" s="45"/>
      <c r="K457" s="66"/>
      <c r="L457" s="66"/>
    </row>
    <row r="458" spans="1:12" x14ac:dyDescent="0.2">
      <c r="A458" s="41"/>
      <c r="B458" s="2"/>
      <c r="E458" s="279"/>
      <c r="F458" s="280"/>
      <c r="G458" s="45"/>
      <c r="H458" s="45"/>
      <c r="I458" s="278"/>
      <c r="J458" s="45"/>
      <c r="K458" s="66"/>
      <c r="L458" s="66"/>
    </row>
    <row r="459" spans="1:12" x14ac:dyDescent="0.2">
      <c r="A459" s="41"/>
      <c r="B459" s="2"/>
      <c r="E459" s="279"/>
      <c r="F459" s="280"/>
      <c r="G459" s="45"/>
      <c r="H459" s="45"/>
      <c r="I459" s="278"/>
      <c r="J459" s="45"/>
      <c r="K459" s="66"/>
      <c r="L459" s="66"/>
    </row>
    <row r="460" spans="1:12" x14ac:dyDescent="0.2">
      <c r="A460" s="41"/>
      <c r="B460" s="2"/>
      <c r="E460" s="279"/>
      <c r="F460" s="280"/>
      <c r="G460" s="45"/>
      <c r="H460" s="45"/>
      <c r="I460" s="278"/>
      <c r="J460" s="45"/>
      <c r="K460" s="66"/>
      <c r="L460" s="66"/>
    </row>
    <row r="461" spans="1:12" x14ac:dyDescent="0.2">
      <c r="A461" s="41"/>
      <c r="B461" s="2"/>
      <c r="E461" s="279"/>
      <c r="F461" s="280"/>
      <c r="G461" s="45"/>
      <c r="H461" s="45"/>
      <c r="I461" s="278"/>
      <c r="J461" s="45"/>
      <c r="K461" s="66"/>
      <c r="L461" s="66"/>
    </row>
    <row r="462" spans="1:12" x14ac:dyDescent="0.2">
      <c r="A462" s="41"/>
      <c r="B462" s="2"/>
      <c r="E462" s="279"/>
      <c r="F462" s="280"/>
      <c r="G462" s="45"/>
      <c r="H462" s="45"/>
      <c r="I462" s="278"/>
      <c r="J462" s="45"/>
      <c r="K462" s="66"/>
      <c r="L462" s="66"/>
    </row>
    <row r="463" spans="1:12" x14ac:dyDescent="0.2">
      <c r="A463" s="41"/>
      <c r="B463" s="2"/>
      <c r="E463" s="279"/>
      <c r="F463" s="280"/>
      <c r="G463" s="45"/>
      <c r="H463" s="45"/>
      <c r="I463" s="278"/>
      <c r="J463" s="45"/>
      <c r="K463" s="66"/>
      <c r="L463" s="66"/>
    </row>
    <row r="464" spans="1:12" x14ac:dyDescent="0.2">
      <c r="A464" s="41"/>
      <c r="B464" s="2"/>
      <c r="E464" s="279"/>
      <c r="F464" s="280"/>
      <c r="G464" s="45"/>
      <c r="H464" s="45"/>
      <c r="I464" s="278"/>
      <c r="J464" s="45"/>
      <c r="K464" s="66"/>
      <c r="L464" s="66"/>
    </row>
    <row r="465" spans="1:12" x14ac:dyDescent="0.2">
      <c r="A465" s="41"/>
      <c r="B465" s="2"/>
      <c r="E465" s="279"/>
      <c r="F465" s="280"/>
      <c r="G465" s="45"/>
      <c r="H465" s="45"/>
      <c r="I465" s="278"/>
      <c r="J465" s="45"/>
      <c r="K465" s="66"/>
      <c r="L465" s="66"/>
    </row>
    <row r="466" spans="1:12" x14ac:dyDescent="0.2">
      <c r="A466" s="41"/>
      <c r="B466" s="2"/>
      <c r="E466" s="279"/>
      <c r="F466" s="280"/>
      <c r="G466" s="45"/>
      <c r="H466" s="45"/>
      <c r="I466" s="278"/>
      <c r="J466" s="45"/>
      <c r="K466" s="66"/>
      <c r="L466" s="66"/>
    </row>
    <row r="467" spans="1:12" x14ac:dyDescent="0.2">
      <c r="A467" s="41"/>
      <c r="B467" s="2"/>
      <c r="E467" s="279"/>
      <c r="F467" s="280"/>
      <c r="G467" s="45"/>
      <c r="H467" s="45"/>
      <c r="I467" s="278"/>
      <c r="J467" s="45"/>
      <c r="K467" s="66"/>
      <c r="L467" s="66"/>
    </row>
    <row r="468" spans="1:12" x14ac:dyDescent="0.2">
      <c r="A468" s="41"/>
      <c r="B468" s="2"/>
      <c r="E468" s="279"/>
      <c r="F468" s="280"/>
      <c r="G468" s="45"/>
      <c r="H468" s="45"/>
      <c r="I468" s="278"/>
      <c r="J468" s="45"/>
      <c r="K468" s="66"/>
      <c r="L468" s="66"/>
    </row>
    <row r="469" spans="1:12" x14ac:dyDescent="0.2">
      <c r="A469" s="41"/>
      <c r="B469" s="2"/>
      <c r="E469" s="279"/>
      <c r="F469" s="280"/>
      <c r="G469" s="45"/>
      <c r="H469" s="45"/>
      <c r="I469" s="278"/>
      <c r="J469" s="45"/>
      <c r="K469" s="66"/>
      <c r="L469" s="66"/>
    </row>
    <row r="470" spans="1:12" x14ac:dyDescent="0.2">
      <c r="A470" s="41"/>
      <c r="B470" s="2"/>
      <c r="E470" s="279"/>
      <c r="F470" s="280"/>
      <c r="G470" s="45"/>
      <c r="H470" s="45"/>
      <c r="I470" s="278"/>
      <c r="J470" s="45"/>
      <c r="K470" s="66"/>
      <c r="L470" s="66"/>
    </row>
    <row r="471" spans="1:12" x14ac:dyDescent="0.2">
      <c r="A471" s="41"/>
      <c r="B471" s="2"/>
      <c r="E471" s="279"/>
      <c r="F471" s="280"/>
      <c r="G471" s="45"/>
      <c r="H471" s="45"/>
      <c r="I471" s="278"/>
      <c r="J471" s="45"/>
      <c r="K471" s="66"/>
      <c r="L471" s="66"/>
    </row>
    <row r="472" spans="1:12" x14ac:dyDescent="0.2">
      <c r="A472" s="41"/>
      <c r="B472" s="2"/>
      <c r="E472" s="279"/>
      <c r="F472" s="280"/>
      <c r="G472" s="45"/>
      <c r="H472" s="45"/>
      <c r="I472" s="278"/>
      <c r="J472" s="45"/>
      <c r="K472" s="66"/>
      <c r="L472" s="66"/>
    </row>
    <row r="473" spans="1:12" x14ac:dyDescent="0.2">
      <c r="A473" s="41"/>
      <c r="B473" s="2"/>
      <c r="E473" s="279"/>
      <c r="F473" s="280"/>
      <c r="G473" s="45"/>
      <c r="H473" s="45"/>
      <c r="I473" s="278"/>
      <c r="J473" s="45"/>
      <c r="K473" s="66"/>
      <c r="L473" s="66"/>
    </row>
    <row r="474" spans="1:12" x14ac:dyDescent="0.2">
      <c r="A474" s="41"/>
      <c r="B474" s="2"/>
      <c r="E474" s="279"/>
      <c r="F474" s="280"/>
      <c r="G474" s="45"/>
      <c r="H474" s="45"/>
      <c r="I474" s="278"/>
      <c r="J474" s="45"/>
      <c r="K474" s="66"/>
      <c r="L474" s="66"/>
    </row>
    <row r="475" spans="1:12" x14ac:dyDescent="0.2">
      <c r="A475" s="41"/>
      <c r="B475" s="2"/>
      <c r="E475" s="279"/>
      <c r="F475" s="280"/>
      <c r="G475" s="45"/>
      <c r="H475" s="45"/>
      <c r="I475" s="278"/>
      <c r="J475" s="45"/>
      <c r="K475" s="66"/>
      <c r="L475" s="66"/>
    </row>
    <row r="476" spans="1:12" x14ac:dyDescent="0.2">
      <c r="A476" s="41"/>
      <c r="B476" s="2"/>
      <c r="E476" s="279"/>
      <c r="F476" s="280"/>
      <c r="G476" s="45"/>
      <c r="H476" s="45"/>
      <c r="I476" s="278"/>
      <c r="J476" s="45"/>
      <c r="K476" s="66"/>
      <c r="L476" s="66"/>
    </row>
    <row r="477" spans="1:12" x14ac:dyDescent="0.2">
      <c r="A477" s="41"/>
      <c r="B477" s="2"/>
      <c r="E477" s="279"/>
      <c r="F477" s="280"/>
      <c r="G477" s="45"/>
      <c r="H477" s="45"/>
      <c r="I477" s="278"/>
      <c r="J477" s="45"/>
      <c r="K477" s="66"/>
      <c r="L477" s="66"/>
    </row>
    <row r="478" spans="1:12" x14ac:dyDescent="0.2">
      <c r="A478" s="41"/>
      <c r="B478" s="2"/>
      <c r="E478" s="279"/>
      <c r="F478" s="280"/>
      <c r="G478" s="45"/>
      <c r="H478" s="45"/>
      <c r="I478" s="278"/>
      <c r="J478" s="45"/>
      <c r="K478" s="66"/>
      <c r="L478" s="66"/>
    </row>
    <row r="479" spans="1:12" x14ac:dyDescent="0.2">
      <c r="A479" s="41"/>
      <c r="B479" s="2"/>
      <c r="E479" s="279"/>
      <c r="F479" s="280"/>
      <c r="G479" s="45"/>
      <c r="H479" s="45"/>
      <c r="I479" s="278"/>
      <c r="J479" s="45"/>
      <c r="K479" s="66"/>
      <c r="L479" s="66"/>
    </row>
    <row r="480" spans="1:12" x14ac:dyDescent="0.2">
      <c r="A480" s="41"/>
      <c r="B480" s="2"/>
      <c r="E480" s="279"/>
      <c r="F480" s="280"/>
      <c r="G480" s="45"/>
      <c r="H480" s="45"/>
      <c r="I480" s="278"/>
      <c r="J480" s="45"/>
      <c r="K480" s="66"/>
      <c r="L480" s="66"/>
    </row>
    <row r="481" spans="1:12" x14ac:dyDescent="0.2">
      <c r="A481" s="41"/>
      <c r="B481" s="2"/>
      <c r="E481" s="279"/>
      <c r="F481" s="280"/>
      <c r="G481" s="45"/>
      <c r="H481" s="45"/>
      <c r="I481" s="278"/>
      <c r="J481" s="45"/>
      <c r="K481" s="66"/>
      <c r="L481" s="66"/>
    </row>
    <row r="482" spans="1:12" x14ac:dyDescent="0.2">
      <c r="A482" s="41"/>
      <c r="B482" s="2"/>
      <c r="E482" s="279"/>
      <c r="F482" s="280"/>
      <c r="G482" s="45"/>
      <c r="H482" s="45"/>
      <c r="I482" s="278"/>
      <c r="J482" s="45"/>
      <c r="K482" s="66"/>
      <c r="L482" s="66"/>
    </row>
    <row r="483" spans="1:12" x14ac:dyDescent="0.2">
      <c r="A483" s="41"/>
      <c r="B483" s="2"/>
      <c r="E483" s="279"/>
      <c r="F483" s="280"/>
      <c r="G483" s="45"/>
      <c r="H483" s="45"/>
      <c r="I483" s="278"/>
      <c r="J483" s="45"/>
      <c r="K483" s="66"/>
      <c r="L483" s="66"/>
    </row>
    <row r="484" spans="1:12" x14ac:dyDescent="0.2">
      <c r="A484" s="41"/>
      <c r="B484" s="2"/>
      <c r="E484" s="279"/>
      <c r="F484" s="280"/>
      <c r="G484" s="45"/>
      <c r="H484" s="45"/>
      <c r="I484" s="278"/>
      <c r="J484" s="45"/>
      <c r="K484" s="66"/>
      <c r="L484" s="66"/>
    </row>
    <row r="485" spans="1:12" x14ac:dyDescent="0.2">
      <c r="A485" s="41"/>
      <c r="B485" s="2"/>
      <c r="E485" s="279"/>
      <c r="F485" s="280"/>
      <c r="G485" s="45"/>
      <c r="H485" s="45"/>
      <c r="I485" s="278"/>
      <c r="J485" s="45"/>
      <c r="K485" s="66"/>
      <c r="L485" s="66"/>
    </row>
    <row r="486" spans="1:12" x14ac:dyDescent="0.2">
      <c r="A486" s="41"/>
      <c r="B486" s="2"/>
      <c r="E486" s="279"/>
      <c r="F486" s="280"/>
      <c r="G486" s="45"/>
      <c r="H486" s="45"/>
      <c r="I486" s="278"/>
      <c r="J486" s="45"/>
      <c r="K486" s="66"/>
      <c r="L486" s="66"/>
    </row>
    <row r="487" spans="1:12" x14ac:dyDescent="0.2">
      <c r="A487" s="41"/>
      <c r="B487" s="2"/>
      <c r="E487" s="279"/>
      <c r="F487" s="280"/>
      <c r="G487" s="45"/>
      <c r="H487" s="45"/>
      <c r="I487" s="278"/>
      <c r="J487" s="45"/>
      <c r="K487" s="66"/>
      <c r="L487" s="66"/>
    </row>
    <row r="488" spans="1:12" x14ac:dyDescent="0.2">
      <c r="A488" s="41"/>
      <c r="B488" s="2"/>
      <c r="E488" s="279"/>
      <c r="F488" s="280"/>
      <c r="G488" s="45"/>
      <c r="H488" s="45"/>
      <c r="I488" s="278"/>
      <c r="J488" s="45"/>
      <c r="K488" s="66"/>
      <c r="L488" s="66"/>
    </row>
    <row r="489" spans="1:12" x14ac:dyDescent="0.2">
      <c r="A489" s="41"/>
      <c r="B489" s="2"/>
      <c r="E489" s="279"/>
      <c r="F489" s="280"/>
      <c r="G489" s="45"/>
      <c r="H489" s="45"/>
      <c r="I489" s="278"/>
      <c r="J489" s="45"/>
      <c r="K489" s="66"/>
      <c r="L489" s="66"/>
    </row>
    <row r="490" spans="1:12" x14ac:dyDescent="0.2">
      <c r="A490" s="41"/>
      <c r="B490" s="2"/>
      <c r="E490" s="279"/>
      <c r="F490" s="280"/>
      <c r="G490" s="45"/>
      <c r="H490" s="45"/>
      <c r="I490" s="278"/>
      <c r="J490" s="45"/>
      <c r="K490" s="66"/>
      <c r="L490" s="66"/>
    </row>
    <row r="491" spans="1:12" x14ac:dyDescent="0.2">
      <c r="A491" s="41"/>
      <c r="B491" s="2"/>
      <c r="E491" s="279"/>
      <c r="F491" s="280"/>
      <c r="G491" s="45"/>
      <c r="H491" s="45"/>
      <c r="I491" s="278"/>
      <c r="J491" s="45"/>
      <c r="K491" s="66"/>
      <c r="L491" s="66"/>
    </row>
    <row r="492" spans="1:12" x14ac:dyDescent="0.2">
      <c r="A492" s="41"/>
      <c r="B492" s="2"/>
      <c r="E492" s="279"/>
      <c r="F492" s="280"/>
      <c r="G492" s="45"/>
      <c r="H492" s="45"/>
      <c r="I492" s="278"/>
      <c r="J492" s="45"/>
      <c r="K492" s="66"/>
      <c r="L492" s="66"/>
    </row>
    <row r="493" spans="1:12" x14ac:dyDescent="0.2">
      <c r="A493" s="41"/>
      <c r="B493" s="2"/>
      <c r="E493" s="279"/>
      <c r="F493" s="280"/>
      <c r="G493" s="45"/>
      <c r="H493" s="45"/>
      <c r="I493" s="278"/>
      <c r="J493" s="45"/>
      <c r="K493" s="66"/>
      <c r="L493" s="66"/>
    </row>
    <row r="494" spans="1:12" x14ac:dyDescent="0.2">
      <c r="A494" s="41"/>
      <c r="B494" s="2"/>
      <c r="E494" s="279"/>
      <c r="F494" s="280"/>
      <c r="G494" s="45"/>
      <c r="H494" s="45"/>
      <c r="I494" s="278"/>
      <c r="J494" s="45"/>
      <c r="K494" s="66"/>
      <c r="L494" s="66"/>
    </row>
    <row r="495" spans="1:12" x14ac:dyDescent="0.2">
      <c r="A495" s="41"/>
      <c r="B495" s="2"/>
      <c r="E495" s="279"/>
      <c r="F495" s="280"/>
      <c r="G495" s="45"/>
      <c r="H495" s="45"/>
      <c r="I495" s="278"/>
      <c r="J495" s="45"/>
      <c r="K495" s="66"/>
      <c r="L495" s="66"/>
    </row>
    <row r="496" spans="1:12" x14ac:dyDescent="0.2">
      <c r="A496" s="41"/>
      <c r="B496" s="2"/>
      <c r="E496" s="279"/>
      <c r="F496" s="280"/>
      <c r="G496" s="45"/>
      <c r="H496" s="45"/>
      <c r="I496" s="278"/>
      <c r="J496" s="45"/>
      <c r="K496" s="66"/>
      <c r="L496" s="66"/>
    </row>
    <row r="497" spans="1:12" x14ac:dyDescent="0.2">
      <c r="A497" s="41"/>
      <c r="B497" s="2"/>
      <c r="E497" s="279"/>
      <c r="F497" s="280"/>
      <c r="G497" s="45"/>
      <c r="H497" s="45"/>
      <c r="I497" s="278"/>
      <c r="J497" s="45"/>
      <c r="K497" s="66"/>
      <c r="L497" s="66"/>
    </row>
    <row r="498" spans="1:12" x14ac:dyDescent="0.2">
      <c r="A498" s="41"/>
      <c r="B498" s="2"/>
      <c r="E498" s="279"/>
      <c r="F498" s="280"/>
      <c r="G498" s="45"/>
      <c r="H498" s="45"/>
      <c r="I498" s="278"/>
      <c r="J498" s="45"/>
      <c r="K498" s="66"/>
      <c r="L498" s="66"/>
    </row>
    <row r="499" spans="1:12" x14ac:dyDescent="0.2">
      <c r="A499" s="41"/>
      <c r="B499" s="2"/>
      <c r="E499" s="279"/>
      <c r="F499" s="280"/>
      <c r="G499" s="45"/>
      <c r="H499" s="45"/>
      <c r="I499" s="278"/>
      <c r="J499" s="45"/>
      <c r="K499" s="66"/>
      <c r="L499" s="66"/>
    </row>
    <row r="500" spans="1:12" x14ac:dyDescent="0.2">
      <c r="A500" s="41"/>
      <c r="B500" s="2"/>
      <c r="E500" s="279"/>
      <c r="F500" s="280"/>
      <c r="G500" s="45"/>
      <c r="H500" s="45"/>
      <c r="I500" s="278"/>
      <c r="J500" s="45"/>
      <c r="K500" s="66"/>
      <c r="L500" s="66"/>
    </row>
    <row r="501" spans="1:12" x14ac:dyDescent="0.2">
      <c r="A501" s="41"/>
      <c r="B501" s="2"/>
      <c r="E501" s="279"/>
      <c r="F501" s="280"/>
      <c r="G501" s="45"/>
      <c r="H501" s="45"/>
      <c r="I501" s="278"/>
      <c r="J501" s="45"/>
      <c r="K501" s="66"/>
      <c r="L501" s="66"/>
    </row>
    <row r="502" spans="1:12" x14ac:dyDescent="0.2">
      <c r="A502" s="41"/>
      <c r="B502" s="2"/>
      <c r="E502" s="279"/>
      <c r="F502" s="280"/>
      <c r="G502" s="45"/>
      <c r="H502" s="45"/>
      <c r="I502" s="278"/>
      <c r="J502" s="45"/>
      <c r="K502" s="66"/>
      <c r="L502" s="66"/>
    </row>
    <row r="503" spans="1:12" x14ac:dyDescent="0.2">
      <c r="A503" s="41"/>
      <c r="B503" s="2"/>
      <c r="E503" s="279"/>
      <c r="F503" s="280"/>
      <c r="G503" s="45"/>
      <c r="H503" s="45"/>
      <c r="I503" s="278"/>
      <c r="J503" s="45"/>
      <c r="K503" s="66"/>
      <c r="L503" s="66"/>
    </row>
    <row r="504" spans="1:12" x14ac:dyDescent="0.2">
      <c r="A504" s="41"/>
      <c r="B504" s="2"/>
      <c r="E504" s="279"/>
      <c r="F504" s="280"/>
      <c r="G504" s="45"/>
      <c r="H504" s="45"/>
      <c r="I504" s="278"/>
      <c r="J504" s="45"/>
      <c r="K504" s="66"/>
      <c r="L504" s="66"/>
    </row>
    <row r="505" spans="1:12" x14ac:dyDescent="0.2">
      <c r="A505" s="41"/>
      <c r="B505" s="2"/>
      <c r="E505" s="279"/>
      <c r="F505" s="280"/>
      <c r="G505" s="45"/>
      <c r="H505" s="45"/>
      <c r="I505" s="278"/>
      <c r="J505" s="45"/>
      <c r="K505" s="66"/>
      <c r="L505" s="66"/>
    </row>
    <row r="506" spans="1:12" x14ac:dyDescent="0.2">
      <c r="A506" s="41"/>
      <c r="B506" s="2"/>
      <c r="E506" s="279"/>
      <c r="F506" s="280"/>
      <c r="G506" s="45"/>
      <c r="H506" s="45"/>
      <c r="I506" s="278"/>
      <c r="J506" s="45"/>
      <c r="K506" s="66"/>
      <c r="L506" s="66"/>
    </row>
    <row r="507" spans="1:12" x14ac:dyDescent="0.2">
      <c r="A507" s="41"/>
      <c r="B507" s="2"/>
      <c r="E507" s="279"/>
      <c r="F507" s="280"/>
      <c r="G507" s="45"/>
      <c r="H507" s="45"/>
      <c r="I507" s="278"/>
      <c r="J507" s="45"/>
      <c r="K507" s="66"/>
      <c r="L507" s="66"/>
    </row>
    <row r="508" spans="1:12" x14ac:dyDescent="0.2">
      <c r="A508" s="41"/>
      <c r="B508" s="2"/>
      <c r="E508" s="279"/>
      <c r="F508" s="280"/>
      <c r="G508" s="45"/>
      <c r="H508" s="45"/>
      <c r="I508" s="278"/>
      <c r="J508" s="45"/>
      <c r="K508" s="66"/>
      <c r="L508" s="66"/>
    </row>
    <row r="509" spans="1:12" x14ac:dyDescent="0.2">
      <c r="A509" s="41"/>
      <c r="B509" s="2"/>
      <c r="E509" s="279"/>
      <c r="F509" s="280"/>
      <c r="G509" s="45"/>
      <c r="H509" s="45"/>
      <c r="I509" s="278"/>
      <c r="J509" s="45"/>
      <c r="K509" s="66"/>
      <c r="L509" s="66"/>
    </row>
    <row r="510" spans="1:12" x14ac:dyDescent="0.2">
      <c r="A510" s="41"/>
      <c r="B510" s="2"/>
      <c r="E510" s="279"/>
      <c r="F510" s="280"/>
      <c r="G510" s="45"/>
      <c r="H510" s="45"/>
      <c r="I510" s="278"/>
      <c r="J510" s="45"/>
      <c r="K510" s="66"/>
      <c r="L510" s="66"/>
    </row>
    <row r="511" spans="1:12" x14ac:dyDescent="0.2">
      <c r="A511" s="41"/>
      <c r="B511" s="2"/>
      <c r="E511" s="279"/>
      <c r="F511" s="280"/>
      <c r="G511" s="45"/>
      <c r="H511" s="45"/>
      <c r="I511" s="278"/>
      <c r="J511" s="45"/>
      <c r="K511" s="66"/>
      <c r="L511" s="66"/>
    </row>
    <row r="512" spans="1:12" x14ac:dyDescent="0.2">
      <c r="A512" s="41"/>
      <c r="B512" s="2"/>
      <c r="E512" s="279"/>
      <c r="F512" s="280"/>
      <c r="G512" s="45"/>
      <c r="H512" s="45"/>
      <c r="I512" s="278"/>
      <c r="J512" s="45"/>
      <c r="K512" s="66"/>
      <c r="L512" s="66"/>
    </row>
    <row r="513" spans="1:12" x14ac:dyDescent="0.2">
      <c r="A513" s="41"/>
      <c r="B513" s="2"/>
      <c r="E513" s="279"/>
      <c r="F513" s="280"/>
      <c r="G513" s="45"/>
      <c r="H513" s="45"/>
      <c r="I513" s="278"/>
      <c r="J513" s="45"/>
      <c r="K513" s="66"/>
      <c r="L513" s="66"/>
    </row>
    <row r="514" spans="1:12" x14ac:dyDescent="0.2">
      <c r="A514" s="41"/>
      <c r="B514" s="2"/>
      <c r="E514" s="279"/>
      <c r="F514" s="280"/>
      <c r="G514" s="45"/>
      <c r="H514" s="45"/>
      <c r="I514" s="278"/>
      <c r="J514" s="45"/>
      <c r="K514" s="66"/>
      <c r="L514" s="66"/>
    </row>
    <row r="515" spans="1:12" x14ac:dyDescent="0.2">
      <c r="A515" s="41"/>
      <c r="B515" s="2"/>
      <c r="E515" s="279"/>
      <c r="F515" s="280"/>
      <c r="G515" s="45"/>
      <c r="H515" s="45"/>
      <c r="I515" s="278"/>
      <c r="J515" s="45"/>
      <c r="K515" s="66"/>
      <c r="L515" s="66"/>
    </row>
    <row r="516" spans="1:12" x14ac:dyDescent="0.2">
      <c r="A516" s="41"/>
      <c r="B516" s="2"/>
      <c r="E516" s="279"/>
      <c r="F516" s="280"/>
      <c r="G516" s="45"/>
      <c r="H516" s="45"/>
      <c r="I516" s="278"/>
      <c r="J516" s="45"/>
      <c r="K516" s="66"/>
      <c r="L516" s="66"/>
    </row>
    <row r="517" spans="1:12" x14ac:dyDescent="0.2">
      <c r="A517" s="41"/>
      <c r="B517" s="2"/>
      <c r="E517" s="279"/>
      <c r="F517" s="280"/>
      <c r="G517" s="45"/>
      <c r="H517" s="45"/>
      <c r="I517" s="278"/>
      <c r="J517" s="45"/>
      <c r="K517" s="66"/>
      <c r="L517" s="66"/>
    </row>
    <row r="518" spans="1:12" x14ac:dyDescent="0.2">
      <c r="A518" s="41"/>
      <c r="B518" s="2"/>
      <c r="E518" s="279"/>
      <c r="F518" s="280"/>
      <c r="G518" s="45"/>
      <c r="H518" s="45"/>
      <c r="I518" s="278"/>
      <c r="J518" s="45"/>
      <c r="K518" s="66"/>
      <c r="L518" s="66"/>
    </row>
    <row r="519" spans="1:12" x14ac:dyDescent="0.2">
      <c r="A519" s="41"/>
      <c r="B519" s="2"/>
      <c r="E519" s="279"/>
      <c r="F519" s="280"/>
      <c r="G519" s="45"/>
      <c r="H519" s="45"/>
      <c r="I519" s="278"/>
      <c r="J519" s="45"/>
      <c r="K519" s="66"/>
      <c r="L519" s="66"/>
    </row>
    <row r="520" spans="1:12" x14ac:dyDescent="0.2">
      <c r="A520" s="41"/>
      <c r="B520" s="2"/>
      <c r="E520" s="279"/>
      <c r="F520" s="280"/>
      <c r="G520" s="45"/>
      <c r="H520" s="45"/>
      <c r="I520" s="278"/>
      <c r="J520" s="45"/>
      <c r="K520" s="66"/>
      <c r="L520" s="66"/>
    </row>
    <row r="521" spans="1:12" x14ac:dyDescent="0.2">
      <c r="A521" s="41"/>
      <c r="B521" s="2"/>
      <c r="E521" s="279"/>
      <c r="F521" s="280"/>
      <c r="G521" s="45"/>
      <c r="H521" s="45"/>
      <c r="I521" s="278"/>
      <c r="J521" s="45"/>
      <c r="K521" s="66"/>
      <c r="L521" s="66"/>
    </row>
    <row r="522" spans="1:12" x14ac:dyDescent="0.2">
      <c r="A522" s="41"/>
      <c r="B522" s="2"/>
      <c r="E522" s="279"/>
      <c r="F522" s="280"/>
      <c r="G522" s="45"/>
      <c r="H522" s="45"/>
      <c r="I522" s="278"/>
      <c r="J522" s="45"/>
      <c r="K522" s="66"/>
      <c r="L522" s="66"/>
    </row>
    <row r="523" spans="1:12" x14ac:dyDescent="0.2">
      <c r="A523" s="41"/>
      <c r="B523" s="2"/>
      <c r="E523" s="279"/>
      <c r="F523" s="280"/>
      <c r="G523" s="45"/>
      <c r="H523" s="45"/>
      <c r="I523" s="278"/>
      <c r="J523" s="45"/>
      <c r="K523" s="66"/>
      <c r="L523" s="66"/>
    </row>
    <row r="524" spans="1:12" x14ac:dyDescent="0.2">
      <c r="A524" s="41"/>
      <c r="B524" s="2"/>
      <c r="E524" s="279"/>
      <c r="F524" s="280"/>
      <c r="G524" s="45"/>
      <c r="H524" s="45"/>
      <c r="I524" s="278"/>
      <c r="J524" s="45"/>
      <c r="K524" s="66"/>
      <c r="L524" s="66"/>
    </row>
    <row r="525" spans="1:12" x14ac:dyDescent="0.2">
      <c r="A525" s="41"/>
      <c r="B525" s="2"/>
      <c r="E525" s="279"/>
      <c r="F525" s="280"/>
      <c r="G525" s="45"/>
      <c r="H525" s="45"/>
      <c r="I525" s="278"/>
      <c r="J525" s="45"/>
      <c r="K525" s="66"/>
      <c r="L525" s="66"/>
    </row>
    <row r="526" spans="1:12" x14ac:dyDescent="0.2">
      <c r="A526" s="41"/>
      <c r="B526" s="2"/>
      <c r="E526" s="279"/>
      <c r="F526" s="280"/>
      <c r="G526" s="45"/>
      <c r="H526" s="45"/>
      <c r="I526" s="278"/>
      <c r="J526" s="45"/>
      <c r="K526" s="66"/>
      <c r="L526" s="66"/>
    </row>
    <row r="527" spans="1:12" x14ac:dyDescent="0.2">
      <c r="A527" s="41"/>
      <c r="B527" s="2"/>
      <c r="E527" s="279"/>
      <c r="F527" s="280"/>
      <c r="G527" s="45"/>
      <c r="H527" s="45"/>
      <c r="I527" s="278"/>
      <c r="J527" s="45"/>
      <c r="K527" s="66"/>
      <c r="L527" s="66"/>
    </row>
    <row r="528" spans="1:12" x14ac:dyDescent="0.2">
      <c r="A528" s="41"/>
      <c r="B528" s="2"/>
      <c r="E528" s="279"/>
      <c r="F528" s="280"/>
      <c r="G528" s="45"/>
      <c r="H528" s="45"/>
      <c r="I528" s="278"/>
      <c r="J528" s="45"/>
      <c r="K528" s="66"/>
      <c r="L528" s="66"/>
    </row>
    <row r="529" spans="1:12" x14ac:dyDescent="0.2">
      <c r="A529" s="41"/>
      <c r="B529" s="2"/>
      <c r="E529" s="279"/>
      <c r="F529" s="280"/>
      <c r="G529" s="45"/>
      <c r="H529" s="45"/>
      <c r="I529" s="278"/>
      <c r="J529" s="45"/>
      <c r="K529" s="66"/>
      <c r="L529" s="66"/>
    </row>
    <row r="530" spans="1:12" x14ac:dyDescent="0.2">
      <c r="A530" s="41"/>
      <c r="B530" s="2"/>
      <c r="E530" s="279"/>
      <c r="F530" s="280"/>
      <c r="G530" s="45"/>
      <c r="H530" s="45"/>
      <c r="I530" s="278"/>
      <c r="J530" s="45"/>
      <c r="K530" s="66"/>
      <c r="L530" s="66"/>
    </row>
    <row r="531" spans="1:12" x14ac:dyDescent="0.2">
      <c r="A531" s="41"/>
      <c r="B531" s="2"/>
      <c r="E531" s="279"/>
      <c r="F531" s="280"/>
      <c r="G531" s="45"/>
      <c r="H531" s="45"/>
      <c r="I531" s="278"/>
      <c r="J531" s="45"/>
      <c r="K531" s="66"/>
      <c r="L531" s="66"/>
    </row>
    <row r="532" spans="1:12" x14ac:dyDescent="0.2">
      <c r="A532" s="41"/>
      <c r="B532" s="2"/>
      <c r="E532" s="279"/>
      <c r="F532" s="280"/>
      <c r="G532" s="45"/>
      <c r="H532" s="45"/>
      <c r="I532" s="278"/>
      <c r="J532" s="45"/>
      <c r="K532" s="66"/>
      <c r="L532" s="66"/>
    </row>
    <row r="533" spans="1:12" x14ac:dyDescent="0.2">
      <c r="A533" s="41"/>
      <c r="B533" s="2"/>
      <c r="E533" s="279"/>
      <c r="F533" s="280"/>
      <c r="G533" s="45"/>
      <c r="H533" s="45"/>
      <c r="I533" s="278"/>
      <c r="J533" s="45"/>
      <c r="K533" s="66"/>
      <c r="L533" s="66"/>
    </row>
    <row r="534" spans="1:12" x14ac:dyDescent="0.2">
      <c r="A534" s="41"/>
      <c r="B534" s="2"/>
      <c r="E534" s="279"/>
      <c r="F534" s="280"/>
      <c r="G534" s="45"/>
      <c r="H534" s="45"/>
      <c r="I534" s="278"/>
      <c r="J534" s="45"/>
      <c r="K534" s="66"/>
      <c r="L534" s="66"/>
    </row>
    <row r="535" spans="1:12" x14ac:dyDescent="0.2">
      <c r="A535" s="41"/>
      <c r="B535" s="2"/>
      <c r="E535" s="279"/>
      <c r="F535" s="280"/>
      <c r="G535" s="45"/>
      <c r="H535" s="45"/>
      <c r="I535" s="278"/>
      <c r="J535" s="45"/>
      <c r="K535" s="66"/>
      <c r="L535" s="66"/>
    </row>
    <row r="536" spans="1:12" x14ac:dyDescent="0.2">
      <c r="A536" s="41"/>
      <c r="B536" s="2"/>
      <c r="E536" s="279"/>
      <c r="F536" s="280"/>
      <c r="G536" s="45"/>
      <c r="H536" s="45"/>
      <c r="I536" s="278"/>
      <c r="J536" s="45"/>
      <c r="K536" s="66"/>
      <c r="L536" s="66"/>
    </row>
    <row r="537" spans="1:12" x14ac:dyDescent="0.2">
      <c r="A537" s="41"/>
      <c r="B537" s="2"/>
      <c r="E537" s="279"/>
      <c r="F537" s="280"/>
      <c r="G537" s="45"/>
      <c r="H537" s="45"/>
      <c r="I537" s="278"/>
      <c r="J537" s="45"/>
      <c r="K537" s="66"/>
      <c r="L537" s="66"/>
    </row>
    <row r="538" spans="1:12" x14ac:dyDescent="0.2">
      <c r="A538" s="41"/>
      <c r="B538" s="2"/>
      <c r="E538" s="279"/>
      <c r="F538" s="280"/>
      <c r="G538" s="45"/>
      <c r="H538" s="45"/>
      <c r="I538" s="278"/>
      <c r="J538" s="45"/>
      <c r="K538" s="66"/>
      <c r="L538" s="66"/>
    </row>
    <row r="539" spans="1:12" x14ac:dyDescent="0.2">
      <c r="A539" s="41"/>
      <c r="B539" s="2"/>
      <c r="E539" s="279"/>
      <c r="F539" s="280"/>
      <c r="G539" s="45"/>
      <c r="H539" s="45"/>
      <c r="I539" s="278"/>
      <c r="J539" s="45"/>
      <c r="K539" s="66"/>
      <c r="L539" s="66"/>
    </row>
    <row r="540" spans="1:12" x14ac:dyDescent="0.2">
      <c r="A540" s="41"/>
      <c r="B540" s="2"/>
      <c r="E540" s="279"/>
      <c r="F540" s="280"/>
      <c r="G540" s="45"/>
      <c r="H540" s="45"/>
      <c r="I540" s="278"/>
      <c r="J540" s="45"/>
      <c r="K540" s="66"/>
      <c r="L540" s="66"/>
    </row>
    <row r="541" spans="1:12" x14ac:dyDescent="0.2">
      <c r="A541" s="41"/>
      <c r="B541" s="2"/>
      <c r="E541" s="279"/>
      <c r="F541" s="280"/>
      <c r="G541" s="45"/>
      <c r="H541" s="45"/>
      <c r="I541" s="278"/>
      <c r="J541" s="45"/>
      <c r="K541" s="66"/>
      <c r="L541" s="66"/>
    </row>
    <row r="542" spans="1:12" x14ac:dyDescent="0.2">
      <c r="A542" s="41"/>
      <c r="B542" s="2"/>
      <c r="E542" s="279"/>
      <c r="F542" s="280"/>
      <c r="G542" s="45"/>
      <c r="H542" s="45"/>
      <c r="I542" s="278"/>
      <c r="J542" s="45"/>
      <c r="K542" s="66"/>
      <c r="L542" s="66"/>
    </row>
    <row r="543" spans="1:12" x14ac:dyDescent="0.2">
      <c r="A543" s="41"/>
      <c r="B543" s="2"/>
      <c r="E543" s="279"/>
      <c r="F543" s="280"/>
      <c r="G543" s="45"/>
      <c r="H543" s="45"/>
      <c r="I543" s="278"/>
      <c r="J543" s="45"/>
      <c r="K543" s="66"/>
      <c r="L543" s="66"/>
    </row>
    <row r="544" spans="1:12" x14ac:dyDescent="0.2">
      <c r="A544" s="41"/>
      <c r="B544" s="2"/>
      <c r="E544" s="279"/>
      <c r="F544" s="280"/>
      <c r="G544" s="45"/>
      <c r="H544" s="45"/>
      <c r="I544" s="278"/>
      <c r="J544" s="45"/>
      <c r="K544" s="66"/>
      <c r="L544" s="66"/>
    </row>
    <row r="545" spans="1:12" x14ac:dyDescent="0.2">
      <c r="A545" s="41"/>
      <c r="B545" s="2"/>
      <c r="E545" s="279"/>
      <c r="F545" s="280"/>
      <c r="G545" s="45"/>
      <c r="H545" s="45"/>
      <c r="I545" s="278"/>
      <c r="J545" s="45"/>
      <c r="K545" s="66"/>
      <c r="L545" s="66"/>
    </row>
    <row r="546" spans="1:12" x14ac:dyDescent="0.2">
      <c r="A546" s="41"/>
      <c r="B546" s="2"/>
      <c r="E546" s="279"/>
      <c r="F546" s="280"/>
      <c r="G546" s="45"/>
      <c r="H546" s="45"/>
      <c r="I546" s="278"/>
      <c r="J546" s="45"/>
      <c r="K546" s="66"/>
      <c r="L546" s="66"/>
    </row>
    <row r="547" spans="1:12" x14ac:dyDescent="0.2">
      <c r="A547" s="41"/>
      <c r="B547" s="2"/>
      <c r="E547" s="279"/>
      <c r="F547" s="280"/>
      <c r="G547" s="45"/>
      <c r="H547" s="45"/>
      <c r="I547" s="278"/>
      <c r="J547" s="45"/>
      <c r="K547" s="66"/>
      <c r="L547" s="66"/>
    </row>
    <row r="548" spans="1:12" x14ac:dyDescent="0.2">
      <c r="A548" s="41"/>
      <c r="B548" s="2"/>
      <c r="E548" s="279"/>
      <c r="F548" s="280"/>
      <c r="G548" s="45"/>
      <c r="H548" s="45"/>
      <c r="I548" s="278"/>
      <c r="J548" s="45"/>
      <c r="K548" s="66"/>
      <c r="L548" s="66"/>
    </row>
    <row r="549" spans="1:12" x14ac:dyDescent="0.2">
      <c r="A549" s="41"/>
      <c r="B549" s="2"/>
      <c r="E549" s="279"/>
      <c r="F549" s="280"/>
      <c r="G549" s="45"/>
      <c r="H549" s="45"/>
      <c r="I549" s="278"/>
      <c r="J549" s="45"/>
      <c r="K549" s="66"/>
      <c r="L549" s="66"/>
    </row>
    <row r="550" spans="1:12" x14ac:dyDescent="0.2">
      <c r="A550" s="41"/>
      <c r="B550" s="2"/>
      <c r="E550" s="279"/>
      <c r="F550" s="280"/>
      <c r="G550" s="45"/>
      <c r="H550" s="45"/>
      <c r="I550" s="278"/>
      <c r="J550" s="45"/>
      <c r="K550" s="66"/>
      <c r="L550" s="66"/>
    </row>
    <row r="551" spans="1:12" x14ac:dyDescent="0.2">
      <c r="A551" s="41"/>
      <c r="B551" s="2"/>
      <c r="E551" s="279"/>
      <c r="F551" s="280"/>
      <c r="G551" s="45"/>
      <c r="H551" s="45"/>
      <c r="I551" s="278"/>
      <c r="J551" s="45"/>
      <c r="K551" s="66"/>
      <c r="L551" s="66"/>
    </row>
    <row r="552" spans="1:12" x14ac:dyDescent="0.2">
      <c r="A552" s="41"/>
      <c r="B552" s="2"/>
      <c r="E552" s="279"/>
      <c r="F552" s="280"/>
      <c r="G552" s="45"/>
      <c r="H552" s="45"/>
      <c r="I552" s="278"/>
      <c r="J552" s="45"/>
      <c r="K552" s="66"/>
      <c r="L552" s="66"/>
    </row>
    <row r="553" spans="1:12" x14ac:dyDescent="0.2">
      <c r="A553" s="41"/>
      <c r="B553" s="2"/>
      <c r="E553" s="279"/>
      <c r="F553" s="280"/>
      <c r="G553" s="45"/>
      <c r="H553" s="45"/>
      <c r="I553" s="278"/>
      <c r="J553" s="45"/>
      <c r="K553" s="66"/>
      <c r="L553" s="66"/>
    </row>
    <row r="554" spans="1:12" x14ac:dyDescent="0.2">
      <c r="A554" s="41"/>
      <c r="B554" s="2"/>
      <c r="E554" s="279"/>
      <c r="F554" s="280"/>
      <c r="G554" s="45"/>
      <c r="H554" s="45"/>
      <c r="I554" s="278"/>
      <c r="J554" s="45"/>
      <c r="K554" s="66"/>
      <c r="L554" s="66"/>
    </row>
    <row r="555" spans="1:12" x14ac:dyDescent="0.2">
      <c r="A555" s="41"/>
      <c r="B555" s="2"/>
      <c r="E555" s="279"/>
      <c r="F555" s="280"/>
      <c r="G555" s="45"/>
      <c r="H555" s="45"/>
      <c r="I555" s="278"/>
      <c r="J555" s="45"/>
      <c r="K555" s="66"/>
      <c r="L555" s="66"/>
    </row>
    <row r="556" spans="1:12" x14ac:dyDescent="0.2">
      <c r="A556" s="41"/>
      <c r="B556" s="2"/>
      <c r="E556" s="279"/>
      <c r="F556" s="280"/>
      <c r="G556" s="45"/>
      <c r="H556" s="45"/>
      <c r="I556" s="278"/>
      <c r="J556" s="45"/>
      <c r="K556" s="66"/>
      <c r="L556" s="66"/>
    </row>
    <row r="557" spans="1:12" x14ac:dyDescent="0.2">
      <c r="A557" s="41"/>
      <c r="B557" s="2"/>
      <c r="E557" s="279"/>
      <c r="F557" s="280"/>
      <c r="G557" s="45"/>
      <c r="H557" s="45"/>
      <c r="I557" s="278"/>
      <c r="J557" s="45"/>
      <c r="K557" s="66"/>
      <c r="L557" s="66"/>
    </row>
    <row r="558" spans="1:12" x14ac:dyDescent="0.2">
      <c r="A558" s="41"/>
      <c r="B558" s="2"/>
      <c r="E558" s="279"/>
      <c r="F558" s="280"/>
      <c r="G558" s="45"/>
      <c r="H558" s="45"/>
      <c r="I558" s="278"/>
      <c r="J558" s="45"/>
      <c r="K558" s="66"/>
      <c r="L558" s="66"/>
    </row>
    <row r="559" spans="1:12" x14ac:dyDescent="0.2">
      <c r="A559" s="41"/>
      <c r="B559" s="2"/>
      <c r="E559" s="279"/>
      <c r="F559" s="280"/>
      <c r="G559" s="45"/>
      <c r="H559" s="45"/>
      <c r="I559" s="278"/>
      <c r="J559" s="45"/>
      <c r="K559" s="66"/>
      <c r="L559" s="66"/>
    </row>
    <row r="560" spans="1:12" x14ac:dyDescent="0.2">
      <c r="A560" s="41"/>
      <c r="B560" s="2"/>
      <c r="E560" s="279"/>
      <c r="F560" s="280"/>
      <c r="G560" s="45"/>
      <c r="H560" s="45"/>
      <c r="I560" s="278"/>
      <c r="J560" s="45"/>
      <c r="K560" s="66"/>
      <c r="L560" s="66"/>
    </row>
    <row r="561" spans="1:12" x14ac:dyDescent="0.2">
      <c r="A561" s="41"/>
      <c r="B561" s="2"/>
      <c r="E561" s="279"/>
      <c r="F561" s="280"/>
      <c r="G561" s="45"/>
      <c r="H561" s="45"/>
      <c r="I561" s="278"/>
      <c r="J561" s="45"/>
      <c r="K561" s="66"/>
      <c r="L561" s="66"/>
    </row>
    <row r="562" spans="1:12" x14ac:dyDescent="0.2">
      <c r="A562" s="41"/>
      <c r="B562" s="2"/>
      <c r="E562" s="279"/>
      <c r="F562" s="280"/>
      <c r="G562" s="45"/>
      <c r="H562" s="45"/>
      <c r="I562" s="278"/>
      <c r="J562" s="45"/>
      <c r="K562" s="66"/>
      <c r="L562" s="66"/>
    </row>
    <row r="563" spans="1:12" x14ac:dyDescent="0.2">
      <c r="A563" s="41"/>
      <c r="B563" s="2"/>
      <c r="E563" s="279"/>
      <c r="F563" s="280"/>
      <c r="G563" s="45"/>
      <c r="H563" s="45"/>
      <c r="I563" s="278"/>
      <c r="J563" s="45"/>
      <c r="K563" s="66"/>
      <c r="L563" s="66"/>
    </row>
    <row r="564" spans="1:12" x14ac:dyDescent="0.2">
      <c r="A564" s="41"/>
      <c r="B564" s="2"/>
      <c r="E564" s="279"/>
      <c r="F564" s="280"/>
      <c r="G564" s="45"/>
      <c r="H564" s="45"/>
      <c r="I564" s="278"/>
      <c r="J564" s="45"/>
      <c r="K564" s="66"/>
      <c r="L564" s="66"/>
    </row>
    <row r="565" spans="1:12" x14ac:dyDescent="0.2">
      <c r="A565" s="41"/>
      <c r="B565" s="2"/>
      <c r="E565" s="279"/>
      <c r="F565" s="280"/>
      <c r="G565" s="45"/>
      <c r="H565" s="45"/>
      <c r="I565" s="278"/>
      <c r="J565" s="45"/>
      <c r="K565" s="66"/>
      <c r="L565" s="66"/>
    </row>
    <row r="566" spans="1:12" x14ac:dyDescent="0.2">
      <c r="A566" s="41"/>
      <c r="B566" s="2"/>
      <c r="E566" s="279"/>
      <c r="F566" s="280"/>
      <c r="G566" s="45"/>
      <c r="H566" s="45"/>
      <c r="I566" s="278"/>
      <c r="J566" s="45"/>
      <c r="K566" s="66"/>
      <c r="L566" s="66"/>
    </row>
    <row r="567" spans="1:12" x14ac:dyDescent="0.2">
      <c r="A567" s="41"/>
      <c r="B567" s="2"/>
      <c r="E567" s="279"/>
      <c r="F567" s="280"/>
      <c r="G567" s="45"/>
      <c r="H567" s="45"/>
      <c r="I567" s="278"/>
      <c r="J567" s="45"/>
      <c r="K567" s="66"/>
      <c r="L567" s="66"/>
    </row>
    <row r="568" spans="1:12" x14ac:dyDescent="0.2">
      <c r="A568" s="41"/>
      <c r="B568" s="2"/>
      <c r="E568" s="279"/>
      <c r="F568" s="280"/>
      <c r="G568" s="45"/>
      <c r="H568" s="45"/>
      <c r="I568" s="278"/>
      <c r="J568" s="45"/>
      <c r="K568" s="66"/>
      <c r="L568" s="66"/>
    </row>
    <row r="569" spans="1:12" x14ac:dyDescent="0.2">
      <c r="A569" s="41"/>
      <c r="B569" s="2"/>
      <c r="E569" s="279"/>
      <c r="F569" s="280"/>
      <c r="G569" s="45"/>
      <c r="H569" s="45"/>
      <c r="I569" s="278"/>
      <c r="J569" s="45"/>
      <c r="K569" s="66"/>
      <c r="L569" s="66"/>
    </row>
    <row r="570" spans="1:12" x14ac:dyDescent="0.2">
      <c r="A570" s="41"/>
      <c r="B570" s="2"/>
      <c r="E570" s="279"/>
      <c r="F570" s="280"/>
      <c r="G570" s="45"/>
      <c r="H570" s="45"/>
      <c r="I570" s="278"/>
      <c r="J570" s="45"/>
      <c r="K570" s="66"/>
      <c r="L570" s="66"/>
    </row>
    <row r="571" spans="1:12" x14ac:dyDescent="0.2">
      <c r="A571" s="41"/>
      <c r="B571" s="2"/>
      <c r="E571" s="279"/>
      <c r="F571" s="280"/>
      <c r="G571" s="45"/>
      <c r="H571" s="45"/>
      <c r="I571" s="278"/>
      <c r="J571" s="45"/>
      <c r="K571" s="66"/>
      <c r="L571" s="66"/>
    </row>
    <row r="572" spans="1:12" x14ac:dyDescent="0.2">
      <c r="A572" s="41"/>
      <c r="B572" s="2"/>
      <c r="E572" s="279"/>
      <c r="F572" s="280"/>
      <c r="G572" s="45"/>
      <c r="H572" s="45"/>
      <c r="I572" s="278"/>
      <c r="J572" s="45"/>
      <c r="K572" s="66"/>
      <c r="L572" s="66"/>
    </row>
    <row r="573" spans="1:12" x14ac:dyDescent="0.2">
      <c r="A573" s="41"/>
      <c r="B573" s="2"/>
      <c r="E573" s="279"/>
      <c r="F573" s="280"/>
      <c r="G573" s="45"/>
      <c r="H573" s="45"/>
      <c r="I573" s="278"/>
      <c r="J573" s="45"/>
      <c r="K573" s="66"/>
      <c r="L573" s="66"/>
    </row>
    <row r="574" spans="1:12" x14ac:dyDescent="0.2">
      <c r="A574" s="41"/>
      <c r="B574" s="2"/>
      <c r="E574" s="279"/>
      <c r="F574" s="280"/>
      <c r="G574" s="45"/>
      <c r="H574" s="45"/>
      <c r="I574" s="278"/>
      <c r="J574" s="45"/>
      <c r="K574" s="66"/>
      <c r="L574" s="66"/>
    </row>
    <row r="575" spans="1:12" x14ac:dyDescent="0.2">
      <c r="A575" s="41"/>
      <c r="B575" s="2"/>
      <c r="E575" s="279"/>
      <c r="F575" s="280"/>
      <c r="G575" s="45"/>
      <c r="H575" s="45"/>
      <c r="I575" s="278"/>
      <c r="J575" s="45"/>
      <c r="K575" s="66"/>
      <c r="L575" s="66"/>
    </row>
    <row r="576" spans="1:12" x14ac:dyDescent="0.2">
      <c r="A576" s="41"/>
      <c r="B576" s="2"/>
      <c r="E576" s="279"/>
      <c r="F576" s="280"/>
      <c r="G576" s="45"/>
      <c r="H576" s="45"/>
      <c r="I576" s="278"/>
      <c r="J576" s="45"/>
      <c r="K576" s="66"/>
      <c r="L576" s="66"/>
    </row>
    <row r="577" spans="1:12" x14ac:dyDescent="0.2">
      <c r="A577" s="41"/>
      <c r="B577" s="2"/>
      <c r="E577" s="279"/>
      <c r="F577" s="280"/>
      <c r="G577" s="45"/>
      <c r="H577" s="45"/>
      <c r="I577" s="278"/>
      <c r="J577" s="45"/>
      <c r="K577" s="66"/>
      <c r="L577" s="66"/>
    </row>
    <row r="578" spans="1:12" x14ac:dyDescent="0.2">
      <c r="A578" s="41"/>
      <c r="B578" s="2"/>
      <c r="E578" s="279"/>
      <c r="F578" s="280"/>
      <c r="G578" s="45"/>
      <c r="H578" s="45"/>
      <c r="I578" s="278"/>
      <c r="J578" s="45"/>
      <c r="K578" s="66"/>
      <c r="L578" s="66"/>
    </row>
    <row r="579" spans="1:12" x14ac:dyDescent="0.2">
      <c r="A579" s="41"/>
      <c r="B579" s="2"/>
      <c r="E579" s="279"/>
      <c r="F579" s="280"/>
      <c r="G579" s="45"/>
      <c r="H579" s="45"/>
      <c r="I579" s="278"/>
      <c r="J579" s="45"/>
      <c r="K579" s="66"/>
      <c r="L579" s="66"/>
    </row>
    <row r="580" spans="1:12" x14ac:dyDescent="0.2">
      <c r="A580" s="41"/>
      <c r="B580" s="2"/>
      <c r="E580" s="279"/>
      <c r="F580" s="280"/>
      <c r="G580" s="45"/>
      <c r="H580" s="45"/>
      <c r="I580" s="278"/>
      <c r="J580" s="45"/>
      <c r="K580" s="66"/>
      <c r="L580" s="66"/>
    </row>
    <row r="581" spans="1:12" x14ac:dyDescent="0.2">
      <c r="A581" s="41"/>
      <c r="B581" s="2"/>
      <c r="E581" s="279"/>
      <c r="F581" s="280"/>
      <c r="G581" s="45"/>
      <c r="H581" s="45"/>
      <c r="I581" s="278"/>
      <c r="J581" s="45"/>
      <c r="K581" s="66"/>
      <c r="L581" s="66"/>
    </row>
    <row r="582" spans="1:12" x14ac:dyDescent="0.2">
      <c r="A582" s="41"/>
      <c r="B582" s="2"/>
      <c r="E582" s="279"/>
      <c r="F582" s="280"/>
      <c r="G582" s="45"/>
      <c r="H582" s="45"/>
      <c r="I582" s="278"/>
      <c r="J582" s="45"/>
      <c r="K582" s="66"/>
      <c r="L582" s="66"/>
    </row>
    <row r="583" spans="1:12" x14ac:dyDescent="0.2">
      <c r="A583" s="41"/>
      <c r="B583" s="2"/>
      <c r="E583" s="279"/>
      <c r="F583" s="280"/>
      <c r="G583" s="45"/>
      <c r="H583" s="45"/>
      <c r="I583" s="278"/>
      <c r="J583" s="45"/>
      <c r="K583" s="66"/>
      <c r="L583" s="66"/>
    </row>
    <row r="584" spans="1:12" x14ac:dyDescent="0.2">
      <c r="A584" s="41"/>
      <c r="B584" s="2"/>
      <c r="E584" s="279"/>
      <c r="F584" s="280"/>
      <c r="G584" s="45"/>
      <c r="H584" s="45"/>
      <c r="I584" s="278"/>
      <c r="J584" s="45"/>
      <c r="K584" s="66"/>
      <c r="L584" s="66"/>
    </row>
    <row r="585" spans="1:12" x14ac:dyDescent="0.2">
      <c r="A585" s="41"/>
      <c r="B585" s="2"/>
      <c r="E585" s="279"/>
      <c r="F585" s="280"/>
      <c r="G585" s="45"/>
      <c r="H585" s="45"/>
      <c r="I585" s="278"/>
      <c r="J585" s="45"/>
      <c r="K585" s="66"/>
      <c r="L585" s="66"/>
    </row>
    <row r="586" spans="1:12" x14ac:dyDescent="0.2">
      <c r="A586" s="41"/>
      <c r="B586" s="2"/>
      <c r="E586" s="279"/>
      <c r="F586" s="280"/>
      <c r="G586" s="45"/>
      <c r="H586" s="45"/>
      <c r="I586" s="278"/>
      <c r="J586" s="45"/>
      <c r="K586" s="66"/>
      <c r="L586" s="66"/>
    </row>
    <row r="587" spans="1:12" x14ac:dyDescent="0.2">
      <c r="A587" s="41"/>
      <c r="B587" s="2"/>
      <c r="E587" s="279"/>
      <c r="F587" s="280"/>
      <c r="G587" s="45"/>
      <c r="H587" s="45"/>
      <c r="I587" s="278"/>
      <c r="J587" s="45"/>
      <c r="K587" s="66"/>
      <c r="L587" s="66"/>
    </row>
    <row r="588" spans="1:12" x14ac:dyDescent="0.2">
      <c r="A588" s="41"/>
      <c r="B588" s="2"/>
      <c r="E588" s="279"/>
      <c r="F588" s="280"/>
      <c r="G588" s="45"/>
      <c r="H588" s="45"/>
      <c r="I588" s="278"/>
      <c r="J588" s="45"/>
      <c r="K588" s="66"/>
      <c r="L588" s="66"/>
    </row>
    <row r="589" spans="1:12" x14ac:dyDescent="0.2">
      <c r="A589" s="41"/>
      <c r="B589" s="2"/>
      <c r="E589" s="279"/>
      <c r="F589" s="280"/>
      <c r="G589" s="45"/>
      <c r="H589" s="45"/>
      <c r="I589" s="278"/>
      <c r="J589" s="45"/>
      <c r="K589" s="66"/>
      <c r="L589" s="66"/>
    </row>
    <row r="590" spans="1:12" x14ac:dyDescent="0.2">
      <c r="A590" s="41"/>
      <c r="B590" s="2"/>
      <c r="E590" s="279"/>
      <c r="F590" s="280"/>
      <c r="G590" s="45"/>
      <c r="H590" s="45"/>
      <c r="I590" s="278"/>
      <c r="J590" s="45"/>
      <c r="K590" s="66"/>
      <c r="L590" s="66"/>
    </row>
    <row r="591" spans="1:12" x14ac:dyDescent="0.2">
      <c r="A591" s="41"/>
      <c r="B591" s="2"/>
      <c r="E591" s="279"/>
      <c r="F591" s="280"/>
      <c r="G591" s="45"/>
      <c r="H591" s="45"/>
      <c r="I591" s="278"/>
      <c r="J591" s="45"/>
      <c r="K591" s="66"/>
      <c r="L591" s="66"/>
    </row>
    <row r="592" spans="1:12" x14ac:dyDescent="0.2">
      <c r="A592" s="41"/>
      <c r="B592" s="2"/>
      <c r="E592" s="279"/>
      <c r="F592" s="280"/>
      <c r="G592" s="45"/>
      <c r="H592" s="45"/>
      <c r="I592" s="278"/>
      <c r="J592" s="45"/>
      <c r="K592" s="66"/>
      <c r="L592" s="66"/>
    </row>
    <row r="593" spans="1:12" x14ac:dyDescent="0.2">
      <c r="A593" s="41"/>
      <c r="B593" s="2"/>
      <c r="E593" s="279"/>
      <c r="F593" s="280"/>
      <c r="G593" s="45"/>
      <c r="H593" s="45"/>
      <c r="I593" s="278"/>
      <c r="J593" s="45"/>
      <c r="K593" s="66"/>
      <c r="L593" s="66"/>
    </row>
    <row r="594" spans="1:12" x14ac:dyDescent="0.2">
      <c r="A594" s="41"/>
      <c r="B594" s="2"/>
      <c r="E594" s="279"/>
      <c r="F594" s="280"/>
      <c r="G594" s="45"/>
      <c r="H594" s="45"/>
      <c r="I594" s="278"/>
      <c r="J594" s="45"/>
      <c r="K594" s="66"/>
      <c r="L594" s="66"/>
    </row>
    <row r="595" spans="1:12" x14ac:dyDescent="0.2">
      <c r="A595" s="41"/>
      <c r="B595" s="2"/>
      <c r="E595" s="279"/>
      <c r="F595" s="280"/>
      <c r="G595" s="45"/>
      <c r="H595" s="45"/>
      <c r="I595" s="278"/>
      <c r="J595" s="45"/>
      <c r="K595" s="66"/>
      <c r="L595" s="66"/>
    </row>
    <row r="596" spans="1:12" x14ac:dyDescent="0.2">
      <c r="A596" s="41"/>
      <c r="B596" s="2"/>
      <c r="E596" s="279"/>
      <c r="F596" s="280"/>
      <c r="G596" s="45"/>
      <c r="H596" s="45"/>
      <c r="I596" s="278"/>
      <c r="J596" s="45"/>
      <c r="K596" s="66"/>
      <c r="L596" s="66"/>
    </row>
    <row r="597" spans="1:12" x14ac:dyDescent="0.2">
      <c r="A597" s="41"/>
      <c r="B597" s="2"/>
      <c r="E597" s="279"/>
      <c r="F597" s="280"/>
      <c r="G597" s="45"/>
      <c r="H597" s="45"/>
      <c r="I597" s="278"/>
      <c r="J597" s="45"/>
      <c r="K597" s="66"/>
      <c r="L597" s="66"/>
    </row>
    <row r="598" spans="1:12" x14ac:dyDescent="0.2">
      <c r="A598" s="41"/>
      <c r="B598" s="2"/>
      <c r="E598" s="279"/>
      <c r="F598" s="280"/>
      <c r="G598" s="45"/>
      <c r="H598" s="45"/>
      <c r="I598" s="278"/>
      <c r="J598" s="45"/>
      <c r="K598" s="66"/>
      <c r="L598" s="66"/>
    </row>
    <row r="599" spans="1:12" x14ac:dyDescent="0.2">
      <c r="A599" s="41"/>
      <c r="B599" s="2"/>
      <c r="E599" s="279"/>
      <c r="F599" s="280"/>
      <c r="G599" s="45"/>
      <c r="H599" s="45"/>
      <c r="I599" s="278"/>
      <c r="J599" s="45"/>
      <c r="K599" s="66"/>
      <c r="L599" s="66"/>
    </row>
    <row r="600" spans="1:12" x14ac:dyDescent="0.2">
      <c r="A600" s="41"/>
      <c r="B600" s="2"/>
      <c r="E600" s="279"/>
      <c r="F600" s="280"/>
      <c r="G600" s="45"/>
      <c r="H600" s="45"/>
      <c r="I600" s="278"/>
      <c r="J600" s="45"/>
      <c r="K600" s="66"/>
      <c r="L600" s="66"/>
    </row>
    <row r="601" spans="1:12" x14ac:dyDescent="0.2">
      <c r="A601" s="41"/>
      <c r="B601" s="2"/>
      <c r="E601" s="279"/>
      <c r="F601" s="280"/>
      <c r="G601" s="45"/>
      <c r="H601" s="45"/>
      <c r="I601" s="278"/>
      <c r="J601" s="45"/>
      <c r="K601" s="66"/>
      <c r="L601" s="66"/>
    </row>
    <row r="602" spans="1:12" x14ac:dyDescent="0.2">
      <c r="A602" s="41"/>
      <c r="B602" s="2"/>
      <c r="E602" s="279"/>
      <c r="F602" s="280"/>
      <c r="G602" s="45"/>
      <c r="H602" s="45"/>
      <c r="I602" s="278"/>
      <c r="J602" s="45"/>
      <c r="K602" s="66"/>
      <c r="L602" s="66"/>
    </row>
    <row r="603" spans="1:12" x14ac:dyDescent="0.2">
      <c r="A603" s="41"/>
      <c r="B603" s="2"/>
      <c r="E603" s="279"/>
      <c r="F603" s="280"/>
      <c r="G603" s="45"/>
      <c r="H603" s="45"/>
      <c r="I603" s="278"/>
      <c r="J603" s="45"/>
      <c r="K603" s="66"/>
      <c r="L603" s="66"/>
    </row>
    <row r="604" spans="1:12" x14ac:dyDescent="0.2">
      <c r="A604" s="41"/>
      <c r="B604" s="2"/>
      <c r="E604" s="279"/>
      <c r="F604" s="280"/>
      <c r="G604" s="45"/>
      <c r="H604" s="45"/>
      <c r="I604" s="278"/>
      <c r="J604" s="45"/>
      <c r="K604" s="66"/>
      <c r="L604" s="66"/>
    </row>
    <row r="605" spans="1:12" x14ac:dyDescent="0.2">
      <c r="A605" s="41"/>
      <c r="B605" s="2"/>
      <c r="E605" s="279"/>
      <c r="F605" s="280"/>
      <c r="G605" s="45"/>
      <c r="H605" s="45"/>
      <c r="I605" s="278"/>
      <c r="J605" s="45"/>
      <c r="K605" s="66"/>
      <c r="L605" s="66"/>
    </row>
    <row r="606" spans="1:12" x14ac:dyDescent="0.2">
      <c r="A606" s="41"/>
      <c r="B606" s="2"/>
      <c r="E606" s="279"/>
      <c r="F606" s="280"/>
      <c r="G606" s="45"/>
      <c r="H606" s="45"/>
      <c r="I606" s="278"/>
      <c r="J606" s="45"/>
      <c r="K606" s="66"/>
      <c r="L606" s="66"/>
    </row>
    <row r="607" spans="1:12" x14ac:dyDescent="0.2">
      <c r="A607" s="41"/>
      <c r="B607" s="2"/>
      <c r="E607" s="279"/>
      <c r="F607" s="280"/>
      <c r="G607" s="45"/>
      <c r="H607" s="45"/>
      <c r="I607" s="278"/>
      <c r="J607" s="45"/>
      <c r="K607" s="66"/>
      <c r="L607" s="66"/>
    </row>
    <row r="608" spans="1:12" x14ac:dyDescent="0.2">
      <c r="A608" s="41"/>
      <c r="B608" s="2"/>
      <c r="E608" s="279"/>
      <c r="F608" s="280"/>
      <c r="G608" s="45"/>
      <c r="H608" s="45"/>
      <c r="I608" s="278"/>
      <c r="J608" s="45"/>
      <c r="K608" s="66"/>
      <c r="L608" s="66"/>
    </row>
    <row r="609" spans="1:12" x14ac:dyDescent="0.2">
      <c r="A609" s="41"/>
      <c r="B609" s="2"/>
      <c r="E609" s="279"/>
      <c r="F609" s="280"/>
      <c r="G609" s="45"/>
      <c r="H609" s="45"/>
      <c r="I609" s="278"/>
      <c r="J609" s="45"/>
      <c r="K609" s="66"/>
      <c r="L609" s="66"/>
    </row>
    <row r="610" spans="1:12" x14ac:dyDescent="0.2">
      <c r="A610" s="41"/>
      <c r="B610" s="2"/>
      <c r="E610" s="279"/>
      <c r="F610" s="280"/>
      <c r="G610" s="45"/>
      <c r="H610" s="45"/>
      <c r="I610" s="278"/>
      <c r="J610" s="45"/>
      <c r="K610" s="66"/>
      <c r="L610" s="66"/>
    </row>
    <row r="611" spans="1:12" x14ac:dyDescent="0.2">
      <c r="A611" s="41"/>
      <c r="B611" s="2"/>
      <c r="E611" s="279"/>
      <c r="F611" s="280"/>
      <c r="G611" s="45"/>
      <c r="H611" s="45"/>
      <c r="I611" s="278"/>
      <c r="J611" s="45"/>
      <c r="K611" s="66"/>
      <c r="L611" s="66"/>
    </row>
    <row r="612" spans="1:12" x14ac:dyDescent="0.2">
      <c r="A612" s="41"/>
      <c r="B612" s="2"/>
      <c r="E612" s="279"/>
      <c r="F612" s="280"/>
      <c r="G612" s="45"/>
      <c r="H612" s="45"/>
      <c r="I612" s="278"/>
      <c r="J612" s="45"/>
      <c r="K612" s="66"/>
      <c r="L612" s="66"/>
    </row>
    <row r="613" spans="1:12" x14ac:dyDescent="0.2">
      <c r="A613" s="41"/>
      <c r="B613" s="2"/>
      <c r="E613" s="279"/>
      <c r="F613" s="280"/>
      <c r="G613" s="45"/>
      <c r="H613" s="45"/>
      <c r="I613" s="278"/>
      <c r="J613" s="45"/>
      <c r="K613" s="66"/>
      <c r="L613" s="66"/>
    </row>
    <row r="614" spans="1:12" x14ac:dyDescent="0.2">
      <c r="A614" s="41"/>
      <c r="B614" s="2"/>
      <c r="E614" s="279"/>
      <c r="F614" s="280"/>
      <c r="G614" s="45"/>
      <c r="H614" s="45"/>
      <c r="I614" s="278"/>
      <c r="J614" s="45"/>
      <c r="K614" s="66"/>
      <c r="L614" s="66"/>
    </row>
    <row r="615" spans="1:12" x14ac:dyDescent="0.2">
      <c r="A615" s="41"/>
      <c r="B615" s="2"/>
      <c r="E615" s="279"/>
      <c r="F615" s="280"/>
      <c r="G615" s="45"/>
      <c r="H615" s="45"/>
      <c r="I615" s="278"/>
      <c r="J615" s="45"/>
      <c r="K615" s="66"/>
      <c r="L615" s="66"/>
    </row>
    <row r="616" spans="1:12" x14ac:dyDescent="0.2">
      <c r="A616" s="41"/>
      <c r="B616" s="2"/>
      <c r="E616" s="279"/>
      <c r="F616" s="280"/>
      <c r="G616" s="45"/>
      <c r="H616" s="45"/>
      <c r="I616" s="278"/>
      <c r="J616" s="45"/>
      <c r="K616" s="66"/>
      <c r="L616" s="66"/>
    </row>
    <row r="617" spans="1:12" x14ac:dyDescent="0.2">
      <c r="A617" s="41"/>
      <c r="B617" s="2"/>
      <c r="E617" s="279"/>
      <c r="F617" s="280"/>
      <c r="G617" s="45"/>
      <c r="H617" s="45"/>
      <c r="I617" s="278"/>
      <c r="J617" s="45"/>
      <c r="K617" s="66"/>
      <c r="L617" s="66"/>
    </row>
    <row r="618" spans="1:12" x14ac:dyDescent="0.2">
      <c r="A618" s="41"/>
      <c r="B618" s="2"/>
      <c r="E618" s="279"/>
      <c r="F618" s="280"/>
      <c r="G618" s="45"/>
      <c r="H618" s="45"/>
      <c r="I618" s="278"/>
      <c r="J618" s="45"/>
      <c r="K618" s="66"/>
      <c r="L618" s="66"/>
    </row>
    <row r="619" spans="1:12" x14ac:dyDescent="0.2">
      <c r="A619" s="41"/>
      <c r="B619" s="2"/>
      <c r="E619" s="279"/>
      <c r="F619" s="280"/>
      <c r="G619" s="45"/>
      <c r="H619" s="45"/>
      <c r="I619" s="278"/>
      <c r="J619" s="45"/>
      <c r="K619" s="66"/>
      <c r="L619" s="66"/>
    </row>
    <row r="620" spans="1:12" x14ac:dyDescent="0.2">
      <c r="A620" s="41"/>
      <c r="B620" s="2"/>
      <c r="E620" s="279"/>
      <c r="F620" s="280"/>
      <c r="G620" s="45"/>
      <c r="H620" s="45"/>
      <c r="I620" s="278"/>
      <c r="J620" s="45"/>
      <c r="K620" s="66"/>
      <c r="L620" s="66"/>
    </row>
    <row r="621" spans="1:12" x14ac:dyDescent="0.2">
      <c r="A621" s="41"/>
      <c r="B621" s="2"/>
      <c r="E621" s="279"/>
      <c r="F621" s="280"/>
      <c r="G621" s="45"/>
      <c r="H621" s="45"/>
      <c r="I621" s="278"/>
      <c r="J621" s="45"/>
      <c r="K621" s="66"/>
      <c r="L621" s="66"/>
    </row>
    <row r="622" spans="1:12" x14ac:dyDescent="0.2">
      <c r="A622" s="41"/>
      <c r="B622" s="2"/>
      <c r="E622" s="279"/>
      <c r="F622" s="280"/>
      <c r="G622" s="45"/>
      <c r="H622" s="45"/>
      <c r="I622" s="278"/>
      <c r="J622" s="45"/>
      <c r="K622" s="66"/>
      <c r="L622" s="66"/>
    </row>
    <row r="623" spans="1:12" x14ac:dyDescent="0.2">
      <c r="A623" s="41"/>
      <c r="B623" s="2"/>
      <c r="E623" s="279"/>
      <c r="F623" s="280"/>
      <c r="G623" s="45"/>
      <c r="H623" s="45"/>
      <c r="I623" s="278"/>
      <c r="J623" s="45"/>
      <c r="K623" s="66"/>
      <c r="L623" s="66"/>
    </row>
    <row r="624" spans="1:12" x14ac:dyDescent="0.2">
      <c r="A624" s="41"/>
      <c r="B624" s="2"/>
      <c r="E624" s="279"/>
      <c r="F624" s="280"/>
      <c r="G624" s="45"/>
      <c r="H624" s="45"/>
      <c r="I624" s="278"/>
      <c r="J624" s="45"/>
      <c r="K624" s="66"/>
      <c r="L624" s="66"/>
    </row>
    <row r="625" spans="1:12" x14ac:dyDescent="0.2">
      <c r="A625" s="41"/>
      <c r="B625" s="2"/>
      <c r="E625" s="279"/>
      <c r="F625" s="280"/>
      <c r="G625" s="45"/>
      <c r="H625" s="45"/>
      <c r="I625" s="278"/>
      <c r="J625" s="45"/>
      <c r="K625" s="66"/>
      <c r="L625" s="66"/>
    </row>
    <row r="626" spans="1:12" x14ac:dyDescent="0.2">
      <c r="A626" s="41"/>
      <c r="B626" s="2"/>
      <c r="E626" s="279"/>
      <c r="F626" s="280"/>
      <c r="G626" s="45"/>
      <c r="H626" s="45"/>
      <c r="I626" s="278"/>
      <c r="J626" s="45"/>
      <c r="K626" s="66"/>
      <c r="L626" s="66"/>
    </row>
    <row r="627" spans="1:12" x14ac:dyDescent="0.2">
      <c r="A627" s="41"/>
      <c r="B627" s="2"/>
      <c r="E627" s="279"/>
      <c r="F627" s="280"/>
      <c r="G627" s="45"/>
      <c r="H627" s="45"/>
      <c r="I627" s="278"/>
      <c r="J627" s="45"/>
      <c r="K627" s="66"/>
      <c r="L627" s="66"/>
    </row>
    <row r="628" spans="1:12" x14ac:dyDescent="0.2">
      <c r="A628" s="41"/>
      <c r="B628" s="2"/>
      <c r="E628" s="279"/>
      <c r="F628" s="280"/>
      <c r="G628" s="45"/>
      <c r="H628" s="45"/>
      <c r="I628" s="278"/>
      <c r="J628" s="45"/>
      <c r="K628" s="66"/>
      <c r="L628" s="66"/>
    </row>
    <row r="629" spans="1:12" x14ac:dyDescent="0.2">
      <c r="A629" s="41"/>
      <c r="B629" s="2"/>
      <c r="E629" s="279"/>
      <c r="F629" s="280"/>
      <c r="G629" s="45"/>
      <c r="H629" s="45"/>
      <c r="I629" s="278"/>
      <c r="J629" s="45"/>
      <c r="K629" s="66"/>
      <c r="L629" s="66"/>
    </row>
    <row r="630" spans="1:12" x14ac:dyDescent="0.2">
      <c r="A630" s="41"/>
      <c r="B630" s="2"/>
      <c r="E630" s="279"/>
      <c r="F630" s="280"/>
      <c r="G630" s="45"/>
      <c r="H630" s="45"/>
      <c r="I630" s="278"/>
      <c r="J630" s="45"/>
      <c r="K630" s="66"/>
      <c r="L630" s="66"/>
    </row>
    <row r="631" spans="1:12" x14ac:dyDescent="0.2">
      <c r="A631" s="41"/>
      <c r="B631" s="2"/>
      <c r="E631" s="279"/>
      <c r="F631" s="280"/>
      <c r="G631" s="45"/>
      <c r="H631" s="45"/>
      <c r="I631" s="278"/>
      <c r="J631" s="45"/>
      <c r="K631" s="66"/>
      <c r="L631" s="66"/>
    </row>
    <row r="632" spans="1:12" x14ac:dyDescent="0.2">
      <c r="A632" s="41"/>
      <c r="B632" s="2"/>
      <c r="E632" s="279"/>
      <c r="F632" s="280"/>
      <c r="G632" s="45"/>
      <c r="H632" s="45"/>
      <c r="I632" s="278"/>
      <c r="J632" s="45"/>
      <c r="K632" s="66"/>
      <c r="L632" s="66"/>
    </row>
    <row r="633" spans="1:12" x14ac:dyDescent="0.2">
      <c r="A633" s="41"/>
      <c r="B633" s="2"/>
      <c r="E633" s="279"/>
      <c r="F633" s="280"/>
      <c r="G633" s="45"/>
      <c r="H633" s="45"/>
      <c r="I633" s="278"/>
      <c r="J633" s="45"/>
      <c r="K633" s="66"/>
      <c r="L633" s="66"/>
    </row>
    <row r="634" spans="1:12" x14ac:dyDescent="0.2">
      <c r="A634" s="41"/>
      <c r="B634" s="2"/>
      <c r="E634" s="279"/>
      <c r="F634" s="280"/>
      <c r="G634" s="45"/>
      <c r="H634" s="45"/>
      <c r="I634" s="278"/>
      <c r="J634" s="45"/>
      <c r="K634" s="66"/>
      <c r="L634" s="66"/>
    </row>
    <row r="635" spans="1:12" x14ac:dyDescent="0.2">
      <c r="A635" s="41"/>
      <c r="B635" s="2"/>
      <c r="E635" s="279"/>
      <c r="F635" s="280"/>
      <c r="G635" s="45"/>
      <c r="H635" s="45"/>
      <c r="I635" s="278"/>
      <c r="J635" s="45"/>
      <c r="K635" s="66"/>
      <c r="L635" s="66"/>
    </row>
    <row r="636" spans="1:12" x14ac:dyDescent="0.2">
      <c r="A636" s="41"/>
      <c r="B636" s="2"/>
      <c r="E636" s="279"/>
      <c r="F636" s="280"/>
      <c r="G636" s="45"/>
      <c r="H636" s="45"/>
      <c r="I636" s="278"/>
      <c r="J636" s="45"/>
      <c r="K636" s="66"/>
      <c r="L636" s="66"/>
    </row>
    <row r="637" spans="1:12" x14ac:dyDescent="0.2">
      <c r="A637" s="41"/>
      <c r="B637" s="2"/>
      <c r="E637" s="279"/>
      <c r="F637" s="280"/>
      <c r="G637" s="45"/>
      <c r="H637" s="45"/>
      <c r="I637" s="278"/>
      <c r="J637" s="45"/>
      <c r="K637" s="66"/>
      <c r="L637" s="66"/>
    </row>
    <row r="638" spans="1:12" x14ac:dyDescent="0.2">
      <c r="A638" s="41"/>
      <c r="B638" s="2"/>
      <c r="E638" s="279"/>
      <c r="F638" s="280"/>
      <c r="G638" s="45"/>
      <c r="H638" s="45"/>
      <c r="I638" s="278"/>
      <c r="J638" s="45"/>
      <c r="K638" s="66"/>
      <c r="L638" s="66"/>
    </row>
    <row r="639" spans="1:12" x14ac:dyDescent="0.2">
      <c r="A639" s="41"/>
      <c r="B639" s="2"/>
      <c r="E639" s="279"/>
      <c r="F639" s="280"/>
      <c r="G639" s="45"/>
      <c r="H639" s="45"/>
      <c r="I639" s="278"/>
      <c r="J639" s="45"/>
      <c r="K639" s="66"/>
      <c r="L639" s="66"/>
    </row>
    <row r="640" spans="1:12" x14ac:dyDescent="0.2">
      <c r="A640" s="41"/>
      <c r="B640" s="2"/>
      <c r="E640" s="279"/>
      <c r="F640" s="280"/>
      <c r="G640" s="45"/>
      <c r="H640" s="45"/>
      <c r="I640" s="278"/>
      <c r="J640" s="45"/>
      <c r="K640" s="66"/>
      <c r="L640" s="66"/>
    </row>
    <row r="641" spans="1:12" x14ac:dyDescent="0.2">
      <c r="A641" s="41"/>
      <c r="B641" s="2"/>
      <c r="E641" s="279"/>
      <c r="F641" s="280"/>
      <c r="G641" s="45"/>
      <c r="H641" s="45"/>
      <c r="I641" s="278"/>
      <c r="J641" s="45"/>
      <c r="K641" s="66"/>
      <c r="L641" s="66"/>
    </row>
    <row r="642" spans="1:12" x14ac:dyDescent="0.2">
      <c r="A642" s="41"/>
      <c r="B642" s="2"/>
      <c r="E642" s="279"/>
      <c r="F642" s="280"/>
      <c r="G642" s="45"/>
      <c r="H642" s="45"/>
      <c r="I642" s="278"/>
      <c r="J642" s="45"/>
      <c r="K642" s="66"/>
      <c r="L642" s="66"/>
    </row>
    <row r="643" spans="1:12" x14ac:dyDescent="0.2">
      <c r="A643" s="41"/>
      <c r="B643" s="2"/>
      <c r="E643" s="279"/>
      <c r="F643" s="280"/>
      <c r="G643" s="45"/>
      <c r="H643" s="45"/>
      <c r="I643" s="278"/>
      <c r="J643" s="45"/>
      <c r="K643" s="66"/>
      <c r="L643" s="66"/>
    </row>
    <row r="644" spans="1:12" x14ac:dyDescent="0.2">
      <c r="A644" s="41"/>
      <c r="B644" s="2"/>
      <c r="E644" s="279"/>
      <c r="F644" s="280"/>
      <c r="G644" s="45"/>
      <c r="H644" s="45"/>
      <c r="I644" s="278"/>
      <c r="J644" s="45"/>
      <c r="K644" s="66"/>
      <c r="L644" s="66"/>
    </row>
    <row r="645" spans="1:12" x14ac:dyDescent="0.2">
      <c r="A645" s="41"/>
      <c r="B645" s="2"/>
      <c r="E645" s="279"/>
      <c r="F645" s="280"/>
      <c r="G645" s="45"/>
      <c r="H645" s="45"/>
      <c r="I645" s="278"/>
      <c r="J645" s="45"/>
      <c r="K645" s="66"/>
      <c r="L645" s="66"/>
    </row>
    <row r="646" spans="1:12" x14ac:dyDescent="0.2">
      <c r="A646" s="41"/>
      <c r="B646" s="2"/>
      <c r="E646" s="279"/>
      <c r="F646" s="280"/>
      <c r="G646" s="45"/>
      <c r="H646" s="45"/>
      <c r="I646" s="278"/>
      <c r="J646" s="45"/>
      <c r="K646" s="66"/>
      <c r="L646" s="66"/>
    </row>
    <row r="647" spans="1:12" x14ac:dyDescent="0.2">
      <c r="A647" s="41"/>
      <c r="B647" s="2"/>
      <c r="E647" s="279"/>
      <c r="F647" s="280"/>
      <c r="G647" s="45"/>
      <c r="H647" s="45"/>
      <c r="I647" s="278"/>
      <c r="J647" s="45"/>
      <c r="K647" s="66"/>
      <c r="L647" s="66"/>
    </row>
    <row r="648" spans="1:12" x14ac:dyDescent="0.2">
      <c r="A648" s="41"/>
      <c r="B648" s="2"/>
      <c r="E648" s="279"/>
      <c r="F648" s="280"/>
      <c r="G648" s="45"/>
      <c r="H648" s="45"/>
      <c r="I648" s="278"/>
      <c r="J648" s="45"/>
      <c r="K648" s="66"/>
      <c r="L648" s="66"/>
    </row>
    <row r="649" spans="1:12" x14ac:dyDescent="0.2">
      <c r="A649" s="41"/>
      <c r="B649" s="2"/>
      <c r="E649" s="279"/>
      <c r="F649" s="280"/>
      <c r="G649" s="45"/>
      <c r="H649" s="45"/>
      <c r="I649" s="278"/>
      <c r="J649" s="45"/>
      <c r="K649" s="66"/>
      <c r="L649" s="66"/>
    </row>
    <row r="650" spans="1:12" x14ac:dyDescent="0.2">
      <c r="A650" s="41"/>
      <c r="B650" s="2"/>
      <c r="E650" s="279"/>
      <c r="F650" s="280"/>
      <c r="G650" s="45"/>
      <c r="H650" s="45"/>
      <c r="I650" s="278"/>
      <c r="J650" s="45"/>
      <c r="K650" s="66"/>
      <c r="L650" s="66"/>
    </row>
    <row r="651" spans="1:12" x14ac:dyDescent="0.2">
      <c r="A651" s="41"/>
      <c r="B651" s="2"/>
      <c r="E651" s="279"/>
      <c r="F651" s="280"/>
      <c r="G651" s="45"/>
      <c r="H651" s="45"/>
      <c r="I651" s="278"/>
      <c r="J651" s="45"/>
      <c r="K651" s="66"/>
      <c r="L651" s="66"/>
    </row>
    <row r="652" spans="1:12" x14ac:dyDescent="0.2">
      <c r="A652" s="41"/>
      <c r="B652" s="2"/>
      <c r="E652" s="279"/>
      <c r="F652" s="280"/>
      <c r="G652" s="45"/>
      <c r="H652" s="45"/>
      <c r="I652" s="278"/>
      <c r="J652" s="45"/>
      <c r="K652" s="66"/>
      <c r="L652" s="66"/>
    </row>
    <row r="653" spans="1:12" x14ac:dyDescent="0.2">
      <c r="A653" s="41"/>
      <c r="B653" s="2"/>
      <c r="E653" s="279"/>
      <c r="F653" s="280"/>
      <c r="G653" s="45"/>
      <c r="H653" s="45"/>
      <c r="I653" s="278"/>
      <c r="J653" s="45"/>
      <c r="K653" s="66"/>
      <c r="L653" s="66"/>
    </row>
    <row r="654" spans="1:12" x14ac:dyDescent="0.2">
      <c r="A654" s="41"/>
      <c r="B654" s="2"/>
      <c r="E654" s="279"/>
      <c r="F654" s="280"/>
      <c r="G654" s="45"/>
      <c r="H654" s="45"/>
      <c r="I654" s="278"/>
      <c r="J654" s="45"/>
      <c r="K654" s="66"/>
      <c r="L654" s="66"/>
    </row>
    <row r="655" spans="1:12" x14ac:dyDescent="0.2">
      <c r="A655" s="41"/>
      <c r="B655" s="2"/>
      <c r="E655" s="279"/>
      <c r="F655" s="280"/>
      <c r="G655" s="45"/>
      <c r="H655" s="45"/>
      <c r="I655" s="278"/>
      <c r="J655" s="45"/>
      <c r="K655" s="66"/>
      <c r="L655" s="66"/>
    </row>
    <row r="656" spans="1:12" x14ac:dyDescent="0.2">
      <c r="A656" s="41"/>
      <c r="B656" s="2"/>
      <c r="E656" s="279"/>
      <c r="F656" s="280"/>
      <c r="G656" s="45"/>
      <c r="H656" s="45"/>
      <c r="I656" s="278"/>
      <c r="J656" s="45"/>
      <c r="K656" s="66"/>
      <c r="L656" s="66"/>
    </row>
    <row r="657" spans="1:12" x14ac:dyDescent="0.2">
      <c r="A657" s="41"/>
      <c r="B657" s="2"/>
      <c r="E657" s="279"/>
      <c r="F657" s="280"/>
      <c r="G657" s="45"/>
      <c r="H657" s="45"/>
      <c r="I657" s="278"/>
      <c r="J657" s="45"/>
      <c r="K657" s="66"/>
      <c r="L657" s="66"/>
    </row>
    <row r="658" spans="1:12" x14ac:dyDescent="0.2">
      <c r="A658" s="41"/>
      <c r="B658" s="2"/>
      <c r="E658" s="279"/>
      <c r="F658" s="280"/>
      <c r="G658" s="45"/>
      <c r="H658" s="45"/>
      <c r="I658" s="278"/>
      <c r="J658" s="45"/>
      <c r="K658" s="66"/>
      <c r="L658" s="66"/>
    </row>
    <row r="659" spans="1:12" x14ac:dyDescent="0.2">
      <c r="A659" s="41"/>
      <c r="B659" s="2"/>
      <c r="E659" s="279"/>
      <c r="F659" s="280"/>
      <c r="G659" s="45"/>
      <c r="H659" s="45"/>
      <c r="I659" s="278"/>
      <c r="J659" s="45"/>
      <c r="K659" s="66"/>
      <c r="L659" s="66"/>
    </row>
    <row r="660" spans="1:12" x14ac:dyDescent="0.2">
      <c r="A660" s="41"/>
      <c r="B660" s="2"/>
      <c r="E660" s="279"/>
      <c r="F660" s="280"/>
      <c r="G660" s="45"/>
      <c r="H660" s="45"/>
      <c r="I660" s="278"/>
      <c r="J660" s="45"/>
      <c r="K660" s="66"/>
      <c r="L660" s="66"/>
    </row>
    <row r="661" spans="1:12" x14ac:dyDescent="0.2">
      <c r="A661" s="41"/>
      <c r="B661" s="2"/>
      <c r="E661" s="279"/>
      <c r="F661" s="280"/>
      <c r="G661" s="45"/>
      <c r="H661" s="45"/>
      <c r="I661" s="278"/>
      <c r="J661" s="45"/>
      <c r="K661" s="66"/>
      <c r="L661" s="66"/>
    </row>
    <row r="662" spans="1:12" x14ac:dyDescent="0.2">
      <c r="A662" s="41"/>
      <c r="B662" s="2"/>
      <c r="E662" s="279"/>
      <c r="F662" s="280"/>
      <c r="G662" s="45"/>
      <c r="H662" s="45"/>
      <c r="I662" s="278"/>
      <c r="J662" s="45"/>
      <c r="K662" s="66"/>
      <c r="L662" s="66"/>
    </row>
    <row r="663" spans="1:12" x14ac:dyDescent="0.2">
      <c r="A663" s="41"/>
      <c r="B663" s="2"/>
      <c r="E663" s="279"/>
      <c r="F663" s="280"/>
      <c r="G663" s="45"/>
      <c r="H663" s="45"/>
      <c r="I663" s="278"/>
      <c r="J663" s="45"/>
      <c r="K663" s="66"/>
      <c r="L663" s="66"/>
    </row>
    <row r="664" spans="1:12" x14ac:dyDescent="0.2">
      <c r="A664" s="41"/>
      <c r="B664" s="2"/>
      <c r="E664" s="279"/>
      <c r="F664" s="280"/>
      <c r="G664" s="45"/>
      <c r="H664" s="45"/>
      <c r="I664" s="278"/>
      <c r="J664" s="45"/>
      <c r="K664" s="66"/>
      <c r="L664" s="66"/>
    </row>
    <row r="665" spans="1:12" x14ac:dyDescent="0.2">
      <c r="A665" s="41"/>
      <c r="B665" s="2"/>
      <c r="E665" s="279"/>
      <c r="F665" s="280"/>
      <c r="G665" s="45"/>
      <c r="H665" s="45"/>
      <c r="I665" s="278"/>
      <c r="J665" s="45"/>
      <c r="K665" s="66"/>
      <c r="L665" s="66"/>
    </row>
    <row r="666" spans="1:12" x14ac:dyDescent="0.2">
      <c r="A666" s="41"/>
      <c r="B666" s="2"/>
      <c r="E666" s="279"/>
      <c r="F666" s="280"/>
      <c r="G666" s="45"/>
      <c r="H666" s="45"/>
      <c r="I666" s="278"/>
      <c r="J666" s="45"/>
      <c r="K666" s="66"/>
      <c r="L666" s="66"/>
    </row>
    <row r="667" spans="1:12" x14ac:dyDescent="0.2">
      <c r="A667" s="41"/>
      <c r="B667" s="2"/>
      <c r="E667" s="279"/>
      <c r="F667" s="280"/>
      <c r="G667" s="45"/>
      <c r="H667" s="45"/>
      <c r="I667" s="278"/>
      <c r="J667" s="45"/>
      <c r="K667" s="66"/>
      <c r="L667" s="66"/>
    </row>
    <row r="668" spans="1:12" x14ac:dyDescent="0.2">
      <c r="A668" s="41"/>
      <c r="B668" s="2"/>
      <c r="E668" s="279"/>
      <c r="F668" s="280"/>
      <c r="G668" s="45"/>
      <c r="H668" s="45"/>
      <c r="I668" s="278"/>
      <c r="J668" s="45"/>
      <c r="K668" s="66"/>
      <c r="L668" s="66"/>
    </row>
    <row r="669" spans="1:12" x14ac:dyDescent="0.2">
      <c r="A669" s="41"/>
      <c r="B669" s="2"/>
      <c r="E669" s="279"/>
      <c r="F669" s="280"/>
      <c r="G669" s="45"/>
      <c r="H669" s="45"/>
      <c r="I669" s="278"/>
      <c r="J669" s="45"/>
      <c r="K669" s="66"/>
      <c r="L669" s="66"/>
    </row>
    <row r="670" spans="1:12" x14ac:dyDescent="0.2">
      <c r="A670" s="41"/>
      <c r="B670" s="2"/>
      <c r="E670" s="279"/>
      <c r="F670" s="280"/>
      <c r="G670" s="45"/>
      <c r="H670" s="45"/>
      <c r="I670" s="278"/>
      <c r="J670" s="45"/>
      <c r="K670" s="66"/>
      <c r="L670" s="66"/>
    </row>
    <row r="671" spans="1:12" x14ac:dyDescent="0.2">
      <c r="A671" s="41"/>
      <c r="B671" s="2"/>
      <c r="E671" s="279"/>
      <c r="F671" s="280"/>
      <c r="G671" s="45"/>
      <c r="H671" s="45"/>
      <c r="I671" s="278"/>
      <c r="J671" s="45"/>
      <c r="K671" s="66"/>
      <c r="L671" s="66"/>
    </row>
    <row r="672" spans="1:12" x14ac:dyDescent="0.2">
      <c r="A672" s="41"/>
      <c r="B672" s="2"/>
      <c r="E672" s="279"/>
      <c r="F672" s="280"/>
      <c r="G672" s="45"/>
      <c r="H672" s="45"/>
      <c r="I672" s="278"/>
      <c r="J672" s="45"/>
      <c r="K672" s="66"/>
      <c r="L672" s="66"/>
    </row>
    <row r="673" spans="1:12" x14ac:dyDescent="0.2">
      <c r="A673" s="41"/>
      <c r="B673" s="2"/>
      <c r="E673" s="279"/>
      <c r="F673" s="280"/>
      <c r="G673" s="45"/>
      <c r="H673" s="45"/>
      <c r="I673" s="278"/>
      <c r="J673" s="45"/>
      <c r="K673" s="66"/>
      <c r="L673" s="66"/>
    </row>
    <row r="674" spans="1:12" x14ac:dyDescent="0.2">
      <c r="A674" s="41"/>
      <c r="B674" s="2"/>
      <c r="E674" s="279"/>
      <c r="F674" s="280"/>
      <c r="G674" s="45"/>
      <c r="H674" s="45"/>
      <c r="I674" s="278"/>
      <c r="J674" s="45"/>
      <c r="K674" s="66"/>
      <c r="L674" s="66"/>
    </row>
    <row r="675" spans="1:12" x14ac:dyDescent="0.2">
      <c r="A675" s="41"/>
      <c r="B675" s="2"/>
      <c r="E675" s="279"/>
      <c r="F675" s="280"/>
      <c r="G675" s="45"/>
      <c r="H675" s="45"/>
      <c r="I675" s="278"/>
      <c r="J675" s="45"/>
      <c r="K675" s="66"/>
      <c r="L675" s="66"/>
    </row>
    <row r="676" spans="1:12" x14ac:dyDescent="0.2">
      <c r="A676" s="41"/>
      <c r="B676" s="2"/>
      <c r="E676" s="279"/>
      <c r="F676" s="280"/>
      <c r="G676" s="45"/>
      <c r="H676" s="45"/>
      <c r="I676" s="278"/>
      <c r="J676" s="45"/>
      <c r="K676" s="66"/>
      <c r="L676" s="66"/>
    </row>
    <row r="677" spans="1:12" x14ac:dyDescent="0.2">
      <c r="A677" s="41"/>
      <c r="B677" s="2"/>
      <c r="E677" s="279"/>
      <c r="F677" s="280"/>
      <c r="G677" s="45"/>
      <c r="H677" s="45"/>
      <c r="I677" s="278"/>
      <c r="J677" s="45"/>
      <c r="K677" s="66"/>
      <c r="L677" s="66"/>
    </row>
    <row r="678" spans="1:12" x14ac:dyDescent="0.2">
      <c r="A678" s="41"/>
      <c r="B678" s="2"/>
      <c r="E678" s="279"/>
      <c r="F678" s="280"/>
      <c r="G678" s="45"/>
      <c r="H678" s="45"/>
      <c r="I678" s="278"/>
      <c r="J678" s="45"/>
      <c r="K678" s="66"/>
      <c r="L678" s="66"/>
    </row>
    <row r="679" spans="1:12" x14ac:dyDescent="0.2">
      <c r="A679" s="41"/>
      <c r="B679" s="2"/>
      <c r="E679" s="279"/>
      <c r="F679" s="280"/>
      <c r="G679" s="45"/>
      <c r="H679" s="45"/>
      <c r="I679" s="278"/>
      <c r="J679" s="45"/>
      <c r="K679" s="66"/>
      <c r="L679" s="66"/>
    </row>
    <row r="680" spans="1:12" x14ac:dyDescent="0.2">
      <c r="A680" s="41"/>
      <c r="B680" s="2"/>
      <c r="E680" s="279"/>
      <c r="F680" s="280"/>
      <c r="G680" s="45"/>
      <c r="H680" s="45"/>
      <c r="I680" s="278"/>
      <c r="J680" s="45"/>
      <c r="K680" s="66"/>
      <c r="L680" s="66"/>
    </row>
    <row r="681" spans="1:12" x14ac:dyDescent="0.2">
      <c r="A681" s="41"/>
      <c r="B681" s="2"/>
      <c r="E681" s="279"/>
      <c r="F681" s="280"/>
      <c r="G681" s="45"/>
      <c r="H681" s="45"/>
      <c r="I681" s="278"/>
      <c r="J681" s="45"/>
      <c r="K681" s="66"/>
      <c r="L681" s="66"/>
    </row>
    <row r="682" spans="1:12" x14ac:dyDescent="0.2">
      <c r="A682" s="41"/>
      <c r="B682" s="2"/>
      <c r="E682" s="279"/>
      <c r="F682" s="280"/>
      <c r="G682" s="45"/>
      <c r="H682" s="45"/>
      <c r="I682" s="278"/>
      <c r="J682" s="45"/>
      <c r="K682" s="66"/>
      <c r="L682" s="66"/>
    </row>
    <row r="683" spans="1:12" x14ac:dyDescent="0.2">
      <c r="A683" s="41"/>
      <c r="B683" s="2"/>
      <c r="E683" s="279"/>
      <c r="F683" s="280"/>
      <c r="G683" s="45"/>
      <c r="H683" s="45"/>
      <c r="I683" s="278"/>
      <c r="J683" s="45"/>
      <c r="K683" s="66"/>
      <c r="L683" s="66"/>
    </row>
    <row r="684" spans="1:12" x14ac:dyDescent="0.2">
      <c r="A684" s="41"/>
      <c r="B684" s="2"/>
      <c r="E684" s="279"/>
      <c r="F684" s="280"/>
      <c r="G684" s="45"/>
      <c r="H684" s="45"/>
      <c r="I684" s="278"/>
      <c r="J684" s="45"/>
      <c r="K684" s="66"/>
      <c r="L684" s="66"/>
    </row>
    <row r="685" spans="1:12" x14ac:dyDescent="0.2">
      <c r="A685" s="41"/>
      <c r="B685" s="2"/>
      <c r="E685" s="279"/>
      <c r="F685" s="280"/>
      <c r="G685" s="45"/>
      <c r="H685" s="45"/>
      <c r="I685" s="278"/>
      <c r="J685" s="45"/>
      <c r="K685" s="66"/>
      <c r="L685" s="66"/>
    </row>
    <row r="686" spans="1:12" x14ac:dyDescent="0.2">
      <c r="A686" s="41"/>
      <c r="B686" s="2"/>
      <c r="E686" s="279"/>
      <c r="F686" s="280"/>
      <c r="G686" s="45"/>
      <c r="H686" s="45"/>
      <c r="I686" s="278"/>
      <c r="J686" s="45"/>
      <c r="K686" s="66"/>
      <c r="L686" s="66"/>
    </row>
    <row r="687" spans="1:12" x14ac:dyDescent="0.2">
      <c r="A687" s="41"/>
      <c r="B687" s="2"/>
      <c r="E687" s="279"/>
      <c r="F687" s="280"/>
      <c r="G687" s="45"/>
      <c r="H687" s="45"/>
      <c r="I687" s="278"/>
      <c r="J687" s="45"/>
      <c r="K687" s="66"/>
      <c r="L687" s="66"/>
    </row>
    <row r="688" spans="1:12" x14ac:dyDescent="0.2">
      <c r="A688" s="41"/>
      <c r="B688" s="2"/>
      <c r="E688" s="279"/>
      <c r="F688" s="280"/>
      <c r="G688" s="45"/>
      <c r="H688" s="45"/>
      <c r="I688" s="278"/>
      <c r="J688" s="45"/>
      <c r="K688" s="66"/>
      <c r="L688" s="66"/>
    </row>
    <row r="689" spans="1:12" x14ac:dyDescent="0.2">
      <c r="A689" s="41"/>
      <c r="B689" s="2"/>
      <c r="E689" s="279"/>
      <c r="F689" s="280"/>
      <c r="G689" s="45"/>
      <c r="H689" s="45"/>
      <c r="I689" s="278"/>
      <c r="J689" s="45"/>
      <c r="K689" s="66"/>
      <c r="L689" s="66"/>
    </row>
    <row r="690" spans="1:12" x14ac:dyDescent="0.2">
      <c r="A690" s="41"/>
      <c r="B690" s="2"/>
      <c r="E690" s="279"/>
      <c r="F690" s="280"/>
      <c r="G690" s="45"/>
      <c r="H690" s="45"/>
      <c r="I690" s="278"/>
      <c r="J690" s="45"/>
      <c r="K690" s="66"/>
      <c r="L690" s="66"/>
    </row>
    <row r="691" spans="1:12" x14ac:dyDescent="0.2">
      <c r="A691" s="41"/>
      <c r="B691" s="2"/>
      <c r="E691" s="279"/>
      <c r="F691" s="280"/>
      <c r="G691" s="45"/>
      <c r="H691" s="45"/>
      <c r="I691" s="278"/>
      <c r="J691" s="45"/>
      <c r="K691" s="66"/>
      <c r="L691" s="66"/>
    </row>
    <row r="692" spans="1:12" x14ac:dyDescent="0.2">
      <c r="A692" s="41"/>
      <c r="B692" s="2"/>
      <c r="E692" s="279"/>
      <c r="F692" s="280"/>
      <c r="G692" s="45"/>
      <c r="H692" s="45"/>
      <c r="I692" s="278"/>
      <c r="J692" s="45"/>
      <c r="K692" s="66"/>
      <c r="L692" s="66"/>
    </row>
    <row r="693" spans="1:12" x14ac:dyDescent="0.2">
      <c r="A693" s="41"/>
      <c r="B693" s="2"/>
      <c r="E693" s="279"/>
      <c r="F693" s="280"/>
      <c r="G693" s="45"/>
      <c r="H693" s="45"/>
      <c r="I693" s="278"/>
      <c r="J693" s="45"/>
      <c r="K693" s="66"/>
      <c r="L693" s="66"/>
    </row>
    <row r="694" spans="1:12" x14ac:dyDescent="0.2">
      <c r="A694" s="41"/>
      <c r="B694" s="2"/>
      <c r="E694" s="279"/>
      <c r="F694" s="280"/>
      <c r="G694" s="45"/>
      <c r="H694" s="45"/>
      <c r="I694" s="278"/>
      <c r="J694" s="45"/>
      <c r="K694" s="66"/>
      <c r="L694" s="66"/>
    </row>
    <row r="695" spans="1:12" x14ac:dyDescent="0.2">
      <c r="A695" s="41"/>
      <c r="B695" s="2"/>
      <c r="E695" s="279"/>
      <c r="F695" s="280"/>
      <c r="G695" s="45"/>
      <c r="H695" s="45"/>
      <c r="I695" s="278"/>
      <c r="J695" s="45"/>
      <c r="K695" s="66"/>
      <c r="L695" s="66"/>
    </row>
    <row r="696" spans="1:12" x14ac:dyDescent="0.2">
      <c r="A696" s="41"/>
      <c r="B696" s="2"/>
      <c r="E696" s="279"/>
      <c r="F696" s="280"/>
      <c r="G696" s="45"/>
      <c r="H696" s="45"/>
      <c r="I696" s="278"/>
      <c r="J696" s="45"/>
      <c r="K696" s="66"/>
      <c r="L696" s="66"/>
    </row>
    <row r="697" spans="1:12" x14ac:dyDescent="0.2">
      <c r="A697" s="41"/>
      <c r="B697" s="2"/>
      <c r="E697" s="279"/>
      <c r="F697" s="280"/>
      <c r="G697" s="45"/>
      <c r="H697" s="45"/>
      <c r="I697" s="278"/>
      <c r="J697" s="45"/>
      <c r="K697" s="66"/>
      <c r="L697" s="66"/>
    </row>
    <row r="698" spans="1:12" x14ac:dyDescent="0.2">
      <c r="A698" s="41"/>
      <c r="B698" s="2"/>
      <c r="E698" s="279"/>
      <c r="F698" s="280"/>
      <c r="G698" s="45"/>
      <c r="H698" s="45"/>
      <c r="I698" s="278"/>
      <c r="J698" s="45"/>
      <c r="K698" s="66"/>
      <c r="L698" s="66"/>
    </row>
    <row r="699" spans="1:12" x14ac:dyDescent="0.2">
      <c r="A699" s="41"/>
      <c r="B699" s="2"/>
      <c r="E699" s="279"/>
      <c r="F699" s="280"/>
      <c r="G699" s="45"/>
      <c r="H699" s="45"/>
      <c r="I699" s="278"/>
      <c r="J699" s="45"/>
      <c r="K699" s="66"/>
      <c r="L699" s="66"/>
    </row>
    <row r="700" spans="1:12" x14ac:dyDescent="0.2">
      <c r="A700" s="41"/>
      <c r="B700" s="2"/>
      <c r="E700" s="279"/>
      <c r="F700" s="280"/>
      <c r="G700" s="45"/>
      <c r="H700" s="45"/>
      <c r="I700" s="278"/>
      <c r="J700" s="45"/>
      <c r="K700" s="66"/>
      <c r="L700" s="66"/>
    </row>
    <row r="701" spans="1:12" x14ac:dyDescent="0.2">
      <c r="A701" s="41"/>
      <c r="B701" s="2"/>
      <c r="E701" s="279"/>
      <c r="F701" s="280"/>
      <c r="G701" s="45"/>
      <c r="H701" s="45"/>
      <c r="I701" s="278"/>
      <c r="J701" s="45"/>
      <c r="K701" s="66"/>
      <c r="L701" s="66"/>
    </row>
    <row r="702" spans="1:12" x14ac:dyDescent="0.2">
      <c r="A702" s="41"/>
      <c r="B702" s="2"/>
      <c r="E702" s="279"/>
      <c r="F702" s="280"/>
      <c r="G702" s="45"/>
      <c r="H702" s="45"/>
      <c r="I702" s="278"/>
      <c r="J702" s="45"/>
      <c r="K702" s="66"/>
      <c r="L702" s="66"/>
    </row>
    <row r="703" spans="1:12" x14ac:dyDescent="0.2">
      <c r="A703" s="41"/>
      <c r="B703" s="2"/>
      <c r="E703" s="279"/>
      <c r="F703" s="280"/>
      <c r="G703" s="45"/>
      <c r="H703" s="45"/>
      <c r="I703" s="278"/>
      <c r="J703" s="45"/>
      <c r="K703" s="66"/>
      <c r="L703" s="66"/>
    </row>
    <row r="704" spans="1:12" x14ac:dyDescent="0.2">
      <c r="A704" s="41"/>
      <c r="B704" s="2"/>
      <c r="E704" s="279"/>
      <c r="F704" s="280"/>
      <c r="G704" s="45"/>
      <c r="H704" s="45"/>
      <c r="I704" s="278"/>
      <c r="J704" s="45"/>
      <c r="K704" s="66"/>
      <c r="L704" s="66"/>
    </row>
    <row r="705" spans="1:12" x14ac:dyDescent="0.2">
      <c r="A705" s="41"/>
      <c r="B705" s="2"/>
      <c r="E705" s="279"/>
      <c r="F705" s="280"/>
      <c r="G705" s="45"/>
      <c r="H705" s="45"/>
      <c r="I705" s="278"/>
      <c r="J705" s="45"/>
      <c r="K705" s="66"/>
      <c r="L705" s="66"/>
    </row>
    <row r="706" spans="1:12" x14ac:dyDescent="0.2">
      <c r="A706" s="41"/>
      <c r="B706" s="2"/>
      <c r="E706" s="279"/>
      <c r="F706" s="280"/>
      <c r="G706" s="45"/>
      <c r="H706" s="45"/>
      <c r="I706" s="278"/>
      <c r="J706" s="45"/>
      <c r="K706" s="66"/>
      <c r="L706" s="66"/>
    </row>
    <row r="707" spans="1:12" x14ac:dyDescent="0.2">
      <c r="A707" s="41"/>
      <c r="B707" s="2"/>
      <c r="E707" s="279"/>
      <c r="F707" s="280"/>
      <c r="G707" s="45"/>
      <c r="H707" s="45"/>
      <c r="I707" s="278"/>
      <c r="J707" s="45"/>
      <c r="K707" s="66"/>
      <c r="L707" s="66"/>
    </row>
    <row r="708" spans="1:12" x14ac:dyDescent="0.2">
      <c r="A708" s="41"/>
      <c r="B708" s="2"/>
      <c r="E708" s="279"/>
      <c r="F708" s="280"/>
      <c r="G708" s="45"/>
      <c r="H708" s="45"/>
      <c r="I708" s="278"/>
      <c r="J708" s="45"/>
      <c r="K708" s="66"/>
      <c r="L708" s="66"/>
    </row>
    <row r="709" spans="1:12" x14ac:dyDescent="0.2">
      <c r="A709" s="41"/>
      <c r="B709" s="2"/>
      <c r="E709" s="279"/>
      <c r="F709" s="280"/>
      <c r="G709" s="45"/>
      <c r="H709" s="45"/>
      <c r="I709" s="278"/>
      <c r="J709" s="45"/>
      <c r="K709" s="66"/>
      <c r="L709" s="66"/>
    </row>
    <row r="710" spans="1:12" x14ac:dyDescent="0.2">
      <c r="A710" s="41"/>
      <c r="B710" s="2"/>
      <c r="E710" s="279"/>
      <c r="F710" s="280"/>
      <c r="G710" s="45"/>
      <c r="H710" s="45"/>
      <c r="I710" s="278"/>
      <c r="J710" s="45"/>
      <c r="K710" s="66"/>
      <c r="L710" s="66"/>
    </row>
    <row r="711" spans="1:12" x14ac:dyDescent="0.2">
      <c r="A711" s="41"/>
      <c r="B711" s="2"/>
      <c r="E711" s="279"/>
      <c r="F711" s="280"/>
      <c r="G711" s="45"/>
      <c r="H711" s="45"/>
      <c r="I711" s="278"/>
      <c r="J711" s="45"/>
      <c r="K711" s="66"/>
      <c r="L711" s="66"/>
    </row>
    <row r="712" spans="1:12" x14ac:dyDescent="0.2">
      <c r="A712" s="41"/>
      <c r="B712" s="2"/>
      <c r="E712" s="279"/>
      <c r="F712" s="280"/>
      <c r="G712" s="45"/>
      <c r="H712" s="45"/>
      <c r="I712" s="278"/>
      <c r="J712" s="45"/>
      <c r="K712" s="66"/>
      <c r="L712" s="66"/>
    </row>
    <row r="713" spans="1:12" x14ac:dyDescent="0.2">
      <c r="A713" s="41"/>
      <c r="B713" s="2"/>
      <c r="E713" s="279"/>
      <c r="F713" s="280"/>
      <c r="G713" s="45"/>
      <c r="H713" s="45"/>
      <c r="I713" s="278"/>
      <c r="J713" s="45"/>
      <c r="K713" s="66"/>
      <c r="L713" s="66"/>
    </row>
    <row r="714" spans="1:12" x14ac:dyDescent="0.2">
      <c r="A714" s="41"/>
      <c r="B714" s="2"/>
      <c r="E714" s="279"/>
      <c r="F714" s="280"/>
      <c r="G714" s="45"/>
      <c r="H714" s="45"/>
      <c r="I714" s="278"/>
      <c r="J714" s="45"/>
      <c r="K714" s="66"/>
      <c r="L714" s="66"/>
    </row>
    <row r="715" spans="1:12" x14ac:dyDescent="0.2">
      <c r="A715" s="41"/>
      <c r="B715" s="2"/>
      <c r="E715" s="279"/>
      <c r="F715" s="280"/>
      <c r="G715" s="45"/>
      <c r="H715" s="45"/>
      <c r="I715" s="278"/>
      <c r="J715" s="45"/>
      <c r="K715" s="66"/>
      <c r="L715" s="66"/>
    </row>
    <row r="716" spans="1:12" x14ac:dyDescent="0.2">
      <c r="A716" s="41"/>
      <c r="B716" s="2"/>
      <c r="E716" s="279"/>
      <c r="F716" s="280"/>
      <c r="G716" s="45"/>
      <c r="H716" s="45"/>
      <c r="I716" s="278"/>
      <c r="J716" s="45"/>
      <c r="K716" s="66"/>
      <c r="L716" s="66"/>
    </row>
    <row r="717" spans="1:12" x14ac:dyDescent="0.2">
      <c r="A717" s="41"/>
      <c r="B717" s="2"/>
      <c r="E717" s="279"/>
      <c r="F717" s="280"/>
      <c r="G717" s="45"/>
      <c r="H717" s="45"/>
      <c r="I717" s="278"/>
      <c r="J717" s="45"/>
      <c r="K717" s="66"/>
      <c r="L717" s="66"/>
    </row>
    <row r="718" spans="1:12" x14ac:dyDescent="0.2">
      <c r="A718" s="41"/>
      <c r="B718" s="2"/>
      <c r="E718" s="279"/>
      <c r="F718" s="280"/>
      <c r="G718" s="45"/>
      <c r="H718" s="45"/>
      <c r="I718" s="278"/>
      <c r="J718" s="45"/>
      <c r="K718" s="66"/>
      <c r="L718" s="66"/>
    </row>
    <row r="719" spans="1:12" x14ac:dyDescent="0.2">
      <c r="A719" s="41"/>
      <c r="B719" s="2"/>
      <c r="E719" s="279"/>
      <c r="F719" s="280"/>
      <c r="G719" s="45"/>
      <c r="H719" s="45"/>
      <c r="I719" s="278"/>
      <c r="J719" s="45"/>
      <c r="K719" s="66"/>
      <c r="L719" s="66"/>
    </row>
    <row r="720" spans="1:12" x14ac:dyDescent="0.2">
      <c r="A720" s="41"/>
      <c r="B720" s="2"/>
      <c r="E720" s="279"/>
      <c r="F720" s="280"/>
      <c r="G720" s="45"/>
      <c r="H720" s="45"/>
      <c r="I720" s="278"/>
      <c r="J720" s="45"/>
      <c r="K720" s="66"/>
      <c r="L720" s="66"/>
    </row>
    <row r="721" spans="1:12" x14ac:dyDescent="0.2">
      <c r="A721" s="41"/>
      <c r="B721" s="2"/>
      <c r="E721" s="279"/>
      <c r="F721" s="280"/>
      <c r="G721" s="45"/>
      <c r="H721" s="45"/>
      <c r="I721" s="278"/>
      <c r="J721" s="45"/>
      <c r="K721" s="66"/>
      <c r="L721" s="66"/>
    </row>
    <row r="722" spans="1:12" x14ac:dyDescent="0.2">
      <c r="A722" s="41"/>
      <c r="B722" s="2"/>
      <c r="E722" s="279"/>
      <c r="F722" s="280"/>
      <c r="G722" s="45"/>
      <c r="H722" s="45"/>
      <c r="I722" s="278"/>
      <c r="J722" s="45"/>
      <c r="K722" s="66"/>
      <c r="L722" s="66"/>
    </row>
    <row r="723" spans="1:12" x14ac:dyDescent="0.2">
      <c r="A723" s="41"/>
      <c r="B723" s="2"/>
      <c r="E723" s="279"/>
      <c r="F723" s="280"/>
      <c r="G723" s="45"/>
      <c r="H723" s="45"/>
      <c r="I723" s="278"/>
      <c r="J723" s="45"/>
      <c r="K723" s="66"/>
      <c r="L723" s="66"/>
    </row>
    <row r="724" spans="1:12" x14ac:dyDescent="0.2">
      <c r="A724" s="41"/>
      <c r="B724" s="2"/>
      <c r="E724" s="279"/>
      <c r="F724" s="280"/>
      <c r="G724" s="45"/>
      <c r="H724" s="45"/>
      <c r="I724" s="278"/>
      <c r="J724" s="45"/>
      <c r="K724" s="66"/>
      <c r="L724" s="66"/>
    </row>
    <row r="725" spans="1:12" x14ac:dyDescent="0.2">
      <c r="A725" s="41"/>
      <c r="B725" s="2"/>
      <c r="E725" s="279"/>
      <c r="F725" s="280"/>
      <c r="G725" s="45"/>
      <c r="H725" s="45"/>
      <c r="I725" s="278"/>
      <c r="J725" s="45"/>
      <c r="K725" s="66"/>
      <c r="L725" s="66"/>
    </row>
    <row r="726" spans="1:12" x14ac:dyDescent="0.2">
      <c r="A726" s="41"/>
      <c r="B726" s="2"/>
      <c r="E726" s="279"/>
      <c r="F726" s="280"/>
      <c r="G726" s="45"/>
      <c r="H726" s="45"/>
      <c r="I726" s="278"/>
      <c r="J726" s="45"/>
      <c r="K726" s="66"/>
      <c r="L726" s="66"/>
    </row>
    <row r="727" spans="1:12" x14ac:dyDescent="0.2">
      <c r="A727" s="41"/>
      <c r="B727" s="2"/>
      <c r="E727" s="279"/>
      <c r="F727" s="280"/>
      <c r="G727" s="45"/>
      <c r="H727" s="45"/>
      <c r="I727" s="278"/>
      <c r="J727" s="45"/>
      <c r="K727" s="66"/>
      <c r="L727" s="66"/>
    </row>
    <row r="728" spans="1:12" x14ac:dyDescent="0.2">
      <c r="A728" s="41"/>
      <c r="B728" s="2"/>
      <c r="E728" s="279"/>
      <c r="F728" s="280"/>
      <c r="G728" s="45"/>
      <c r="H728" s="45"/>
      <c r="I728" s="278"/>
      <c r="J728" s="45"/>
      <c r="K728" s="66"/>
      <c r="L728" s="66"/>
    </row>
    <row r="729" spans="1:12" x14ac:dyDescent="0.2">
      <c r="A729" s="41"/>
      <c r="B729" s="2"/>
      <c r="E729" s="279"/>
      <c r="F729" s="280"/>
      <c r="G729" s="45"/>
      <c r="H729" s="45"/>
      <c r="I729" s="278"/>
      <c r="J729" s="45"/>
      <c r="K729" s="66"/>
      <c r="L729" s="66"/>
    </row>
    <row r="730" spans="1:12" x14ac:dyDescent="0.2">
      <c r="A730" s="41"/>
      <c r="B730" s="2"/>
      <c r="E730" s="279"/>
      <c r="F730" s="280"/>
      <c r="G730" s="45"/>
      <c r="H730" s="45"/>
      <c r="I730" s="278"/>
      <c r="J730" s="45"/>
      <c r="K730" s="66"/>
      <c r="L730" s="66"/>
    </row>
    <row r="731" spans="1:12" x14ac:dyDescent="0.2">
      <c r="A731" s="41"/>
      <c r="B731" s="2"/>
      <c r="E731" s="279"/>
      <c r="F731" s="280"/>
      <c r="G731" s="45"/>
      <c r="H731" s="45"/>
      <c r="I731" s="278"/>
      <c r="J731" s="45"/>
      <c r="K731" s="66"/>
      <c r="L731" s="66"/>
    </row>
    <row r="732" spans="1:12" x14ac:dyDescent="0.2">
      <c r="A732" s="41"/>
      <c r="B732" s="2"/>
      <c r="E732" s="279"/>
      <c r="F732" s="280"/>
      <c r="G732" s="45"/>
      <c r="H732" s="45"/>
      <c r="I732" s="278"/>
      <c r="J732" s="45"/>
      <c r="K732" s="66"/>
      <c r="L732" s="66"/>
    </row>
    <row r="733" spans="1:12" x14ac:dyDescent="0.2">
      <c r="A733" s="41"/>
      <c r="B733" s="2"/>
      <c r="E733" s="279"/>
      <c r="F733" s="280"/>
      <c r="G733" s="45"/>
      <c r="H733" s="45"/>
      <c r="I733" s="278"/>
      <c r="J733" s="45"/>
      <c r="K733" s="66"/>
      <c r="L733" s="66"/>
    </row>
    <row r="734" spans="1:12" x14ac:dyDescent="0.2">
      <c r="A734" s="41"/>
      <c r="B734" s="2"/>
      <c r="E734" s="279"/>
      <c r="F734" s="280"/>
      <c r="G734" s="45"/>
      <c r="H734" s="45"/>
      <c r="I734" s="278"/>
      <c r="J734" s="45"/>
      <c r="K734" s="66"/>
      <c r="L734" s="66"/>
    </row>
    <row r="735" spans="1:12" x14ac:dyDescent="0.2">
      <c r="A735" s="41"/>
      <c r="B735" s="2"/>
      <c r="E735" s="279"/>
      <c r="F735" s="280"/>
      <c r="G735" s="45"/>
      <c r="H735" s="45"/>
      <c r="I735" s="278"/>
      <c r="J735" s="45"/>
      <c r="K735" s="66"/>
      <c r="L735" s="66"/>
    </row>
    <row r="736" spans="1:12" x14ac:dyDescent="0.2">
      <c r="A736" s="41"/>
      <c r="B736" s="2"/>
      <c r="E736" s="279"/>
      <c r="F736" s="280"/>
      <c r="G736" s="45"/>
      <c r="H736" s="45"/>
      <c r="I736" s="278"/>
      <c r="J736" s="45"/>
      <c r="K736" s="66"/>
      <c r="L736" s="66"/>
    </row>
    <row r="737" spans="1:12" x14ac:dyDescent="0.2">
      <c r="A737" s="41"/>
      <c r="B737" s="2"/>
      <c r="E737" s="279"/>
      <c r="F737" s="280"/>
      <c r="G737" s="45"/>
      <c r="H737" s="45"/>
      <c r="I737" s="278"/>
      <c r="J737" s="45"/>
      <c r="K737" s="66"/>
      <c r="L737" s="66"/>
    </row>
    <row r="738" spans="1:12" x14ac:dyDescent="0.2">
      <c r="A738" s="41"/>
      <c r="B738" s="2"/>
      <c r="E738" s="279"/>
      <c r="F738" s="280"/>
      <c r="G738" s="45"/>
      <c r="H738" s="45"/>
      <c r="I738" s="278"/>
      <c r="J738" s="45"/>
      <c r="K738" s="66"/>
      <c r="L738" s="66"/>
    </row>
    <row r="739" spans="1:12" x14ac:dyDescent="0.2">
      <c r="A739" s="41"/>
      <c r="B739" s="2"/>
      <c r="E739" s="279"/>
      <c r="F739" s="280"/>
      <c r="G739" s="45"/>
      <c r="H739" s="45"/>
      <c r="I739" s="278"/>
      <c r="J739" s="45"/>
      <c r="K739" s="66"/>
      <c r="L739" s="66"/>
    </row>
    <row r="740" spans="1:12" x14ac:dyDescent="0.2">
      <c r="A740" s="41"/>
      <c r="B740" s="2"/>
      <c r="E740" s="279"/>
      <c r="F740" s="280"/>
      <c r="G740" s="45"/>
      <c r="H740" s="45"/>
      <c r="I740" s="278"/>
      <c r="J740" s="45"/>
      <c r="K740" s="66"/>
      <c r="L740" s="66"/>
    </row>
    <row r="741" spans="1:12" x14ac:dyDescent="0.2">
      <c r="A741" s="41"/>
      <c r="B741" s="2"/>
      <c r="E741" s="279"/>
      <c r="F741" s="280"/>
      <c r="G741" s="45"/>
      <c r="H741" s="45"/>
      <c r="I741" s="278"/>
      <c r="J741" s="45"/>
      <c r="K741" s="66"/>
      <c r="L741" s="66"/>
    </row>
    <row r="742" spans="1:12" x14ac:dyDescent="0.2">
      <c r="A742" s="41"/>
      <c r="B742" s="2"/>
      <c r="E742" s="279"/>
      <c r="F742" s="280"/>
      <c r="G742" s="45"/>
      <c r="H742" s="45"/>
      <c r="I742" s="278"/>
      <c r="J742" s="45"/>
      <c r="K742" s="66"/>
      <c r="L742" s="66"/>
    </row>
    <row r="743" spans="1:12" x14ac:dyDescent="0.2">
      <c r="A743" s="41"/>
      <c r="B743" s="2"/>
      <c r="E743" s="279"/>
      <c r="F743" s="280"/>
      <c r="G743" s="45"/>
      <c r="H743" s="45"/>
      <c r="I743" s="278"/>
      <c r="J743" s="45"/>
      <c r="K743" s="66"/>
      <c r="L743" s="66"/>
    </row>
    <row r="744" spans="1:12" x14ac:dyDescent="0.2">
      <c r="A744" s="41"/>
      <c r="B744" s="2"/>
      <c r="E744" s="279"/>
      <c r="F744" s="280"/>
      <c r="G744" s="45"/>
      <c r="H744" s="45"/>
      <c r="I744" s="278"/>
      <c r="J744" s="45"/>
      <c r="K744" s="66"/>
      <c r="L744" s="66"/>
    </row>
    <row r="745" spans="1:12" x14ac:dyDescent="0.2">
      <c r="A745" s="41"/>
      <c r="B745" s="2"/>
      <c r="E745" s="279"/>
      <c r="F745" s="280"/>
      <c r="G745" s="45"/>
      <c r="H745" s="45"/>
      <c r="I745" s="278"/>
      <c r="J745" s="45"/>
      <c r="K745" s="66"/>
      <c r="L745" s="66"/>
    </row>
    <row r="746" spans="1:12" x14ac:dyDescent="0.2">
      <c r="A746" s="41"/>
      <c r="B746" s="2"/>
      <c r="E746" s="279"/>
      <c r="F746" s="280"/>
      <c r="G746" s="45"/>
      <c r="H746" s="45"/>
      <c r="I746" s="278"/>
      <c r="J746" s="45"/>
      <c r="K746" s="66"/>
      <c r="L746" s="66"/>
    </row>
    <row r="747" spans="1:12" x14ac:dyDescent="0.2">
      <c r="A747" s="41"/>
      <c r="B747" s="2"/>
      <c r="E747" s="279"/>
      <c r="F747" s="280"/>
      <c r="G747" s="45"/>
      <c r="H747" s="45"/>
      <c r="I747" s="278"/>
      <c r="J747" s="45"/>
      <c r="K747" s="66"/>
      <c r="L747" s="66"/>
    </row>
    <row r="748" spans="1:12" x14ac:dyDescent="0.2">
      <c r="A748" s="41"/>
      <c r="B748" s="2"/>
      <c r="E748" s="279"/>
      <c r="F748" s="280"/>
      <c r="G748" s="45"/>
      <c r="H748" s="45"/>
      <c r="I748" s="278"/>
      <c r="J748" s="45"/>
      <c r="K748" s="66"/>
      <c r="L748" s="66"/>
    </row>
    <row r="749" spans="1:12" x14ac:dyDescent="0.2">
      <c r="A749" s="41"/>
      <c r="B749" s="2"/>
      <c r="E749" s="279"/>
      <c r="F749" s="280"/>
      <c r="G749" s="45"/>
      <c r="H749" s="45"/>
      <c r="I749" s="278"/>
      <c r="J749" s="45"/>
      <c r="K749" s="66"/>
      <c r="L749" s="66"/>
    </row>
    <row r="750" spans="1:12" x14ac:dyDescent="0.2">
      <c r="A750" s="41"/>
      <c r="B750" s="2"/>
      <c r="E750" s="279"/>
      <c r="F750" s="280"/>
      <c r="G750" s="45"/>
      <c r="H750" s="45"/>
      <c r="I750" s="278"/>
      <c r="J750" s="45"/>
      <c r="K750" s="66"/>
      <c r="L750" s="66"/>
    </row>
    <row r="751" spans="1:12" x14ac:dyDescent="0.2">
      <c r="A751" s="41"/>
      <c r="B751" s="2"/>
      <c r="E751" s="279"/>
      <c r="F751" s="280"/>
      <c r="G751" s="45"/>
      <c r="H751" s="45"/>
      <c r="I751" s="278"/>
      <c r="J751" s="45"/>
      <c r="K751" s="66"/>
      <c r="L751" s="66"/>
    </row>
    <row r="752" spans="1:12" x14ac:dyDescent="0.2">
      <c r="A752" s="41"/>
      <c r="B752" s="2"/>
      <c r="E752" s="279"/>
      <c r="F752" s="280"/>
      <c r="G752" s="45"/>
      <c r="H752" s="45"/>
      <c r="I752" s="278"/>
      <c r="J752" s="45"/>
      <c r="K752" s="66"/>
      <c r="L752" s="66"/>
    </row>
    <row r="753" spans="1:12" x14ac:dyDescent="0.2">
      <c r="A753" s="41"/>
      <c r="B753" s="2"/>
      <c r="E753" s="279"/>
      <c r="F753" s="280"/>
      <c r="G753" s="45"/>
      <c r="H753" s="45"/>
      <c r="I753" s="278"/>
      <c r="J753" s="45"/>
      <c r="K753" s="66"/>
      <c r="L753" s="66"/>
    </row>
    <row r="754" spans="1:12" x14ac:dyDescent="0.2">
      <c r="A754" s="41"/>
      <c r="B754" s="2"/>
      <c r="E754" s="279"/>
      <c r="F754" s="280"/>
      <c r="G754" s="45"/>
      <c r="H754" s="45"/>
      <c r="I754" s="278"/>
      <c r="J754" s="45"/>
      <c r="K754" s="66"/>
      <c r="L754" s="66"/>
    </row>
    <row r="755" spans="1:12" x14ac:dyDescent="0.2">
      <c r="A755" s="41"/>
      <c r="B755" s="2"/>
      <c r="E755" s="279"/>
      <c r="F755" s="280"/>
      <c r="G755" s="45"/>
      <c r="H755" s="45"/>
      <c r="I755" s="278"/>
      <c r="J755" s="45"/>
      <c r="K755" s="66"/>
      <c r="L755" s="66"/>
    </row>
    <row r="756" spans="1:12" x14ac:dyDescent="0.2">
      <c r="A756" s="41"/>
      <c r="B756" s="2"/>
      <c r="E756" s="279"/>
      <c r="F756" s="280"/>
      <c r="G756" s="45"/>
      <c r="H756" s="45"/>
      <c r="I756" s="278"/>
      <c r="J756" s="45"/>
      <c r="K756" s="66"/>
      <c r="L756" s="66"/>
    </row>
    <row r="757" spans="1:12" x14ac:dyDescent="0.2">
      <c r="A757" s="41"/>
      <c r="B757" s="2"/>
      <c r="E757" s="279"/>
      <c r="F757" s="280"/>
      <c r="G757" s="45"/>
      <c r="H757" s="45"/>
      <c r="I757" s="278"/>
      <c r="J757" s="45"/>
      <c r="K757" s="66"/>
      <c r="L757" s="66"/>
    </row>
    <row r="758" spans="1:12" x14ac:dyDescent="0.2">
      <c r="A758" s="41"/>
      <c r="B758" s="2"/>
      <c r="E758" s="279"/>
      <c r="F758" s="280"/>
      <c r="G758" s="45"/>
      <c r="H758" s="45"/>
      <c r="I758" s="278"/>
      <c r="J758" s="45"/>
      <c r="K758" s="66"/>
      <c r="L758" s="66"/>
    </row>
    <row r="759" spans="1:12" x14ac:dyDescent="0.2">
      <c r="A759" s="41"/>
      <c r="B759" s="2"/>
      <c r="E759" s="279"/>
      <c r="F759" s="280"/>
      <c r="G759" s="45"/>
      <c r="H759" s="45"/>
      <c r="I759" s="278"/>
      <c r="J759" s="45"/>
      <c r="K759" s="66"/>
      <c r="L759" s="66"/>
    </row>
    <row r="760" spans="1:12" x14ac:dyDescent="0.2">
      <c r="A760" s="41"/>
      <c r="B760" s="2"/>
      <c r="E760" s="279"/>
      <c r="F760" s="280"/>
      <c r="G760" s="45"/>
      <c r="H760" s="45"/>
      <c r="I760" s="278"/>
      <c r="J760" s="45"/>
      <c r="K760" s="66"/>
      <c r="L760" s="66"/>
    </row>
    <row r="761" spans="1:12" x14ac:dyDescent="0.2">
      <c r="A761" s="41"/>
      <c r="B761" s="2"/>
      <c r="E761" s="279"/>
      <c r="F761" s="280"/>
      <c r="G761" s="45"/>
      <c r="H761" s="45"/>
      <c r="I761" s="278"/>
      <c r="J761" s="45"/>
      <c r="K761" s="66"/>
      <c r="L761" s="66"/>
    </row>
    <row r="762" spans="1:12" x14ac:dyDescent="0.2">
      <c r="A762" s="41"/>
      <c r="B762" s="2"/>
      <c r="E762" s="279"/>
      <c r="F762" s="280"/>
      <c r="G762" s="45"/>
      <c r="H762" s="45"/>
      <c r="I762" s="278"/>
      <c r="J762" s="45"/>
      <c r="K762" s="66"/>
      <c r="L762" s="66"/>
    </row>
    <row r="763" spans="1:12" x14ac:dyDescent="0.2">
      <c r="A763" s="41"/>
      <c r="B763" s="2"/>
      <c r="E763" s="279"/>
      <c r="F763" s="280"/>
      <c r="G763" s="45"/>
      <c r="H763" s="45"/>
      <c r="I763" s="278"/>
      <c r="J763" s="45"/>
      <c r="K763" s="66"/>
      <c r="L763" s="66"/>
    </row>
    <row r="764" spans="1:12" x14ac:dyDescent="0.2">
      <c r="A764" s="41"/>
      <c r="B764" s="2"/>
      <c r="E764" s="279"/>
      <c r="F764" s="280"/>
      <c r="G764" s="45"/>
      <c r="H764" s="45"/>
      <c r="I764" s="278"/>
      <c r="J764" s="45"/>
      <c r="K764" s="66"/>
      <c r="L764" s="66"/>
    </row>
    <row r="765" spans="1:12" x14ac:dyDescent="0.2">
      <c r="A765" s="41"/>
      <c r="B765" s="2"/>
      <c r="E765" s="279"/>
      <c r="F765" s="280"/>
      <c r="G765" s="45"/>
      <c r="H765" s="45"/>
      <c r="I765" s="278"/>
      <c r="J765" s="45"/>
      <c r="K765" s="66"/>
      <c r="L765" s="66"/>
    </row>
    <row r="766" spans="1:12" x14ac:dyDescent="0.2">
      <c r="A766" s="41"/>
      <c r="B766" s="2"/>
      <c r="E766" s="279"/>
      <c r="F766" s="280"/>
      <c r="G766" s="45"/>
      <c r="H766" s="45"/>
      <c r="I766" s="278"/>
      <c r="J766" s="45"/>
      <c r="K766" s="66"/>
      <c r="L766" s="66"/>
    </row>
    <row r="767" spans="1:12" x14ac:dyDescent="0.2">
      <c r="A767" s="41"/>
      <c r="B767" s="2"/>
      <c r="E767" s="279"/>
      <c r="F767" s="280"/>
      <c r="G767" s="45"/>
      <c r="H767" s="45"/>
      <c r="I767" s="278"/>
      <c r="J767" s="45"/>
      <c r="K767" s="66"/>
      <c r="L767" s="66"/>
    </row>
    <row r="768" spans="1:12" x14ac:dyDescent="0.2">
      <c r="A768" s="41"/>
      <c r="B768" s="2"/>
      <c r="E768" s="279"/>
      <c r="F768" s="280"/>
      <c r="G768" s="45"/>
      <c r="H768" s="45"/>
      <c r="I768" s="278"/>
      <c r="J768" s="45"/>
      <c r="K768" s="66"/>
      <c r="L768" s="66"/>
    </row>
    <row r="769" spans="1:12" x14ac:dyDescent="0.2">
      <c r="A769" s="41"/>
      <c r="B769" s="2"/>
      <c r="E769" s="279"/>
      <c r="F769" s="280"/>
      <c r="G769" s="45"/>
      <c r="H769" s="45"/>
      <c r="I769" s="278"/>
      <c r="J769" s="45"/>
      <c r="K769" s="66"/>
      <c r="L769" s="66"/>
    </row>
    <row r="770" spans="1:12" x14ac:dyDescent="0.2">
      <c r="A770" s="41"/>
      <c r="B770" s="2"/>
      <c r="E770" s="279"/>
      <c r="F770" s="280"/>
      <c r="G770" s="45"/>
      <c r="H770" s="45"/>
      <c r="I770" s="278"/>
      <c r="J770" s="45"/>
      <c r="K770" s="66"/>
      <c r="L770" s="66"/>
    </row>
    <row r="771" spans="1:12" x14ac:dyDescent="0.2">
      <c r="A771" s="41"/>
      <c r="B771" s="2"/>
      <c r="E771" s="279"/>
      <c r="F771" s="280"/>
      <c r="G771" s="45"/>
      <c r="H771" s="45"/>
      <c r="I771" s="278"/>
      <c r="J771" s="45"/>
      <c r="K771" s="66"/>
      <c r="L771" s="66"/>
    </row>
    <row r="772" spans="1:12" x14ac:dyDescent="0.2">
      <c r="A772" s="41"/>
      <c r="B772" s="2"/>
      <c r="E772" s="279"/>
      <c r="F772" s="280"/>
      <c r="G772" s="45"/>
      <c r="H772" s="45"/>
      <c r="I772" s="278"/>
      <c r="J772" s="45"/>
      <c r="K772" s="66"/>
      <c r="L772" s="66"/>
    </row>
    <row r="773" spans="1:12" x14ac:dyDescent="0.2">
      <c r="A773" s="41"/>
      <c r="B773" s="2"/>
      <c r="E773" s="279"/>
      <c r="F773" s="280"/>
      <c r="G773" s="45"/>
      <c r="H773" s="45"/>
      <c r="I773" s="278"/>
      <c r="J773" s="45"/>
      <c r="K773" s="66"/>
      <c r="L773" s="66"/>
    </row>
    <row r="774" spans="1:12" x14ac:dyDescent="0.2">
      <c r="A774" s="41"/>
      <c r="B774" s="2"/>
      <c r="E774" s="279"/>
      <c r="F774" s="280"/>
      <c r="G774" s="45"/>
      <c r="H774" s="45"/>
      <c r="I774" s="278"/>
      <c r="J774" s="45"/>
      <c r="K774" s="66"/>
      <c r="L774" s="66"/>
    </row>
    <row r="775" spans="1:12" x14ac:dyDescent="0.2">
      <c r="A775" s="41"/>
      <c r="B775" s="2"/>
      <c r="E775" s="279"/>
      <c r="F775" s="280"/>
      <c r="G775" s="45"/>
      <c r="H775" s="45"/>
      <c r="I775" s="278"/>
      <c r="J775" s="45"/>
      <c r="K775" s="66"/>
      <c r="L775" s="66"/>
    </row>
    <row r="776" spans="1:12" x14ac:dyDescent="0.2">
      <c r="A776" s="41"/>
      <c r="B776" s="2"/>
      <c r="E776" s="279"/>
      <c r="F776" s="280"/>
      <c r="G776" s="45"/>
      <c r="H776" s="45"/>
      <c r="I776" s="278"/>
      <c r="J776" s="45"/>
      <c r="K776" s="66"/>
      <c r="L776" s="66"/>
    </row>
    <row r="777" spans="1:12" x14ac:dyDescent="0.2">
      <c r="A777" s="41"/>
      <c r="B777" s="2"/>
      <c r="E777" s="279"/>
      <c r="F777" s="280"/>
      <c r="G777" s="45"/>
      <c r="H777" s="45"/>
      <c r="I777" s="278"/>
      <c r="J777" s="45"/>
      <c r="K777" s="66"/>
      <c r="L777" s="66"/>
    </row>
    <row r="778" spans="1:12" x14ac:dyDescent="0.2">
      <c r="A778" s="41"/>
      <c r="B778" s="2"/>
      <c r="E778" s="279"/>
      <c r="F778" s="280"/>
      <c r="G778" s="45"/>
      <c r="H778" s="45"/>
      <c r="I778" s="278"/>
      <c r="J778" s="45"/>
      <c r="K778" s="66"/>
      <c r="L778" s="66"/>
    </row>
    <row r="779" spans="1:12" x14ac:dyDescent="0.2">
      <c r="A779" s="41"/>
      <c r="B779" s="2"/>
      <c r="E779" s="279"/>
      <c r="F779" s="280"/>
      <c r="G779" s="45"/>
      <c r="H779" s="45"/>
      <c r="I779" s="278"/>
      <c r="J779" s="45"/>
      <c r="K779" s="66"/>
      <c r="L779" s="66"/>
    </row>
    <row r="780" spans="1:12" x14ac:dyDescent="0.2">
      <c r="A780" s="41"/>
      <c r="B780" s="2"/>
      <c r="E780" s="279"/>
      <c r="F780" s="280"/>
      <c r="G780" s="45"/>
      <c r="H780" s="45"/>
      <c r="I780" s="278"/>
      <c r="J780" s="45"/>
      <c r="K780" s="66"/>
      <c r="L780" s="66"/>
    </row>
    <row r="781" spans="1:12" x14ac:dyDescent="0.2">
      <c r="A781" s="41"/>
      <c r="B781" s="2"/>
      <c r="E781" s="279"/>
      <c r="F781" s="280"/>
      <c r="G781" s="45"/>
      <c r="H781" s="45"/>
      <c r="I781" s="278"/>
      <c r="J781" s="45"/>
      <c r="K781" s="66"/>
      <c r="L781" s="66"/>
    </row>
    <row r="782" spans="1:12" x14ac:dyDescent="0.2">
      <c r="A782" s="41"/>
      <c r="B782" s="2"/>
      <c r="E782" s="279"/>
      <c r="F782" s="280"/>
      <c r="G782" s="45"/>
      <c r="H782" s="45"/>
      <c r="I782" s="278"/>
      <c r="J782" s="45"/>
      <c r="K782" s="66"/>
      <c r="L782" s="66"/>
    </row>
    <row r="783" spans="1:12" x14ac:dyDescent="0.2">
      <c r="A783" s="41"/>
      <c r="B783" s="2"/>
      <c r="E783" s="279"/>
      <c r="F783" s="280"/>
      <c r="G783" s="45"/>
      <c r="H783" s="45"/>
      <c r="I783" s="278"/>
      <c r="J783" s="45"/>
      <c r="K783" s="66"/>
      <c r="L783" s="66"/>
    </row>
    <row r="784" spans="1:12" x14ac:dyDescent="0.2">
      <c r="A784" s="41"/>
      <c r="B784" s="2"/>
      <c r="E784" s="279"/>
      <c r="F784" s="280"/>
      <c r="G784" s="45"/>
      <c r="H784" s="45"/>
      <c r="I784" s="278"/>
      <c r="J784" s="45"/>
      <c r="K784" s="66"/>
      <c r="L784" s="66"/>
    </row>
    <row r="785" spans="1:12" x14ac:dyDescent="0.2">
      <c r="A785" s="41"/>
      <c r="B785" s="2"/>
      <c r="E785" s="279"/>
      <c r="F785" s="280"/>
      <c r="G785" s="45"/>
      <c r="H785" s="45"/>
      <c r="I785" s="278"/>
      <c r="J785" s="45"/>
      <c r="K785" s="66"/>
      <c r="L785" s="66"/>
    </row>
    <row r="786" spans="1:12" x14ac:dyDescent="0.2">
      <c r="A786" s="41"/>
      <c r="B786" s="2"/>
      <c r="E786" s="279"/>
      <c r="F786" s="280"/>
      <c r="G786" s="45"/>
      <c r="H786" s="45"/>
      <c r="I786" s="278"/>
      <c r="J786" s="45"/>
      <c r="K786" s="66"/>
      <c r="L786" s="66"/>
    </row>
    <row r="787" spans="1:12" x14ac:dyDescent="0.2">
      <c r="A787" s="41"/>
      <c r="B787" s="2"/>
      <c r="E787" s="279"/>
      <c r="F787" s="280"/>
      <c r="G787" s="45"/>
      <c r="H787" s="45"/>
      <c r="I787" s="278"/>
      <c r="J787" s="45"/>
      <c r="K787" s="66"/>
      <c r="L787" s="66"/>
    </row>
    <row r="788" spans="1:12" x14ac:dyDescent="0.2">
      <c r="A788" s="41"/>
      <c r="B788" s="2"/>
      <c r="E788" s="279"/>
      <c r="F788" s="280"/>
      <c r="G788" s="45"/>
      <c r="H788" s="45"/>
      <c r="I788" s="278"/>
      <c r="J788" s="45"/>
      <c r="K788" s="66"/>
      <c r="L788" s="66"/>
    </row>
    <row r="789" spans="1:12" x14ac:dyDescent="0.2">
      <c r="A789" s="41"/>
      <c r="B789" s="2"/>
      <c r="E789" s="279"/>
      <c r="F789" s="280"/>
      <c r="G789" s="45"/>
      <c r="H789" s="45"/>
      <c r="I789" s="278"/>
      <c r="J789" s="45"/>
      <c r="K789" s="66"/>
      <c r="L789" s="66"/>
    </row>
    <row r="790" spans="1:12" x14ac:dyDescent="0.2">
      <c r="A790" s="41"/>
      <c r="B790" s="2"/>
      <c r="E790" s="279"/>
      <c r="F790" s="280"/>
      <c r="G790" s="45"/>
      <c r="H790" s="45"/>
      <c r="I790" s="278"/>
      <c r="J790" s="45"/>
      <c r="K790" s="66"/>
      <c r="L790" s="66"/>
    </row>
    <row r="791" spans="1:12" x14ac:dyDescent="0.2">
      <c r="A791" s="41"/>
      <c r="B791" s="2"/>
      <c r="E791" s="279"/>
      <c r="F791" s="280"/>
      <c r="G791" s="45"/>
      <c r="H791" s="45"/>
      <c r="I791" s="278"/>
      <c r="J791" s="45"/>
      <c r="K791" s="66"/>
      <c r="L791" s="66"/>
    </row>
    <row r="792" spans="1:12" x14ac:dyDescent="0.2">
      <c r="A792" s="41"/>
      <c r="B792" s="2"/>
      <c r="E792" s="279"/>
      <c r="F792" s="280"/>
      <c r="G792" s="45"/>
      <c r="H792" s="45"/>
      <c r="I792" s="278"/>
      <c r="J792" s="45"/>
      <c r="K792" s="66"/>
      <c r="L792" s="66"/>
    </row>
    <row r="793" spans="1:12" x14ac:dyDescent="0.2">
      <c r="A793" s="41"/>
      <c r="B793" s="2"/>
      <c r="E793" s="279"/>
      <c r="F793" s="280"/>
      <c r="G793" s="45"/>
      <c r="H793" s="45"/>
      <c r="I793" s="278"/>
      <c r="J793" s="45"/>
      <c r="K793" s="66"/>
      <c r="L793" s="66"/>
    </row>
    <row r="794" spans="1:12" x14ac:dyDescent="0.2">
      <c r="A794" s="41"/>
      <c r="B794" s="2"/>
      <c r="E794" s="279"/>
      <c r="F794" s="280"/>
      <c r="G794" s="45"/>
      <c r="H794" s="45"/>
      <c r="I794" s="278"/>
      <c r="J794" s="45"/>
      <c r="K794" s="66"/>
      <c r="L794" s="66"/>
    </row>
    <row r="795" spans="1:12" x14ac:dyDescent="0.2">
      <c r="A795" s="41"/>
      <c r="B795" s="2"/>
      <c r="E795" s="279"/>
      <c r="F795" s="280"/>
      <c r="G795" s="45"/>
      <c r="H795" s="45"/>
      <c r="I795" s="278"/>
      <c r="J795" s="45"/>
      <c r="K795" s="66"/>
      <c r="L795" s="66"/>
    </row>
    <row r="796" spans="1:12" x14ac:dyDescent="0.2">
      <c r="A796" s="41"/>
      <c r="B796" s="2"/>
      <c r="E796" s="279"/>
      <c r="F796" s="280"/>
      <c r="G796" s="45"/>
      <c r="H796" s="45"/>
      <c r="I796" s="278"/>
      <c r="J796" s="45"/>
      <c r="K796" s="66"/>
      <c r="L796" s="66"/>
    </row>
    <row r="797" spans="1:12" x14ac:dyDescent="0.2">
      <c r="A797" s="41"/>
      <c r="B797" s="2"/>
      <c r="E797" s="279"/>
      <c r="F797" s="280"/>
      <c r="G797" s="45"/>
      <c r="H797" s="45"/>
      <c r="I797" s="278"/>
      <c r="J797" s="45"/>
      <c r="K797" s="66"/>
      <c r="L797" s="66"/>
    </row>
    <row r="798" spans="1:12" x14ac:dyDescent="0.2">
      <c r="A798" s="41"/>
      <c r="B798" s="2"/>
      <c r="E798" s="279"/>
      <c r="F798" s="280"/>
      <c r="G798" s="45"/>
      <c r="H798" s="45"/>
      <c r="I798" s="278"/>
      <c r="J798" s="45"/>
      <c r="K798" s="66"/>
      <c r="L798" s="66"/>
    </row>
    <row r="799" spans="1:12" x14ac:dyDescent="0.2">
      <c r="A799" s="41"/>
      <c r="B799" s="2"/>
      <c r="E799" s="279"/>
      <c r="F799" s="280"/>
      <c r="G799" s="45"/>
      <c r="H799" s="45"/>
      <c r="I799" s="278"/>
      <c r="J799" s="45"/>
      <c r="K799" s="66"/>
      <c r="L799" s="66"/>
    </row>
    <row r="800" spans="1:12" x14ac:dyDescent="0.2">
      <c r="A800" s="41"/>
      <c r="B800" s="2"/>
      <c r="E800" s="279"/>
      <c r="F800" s="280"/>
      <c r="G800" s="45"/>
      <c r="H800" s="45"/>
      <c r="I800" s="278"/>
      <c r="J800" s="45"/>
      <c r="K800" s="66"/>
      <c r="L800" s="66"/>
    </row>
    <row r="801" spans="1:12" x14ac:dyDescent="0.2">
      <c r="A801" s="41"/>
      <c r="B801" s="2"/>
      <c r="E801" s="279"/>
      <c r="F801" s="280"/>
      <c r="G801" s="45"/>
      <c r="H801" s="45"/>
      <c r="I801" s="278"/>
      <c r="J801" s="45"/>
      <c r="K801" s="66"/>
      <c r="L801" s="66"/>
    </row>
    <row r="802" spans="1:12" x14ac:dyDescent="0.2">
      <c r="A802" s="41"/>
      <c r="B802" s="2"/>
      <c r="E802" s="279"/>
      <c r="F802" s="280"/>
      <c r="G802" s="45"/>
      <c r="H802" s="45"/>
      <c r="I802" s="278"/>
      <c r="J802" s="45"/>
      <c r="K802" s="66"/>
      <c r="L802" s="66"/>
    </row>
    <row r="803" spans="1:12" x14ac:dyDescent="0.2">
      <c r="A803" s="41"/>
      <c r="B803" s="2"/>
      <c r="E803" s="279"/>
      <c r="F803" s="280"/>
      <c r="G803" s="45"/>
      <c r="H803" s="45"/>
      <c r="I803" s="278"/>
      <c r="J803" s="45"/>
      <c r="K803" s="66"/>
      <c r="L803" s="66"/>
    </row>
    <row r="804" spans="1:12" x14ac:dyDescent="0.2">
      <c r="A804" s="41"/>
      <c r="B804" s="2"/>
      <c r="E804" s="279"/>
      <c r="F804" s="280"/>
      <c r="G804" s="45"/>
      <c r="H804" s="45"/>
      <c r="I804" s="278"/>
      <c r="J804" s="45"/>
      <c r="K804" s="66"/>
      <c r="L804" s="66"/>
    </row>
    <row r="805" spans="1:12" x14ac:dyDescent="0.2">
      <c r="A805" s="41"/>
      <c r="B805" s="2"/>
      <c r="E805" s="279"/>
      <c r="F805" s="280"/>
      <c r="G805" s="45"/>
      <c r="H805" s="45"/>
      <c r="I805" s="278"/>
      <c r="J805" s="45"/>
      <c r="K805" s="66"/>
      <c r="L805" s="66"/>
    </row>
    <row r="806" spans="1:12" x14ac:dyDescent="0.2">
      <c r="A806" s="41"/>
      <c r="B806" s="2"/>
      <c r="E806" s="279"/>
      <c r="F806" s="280"/>
      <c r="G806" s="45"/>
      <c r="H806" s="45"/>
      <c r="I806" s="278"/>
      <c r="J806" s="45"/>
      <c r="K806" s="66"/>
      <c r="L806" s="66"/>
    </row>
    <row r="807" spans="1:12" x14ac:dyDescent="0.2">
      <c r="A807" s="41"/>
      <c r="B807" s="2"/>
      <c r="E807" s="279"/>
      <c r="F807" s="280"/>
      <c r="G807" s="45"/>
      <c r="H807" s="45"/>
      <c r="I807" s="278"/>
      <c r="J807" s="45"/>
      <c r="K807" s="66"/>
      <c r="L807" s="66"/>
    </row>
    <row r="808" spans="1:12" x14ac:dyDescent="0.2">
      <c r="A808" s="41"/>
      <c r="B808" s="2"/>
      <c r="E808" s="279"/>
      <c r="F808" s="280"/>
      <c r="G808" s="45"/>
      <c r="H808" s="45"/>
      <c r="I808" s="278"/>
      <c r="J808" s="45"/>
      <c r="K808" s="66"/>
      <c r="L808" s="66"/>
    </row>
    <row r="809" spans="1:12" x14ac:dyDescent="0.2">
      <c r="A809" s="41"/>
      <c r="B809" s="2"/>
      <c r="E809" s="279"/>
      <c r="F809" s="280"/>
      <c r="G809" s="45"/>
      <c r="H809" s="45"/>
      <c r="I809" s="278"/>
      <c r="J809" s="45"/>
      <c r="K809" s="66"/>
      <c r="L809" s="66"/>
    </row>
    <row r="810" spans="1:12" x14ac:dyDescent="0.2">
      <c r="A810" s="41"/>
      <c r="B810" s="2"/>
      <c r="E810" s="279"/>
      <c r="F810" s="280"/>
      <c r="G810" s="45"/>
      <c r="H810" s="45"/>
      <c r="I810" s="278"/>
      <c r="J810" s="45"/>
      <c r="K810" s="66"/>
      <c r="L810" s="66"/>
    </row>
    <row r="811" spans="1:12" x14ac:dyDescent="0.2">
      <c r="A811" s="41"/>
      <c r="B811" s="2"/>
      <c r="E811" s="279"/>
      <c r="F811" s="280"/>
      <c r="G811" s="45"/>
      <c r="H811" s="45"/>
      <c r="I811" s="278"/>
      <c r="J811" s="45"/>
      <c r="K811" s="66"/>
      <c r="L811" s="66"/>
    </row>
    <row r="812" spans="1:12" x14ac:dyDescent="0.2">
      <c r="A812" s="41"/>
      <c r="B812" s="2"/>
      <c r="E812" s="279"/>
      <c r="F812" s="280"/>
      <c r="G812" s="45"/>
      <c r="H812" s="45"/>
      <c r="I812" s="278"/>
      <c r="J812" s="45"/>
      <c r="K812" s="66"/>
      <c r="L812" s="66"/>
    </row>
    <row r="813" spans="1:12" x14ac:dyDescent="0.2">
      <c r="A813" s="41"/>
      <c r="B813" s="2"/>
      <c r="E813" s="279"/>
      <c r="F813" s="280"/>
      <c r="G813" s="45"/>
      <c r="H813" s="45"/>
      <c r="I813" s="278"/>
      <c r="J813" s="45"/>
      <c r="K813" s="66"/>
      <c r="L813" s="66"/>
    </row>
    <row r="814" spans="1:12" x14ac:dyDescent="0.2">
      <c r="A814" s="41"/>
      <c r="B814" s="2"/>
      <c r="E814" s="279"/>
      <c r="F814" s="280"/>
      <c r="G814" s="45"/>
      <c r="H814" s="45"/>
      <c r="I814" s="278"/>
      <c r="J814" s="45"/>
      <c r="K814" s="66"/>
      <c r="L814" s="66"/>
    </row>
    <row r="815" spans="1:12" x14ac:dyDescent="0.2">
      <c r="A815" s="41"/>
      <c r="B815" s="2"/>
      <c r="E815" s="279"/>
      <c r="F815" s="280"/>
      <c r="G815" s="45"/>
      <c r="H815" s="45"/>
      <c r="I815" s="278"/>
      <c r="J815" s="45"/>
      <c r="K815" s="66"/>
      <c r="L815" s="66"/>
    </row>
    <row r="816" spans="1:12" x14ac:dyDescent="0.2">
      <c r="A816" s="41"/>
      <c r="B816" s="2"/>
      <c r="E816" s="279"/>
      <c r="F816" s="280"/>
      <c r="G816" s="45"/>
      <c r="H816" s="45"/>
      <c r="I816" s="278"/>
      <c r="J816" s="45"/>
      <c r="K816" s="66"/>
      <c r="L816" s="66"/>
    </row>
    <row r="817" spans="1:12" x14ac:dyDescent="0.2">
      <c r="A817" s="41"/>
      <c r="B817" s="2"/>
      <c r="E817" s="279"/>
      <c r="F817" s="280"/>
      <c r="G817" s="45"/>
      <c r="H817" s="45"/>
      <c r="I817" s="278"/>
      <c r="J817" s="45"/>
      <c r="K817" s="66"/>
      <c r="L817" s="66"/>
    </row>
    <row r="818" spans="1:12" x14ac:dyDescent="0.2">
      <c r="A818" s="41"/>
      <c r="B818" s="2"/>
      <c r="E818" s="279"/>
      <c r="F818" s="280"/>
      <c r="G818" s="45"/>
      <c r="H818" s="45"/>
      <c r="I818" s="278"/>
      <c r="J818" s="45"/>
      <c r="K818" s="66"/>
      <c r="L818" s="66"/>
    </row>
    <row r="819" spans="1:12" x14ac:dyDescent="0.2">
      <c r="A819" s="41"/>
      <c r="B819" s="2"/>
      <c r="E819" s="279"/>
      <c r="F819" s="280"/>
      <c r="G819" s="45"/>
      <c r="H819" s="45"/>
      <c r="I819" s="278"/>
      <c r="J819" s="45"/>
      <c r="K819" s="66"/>
      <c r="L819" s="66"/>
    </row>
    <row r="820" spans="1:12" x14ac:dyDescent="0.2">
      <c r="A820" s="41"/>
      <c r="B820" s="2"/>
      <c r="E820" s="279"/>
      <c r="F820" s="280"/>
      <c r="G820" s="45"/>
      <c r="H820" s="45"/>
      <c r="I820" s="278"/>
      <c r="J820" s="45"/>
      <c r="K820" s="66"/>
      <c r="L820" s="66"/>
    </row>
    <row r="821" spans="1:12" x14ac:dyDescent="0.2">
      <c r="A821" s="41"/>
      <c r="B821" s="2"/>
      <c r="E821" s="279"/>
      <c r="F821" s="280"/>
      <c r="G821" s="45"/>
      <c r="H821" s="45"/>
      <c r="I821" s="278"/>
      <c r="J821" s="45"/>
      <c r="K821" s="66"/>
      <c r="L821" s="66"/>
    </row>
    <row r="822" spans="1:12" x14ac:dyDescent="0.2">
      <c r="A822" s="41"/>
      <c r="B822" s="2"/>
      <c r="E822" s="279"/>
      <c r="F822" s="280"/>
      <c r="G822" s="45"/>
      <c r="H822" s="45"/>
      <c r="I822" s="278"/>
      <c r="J822" s="45"/>
      <c r="K822" s="66"/>
      <c r="L822" s="66"/>
    </row>
    <row r="823" spans="1:12" x14ac:dyDescent="0.2">
      <c r="A823" s="41"/>
      <c r="B823" s="2"/>
      <c r="E823" s="279"/>
      <c r="F823" s="280"/>
      <c r="G823" s="45"/>
      <c r="H823" s="45"/>
      <c r="I823" s="278"/>
      <c r="J823" s="45"/>
      <c r="K823" s="66"/>
      <c r="L823" s="66"/>
    </row>
    <row r="824" spans="1:12" x14ac:dyDescent="0.2">
      <c r="A824" s="41"/>
      <c r="B824" s="2"/>
      <c r="E824" s="279"/>
      <c r="F824" s="280"/>
      <c r="G824" s="45"/>
      <c r="H824" s="45"/>
      <c r="I824" s="278"/>
      <c r="J824" s="45"/>
      <c r="K824" s="66"/>
      <c r="L824" s="66"/>
    </row>
    <row r="825" spans="1:12" x14ac:dyDescent="0.2">
      <c r="A825" s="41"/>
      <c r="B825" s="2"/>
      <c r="E825" s="279"/>
      <c r="F825" s="280"/>
      <c r="G825" s="45"/>
      <c r="H825" s="45"/>
      <c r="I825" s="278"/>
      <c r="J825" s="45"/>
      <c r="K825" s="66"/>
      <c r="L825" s="66"/>
    </row>
    <row r="826" spans="1:12" x14ac:dyDescent="0.2">
      <c r="A826" s="41"/>
      <c r="B826" s="2"/>
      <c r="E826" s="279"/>
      <c r="F826" s="280"/>
      <c r="G826" s="45"/>
      <c r="H826" s="45"/>
      <c r="I826" s="278"/>
      <c r="J826" s="45"/>
      <c r="K826" s="66"/>
      <c r="L826" s="66"/>
    </row>
    <row r="827" spans="1:12" x14ac:dyDescent="0.2">
      <c r="A827" s="41"/>
      <c r="B827" s="2"/>
      <c r="E827" s="279"/>
      <c r="F827" s="280"/>
      <c r="G827" s="45"/>
      <c r="H827" s="45"/>
      <c r="I827" s="278"/>
      <c r="J827" s="45"/>
      <c r="K827" s="66"/>
      <c r="L827" s="66"/>
    </row>
    <row r="828" spans="1:12" x14ac:dyDescent="0.2">
      <c r="A828" s="41"/>
      <c r="B828" s="2"/>
      <c r="E828" s="279"/>
      <c r="F828" s="280"/>
      <c r="G828" s="45"/>
      <c r="H828" s="45"/>
      <c r="I828" s="278"/>
      <c r="J828" s="45"/>
      <c r="K828" s="66"/>
      <c r="L828" s="66"/>
    </row>
    <row r="829" spans="1:12" x14ac:dyDescent="0.2">
      <c r="A829" s="41"/>
      <c r="B829" s="2"/>
      <c r="E829" s="279"/>
      <c r="F829" s="280"/>
      <c r="G829" s="45"/>
      <c r="H829" s="45"/>
      <c r="I829" s="278"/>
      <c r="J829" s="45"/>
      <c r="K829" s="66"/>
      <c r="L829" s="66"/>
    </row>
    <row r="830" spans="1:12" x14ac:dyDescent="0.2">
      <c r="A830" s="41"/>
      <c r="B830" s="2"/>
      <c r="E830" s="279"/>
      <c r="F830" s="280"/>
      <c r="G830" s="45"/>
      <c r="H830" s="45"/>
      <c r="I830" s="278"/>
      <c r="J830" s="45"/>
      <c r="K830" s="66"/>
      <c r="L830" s="66"/>
    </row>
    <row r="831" spans="1:12" x14ac:dyDescent="0.2">
      <c r="A831" s="41"/>
      <c r="B831" s="2"/>
      <c r="E831" s="279"/>
      <c r="F831" s="280"/>
      <c r="G831" s="45"/>
      <c r="H831" s="45"/>
      <c r="I831" s="278"/>
      <c r="J831" s="45"/>
      <c r="K831" s="66"/>
      <c r="L831" s="66"/>
    </row>
    <row r="832" spans="1:12" x14ac:dyDescent="0.2">
      <c r="A832" s="41"/>
      <c r="B832" s="2"/>
      <c r="E832" s="279"/>
      <c r="F832" s="280"/>
      <c r="G832" s="45"/>
      <c r="H832" s="45"/>
      <c r="I832" s="278"/>
      <c r="J832" s="45"/>
      <c r="K832" s="66"/>
      <c r="L832" s="66"/>
    </row>
    <row r="833" spans="1:12" x14ac:dyDescent="0.2">
      <c r="A833" s="41"/>
      <c r="B833" s="2"/>
      <c r="E833" s="279"/>
      <c r="F833" s="280"/>
      <c r="G833" s="45"/>
      <c r="H833" s="45"/>
      <c r="I833" s="278"/>
      <c r="J833" s="45"/>
      <c r="K833" s="66"/>
      <c r="L833" s="66"/>
    </row>
    <row r="834" spans="1:12" x14ac:dyDescent="0.2">
      <c r="A834" s="41"/>
      <c r="B834" s="2"/>
      <c r="E834" s="279"/>
      <c r="F834" s="280"/>
      <c r="G834" s="45"/>
      <c r="H834" s="45"/>
      <c r="I834" s="278"/>
      <c r="J834" s="45"/>
      <c r="K834" s="66"/>
      <c r="L834" s="66"/>
    </row>
    <row r="835" spans="1:12" x14ac:dyDescent="0.2">
      <c r="A835" s="41"/>
      <c r="B835" s="2"/>
      <c r="E835" s="279"/>
      <c r="F835" s="280"/>
      <c r="G835" s="45"/>
      <c r="H835" s="45"/>
      <c r="I835" s="278"/>
      <c r="J835" s="45"/>
      <c r="K835" s="66"/>
      <c r="L835" s="66"/>
    </row>
    <row r="836" spans="1:12" x14ac:dyDescent="0.2">
      <c r="A836" s="41"/>
      <c r="B836" s="2"/>
      <c r="E836" s="279"/>
      <c r="F836" s="280"/>
      <c r="G836" s="45"/>
      <c r="H836" s="45"/>
      <c r="I836" s="278"/>
      <c r="J836" s="45"/>
      <c r="K836" s="66"/>
      <c r="L836" s="66"/>
    </row>
    <row r="837" spans="1:12" x14ac:dyDescent="0.2">
      <c r="A837" s="41"/>
      <c r="B837" s="2"/>
      <c r="E837" s="279"/>
      <c r="F837" s="280"/>
      <c r="G837" s="45"/>
      <c r="H837" s="45"/>
      <c r="I837" s="278"/>
      <c r="J837" s="45"/>
      <c r="K837" s="66"/>
      <c r="L837" s="66"/>
    </row>
    <row r="838" spans="1:12" x14ac:dyDescent="0.2">
      <c r="A838" s="41"/>
      <c r="B838" s="2"/>
      <c r="E838" s="279"/>
      <c r="F838" s="280"/>
      <c r="G838" s="45"/>
      <c r="H838" s="45"/>
      <c r="I838" s="278"/>
      <c r="J838" s="45"/>
      <c r="K838" s="66"/>
      <c r="L838" s="66"/>
    </row>
    <row r="839" spans="1:12" x14ac:dyDescent="0.2">
      <c r="A839" s="41"/>
      <c r="B839" s="2"/>
      <c r="E839" s="279"/>
      <c r="F839" s="280"/>
      <c r="G839" s="45"/>
      <c r="H839" s="45"/>
      <c r="I839" s="278"/>
      <c r="J839" s="45"/>
      <c r="K839" s="66"/>
      <c r="L839" s="66"/>
    </row>
    <row r="840" spans="1:12" x14ac:dyDescent="0.2">
      <c r="A840" s="41"/>
      <c r="B840" s="2"/>
      <c r="E840" s="279"/>
      <c r="F840" s="280"/>
      <c r="G840" s="45"/>
      <c r="H840" s="45"/>
      <c r="I840" s="278"/>
      <c r="J840" s="45"/>
      <c r="K840" s="66"/>
      <c r="L840" s="66"/>
    </row>
    <row r="841" spans="1:12" x14ac:dyDescent="0.2">
      <c r="A841" s="41"/>
      <c r="B841" s="2"/>
      <c r="E841" s="279"/>
      <c r="F841" s="280"/>
      <c r="G841" s="45"/>
      <c r="H841" s="45"/>
      <c r="I841" s="278"/>
      <c r="J841" s="45"/>
      <c r="K841" s="66"/>
      <c r="L841" s="66"/>
    </row>
    <row r="842" spans="1:12" x14ac:dyDescent="0.2">
      <c r="A842" s="41"/>
      <c r="B842" s="2"/>
      <c r="E842" s="279"/>
      <c r="F842" s="280"/>
      <c r="G842" s="45"/>
      <c r="H842" s="45"/>
      <c r="I842" s="278"/>
      <c r="J842" s="45"/>
      <c r="K842" s="66"/>
      <c r="L842" s="66"/>
    </row>
    <row r="843" spans="1:12" x14ac:dyDescent="0.2">
      <c r="A843" s="41"/>
      <c r="B843" s="2"/>
      <c r="E843" s="279"/>
      <c r="F843" s="280"/>
      <c r="G843" s="45"/>
      <c r="H843" s="45"/>
      <c r="I843" s="278"/>
      <c r="J843" s="45"/>
      <c r="K843" s="66"/>
      <c r="L843" s="66"/>
    </row>
    <row r="844" spans="1:12" x14ac:dyDescent="0.2">
      <c r="A844" s="41"/>
      <c r="B844" s="2"/>
      <c r="E844" s="279"/>
      <c r="F844" s="280"/>
      <c r="G844" s="45"/>
      <c r="H844" s="45"/>
      <c r="I844" s="278"/>
      <c r="J844" s="45"/>
      <c r="K844" s="66"/>
      <c r="L844" s="66"/>
    </row>
    <row r="845" spans="1:12" x14ac:dyDescent="0.2">
      <c r="A845" s="41"/>
      <c r="B845" s="2"/>
      <c r="E845" s="279"/>
      <c r="F845" s="280"/>
      <c r="G845" s="45"/>
      <c r="H845" s="45"/>
      <c r="I845" s="278"/>
      <c r="J845" s="45"/>
      <c r="K845" s="66"/>
      <c r="L845" s="66"/>
    </row>
    <row r="846" spans="1:12" x14ac:dyDescent="0.2">
      <c r="A846" s="41"/>
      <c r="B846" s="2"/>
      <c r="E846" s="279"/>
      <c r="F846" s="280"/>
      <c r="G846" s="45"/>
      <c r="H846" s="45"/>
      <c r="I846" s="278"/>
      <c r="J846" s="45"/>
      <c r="K846" s="66"/>
      <c r="L846" s="66"/>
    </row>
    <row r="847" spans="1:12" x14ac:dyDescent="0.2">
      <c r="A847" s="41"/>
      <c r="B847" s="2"/>
      <c r="E847" s="279"/>
      <c r="F847" s="280"/>
      <c r="G847" s="45"/>
      <c r="H847" s="45"/>
      <c r="I847" s="278"/>
      <c r="J847" s="45"/>
      <c r="K847" s="66"/>
      <c r="L847" s="66"/>
    </row>
    <row r="848" spans="1:12" x14ac:dyDescent="0.2">
      <c r="A848" s="41"/>
      <c r="B848" s="2"/>
      <c r="E848" s="279"/>
      <c r="F848" s="280"/>
      <c r="G848" s="45"/>
      <c r="H848" s="45"/>
      <c r="I848" s="278"/>
      <c r="J848" s="45"/>
      <c r="K848" s="66"/>
      <c r="L848" s="66"/>
    </row>
    <row r="849" spans="1:12" x14ac:dyDescent="0.2">
      <c r="A849" s="41"/>
      <c r="B849" s="2"/>
      <c r="E849" s="279"/>
      <c r="F849" s="280"/>
      <c r="G849" s="45"/>
      <c r="H849" s="45"/>
      <c r="I849" s="278"/>
      <c r="J849" s="45"/>
      <c r="K849" s="66"/>
      <c r="L849" s="66"/>
    </row>
    <row r="850" spans="1:12" x14ac:dyDescent="0.2">
      <c r="A850" s="41"/>
      <c r="B850" s="2"/>
      <c r="E850" s="279"/>
      <c r="F850" s="280"/>
      <c r="G850" s="45"/>
      <c r="H850" s="45"/>
      <c r="I850" s="278"/>
      <c r="J850" s="45"/>
      <c r="K850" s="66"/>
      <c r="L850" s="66"/>
    </row>
    <row r="851" spans="1:12" x14ac:dyDescent="0.2">
      <c r="A851" s="41"/>
      <c r="B851" s="2"/>
      <c r="E851" s="279"/>
      <c r="F851" s="280"/>
      <c r="G851" s="45"/>
      <c r="H851" s="45"/>
      <c r="I851" s="278"/>
      <c r="J851" s="45"/>
      <c r="K851" s="66"/>
      <c r="L851" s="66"/>
    </row>
    <row r="852" spans="1:12" x14ac:dyDescent="0.2">
      <c r="A852" s="41"/>
      <c r="B852" s="2"/>
      <c r="E852" s="279"/>
      <c r="F852" s="280"/>
      <c r="G852" s="45"/>
      <c r="H852" s="45"/>
      <c r="I852" s="278"/>
      <c r="J852" s="45"/>
      <c r="K852" s="66"/>
      <c r="L852" s="66"/>
    </row>
    <row r="853" spans="1:12" x14ac:dyDescent="0.2">
      <c r="A853" s="41"/>
      <c r="B853" s="2"/>
      <c r="E853" s="279"/>
      <c r="F853" s="280"/>
      <c r="G853" s="45"/>
      <c r="H853" s="45"/>
      <c r="I853" s="278"/>
      <c r="J853" s="45"/>
      <c r="K853" s="66"/>
      <c r="L853" s="66"/>
    </row>
    <row r="854" spans="1:12" x14ac:dyDescent="0.2">
      <c r="A854" s="41"/>
      <c r="B854" s="2"/>
      <c r="E854" s="279"/>
      <c r="F854" s="280"/>
      <c r="G854" s="45"/>
      <c r="H854" s="45"/>
      <c r="I854" s="278"/>
      <c r="J854" s="45"/>
      <c r="K854" s="66"/>
      <c r="L854" s="66"/>
    </row>
    <row r="855" spans="1:12" x14ac:dyDescent="0.2">
      <c r="A855" s="41"/>
      <c r="B855" s="2"/>
      <c r="E855" s="279"/>
      <c r="F855" s="280"/>
      <c r="G855" s="45"/>
      <c r="H855" s="45"/>
      <c r="I855" s="278"/>
      <c r="J855" s="45"/>
      <c r="K855" s="66"/>
      <c r="L855" s="66"/>
    </row>
    <row r="856" spans="1:12" x14ac:dyDescent="0.2">
      <c r="A856" s="41"/>
      <c r="B856" s="2"/>
      <c r="E856" s="279"/>
      <c r="F856" s="280"/>
      <c r="G856" s="45"/>
      <c r="H856" s="45"/>
      <c r="I856" s="278"/>
      <c r="J856" s="45"/>
      <c r="K856" s="66"/>
      <c r="L856" s="66"/>
    </row>
    <row r="857" spans="1:12" x14ac:dyDescent="0.2">
      <c r="A857" s="41"/>
      <c r="B857" s="2"/>
      <c r="E857" s="279"/>
      <c r="F857" s="280"/>
      <c r="G857" s="45"/>
      <c r="H857" s="45"/>
      <c r="I857" s="278"/>
      <c r="J857" s="45"/>
      <c r="K857" s="66"/>
      <c r="L857" s="66"/>
    </row>
    <row r="858" spans="1:12" x14ac:dyDescent="0.2">
      <c r="A858" s="41"/>
      <c r="B858" s="2"/>
      <c r="E858" s="279"/>
      <c r="F858" s="280"/>
      <c r="G858" s="45"/>
      <c r="H858" s="45"/>
      <c r="I858" s="278"/>
      <c r="J858" s="45"/>
      <c r="K858" s="66"/>
      <c r="L858" s="66"/>
    </row>
    <row r="859" spans="1:12" x14ac:dyDescent="0.2">
      <c r="A859" s="41"/>
      <c r="B859" s="2"/>
      <c r="E859" s="279"/>
      <c r="F859" s="280"/>
      <c r="G859" s="45"/>
      <c r="H859" s="45"/>
      <c r="I859" s="278"/>
      <c r="J859" s="45"/>
      <c r="K859" s="66"/>
      <c r="L859" s="66"/>
    </row>
    <row r="860" spans="1:12" x14ac:dyDescent="0.2">
      <c r="A860" s="41"/>
      <c r="B860" s="2"/>
      <c r="E860" s="279"/>
      <c r="F860" s="280"/>
      <c r="G860" s="45"/>
      <c r="H860" s="45"/>
      <c r="I860" s="278"/>
      <c r="J860" s="45"/>
      <c r="K860" s="66"/>
      <c r="L860" s="66"/>
    </row>
    <row r="861" spans="1:12" x14ac:dyDescent="0.2">
      <c r="A861" s="41"/>
      <c r="B861" s="2"/>
      <c r="E861" s="279"/>
      <c r="F861" s="280"/>
      <c r="G861" s="45"/>
      <c r="H861" s="45"/>
      <c r="I861" s="278"/>
      <c r="J861" s="45"/>
      <c r="K861" s="66"/>
      <c r="L861" s="66"/>
    </row>
    <row r="862" spans="1:12" x14ac:dyDescent="0.2">
      <c r="A862" s="41"/>
      <c r="B862" s="2"/>
      <c r="E862" s="279"/>
      <c r="F862" s="280"/>
      <c r="G862" s="45"/>
      <c r="H862" s="45"/>
      <c r="I862" s="278"/>
      <c r="J862" s="45"/>
      <c r="K862" s="66"/>
      <c r="L862" s="66"/>
    </row>
    <row r="863" spans="1:12" x14ac:dyDescent="0.2">
      <c r="A863" s="41"/>
      <c r="B863" s="2"/>
      <c r="E863" s="279"/>
      <c r="F863" s="280"/>
      <c r="G863" s="45"/>
      <c r="H863" s="45"/>
      <c r="I863" s="278"/>
      <c r="J863" s="45"/>
      <c r="K863" s="66"/>
      <c r="L863" s="66"/>
    </row>
    <row r="864" spans="1:12" x14ac:dyDescent="0.2">
      <c r="A864" s="41"/>
      <c r="B864" s="2"/>
      <c r="E864" s="279"/>
      <c r="F864" s="280"/>
      <c r="G864" s="45"/>
      <c r="H864" s="45"/>
      <c r="I864" s="278"/>
      <c r="J864" s="45"/>
      <c r="K864" s="66"/>
      <c r="L864" s="66"/>
    </row>
    <row r="865" spans="1:12" x14ac:dyDescent="0.2">
      <c r="A865" s="41"/>
      <c r="B865" s="2"/>
      <c r="E865" s="279"/>
      <c r="F865" s="280"/>
      <c r="G865" s="45"/>
      <c r="H865" s="45"/>
      <c r="I865" s="278"/>
      <c r="J865" s="45"/>
      <c r="K865" s="66"/>
      <c r="L865" s="66"/>
    </row>
    <row r="866" spans="1:12" x14ac:dyDescent="0.2">
      <c r="A866" s="41"/>
      <c r="B866" s="2"/>
      <c r="E866" s="279"/>
      <c r="F866" s="280"/>
      <c r="G866" s="45"/>
      <c r="H866" s="45"/>
      <c r="I866" s="278"/>
      <c r="J866" s="45"/>
      <c r="K866" s="66"/>
      <c r="L866" s="66"/>
    </row>
    <row r="867" spans="1:12" x14ac:dyDescent="0.2">
      <c r="A867" s="41"/>
      <c r="B867" s="2"/>
      <c r="E867" s="279"/>
      <c r="F867" s="280"/>
      <c r="G867" s="45"/>
      <c r="H867" s="45"/>
      <c r="I867" s="278"/>
      <c r="J867" s="45"/>
      <c r="K867" s="66"/>
      <c r="L867" s="66"/>
    </row>
    <row r="868" spans="1:12" x14ac:dyDescent="0.2">
      <c r="A868" s="41"/>
      <c r="B868" s="2"/>
      <c r="E868" s="279"/>
      <c r="F868" s="280"/>
      <c r="G868" s="45"/>
      <c r="H868" s="45"/>
      <c r="I868" s="278"/>
      <c r="J868" s="45"/>
      <c r="K868" s="66"/>
      <c r="L868" s="66"/>
    </row>
    <row r="869" spans="1:12" x14ac:dyDescent="0.2">
      <c r="A869" s="41"/>
      <c r="B869" s="2"/>
      <c r="E869" s="279"/>
      <c r="F869" s="280"/>
      <c r="G869" s="45"/>
      <c r="H869" s="45"/>
      <c r="I869" s="278"/>
      <c r="J869" s="45"/>
      <c r="K869" s="66"/>
      <c r="L869" s="66"/>
    </row>
    <row r="870" spans="1:12" x14ac:dyDescent="0.2">
      <c r="A870" s="41"/>
      <c r="B870" s="2"/>
      <c r="E870" s="279"/>
      <c r="F870" s="280"/>
      <c r="G870" s="45"/>
      <c r="H870" s="45"/>
      <c r="I870" s="278"/>
      <c r="J870" s="45"/>
      <c r="K870" s="66"/>
      <c r="L870" s="66"/>
    </row>
    <row r="871" spans="1:12" x14ac:dyDescent="0.2">
      <c r="A871" s="41"/>
      <c r="B871" s="2"/>
      <c r="E871" s="279"/>
      <c r="F871" s="280"/>
      <c r="G871" s="45"/>
      <c r="H871" s="45"/>
      <c r="I871" s="278"/>
      <c r="J871" s="45"/>
      <c r="K871" s="66"/>
      <c r="L871" s="66"/>
    </row>
    <row r="872" spans="1:12" x14ac:dyDescent="0.2">
      <c r="A872" s="41"/>
      <c r="B872" s="2"/>
      <c r="E872" s="279"/>
      <c r="F872" s="280"/>
      <c r="G872" s="45"/>
      <c r="H872" s="45"/>
      <c r="I872" s="278"/>
      <c r="J872" s="45"/>
      <c r="K872" s="66"/>
      <c r="L872" s="66"/>
    </row>
    <row r="873" spans="1:12" x14ac:dyDescent="0.2">
      <c r="A873" s="41"/>
      <c r="B873" s="2"/>
      <c r="E873" s="279"/>
      <c r="F873" s="280"/>
      <c r="G873" s="45"/>
      <c r="H873" s="45"/>
      <c r="I873" s="278"/>
      <c r="J873" s="45"/>
      <c r="K873" s="66"/>
      <c r="L873" s="66"/>
    </row>
    <row r="874" spans="1:12" x14ac:dyDescent="0.2">
      <c r="A874" s="41"/>
      <c r="B874" s="2"/>
      <c r="E874" s="279"/>
      <c r="F874" s="280"/>
      <c r="G874" s="45"/>
      <c r="H874" s="45"/>
      <c r="I874" s="278"/>
      <c r="J874" s="45"/>
      <c r="K874" s="66"/>
      <c r="L874" s="66"/>
    </row>
    <row r="875" spans="1:12" x14ac:dyDescent="0.2">
      <c r="A875" s="41"/>
      <c r="B875" s="2"/>
      <c r="E875" s="279"/>
      <c r="F875" s="280"/>
      <c r="G875" s="45"/>
      <c r="H875" s="45"/>
      <c r="I875" s="278"/>
      <c r="J875" s="45"/>
      <c r="K875" s="66"/>
      <c r="L875" s="66"/>
    </row>
    <row r="876" spans="1:12" x14ac:dyDescent="0.2">
      <c r="A876" s="41"/>
      <c r="B876" s="2"/>
      <c r="E876" s="279"/>
      <c r="F876" s="280"/>
      <c r="G876" s="45"/>
      <c r="H876" s="45"/>
      <c r="I876" s="278"/>
      <c r="J876" s="45"/>
      <c r="K876" s="66"/>
      <c r="L876" s="66"/>
    </row>
    <row r="877" spans="1:12" x14ac:dyDescent="0.2">
      <c r="A877" s="41"/>
      <c r="B877" s="2"/>
      <c r="E877" s="279"/>
      <c r="F877" s="280"/>
      <c r="G877" s="45"/>
      <c r="H877" s="45"/>
      <c r="I877" s="278"/>
      <c r="J877" s="45"/>
      <c r="K877" s="66"/>
      <c r="L877" s="66"/>
    </row>
    <row r="878" spans="1:12" x14ac:dyDescent="0.2">
      <c r="A878" s="41"/>
      <c r="B878" s="2"/>
      <c r="E878" s="279"/>
      <c r="F878" s="280"/>
      <c r="G878" s="45"/>
      <c r="H878" s="45"/>
      <c r="I878" s="278"/>
      <c r="J878" s="45"/>
      <c r="K878" s="66"/>
      <c r="L878" s="66"/>
    </row>
    <row r="879" spans="1:12" x14ac:dyDescent="0.2">
      <c r="A879" s="41"/>
      <c r="B879" s="2"/>
      <c r="E879" s="279"/>
      <c r="F879" s="280"/>
      <c r="G879" s="45"/>
      <c r="H879" s="45"/>
      <c r="I879" s="278"/>
      <c r="J879" s="45"/>
      <c r="K879" s="66"/>
      <c r="L879" s="66"/>
    </row>
    <row r="880" spans="1:12" x14ac:dyDescent="0.2">
      <c r="A880" s="41"/>
      <c r="B880" s="2"/>
      <c r="E880" s="279"/>
      <c r="F880" s="280"/>
      <c r="G880" s="45"/>
      <c r="H880" s="45"/>
      <c r="I880" s="278"/>
      <c r="J880" s="45"/>
      <c r="K880" s="66"/>
      <c r="L880" s="66"/>
    </row>
    <row r="881" spans="1:12" x14ac:dyDescent="0.2">
      <c r="A881" s="41"/>
      <c r="B881" s="2"/>
      <c r="E881" s="279"/>
      <c r="F881" s="280"/>
      <c r="G881" s="45"/>
      <c r="H881" s="45"/>
      <c r="I881" s="278"/>
      <c r="J881" s="45"/>
      <c r="K881" s="66"/>
      <c r="L881" s="66"/>
    </row>
    <row r="882" spans="1:12" x14ac:dyDescent="0.2">
      <c r="A882" s="41"/>
      <c r="B882" s="2"/>
      <c r="E882" s="279"/>
      <c r="F882" s="280"/>
      <c r="G882" s="45"/>
      <c r="H882" s="45"/>
      <c r="I882" s="278"/>
      <c r="J882" s="45"/>
      <c r="K882" s="66"/>
      <c r="L882" s="66"/>
    </row>
    <row r="883" spans="1:12" x14ac:dyDescent="0.2">
      <c r="A883" s="41"/>
      <c r="B883" s="2"/>
      <c r="E883" s="279"/>
      <c r="F883" s="280"/>
      <c r="G883" s="45"/>
      <c r="H883" s="45"/>
      <c r="I883" s="278"/>
      <c r="J883" s="45"/>
      <c r="K883" s="66"/>
      <c r="L883" s="66"/>
    </row>
    <row r="884" spans="1:12" x14ac:dyDescent="0.2">
      <c r="A884" s="41"/>
      <c r="B884" s="2"/>
      <c r="E884" s="279"/>
      <c r="F884" s="280"/>
      <c r="G884" s="45"/>
      <c r="H884" s="45"/>
      <c r="I884" s="278"/>
      <c r="J884" s="45"/>
      <c r="K884" s="66"/>
      <c r="L884" s="66"/>
    </row>
    <row r="885" spans="1:12" x14ac:dyDescent="0.2">
      <c r="A885" s="41"/>
      <c r="B885" s="2"/>
      <c r="E885" s="279"/>
      <c r="F885" s="280"/>
      <c r="G885" s="45"/>
      <c r="H885" s="45"/>
      <c r="I885" s="278"/>
      <c r="J885" s="45"/>
      <c r="K885" s="66"/>
      <c r="L885" s="66"/>
    </row>
    <row r="886" spans="1:12" x14ac:dyDescent="0.2">
      <c r="A886" s="41"/>
      <c r="B886" s="2"/>
      <c r="E886" s="279"/>
      <c r="F886" s="280"/>
      <c r="G886" s="45"/>
      <c r="H886" s="45"/>
      <c r="I886" s="278"/>
      <c r="J886" s="45"/>
      <c r="K886" s="66"/>
      <c r="L886" s="66"/>
    </row>
    <row r="887" spans="1:12" x14ac:dyDescent="0.2">
      <c r="A887" s="41"/>
      <c r="B887" s="2"/>
      <c r="E887" s="279"/>
      <c r="F887" s="280"/>
      <c r="G887" s="45"/>
      <c r="H887" s="45"/>
      <c r="I887" s="278"/>
      <c r="J887" s="45"/>
      <c r="K887" s="66"/>
      <c r="L887" s="66"/>
    </row>
    <row r="888" spans="1:12" x14ac:dyDescent="0.2">
      <c r="A888" s="41"/>
      <c r="B888" s="2"/>
      <c r="E888" s="279"/>
      <c r="F888" s="280"/>
      <c r="G888" s="45"/>
      <c r="H888" s="45"/>
      <c r="I888" s="278"/>
      <c r="J888" s="45"/>
      <c r="K888" s="66"/>
      <c r="L888" s="66"/>
    </row>
    <row r="889" spans="1:12" x14ac:dyDescent="0.2">
      <c r="A889" s="41"/>
      <c r="B889" s="2"/>
      <c r="E889" s="279"/>
      <c r="F889" s="280"/>
      <c r="G889" s="45"/>
      <c r="H889" s="45"/>
      <c r="I889" s="278"/>
      <c r="J889" s="45"/>
      <c r="K889" s="66"/>
      <c r="L889" s="66"/>
    </row>
    <row r="890" spans="1:12" x14ac:dyDescent="0.2">
      <c r="A890" s="41"/>
      <c r="B890" s="2"/>
      <c r="E890" s="279"/>
      <c r="F890" s="280"/>
      <c r="G890" s="45"/>
      <c r="H890" s="45"/>
      <c r="I890" s="278"/>
      <c r="J890" s="45"/>
      <c r="K890" s="66"/>
      <c r="L890" s="66"/>
    </row>
    <row r="891" spans="1:12" x14ac:dyDescent="0.2">
      <c r="A891" s="41"/>
      <c r="B891" s="2"/>
      <c r="E891" s="279"/>
      <c r="F891" s="280"/>
      <c r="G891" s="45"/>
      <c r="H891" s="45"/>
      <c r="I891" s="278"/>
      <c r="J891" s="45"/>
      <c r="K891" s="66"/>
      <c r="L891" s="66"/>
    </row>
    <row r="892" spans="1:12" x14ac:dyDescent="0.2">
      <c r="A892" s="41"/>
      <c r="B892" s="2"/>
      <c r="E892" s="279"/>
      <c r="F892" s="280"/>
      <c r="G892" s="45"/>
      <c r="H892" s="45"/>
      <c r="I892" s="278"/>
      <c r="J892" s="45"/>
      <c r="K892" s="66"/>
      <c r="L892" s="66"/>
    </row>
    <row r="893" spans="1:12" x14ac:dyDescent="0.2">
      <c r="A893" s="41"/>
      <c r="B893" s="2"/>
      <c r="E893" s="279"/>
      <c r="F893" s="280"/>
      <c r="G893" s="45"/>
      <c r="H893" s="45"/>
      <c r="I893" s="278"/>
      <c r="J893" s="45"/>
      <c r="K893" s="66"/>
      <c r="L893" s="66"/>
    </row>
    <row r="894" spans="1:12" x14ac:dyDescent="0.2">
      <c r="A894" s="41"/>
      <c r="B894" s="2"/>
      <c r="E894" s="279"/>
      <c r="F894" s="280"/>
      <c r="G894" s="45"/>
      <c r="H894" s="45"/>
      <c r="I894" s="278"/>
      <c r="J894" s="45"/>
      <c r="K894" s="66"/>
      <c r="L894" s="66"/>
    </row>
    <row r="895" spans="1:12" x14ac:dyDescent="0.2">
      <c r="A895" s="41"/>
      <c r="B895" s="2"/>
      <c r="E895" s="279"/>
      <c r="F895" s="280"/>
      <c r="G895" s="45"/>
      <c r="H895" s="45"/>
      <c r="I895" s="278"/>
      <c r="J895" s="45"/>
      <c r="K895" s="66"/>
      <c r="L895" s="66"/>
    </row>
    <row r="896" spans="1:12" x14ac:dyDescent="0.2">
      <c r="A896" s="41"/>
      <c r="B896" s="2"/>
      <c r="E896" s="279"/>
      <c r="F896" s="280"/>
      <c r="G896" s="45"/>
      <c r="H896" s="45"/>
      <c r="I896" s="278"/>
      <c r="J896" s="45"/>
      <c r="K896" s="66"/>
      <c r="L896" s="66"/>
    </row>
    <row r="897" spans="1:12" x14ac:dyDescent="0.2">
      <c r="A897" s="41"/>
      <c r="B897" s="2"/>
      <c r="E897" s="279"/>
      <c r="F897" s="280"/>
      <c r="G897" s="45"/>
      <c r="H897" s="45"/>
      <c r="I897" s="278"/>
      <c r="J897" s="45"/>
      <c r="K897" s="66"/>
      <c r="L897" s="66"/>
    </row>
    <row r="898" spans="1:12" x14ac:dyDescent="0.2">
      <c r="A898" s="41"/>
      <c r="B898" s="2"/>
      <c r="E898" s="279"/>
      <c r="F898" s="280"/>
      <c r="G898" s="45"/>
      <c r="H898" s="45"/>
      <c r="I898" s="278"/>
      <c r="J898" s="45"/>
      <c r="K898" s="66"/>
      <c r="L898" s="66"/>
    </row>
    <row r="899" spans="1:12" x14ac:dyDescent="0.2">
      <c r="A899" s="41"/>
      <c r="B899" s="2"/>
      <c r="E899" s="279"/>
      <c r="F899" s="280"/>
      <c r="G899" s="45"/>
      <c r="H899" s="45"/>
      <c r="I899" s="278"/>
      <c r="J899" s="45"/>
      <c r="K899" s="66"/>
      <c r="L899" s="66"/>
    </row>
    <row r="900" spans="1:12" x14ac:dyDescent="0.2">
      <c r="A900" s="41"/>
      <c r="B900" s="2"/>
      <c r="E900" s="279"/>
      <c r="F900" s="280"/>
      <c r="G900" s="45"/>
      <c r="H900" s="45"/>
      <c r="I900" s="278"/>
      <c r="J900" s="45"/>
      <c r="K900" s="66"/>
      <c r="L900" s="66"/>
    </row>
    <row r="901" spans="1:12" x14ac:dyDescent="0.2">
      <c r="A901" s="41"/>
      <c r="B901" s="2"/>
      <c r="E901" s="279"/>
      <c r="F901" s="280"/>
      <c r="G901" s="45"/>
      <c r="H901" s="45"/>
      <c r="I901" s="278"/>
      <c r="J901" s="45"/>
      <c r="K901" s="66"/>
      <c r="L901" s="66"/>
    </row>
    <row r="902" spans="1:12" x14ac:dyDescent="0.2">
      <c r="A902" s="41"/>
      <c r="B902" s="2"/>
      <c r="E902" s="279"/>
      <c r="F902" s="280"/>
      <c r="G902" s="45"/>
      <c r="H902" s="45"/>
      <c r="I902" s="278"/>
      <c r="J902" s="45"/>
      <c r="K902" s="66"/>
      <c r="L902" s="66"/>
    </row>
    <row r="903" spans="1:12" x14ac:dyDescent="0.2">
      <c r="A903" s="41"/>
      <c r="B903" s="2"/>
      <c r="E903" s="279"/>
      <c r="F903" s="280"/>
      <c r="G903" s="45"/>
      <c r="H903" s="45"/>
      <c r="I903" s="278"/>
      <c r="J903" s="45"/>
      <c r="K903" s="66"/>
      <c r="L903" s="66"/>
    </row>
    <row r="904" spans="1:12" x14ac:dyDescent="0.2">
      <c r="A904" s="41"/>
      <c r="B904" s="2"/>
      <c r="E904" s="279"/>
      <c r="F904" s="280"/>
      <c r="G904" s="45"/>
      <c r="H904" s="45"/>
      <c r="I904" s="278"/>
      <c r="J904" s="45"/>
      <c r="K904" s="66"/>
      <c r="L904" s="66"/>
    </row>
    <row r="905" spans="1:12" x14ac:dyDescent="0.2">
      <c r="A905" s="41"/>
      <c r="B905" s="2"/>
      <c r="E905" s="279"/>
      <c r="F905" s="280"/>
      <c r="G905" s="45"/>
      <c r="H905" s="45"/>
      <c r="I905" s="278"/>
      <c r="J905" s="45"/>
      <c r="K905" s="66"/>
      <c r="L905" s="66"/>
    </row>
    <row r="906" spans="1:12" x14ac:dyDescent="0.2">
      <c r="A906" s="41"/>
      <c r="B906" s="2"/>
      <c r="E906" s="279"/>
      <c r="F906" s="280"/>
      <c r="G906" s="45"/>
      <c r="H906" s="45"/>
      <c r="I906" s="278"/>
      <c r="J906" s="45"/>
      <c r="K906" s="66"/>
      <c r="L906" s="66"/>
    </row>
    <row r="907" spans="1:12" x14ac:dyDescent="0.2">
      <c r="A907" s="41"/>
      <c r="B907" s="2"/>
      <c r="E907" s="279"/>
      <c r="F907" s="280"/>
      <c r="G907" s="45"/>
      <c r="H907" s="45"/>
      <c r="I907" s="278"/>
      <c r="J907" s="45"/>
      <c r="K907" s="66"/>
      <c r="L907" s="66"/>
    </row>
    <row r="908" spans="1:12" x14ac:dyDescent="0.2">
      <c r="A908" s="41"/>
      <c r="B908" s="2"/>
      <c r="E908" s="279"/>
      <c r="F908" s="280"/>
      <c r="G908" s="45"/>
      <c r="H908" s="45"/>
      <c r="I908" s="278"/>
      <c r="J908" s="45"/>
      <c r="K908" s="66"/>
      <c r="L908" s="66"/>
    </row>
    <row r="909" spans="1:12" x14ac:dyDescent="0.2">
      <c r="A909" s="41"/>
      <c r="B909" s="2"/>
      <c r="E909" s="279"/>
      <c r="F909" s="280"/>
      <c r="G909" s="45"/>
      <c r="H909" s="45"/>
      <c r="I909" s="278"/>
      <c r="J909" s="45"/>
      <c r="K909" s="66"/>
      <c r="L909" s="66"/>
    </row>
    <row r="910" spans="1:12" x14ac:dyDescent="0.2">
      <c r="A910" s="41"/>
      <c r="B910" s="2"/>
      <c r="E910" s="279"/>
      <c r="F910" s="280"/>
      <c r="G910" s="45"/>
      <c r="H910" s="45"/>
      <c r="I910" s="278"/>
      <c r="J910" s="45"/>
      <c r="K910" s="66"/>
      <c r="L910" s="66"/>
    </row>
    <row r="911" spans="1:12" x14ac:dyDescent="0.2">
      <c r="A911" s="41"/>
      <c r="B911" s="2"/>
      <c r="E911" s="279"/>
      <c r="F911" s="280"/>
      <c r="G911" s="45"/>
      <c r="H911" s="45"/>
      <c r="I911" s="278"/>
      <c r="J911" s="45"/>
      <c r="K911" s="66"/>
      <c r="L911" s="66"/>
    </row>
    <row r="912" spans="1:12" x14ac:dyDescent="0.2">
      <c r="A912" s="41"/>
      <c r="B912" s="2"/>
      <c r="E912" s="279"/>
      <c r="F912" s="280"/>
      <c r="G912" s="45"/>
      <c r="H912" s="45"/>
      <c r="I912" s="278"/>
      <c r="J912" s="45"/>
      <c r="K912" s="66"/>
      <c r="L912" s="66"/>
    </row>
    <row r="913" spans="1:12" x14ac:dyDescent="0.2">
      <c r="A913" s="41"/>
      <c r="B913" s="2"/>
      <c r="E913" s="279"/>
      <c r="F913" s="280"/>
      <c r="G913" s="45"/>
      <c r="H913" s="45"/>
      <c r="I913" s="278"/>
      <c r="J913" s="45"/>
      <c r="K913" s="66"/>
      <c r="L913" s="66"/>
    </row>
    <row r="914" spans="1:12" x14ac:dyDescent="0.2">
      <c r="A914" s="41"/>
      <c r="B914" s="2"/>
      <c r="E914" s="279"/>
      <c r="F914" s="280"/>
      <c r="G914" s="45"/>
      <c r="H914" s="45"/>
      <c r="I914" s="278"/>
      <c r="J914" s="45"/>
      <c r="K914" s="66"/>
      <c r="L914" s="66"/>
    </row>
    <row r="915" spans="1:12" x14ac:dyDescent="0.2">
      <c r="A915" s="41"/>
      <c r="B915" s="2"/>
      <c r="E915" s="279"/>
      <c r="F915" s="280"/>
      <c r="G915" s="45"/>
      <c r="H915" s="45"/>
      <c r="I915" s="278"/>
      <c r="J915" s="45"/>
      <c r="K915" s="66"/>
      <c r="L915" s="66"/>
    </row>
    <row r="916" spans="1:12" x14ac:dyDescent="0.2">
      <c r="A916" s="41"/>
      <c r="B916" s="2"/>
      <c r="E916" s="279"/>
      <c r="F916" s="280"/>
      <c r="G916" s="45"/>
      <c r="H916" s="45"/>
      <c r="I916" s="278"/>
      <c r="J916" s="45"/>
      <c r="K916" s="66"/>
      <c r="L916" s="66"/>
    </row>
    <row r="917" spans="1:12" x14ac:dyDescent="0.2">
      <c r="A917" s="41"/>
      <c r="B917" s="2"/>
      <c r="E917" s="279"/>
      <c r="F917" s="280"/>
      <c r="G917" s="45"/>
      <c r="H917" s="45"/>
      <c r="I917" s="278"/>
      <c r="J917" s="45"/>
      <c r="K917" s="66"/>
      <c r="L917" s="66"/>
    </row>
    <row r="918" spans="1:12" x14ac:dyDescent="0.2">
      <c r="A918" s="41"/>
      <c r="B918" s="2"/>
      <c r="E918" s="279"/>
      <c r="F918" s="280"/>
      <c r="G918" s="45"/>
      <c r="H918" s="45"/>
      <c r="I918" s="278"/>
      <c r="J918" s="45"/>
      <c r="K918" s="66"/>
      <c r="L918" s="66"/>
    </row>
    <row r="919" spans="1:12" x14ac:dyDescent="0.2">
      <c r="A919" s="41"/>
      <c r="B919" s="2"/>
      <c r="E919" s="279"/>
      <c r="F919" s="280"/>
      <c r="G919" s="45"/>
      <c r="H919" s="45"/>
      <c r="I919" s="278"/>
      <c r="J919" s="45"/>
      <c r="K919" s="66"/>
      <c r="L919" s="66"/>
    </row>
    <row r="920" spans="1:12" x14ac:dyDescent="0.2">
      <c r="A920" s="41"/>
      <c r="B920" s="2"/>
      <c r="E920" s="279"/>
      <c r="F920" s="280"/>
      <c r="G920" s="45"/>
      <c r="H920" s="45"/>
      <c r="I920" s="278"/>
      <c r="J920" s="45"/>
      <c r="K920" s="66"/>
      <c r="L920" s="66"/>
    </row>
    <row r="921" spans="1:12" x14ac:dyDescent="0.2">
      <c r="A921" s="41"/>
      <c r="B921" s="2"/>
      <c r="E921" s="279"/>
      <c r="F921" s="280"/>
      <c r="G921" s="45"/>
      <c r="H921" s="45"/>
      <c r="I921" s="278"/>
      <c r="J921" s="45"/>
      <c r="K921" s="66"/>
      <c r="L921" s="66"/>
    </row>
    <row r="922" spans="1:12" x14ac:dyDescent="0.2">
      <c r="A922" s="41"/>
      <c r="B922" s="2"/>
      <c r="E922" s="279"/>
      <c r="F922" s="280"/>
      <c r="G922" s="45"/>
      <c r="H922" s="45"/>
      <c r="I922" s="278"/>
      <c r="J922" s="45"/>
      <c r="K922" s="66"/>
      <c r="L922" s="66"/>
    </row>
    <row r="923" spans="1:12" x14ac:dyDescent="0.2">
      <c r="A923" s="41"/>
      <c r="B923" s="2"/>
      <c r="E923" s="279"/>
      <c r="F923" s="280"/>
      <c r="G923" s="45"/>
      <c r="H923" s="45"/>
      <c r="I923" s="278"/>
      <c r="J923" s="45"/>
      <c r="K923" s="66"/>
      <c r="L923" s="66"/>
    </row>
    <row r="924" spans="1:12" x14ac:dyDescent="0.2">
      <c r="A924" s="41"/>
      <c r="B924" s="2"/>
      <c r="E924" s="279"/>
      <c r="F924" s="280"/>
      <c r="G924" s="45"/>
      <c r="H924" s="45"/>
      <c r="I924" s="278"/>
      <c r="J924" s="45"/>
      <c r="K924" s="66"/>
      <c r="L924" s="66"/>
    </row>
    <row r="925" spans="1:12" x14ac:dyDescent="0.2">
      <c r="A925" s="41"/>
      <c r="B925" s="2"/>
      <c r="E925" s="279"/>
      <c r="F925" s="280"/>
      <c r="G925" s="45"/>
      <c r="H925" s="45"/>
      <c r="I925" s="278"/>
      <c r="J925" s="45"/>
      <c r="K925" s="66"/>
      <c r="L925" s="66"/>
    </row>
    <row r="926" spans="1:12" x14ac:dyDescent="0.2">
      <c r="A926" s="41"/>
      <c r="B926" s="2"/>
      <c r="E926" s="279"/>
      <c r="F926" s="280"/>
      <c r="G926" s="45"/>
      <c r="H926" s="45"/>
      <c r="I926" s="278"/>
      <c r="J926" s="45"/>
      <c r="K926" s="66"/>
      <c r="L926" s="66"/>
    </row>
    <row r="927" spans="1:12" x14ac:dyDescent="0.2">
      <c r="A927" s="41"/>
      <c r="B927" s="2"/>
      <c r="E927" s="279"/>
      <c r="F927" s="280"/>
      <c r="G927" s="45"/>
      <c r="H927" s="45"/>
      <c r="I927" s="278"/>
      <c r="J927" s="45"/>
      <c r="K927" s="66"/>
      <c r="L927" s="66"/>
    </row>
    <row r="928" spans="1:12" x14ac:dyDescent="0.2">
      <c r="A928" s="41"/>
      <c r="B928" s="2"/>
      <c r="E928" s="279"/>
      <c r="F928" s="280"/>
      <c r="G928" s="45"/>
      <c r="H928" s="45"/>
      <c r="I928" s="278"/>
      <c r="J928" s="45"/>
      <c r="K928" s="66"/>
      <c r="L928" s="66"/>
    </row>
    <row r="929" spans="1:12" x14ac:dyDescent="0.2">
      <c r="A929" s="41"/>
      <c r="B929" s="2"/>
      <c r="E929" s="279"/>
      <c r="F929" s="280"/>
      <c r="G929" s="45"/>
      <c r="H929" s="45"/>
      <c r="I929" s="278"/>
      <c r="J929" s="45"/>
      <c r="K929" s="66"/>
      <c r="L929" s="66"/>
    </row>
    <row r="930" spans="1:12" x14ac:dyDescent="0.2">
      <c r="A930" s="41"/>
      <c r="B930" s="2"/>
      <c r="E930" s="279"/>
      <c r="F930" s="280"/>
      <c r="G930" s="45"/>
      <c r="H930" s="45"/>
      <c r="I930" s="278"/>
      <c r="J930" s="45"/>
      <c r="K930" s="66"/>
      <c r="L930" s="66"/>
    </row>
    <row r="931" spans="1:12" x14ac:dyDescent="0.2">
      <c r="A931" s="41"/>
      <c r="B931" s="2"/>
      <c r="E931" s="279"/>
      <c r="F931" s="280"/>
      <c r="G931" s="45"/>
      <c r="H931" s="45"/>
      <c r="I931" s="278"/>
      <c r="J931" s="45"/>
      <c r="K931" s="66"/>
      <c r="L931" s="66"/>
    </row>
    <row r="932" spans="1:12" x14ac:dyDescent="0.2">
      <c r="A932" s="41"/>
      <c r="B932" s="2"/>
      <c r="E932" s="279"/>
      <c r="F932" s="280"/>
      <c r="G932" s="45"/>
      <c r="H932" s="45"/>
      <c r="I932" s="278"/>
      <c r="J932" s="45"/>
      <c r="K932" s="66"/>
      <c r="L932" s="66"/>
    </row>
    <row r="933" spans="1:12" x14ac:dyDescent="0.2">
      <c r="A933" s="41"/>
      <c r="B933" s="2"/>
      <c r="E933" s="279"/>
      <c r="F933" s="280"/>
      <c r="G933" s="45"/>
      <c r="H933" s="45"/>
      <c r="I933" s="278"/>
      <c r="J933" s="45"/>
      <c r="K933" s="66"/>
      <c r="L933" s="66"/>
    </row>
    <row r="934" spans="1:12" x14ac:dyDescent="0.2">
      <c r="A934" s="41"/>
      <c r="B934" s="2"/>
      <c r="E934" s="279"/>
      <c r="F934" s="280"/>
      <c r="G934" s="45"/>
      <c r="H934" s="45"/>
      <c r="I934" s="278"/>
      <c r="J934" s="45"/>
      <c r="K934" s="66"/>
      <c r="L934" s="66"/>
    </row>
    <row r="935" spans="1:12" x14ac:dyDescent="0.2">
      <c r="A935" s="41"/>
      <c r="B935" s="2"/>
      <c r="E935" s="279"/>
      <c r="F935" s="280"/>
      <c r="G935" s="45"/>
      <c r="H935" s="45"/>
      <c r="I935" s="278"/>
      <c r="J935" s="45"/>
      <c r="K935" s="66"/>
      <c r="L935" s="66"/>
    </row>
    <row r="936" spans="1:12" x14ac:dyDescent="0.2">
      <c r="A936" s="41"/>
      <c r="B936" s="2"/>
      <c r="E936" s="279"/>
      <c r="F936" s="280"/>
      <c r="G936" s="45"/>
      <c r="H936" s="45"/>
      <c r="I936" s="278"/>
      <c r="J936" s="45"/>
      <c r="K936" s="66"/>
      <c r="L936" s="66"/>
    </row>
    <row r="937" spans="1:12" x14ac:dyDescent="0.2">
      <c r="A937" s="41"/>
      <c r="B937" s="2"/>
      <c r="E937" s="279"/>
      <c r="F937" s="280"/>
      <c r="G937" s="45"/>
      <c r="H937" s="45"/>
      <c r="I937" s="278"/>
      <c r="J937" s="45"/>
      <c r="K937" s="66"/>
      <c r="L937" s="66"/>
    </row>
    <row r="938" spans="1:12" x14ac:dyDescent="0.2">
      <c r="A938" s="41"/>
      <c r="B938" s="2"/>
      <c r="E938" s="279"/>
      <c r="F938" s="280"/>
      <c r="G938" s="45"/>
      <c r="H938" s="45"/>
      <c r="I938" s="278"/>
      <c r="J938" s="45"/>
      <c r="K938" s="66"/>
      <c r="L938" s="66"/>
    </row>
    <row r="939" spans="1:12" x14ac:dyDescent="0.2">
      <c r="A939" s="41"/>
      <c r="B939" s="2"/>
      <c r="E939" s="279"/>
      <c r="F939" s="280"/>
      <c r="G939" s="45"/>
      <c r="H939" s="45"/>
      <c r="I939" s="278"/>
      <c r="J939" s="45"/>
      <c r="K939" s="66"/>
      <c r="L939" s="66"/>
    </row>
    <row r="940" spans="1:12" x14ac:dyDescent="0.2">
      <c r="A940" s="41"/>
      <c r="B940" s="2"/>
      <c r="E940" s="279"/>
      <c r="F940" s="280"/>
      <c r="G940" s="45"/>
      <c r="H940" s="45"/>
      <c r="I940" s="278"/>
      <c r="J940" s="45"/>
      <c r="K940" s="66"/>
      <c r="L940" s="66"/>
    </row>
    <row r="941" spans="1:12" x14ac:dyDescent="0.2">
      <c r="A941" s="41"/>
      <c r="B941" s="2"/>
      <c r="E941" s="279"/>
      <c r="F941" s="280"/>
      <c r="G941" s="45"/>
      <c r="H941" s="45"/>
      <c r="I941" s="278"/>
      <c r="J941" s="45"/>
      <c r="K941" s="66"/>
      <c r="L941" s="66"/>
    </row>
    <row r="942" spans="1:12" x14ac:dyDescent="0.2">
      <c r="A942" s="41"/>
      <c r="B942" s="2"/>
      <c r="E942" s="279"/>
      <c r="F942" s="280"/>
      <c r="G942" s="45"/>
      <c r="H942" s="45"/>
      <c r="I942" s="278"/>
      <c r="J942" s="45"/>
      <c r="K942" s="66"/>
      <c r="L942" s="66"/>
    </row>
    <row r="943" spans="1:12" x14ac:dyDescent="0.2">
      <c r="A943" s="41"/>
      <c r="B943" s="2"/>
      <c r="E943" s="279"/>
      <c r="F943" s="280"/>
      <c r="G943" s="45"/>
      <c r="H943" s="45"/>
      <c r="I943" s="278"/>
      <c r="J943" s="45"/>
      <c r="K943" s="66"/>
      <c r="L943" s="66"/>
    </row>
    <row r="944" spans="1:12" x14ac:dyDescent="0.2">
      <c r="A944" s="41"/>
      <c r="B944" s="2"/>
      <c r="E944" s="279"/>
      <c r="F944" s="280"/>
      <c r="G944" s="45"/>
      <c r="H944" s="45"/>
      <c r="I944" s="278"/>
      <c r="J944" s="45"/>
      <c r="K944" s="66"/>
      <c r="L944" s="66"/>
    </row>
    <row r="945" spans="1:12" x14ac:dyDescent="0.2">
      <c r="A945" s="41"/>
      <c r="B945" s="2"/>
      <c r="E945" s="279"/>
      <c r="F945" s="280"/>
      <c r="G945" s="45"/>
      <c r="H945" s="45"/>
      <c r="I945" s="278"/>
      <c r="J945" s="45"/>
      <c r="K945" s="66"/>
      <c r="L945" s="66"/>
    </row>
    <row r="946" spans="1:12" x14ac:dyDescent="0.2">
      <c r="A946" s="41"/>
      <c r="B946" s="2"/>
      <c r="E946" s="279"/>
      <c r="F946" s="280"/>
      <c r="G946" s="45"/>
      <c r="H946" s="45"/>
      <c r="I946" s="278"/>
      <c r="J946" s="45"/>
      <c r="K946" s="66"/>
      <c r="L946" s="66"/>
    </row>
    <row r="947" spans="1:12" x14ac:dyDescent="0.2">
      <c r="A947" s="41"/>
      <c r="B947" s="2"/>
      <c r="E947" s="279"/>
      <c r="F947" s="280"/>
      <c r="G947" s="45"/>
      <c r="H947" s="45"/>
      <c r="I947" s="278"/>
      <c r="J947" s="45"/>
      <c r="K947" s="66"/>
      <c r="L947" s="66"/>
    </row>
    <row r="948" spans="1:12" x14ac:dyDescent="0.2">
      <c r="A948" s="41"/>
      <c r="B948" s="2"/>
      <c r="E948" s="279"/>
      <c r="F948" s="280"/>
      <c r="G948" s="45"/>
      <c r="H948" s="45"/>
      <c r="I948" s="278"/>
      <c r="J948" s="45"/>
      <c r="K948" s="66"/>
      <c r="L948" s="66"/>
    </row>
    <row r="949" spans="1:12" x14ac:dyDescent="0.2">
      <c r="A949" s="41"/>
      <c r="B949" s="2"/>
      <c r="E949" s="279"/>
      <c r="F949" s="280"/>
      <c r="G949" s="45"/>
      <c r="H949" s="45"/>
      <c r="I949" s="278"/>
      <c r="J949" s="45"/>
      <c r="K949" s="66"/>
      <c r="L949" s="66"/>
    </row>
    <row r="950" spans="1:12" x14ac:dyDescent="0.2">
      <c r="A950" s="41"/>
      <c r="B950" s="2"/>
      <c r="E950" s="279"/>
      <c r="F950" s="280"/>
      <c r="G950" s="45"/>
      <c r="H950" s="45"/>
      <c r="I950" s="278"/>
      <c r="J950" s="45"/>
      <c r="K950" s="66"/>
      <c r="L950" s="66"/>
    </row>
    <row r="951" spans="1:12" x14ac:dyDescent="0.2">
      <c r="A951" s="41"/>
      <c r="B951" s="2"/>
      <c r="E951" s="279"/>
      <c r="F951" s="280"/>
      <c r="G951" s="45"/>
      <c r="H951" s="45"/>
      <c r="I951" s="278"/>
      <c r="J951" s="45"/>
      <c r="K951" s="66"/>
      <c r="L951" s="66"/>
    </row>
    <row r="952" spans="1:12" x14ac:dyDescent="0.2">
      <c r="A952" s="41"/>
      <c r="B952" s="2"/>
      <c r="E952" s="279"/>
      <c r="F952" s="280"/>
      <c r="G952" s="45"/>
      <c r="H952" s="45"/>
      <c r="I952" s="278"/>
      <c r="J952" s="45"/>
      <c r="K952" s="66"/>
      <c r="L952" s="66"/>
    </row>
    <row r="953" spans="1:12" x14ac:dyDescent="0.2">
      <c r="A953" s="41"/>
      <c r="B953" s="2"/>
      <c r="E953" s="279"/>
      <c r="F953" s="280"/>
      <c r="G953" s="45"/>
      <c r="H953" s="45"/>
      <c r="I953" s="278"/>
      <c r="J953" s="45"/>
      <c r="K953" s="66"/>
      <c r="L953" s="66"/>
    </row>
    <row r="954" spans="1:12" x14ac:dyDescent="0.2">
      <c r="A954" s="41"/>
      <c r="B954" s="2"/>
      <c r="E954" s="279"/>
      <c r="F954" s="280"/>
      <c r="G954" s="45"/>
      <c r="H954" s="45"/>
      <c r="I954" s="278"/>
      <c r="J954" s="45"/>
      <c r="K954" s="66"/>
      <c r="L954" s="66"/>
    </row>
    <row r="955" spans="1:12" x14ac:dyDescent="0.2">
      <c r="A955" s="41"/>
      <c r="B955" s="2"/>
      <c r="E955" s="279"/>
      <c r="F955" s="280"/>
      <c r="G955" s="45"/>
      <c r="H955" s="45"/>
      <c r="I955" s="278"/>
      <c r="J955" s="45"/>
      <c r="K955" s="66"/>
      <c r="L955" s="66"/>
    </row>
    <row r="956" spans="1:12" x14ac:dyDescent="0.2">
      <c r="A956" s="41"/>
      <c r="B956" s="2"/>
      <c r="E956" s="279"/>
      <c r="F956" s="280"/>
      <c r="G956" s="45"/>
      <c r="H956" s="45"/>
      <c r="I956" s="278"/>
      <c r="J956" s="45"/>
      <c r="K956" s="66"/>
      <c r="L956" s="66"/>
    </row>
    <row r="957" spans="1:12" x14ac:dyDescent="0.2">
      <c r="A957" s="41"/>
      <c r="B957" s="2"/>
      <c r="E957" s="279"/>
      <c r="F957" s="280"/>
      <c r="G957" s="45"/>
      <c r="H957" s="45"/>
      <c r="I957" s="278"/>
      <c r="J957" s="45"/>
      <c r="K957" s="66"/>
      <c r="L957" s="66"/>
    </row>
    <row r="958" spans="1:12" x14ac:dyDescent="0.2">
      <c r="A958" s="41"/>
      <c r="B958" s="2"/>
      <c r="E958" s="279"/>
      <c r="F958" s="280"/>
      <c r="G958" s="45"/>
      <c r="H958" s="45"/>
      <c r="I958" s="278"/>
      <c r="J958" s="45"/>
      <c r="K958" s="66"/>
      <c r="L958" s="66"/>
    </row>
    <row r="959" spans="1:12" x14ac:dyDescent="0.2">
      <c r="A959" s="41"/>
      <c r="B959" s="2"/>
      <c r="E959" s="279"/>
      <c r="F959" s="280"/>
      <c r="G959" s="45"/>
      <c r="H959" s="45"/>
      <c r="I959" s="278"/>
      <c r="J959" s="45"/>
      <c r="K959" s="66"/>
      <c r="L959" s="66"/>
    </row>
    <row r="960" spans="1:12" x14ac:dyDescent="0.2">
      <c r="A960" s="41"/>
      <c r="B960" s="2"/>
      <c r="E960" s="279"/>
      <c r="F960" s="280"/>
      <c r="G960" s="45"/>
      <c r="H960" s="45"/>
      <c r="I960" s="278"/>
      <c r="J960" s="45"/>
      <c r="K960" s="66"/>
      <c r="L960" s="66"/>
    </row>
    <row r="961" spans="1:12" x14ac:dyDescent="0.2">
      <c r="A961" s="41"/>
      <c r="B961" s="2"/>
      <c r="E961" s="279"/>
      <c r="F961" s="280"/>
      <c r="G961" s="45"/>
      <c r="H961" s="45"/>
      <c r="I961" s="278"/>
      <c r="J961" s="45"/>
      <c r="K961" s="66"/>
      <c r="L961" s="66"/>
    </row>
    <row r="962" spans="1:12" x14ac:dyDescent="0.2">
      <c r="A962" s="41"/>
      <c r="B962" s="2"/>
      <c r="E962" s="279"/>
      <c r="F962" s="280"/>
      <c r="G962" s="45"/>
      <c r="H962" s="45"/>
      <c r="I962" s="278"/>
      <c r="J962" s="45"/>
      <c r="K962" s="66"/>
      <c r="L962" s="66"/>
    </row>
    <row r="963" spans="1:12" x14ac:dyDescent="0.2">
      <c r="A963" s="41"/>
      <c r="B963" s="2"/>
      <c r="E963" s="279"/>
      <c r="F963" s="280"/>
      <c r="G963" s="45"/>
      <c r="H963" s="45"/>
      <c r="I963" s="278"/>
      <c r="J963" s="45"/>
      <c r="K963" s="66"/>
      <c r="L963" s="66"/>
    </row>
    <row r="964" spans="1:12" x14ac:dyDescent="0.2">
      <c r="A964" s="41"/>
      <c r="B964" s="2"/>
      <c r="E964" s="279"/>
      <c r="F964" s="280"/>
      <c r="G964" s="45"/>
      <c r="H964" s="45"/>
      <c r="I964" s="278"/>
      <c r="J964" s="45"/>
      <c r="K964" s="66"/>
      <c r="L964" s="66"/>
    </row>
    <row r="965" spans="1:12" x14ac:dyDescent="0.2">
      <c r="A965" s="41"/>
      <c r="B965" s="2"/>
      <c r="E965" s="279"/>
      <c r="F965" s="280"/>
      <c r="G965" s="45"/>
      <c r="H965" s="45"/>
      <c r="I965" s="278"/>
      <c r="J965" s="45"/>
      <c r="K965" s="66"/>
      <c r="L965" s="66"/>
    </row>
    <row r="966" spans="1:12" x14ac:dyDescent="0.2">
      <c r="A966" s="41"/>
      <c r="B966" s="2"/>
      <c r="E966" s="279"/>
      <c r="F966" s="280"/>
      <c r="G966" s="45"/>
      <c r="H966" s="45"/>
      <c r="I966" s="278"/>
      <c r="J966" s="45"/>
      <c r="K966" s="66"/>
      <c r="L966" s="66"/>
    </row>
    <row r="967" spans="1:12" x14ac:dyDescent="0.2">
      <c r="A967" s="41"/>
      <c r="B967" s="2"/>
      <c r="E967" s="279"/>
      <c r="F967" s="280"/>
      <c r="G967" s="45"/>
      <c r="H967" s="45"/>
      <c r="I967" s="278"/>
      <c r="J967" s="45"/>
      <c r="K967" s="66"/>
      <c r="L967" s="66"/>
    </row>
    <row r="968" spans="1:12" x14ac:dyDescent="0.2">
      <c r="A968" s="41"/>
      <c r="B968" s="2"/>
      <c r="E968" s="279"/>
      <c r="F968" s="280"/>
      <c r="G968" s="45"/>
      <c r="H968" s="45"/>
      <c r="I968" s="278"/>
      <c r="J968" s="45"/>
      <c r="K968" s="66"/>
      <c r="L968" s="66"/>
    </row>
    <row r="969" spans="1:12" x14ac:dyDescent="0.2">
      <c r="A969" s="41"/>
      <c r="B969" s="2"/>
      <c r="E969" s="279"/>
      <c r="F969" s="280"/>
      <c r="G969" s="45"/>
      <c r="H969" s="45"/>
      <c r="I969" s="278"/>
      <c r="J969" s="45"/>
      <c r="K969" s="66"/>
      <c r="L969" s="66"/>
    </row>
    <row r="970" spans="1:12" x14ac:dyDescent="0.2">
      <c r="A970" s="41"/>
      <c r="B970" s="2"/>
      <c r="E970" s="279"/>
      <c r="F970" s="280"/>
      <c r="G970" s="45"/>
      <c r="H970" s="45"/>
      <c r="I970" s="278"/>
      <c r="J970" s="45"/>
      <c r="K970" s="66"/>
      <c r="L970" s="66"/>
    </row>
    <row r="971" spans="1:12" x14ac:dyDescent="0.2">
      <c r="A971" s="41"/>
      <c r="B971" s="2"/>
      <c r="E971" s="279"/>
      <c r="F971" s="280"/>
      <c r="G971" s="45"/>
      <c r="H971" s="45"/>
      <c r="I971" s="278"/>
      <c r="J971" s="45"/>
      <c r="K971" s="66"/>
      <c r="L971" s="66"/>
    </row>
    <row r="972" spans="1:12" x14ac:dyDescent="0.2">
      <c r="A972" s="41"/>
      <c r="B972" s="2"/>
      <c r="E972" s="279"/>
      <c r="F972" s="280"/>
      <c r="G972" s="45"/>
      <c r="H972" s="45"/>
      <c r="I972" s="278"/>
      <c r="J972" s="45"/>
      <c r="K972" s="66"/>
      <c r="L972" s="66"/>
    </row>
    <row r="973" spans="1:12" x14ac:dyDescent="0.2">
      <c r="A973" s="41"/>
      <c r="B973" s="2"/>
      <c r="E973" s="279"/>
      <c r="F973" s="280"/>
      <c r="G973" s="45"/>
      <c r="H973" s="45"/>
      <c r="I973" s="278"/>
      <c r="J973" s="45"/>
      <c r="K973" s="66"/>
      <c r="L973" s="66"/>
    </row>
    <row r="974" spans="1:12" x14ac:dyDescent="0.2">
      <c r="A974" s="41"/>
      <c r="B974" s="2"/>
      <c r="E974" s="279"/>
      <c r="F974" s="280"/>
      <c r="G974" s="45"/>
      <c r="H974" s="45"/>
      <c r="I974" s="278"/>
      <c r="J974" s="45"/>
      <c r="K974" s="66"/>
      <c r="L974" s="66"/>
    </row>
    <row r="975" spans="1:12" x14ac:dyDescent="0.2">
      <c r="A975" s="41"/>
      <c r="B975" s="2"/>
      <c r="E975" s="279"/>
      <c r="F975" s="280"/>
      <c r="G975" s="45"/>
      <c r="H975" s="45"/>
      <c r="I975" s="278"/>
      <c r="J975" s="45"/>
      <c r="K975" s="66"/>
      <c r="L975" s="66"/>
    </row>
    <row r="976" spans="1:12" x14ac:dyDescent="0.2">
      <c r="A976" s="41"/>
      <c r="B976" s="2"/>
      <c r="E976" s="279"/>
      <c r="F976" s="280"/>
      <c r="G976" s="45"/>
      <c r="H976" s="45"/>
      <c r="I976" s="278"/>
      <c r="J976" s="45"/>
      <c r="K976" s="66"/>
      <c r="L976" s="66"/>
    </row>
    <row r="977" spans="1:12" x14ac:dyDescent="0.2">
      <c r="A977" s="41"/>
      <c r="B977" s="2"/>
      <c r="E977" s="279"/>
      <c r="F977" s="280"/>
      <c r="G977" s="45"/>
      <c r="H977" s="45"/>
      <c r="I977" s="278"/>
      <c r="J977" s="45"/>
      <c r="K977" s="66"/>
      <c r="L977" s="66"/>
    </row>
    <row r="978" spans="1:12" x14ac:dyDescent="0.2">
      <c r="A978" s="41"/>
      <c r="B978" s="2"/>
      <c r="E978" s="279"/>
      <c r="F978" s="280"/>
      <c r="G978" s="45"/>
      <c r="H978" s="45"/>
      <c r="I978" s="278"/>
      <c r="J978" s="45"/>
      <c r="K978" s="66"/>
      <c r="L978" s="66"/>
    </row>
    <row r="979" spans="1:12" x14ac:dyDescent="0.2">
      <c r="A979" s="41"/>
      <c r="B979" s="2"/>
      <c r="E979" s="279"/>
      <c r="F979" s="280"/>
      <c r="G979" s="45"/>
      <c r="H979" s="45"/>
      <c r="I979" s="278"/>
      <c r="J979" s="45"/>
      <c r="K979" s="66"/>
      <c r="L979" s="66"/>
    </row>
    <row r="980" spans="1:12" x14ac:dyDescent="0.2">
      <c r="A980" s="41"/>
      <c r="B980" s="2"/>
      <c r="E980" s="279"/>
      <c r="F980" s="280"/>
      <c r="G980" s="45"/>
      <c r="H980" s="45"/>
      <c r="I980" s="278"/>
      <c r="J980" s="45"/>
      <c r="K980" s="66"/>
      <c r="L980" s="66"/>
    </row>
    <row r="981" spans="1:12" x14ac:dyDescent="0.2">
      <c r="A981" s="41"/>
      <c r="B981" s="2"/>
      <c r="E981" s="279"/>
      <c r="F981" s="280"/>
      <c r="G981" s="45"/>
      <c r="H981" s="45"/>
      <c r="I981" s="278"/>
      <c r="J981" s="45"/>
      <c r="K981" s="66"/>
      <c r="L981" s="66"/>
    </row>
    <row r="982" spans="1:12" x14ac:dyDescent="0.2">
      <c r="A982" s="41"/>
      <c r="B982" s="2"/>
      <c r="E982" s="279"/>
      <c r="F982" s="280"/>
      <c r="G982" s="45"/>
      <c r="H982" s="45"/>
      <c r="I982" s="278"/>
      <c r="J982" s="45"/>
      <c r="K982" s="66"/>
      <c r="L982" s="66"/>
    </row>
    <row r="983" spans="1:12" x14ac:dyDescent="0.2">
      <c r="A983" s="41"/>
      <c r="B983" s="2"/>
      <c r="E983" s="279"/>
      <c r="F983" s="280"/>
      <c r="G983" s="45"/>
      <c r="H983" s="45"/>
      <c r="I983" s="278"/>
      <c r="J983" s="45"/>
      <c r="K983" s="66"/>
      <c r="L983" s="66"/>
    </row>
    <row r="984" spans="1:12" x14ac:dyDescent="0.2">
      <c r="A984" s="41"/>
      <c r="B984" s="2"/>
      <c r="E984" s="279"/>
      <c r="F984" s="280"/>
      <c r="G984" s="45"/>
      <c r="H984" s="45"/>
      <c r="I984" s="278"/>
      <c r="J984" s="45"/>
      <c r="K984" s="66"/>
      <c r="L984" s="66"/>
    </row>
    <row r="985" spans="1:12" x14ac:dyDescent="0.2">
      <c r="A985" s="41"/>
      <c r="B985" s="2"/>
      <c r="E985" s="279"/>
      <c r="F985" s="280"/>
      <c r="G985" s="45"/>
      <c r="H985" s="45"/>
      <c r="I985" s="278"/>
      <c r="J985" s="45"/>
      <c r="K985" s="66"/>
      <c r="L985" s="66"/>
    </row>
    <row r="986" spans="1:12" x14ac:dyDescent="0.2">
      <c r="A986" s="41"/>
      <c r="B986" s="2"/>
      <c r="E986" s="279"/>
      <c r="F986" s="280"/>
      <c r="G986" s="45"/>
      <c r="H986" s="45"/>
      <c r="I986" s="278"/>
      <c r="J986" s="45"/>
      <c r="K986" s="66"/>
      <c r="L986" s="66"/>
    </row>
    <row r="987" spans="1:12" x14ac:dyDescent="0.2">
      <c r="A987" s="41"/>
      <c r="B987" s="2"/>
      <c r="E987" s="279"/>
      <c r="F987" s="280"/>
      <c r="G987" s="45"/>
      <c r="H987" s="45"/>
      <c r="I987" s="278"/>
      <c r="J987" s="45"/>
      <c r="K987" s="66"/>
      <c r="L987" s="66"/>
    </row>
    <row r="988" spans="1:12" x14ac:dyDescent="0.2">
      <c r="A988" s="41"/>
      <c r="B988" s="2"/>
      <c r="E988" s="279"/>
      <c r="F988" s="280"/>
      <c r="G988" s="45"/>
      <c r="H988" s="45"/>
      <c r="I988" s="278"/>
      <c r="J988" s="45"/>
      <c r="K988" s="66"/>
      <c r="L988" s="66"/>
    </row>
    <row r="989" spans="1:12" x14ac:dyDescent="0.2">
      <c r="A989" s="41"/>
      <c r="B989" s="2"/>
      <c r="E989" s="279"/>
      <c r="F989" s="280"/>
      <c r="G989" s="45"/>
      <c r="H989" s="45"/>
      <c r="I989" s="278"/>
      <c r="J989" s="45"/>
      <c r="K989" s="66"/>
      <c r="L989" s="66"/>
    </row>
    <row r="990" spans="1:12" x14ac:dyDescent="0.2">
      <c r="A990" s="41"/>
      <c r="B990" s="2"/>
      <c r="E990" s="279"/>
      <c r="F990" s="280"/>
      <c r="G990" s="45"/>
      <c r="H990" s="45"/>
      <c r="I990" s="278"/>
      <c r="J990" s="45"/>
      <c r="K990" s="66"/>
      <c r="L990" s="66"/>
    </row>
    <row r="991" spans="1:12" x14ac:dyDescent="0.2">
      <c r="A991" s="41"/>
      <c r="B991" s="2"/>
      <c r="E991" s="279"/>
      <c r="F991" s="280"/>
      <c r="G991" s="45"/>
      <c r="H991" s="45"/>
      <c r="I991" s="278"/>
      <c r="J991" s="45"/>
      <c r="K991" s="66"/>
      <c r="L991" s="66"/>
    </row>
    <row r="992" spans="1:12" x14ac:dyDescent="0.2">
      <c r="A992" s="41"/>
      <c r="B992" s="2"/>
      <c r="E992" s="279"/>
      <c r="F992" s="280"/>
      <c r="G992" s="45"/>
      <c r="H992" s="45"/>
      <c r="I992" s="278"/>
      <c r="J992" s="45"/>
      <c r="K992" s="66"/>
      <c r="L992" s="66"/>
    </row>
    <row r="993" spans="1:12" x14ac:dyDescent="0.2">
      <c r="A993" s="41"/>
      <c r="B993" s="2"/>
      <c r="E993" s="279"/>
      <c r="F993" s="280"/>
      <c r="G993" s="45"/>
      <c r="H993" s="45"/>
      <c r="I993" s="278"/>
      <c r="J993" s="45"/>
      <c r="K993" s="66"/>
      <c r="L993" s="66"/>
    </row>
    <row r="994" spans="1:12" x14ac:dyDescent="0.2">
      <c r="A994" s="41"/>
      <c r="B994" s="2"/>
      <c r="E994" s="279"/>
      <c r="F994" s="280"/>
      <c r="G994" s="45"/>
      <c r="H994" s="45"/>
      <c r="I994" s="278"/>
      <c r="J994" s="45"/>
      <c r="K994" s="66"/>
      <c r="L994" s="66"/>
    </row>
    <row r="995" spans="1:12" x14ac:dyDescent="0.2">
      <c r="A995" s="41"/>
      <c r="B995" s="2"/>
      <c r="E995" s="279"/>
      <c r="F995" s="280"/>
      <c r="G995" s="45"/>
      <c r="H995" s="45"/>
      <c r="I995" s="278"/>
      <c r="J995" s="45"/>
      <c r="K995" s="66"/>
      <c r="L995" s="66"/>
    </row>
    <row r="996" spans="1:12" x14ac:dyDescent="0.2">
      <c r="A996" s="41"/>
      <c r="B996" s="2"/>
      <c r="E996" s="279"/>
      <c r="F996" s="280"/>
      <c r="G996" s="45"/>
      <c r="H996" s="45"/>
      <c r="I996" s="278"/>
      <c r="J996" s="45"/>
      <c r="K996" s="66"/>
      <c r="L996" s="66"/>
    </row>
    <row r="997" spans="1:12" x14ac:dyDescent="0.2">
      <c r="A997" s="41"/>
      <c r="B997" s="2"/>
      <c r="E997" s="279"/>
      <c r="F997" s="280"/>
      <c r="G997" s="45"/>
      <c r="H997" s="45"/>
      <c r="I997" s="278"/>
      <c r="J997" s="45"/>
      <c r="K997" s="66"/>
      <c r="L997" s="66"/>
    </row>
    <row r="998" spans="1:12" x14ac:dyDescent="0.2">
      <c r="A998" s="41"/>
      <c r="B998" s="2"/>
      <c r="E998" s="279"/>
      <c r="F998" s="280"/>
      <c r="G998" s="45"/>
      <c r="H998" s="45"/>
      <c r="I998" s="278"/>
      <c r="J998" s="45"/>
      <c r="K998" s="66"/>
      <c r="L998" s="66"/>
    </row>
    <row r="999" spans="1:12" x14ac:dyDescent="0.2">
      <c r="A999" s="41"/>
      <c r="B999" s="2"/>
      <c r="E999" s="279"/>
      <c r="F999" s="280"/>
      <c r="G999" s="45"/>
      <c r="H999" s="45"/>
      <c r="I999" s="278"/>
      <c r="J999" s="45"/>
      <c r="K999" s="66"/>
      <c r="L999" s="66"/>
    </row>
    <row r="1000" spans="1:12" x14ac:dyDescent="0.2">
      <c r="A1000" s="41"/>
      <c r="B1000" s="2"/>
      <c r="E1000" s="279"/>
      <c r="F1000" s="280"/>
      <c r="G1000" s="45"/>
      <c r="H1000" s="45"/>
      <c r="I1000" s="278"/>
      <c r="J1000" s="45"/>
      <c r="K1000" s="66"/>
      <c r="L1000" s="66"/>
    </row>
    <row r="1001" spans="1:12" x14ac:dyDescent="0.2">
      <c r="A1001" s="41"/>
      <c r="B1001" s="2"/>
      <c r="E1001" s="279"/>
      <c r="F1001" s="280"/>
      <c r="G1001" s="45"/>
      <c r="H1001" s="45"/>
      <c r="I1001" s="278"/>
      <c r="J1001" s="45"/>
      <c r="K1001" s="66"/>
      <c r="L1001" s="66"/>
    </row>
    <row r="1002" spans="1:12" x14ac:dyDescent="0.2">
      <c r="A1002" s="41"/>
      <c r="B1002" s="2"/>
      <c r="E1002" s="279"/>
      <c r="F1002" s="280"/>
      <c r="G1002" s="45"/>
      <c r="H1002" s="45"/>
      <c r="I1002" s="278"/>
      <c r="J1002" s="45"/>
      <c r="K1002" s="66"/>
      <c r="L1002" s="66"/>
    </row>
    <row r="1003" spans="1:12" x14ac:dyDescent="0.2">
      <c r="A1003" s="41"/>
      <c r="B1003" s="2"/>
      <c r="E1003" s="279"/>
      <c r="F1003" s="280"/>
      <c r="G1003" s="45"/>
      <c r="H1003" s="45"/>
      <c r="I1003" s="278"/>
      <c r="J1003" s="45"/>
      <c r="K1003" s="66"/>
      <c r="L1003" s="66"/>
    </row>
    <row r="1004" spans="1:12" x14ac:dyDescent="0.2">
      <c r="A1004" s="41"/>
      <c r="B1004" s="2"/>
      <c r="E1004" s="279"/>
      <c r="F1004" s="280"/>
      <c r="G1004" s="45"/>
      <c r="H1004" s="45"/>
      <c r="I1004" s="278"/>
      <c r="J1004" s="45"/>
      <c r="K1004" s="66"/>
      <c r="L1004" s="66"/>
    </row>
    <row r="1005" spans="1:12" x14ac:dyDescent="0.2">
      <c r="A1005" s="41"/>
      <c r="B1005" s="2"/>
      <c r="E1005" s="279"/>
      <c r="F1005" s="280"/>
      <c r="G1005" s="45"/>
      <c r="H1005" s="45"/>
      <c r="I1005" s="278"/>
      <c r="J1005" s="45"/>
      <c r="K1005" s="66"/>
      <c r="L1005" s="66"/>
    </row>
    <row r="1006" spans="1:12" x14ac:dyDescent="0.2">
      <c r="A1006" s="41"/>
      <c r="B1006" s="2"/>
      <c r="E1006" s="279"/>
      <c r="F1006" s="280"/>
      <c r="G1006" s="45"/>
      <c r="H1006" s="45"/>
      <c r="I1006" s="278"/>
      <c r="J1006" s="45"/>
      <c r="K1006" s="66"/>
      <c r="L1006" s="66"/>
    </row>
    <row r="1007" spans="1:12" x14ac:dyDescent="0.2">
      <c r="A1007" s="41"/>
      <c r="B1007" s="2"/>
      <c r="E1007" s="279"/>
      <c r="F1007" s="280"/>
      <c r="G1007" s="45"/>
      <c r="H1007" s="45"/>
      <c r="I1007" s="278"/>
      <c r="J1007" s="45"/>
      <c r="K1007" s="66"/>
      <c r="L1007" s="66"/>
    </row>
    <row r="1008" spans="1:12" x14ac:dyDescent="0.2">
      <c r="A1008" s="41"/>
      <c r="B1008" s="2"/>
      <c r="E1008" s="279"/>
      <c r="F1008" s="280"/>
      <c r="G1008" s="45"/>
      <c r="H1008" s="45"/>
      <c r="I1008" s="278"/>
      <c r="J1008" s="45"/>
      <c r="K1008" s="66"/>
      <c r="L1008" s="66"/>
    </row>
    <row r="1009" spans="1:12" x14ac:dyDescent="0.2">
      <c r="A1009" s="41"/>
      <c r="B1009" s="2"/>
      <c r="E1009" s="279"/>
      <c r="F1009" s="280"/>
      <c r="G1009" s="45"/>
      <c r="H1009" s="45"/>
      <c r="I1009" s="278"/>
      <c r="J1009" s="45"/>
      <c r="K1009" s="66"/>
      <c r="L1009" s="66"/>
    </row>
    <row r="1010" spans="1:12" x14ac:dyDescent="0.2">
      <c r="A1010" s="41"/>
      <c r="B1010" s="2"/>
      <c r="E1010" s="279"/>
      <c r="F1010" s="280"/>
      <c r="G1010" s="45"/>
      <c r="H1010" s="45"/>
      <c r="I1010" s="278"/>
      <c r="J1010" s="45"/>
      <c r="K1010" s="66"/>
      <c r="L1010" s="66"/>
    </row>
    <row r="1011" spans="1:12" x14ac:dyDescent="0.2">
      <c r="A1011" s="41"/>
      <c r="B1011" s="2"/>
      <c r="E1011" s="279"/>
      <c r="F1011" s="280"/>
      <c r="G1011" s="45"/>
      <c r="H1011" s="45"/>
      <c r="I1011" s="278"/>
      <c r="J1011" s="45"/>
      <c r="K1011" s="66"/>
      <c r="L1011" s="66"/>
    </row>
    <row r="1012" spans="1:12" x14ac:dyDescent="0.2">
      <c r="A1012" s="41"/>
      <c r="B1012" s="2"/>
      <c r="E1012" s="279"/>
      <c r="F1012" s="280"/>
      <c r="G1012" s="45"/>
      <c r="H1012" s="45"/>
      <c r="I1012" s="278"/>
      <c r="J1012" s="45"/>
      <c r="K1012" s="66"/>
      <c r="L1012" s="66"/>
    </row>
    <row r="1013" spans="1:12" x14ac:dyDescent="0.2">
      <c r="A1013" s="41"/>
      <c r="B1013" s="2"/>
      <c r="E1013" s="279"/>
      <c r="F1013" s="280"/>
      <c r="G1013" s="45"/>
      <c r="H1013" s="45"/>
      <c r="I1013" s="278"/>
      <c r="J1013" s="45"/>
      <c r="K1013" s="66"/>
      <c r="L1013" s="66"/>
    </row>
    <row r="1014" spans="1:12" x14ac:dyDescent="0.2">
      <c r="A1014" s="41"/>
      <c r="B1014" s="2"/>
      <c r="E1014" s="279"/>
      <c r="F1014" s="280"/>
      <c r="G1014" s="45"/>
      <c r="H1014" s="45"/>
      <c r="I1014" s="278"/>
      <c r="J1014" s="45"/>
      <c r="K1014" s="66"/>
      <c r="L1014" s="66"/>
    </row>
    <row r="1015" spans="1:12" x14ac:dyDescent="0.2">
      <c r="A1015" s="41"/>
      <c r="B1015" s="2"/>
      <c r="E1015" s="279"/>
      <c r="F1015" s="280"/>
      <c r="G1015" s="45"/>
      <c r="H1015" s="45"/>
      <c r="I1015" s="278"/>
      <c r="J1015" s="45"/>
      <c r="K1015" s="66"/>
      <c r="L1015" s="66"/>
    </row>
    <row r="1016" spans="1:12" x14ac:dyDescent="0.2">
      <c r="A1016" s="41"/>
      <c r="B1016" s="2"/>
      <c r="E1016" s="279"/>
      <c r="F1016" s="280"/>
      <c r="G1016" s="45"/>
      <c r="H1016" s="45"/>
      <c r="I1016" s="278"/>
      <c r="J1016" s="45"/>
      <c r="K1016" s="66"/>
      <c r="L1016" s="66"/>
    </row>
    <row r="1017" spans="1:12" x14ac:dyDescent="0.2">
      <c r="A1017" s="41"/>
      <c r="B1017" s="2"/>
      <c r="E1017" s="279"/>
      <c r="F1017" s="280"/>
      <c r="G1017" s="45"/>
      <c r="H1017" s="45"/>
      <c r="I1017" s="278"/>
      <c r="J1017" s="45"/>
      <c r="K1017" s="66"/>
      <c r="L1017" s="66"/>
    </row>
    <row r="1018" spans="1:12" x14ac:dyDescent="0.2">
      <c r="A1018" s="41"/>
      <c r="B1018" s="2"/>
      <c r="E1018" s="279"/>
      <c r="F1018" s="280"/>
      <c r="G1018" s="45"/>
      <c r="H1018" s="45"/>
      <c r="I1018" s="278"/>
      <c r="J1018" s="45"/>
      <c r="K1018" s="66"/>
      <c r="L1018" s="66"/>
    </row>
    <row r="1019" spans="1:12" x14ac:dyDescent="0.2">
      <c r="A1019" s="41"/>
      <c r="B1019" s="2"/>
      <c r="E1019" s="279"/>
      <c r="F1019" s="280"/>
      <c r="G1019" s="45"/>
      <c r="H1019" s="45"/>
      <c r="I1019" s="278"/>
      <c r="J1019" s="45"/>
      <c r="K1019" s="66"/>
      <c r="L1019" s="66"/>
    </row>
    <row r="1020" spans="1:12" x14ac:dyDescent="0.2">
      <c r="A1020" s="41"/>
      <c r="B1020" s="2"/>
      <c r="E1020" s="279"/>
      <c r="F1020" s="280"/>
      <c r="G1020" s="45"/>
      <c r="H1020" s="45"/>
      <c r="I1020" s="278"/>
      <c r="J1020" s="45"/>
      <c r="K1020" s="66"/>
      <c r="L1020" s="66"/>
    </row>
    <row r="1021" spans="1:12" x14ac:dyDescent="0.2">
      <c r="A1021" s="41"/>
      <c r="B1021" s="2"/>
      <c r="E1021" s="279"/>
      <c r="F1021" s="280"/>
      <c r="G1021" s="45"/>
      <c r="H1021" s="45"/>
      <c r="I1021" s="278"/>
      <c r="J1021" s="45"/>
      <c r="K1021" s="66"/>
      <c r="L1021" s="66"/>
    </row>
    <row r="1022" spans="1:12" x14ac:dyDescent="0.2">
      <c r="A1022" s="41"/>
      <c r="B1022" s="2"/>
      <c r="E1022" s="279"/>
      <c r="F1022" s="280"/>
      <c r="G1022" s="45"/>
      <c r="H1022" s="45"/>
      <c r="I1022" s="278"/>
      <c r="J1022" s="45"/>
      <c r="K1022" s="66"/>
      <c r="L1022" s="66"/>
    </row>
    <row r="1023" spans="1:12" x14ac:dyDescent="0.2">
      <c r="A1023" s="41"/>
      <c r="B1023" s="2"/>
      <c r="E1023" s="279"/>
      <c r="F1023" s="280"/>
      <c r="G1023" s="45"/>
      <c r="H1023" s="45"/>
      <c r="I1023" s="278"/>
      <c r="J1023" s="45"/>
      <c r="K1023" s="66"/>
      <c r="L1023" s="66"/>
    </row>
    <row r="1024" spans="1:12" x14ac:dyDescent="0.2">
      <c r="A1024" s="41"/>
      <c r="B1024" s="2"/>
      <c r="E1024" s="279"/>
      <c r="F1024" s="280"/>
      <c r="G1024" s="45"/>
      <c r="H1024" s="45"/>
      <c r="I1024" s="278"/>
      <c r="J1024" s="45"/>
      <c r="K1024" s="66"/>
      <c r="L1024" s="66"/>
    </row>
    <row r="1025" spans="1:12" x14ac:dyDescent="0.2">
      <c r="A1025" s="41"/>
      <c r="B1025" s="2"/>
      <c r="E1025" s="279"/>
      <c r="F1025" s="280"/>
      <c r="G1025" s="45"/>
      <c r="H1025" s="45"/>
      <c r="I1025" s="278"/>
      <c r="J1025" s="45"/>
      <c r="K1025" s="66"/>
      <c r="L1025" s="66"/>
    </row>
    <row r="1026" spans="1:12" x14ac:dyDescent="0.2">
      <c r="A1026" s="41"/>
      <c r="B1026" s="2"/>
      <c r="E1026" s="279"/>
      <c r="F1026" s="280"/>
      <c r="G1026" s="45"/>
      <c r="H1026" s="45"/>
      <c r="I1026" s="278"/>
      <c r="J1026" s="45"/>
      <c r="K1026" s="66"/>
      <c r="L1026" s="66"/>
    </row>
    <row r="1027" spans="1:12" x14ac:dyDescent="0.2">
      <c r="A1027" s="41"/>
      <c r="B1027" s="2"/>
      <c r="E1027" s="279"/>
      <c r="F1027" s="280"/>
      <c r="G1027" s="45"/>
      <c r="H1027" s="45"/>
      <c r="I1027" s="278"/>
      <c r="J1027" s="45"/>
      <c r="K1027" s="66"/>
      <c r="L1027" s="66"/>
    </row>
    <row r="1028" spans="1:12" x14ac:dyDescent="0.2">
      <c r="A1028" s="41"/>
      <c r="B1028" s="2"/>
      <c r="E1028" s="279"/>
      <c r="F1028" s="280"/>
      <c r="G1028" s="45"/>
      <c r="H1028" s="45"/>
      <c r="I1028" s="278"/>
      <c r="J1028" s="45"/>
      <c r="K1028" s="66"/>
      <c r="L1028" s="66"/>
    </row>
    <row r="1029" spans="1:12" x14ac:dyDescent="0.2">
      <c r="A1029" s="41"/>
      <c r="B1029" s="2"/>
      <c r="E1029" s="279"/>
      <c r="F1029" s="280"/>
      <c r="G1029" s="45"/>
      <c r="H1029" s="45"/>
      <c r="I1029" s="278"/>
      <c r="J1029" s="45"/>
      <c r="K1029" s="66"/>
      <c r="L1029" s="66"/>
    </row>
    <row r="1030" spans="1:12" x14ac:dyDescent="0.2">
      <c r="A1030" s="41"/>
      <c r="B1030" s="2"/>
      <c r="E1030" s="279"/>
      <c r="F1030" s="280"/>
      <c r="G1030" s="45"/>
      <c r="H1030" s="45"/>
      <c r="I1030" s="278"/>
      <c r="J1030" s="45"/>
      <c r="K1030" s="66"/>
      <c r="L1030" s="66"/>
    </row>
    <row r="1031" spans="1:12" x14ac:dyDescent="0.2">
      <c r="A1031" s="41"/>
      <c r="B1031" s="2"/>
      <c r="E1031" s="279"/>
      <c r="F1031" s="280"/>
      <c r="G1031" s="45"/>
      <c r="H1031" s="45"/>
      <c r="I1031" s="278"/>
      <c r="J1031" s="45"/>
      <c r="K1031" s="66"/>
      <c r="L1031" s="66"/>
    </row>
    <row r="1032" spans="1:12" x14ac:dyDescent="0.2">
      <c r="A1032" s="41"/>
      <c r="B1032" s="2"/>
      <c r="E1032" s="279"/>
      <c r="F1032" s="280"/>
      <c r="G1032" s="45"/>
      <c r="H1032" s="45"/>
      <c r="I1032" s="278"/>
      <c r="J1032" s="45"/>
      <c r="K1032" s="66"/>
      <c r="L1032" s="66"/>
    </row>
    <row r="1033" spans="1:12" x14ac:dyDescent="0.2">
      <c r="A1033" s="41"/>
      <c r="B1033" s="2"/>
      <c r="E1033" s="279"/>
      <c r="F1033" s="280"/>
      <c r="G1033" s="45"/>
      <c r="H1033" s="45"/>
      <c r="I1033" s="278"/>
      <c r="J1033" s="45"/>
      <c r="K1033" s="66"/>
      <c r="L1033" s="66"/>
    </row>
    <row r="1034" spans="1:12" x14ac:dyDescent="0.2">
      <c r="A1034" s="41"/>
      <c r="B1034" s="2"/>
      <c r="E1034" s="279"/>
      <c r="F1034" s="280"/>
      <c r="G1034" s="45"/>
      <c r="H1034" s="45"/>
      <c r="I1034" s="278"/>
      <c r="J1034" s="45"/>
      <c r="K1034" s="66"/>
      <c r="L1034" s="66"/>
    </row>
    <row r="1035" spans="1:12" x14ac:dyDescent="0.2">
      <c r="A1035" s="41"/>
      <c r="B1035" s="2"/>
      <c r="E1035" s="279"/>
      <c r="F1035" s="280"/>
      <c r="G1035" s="45"/>
      <c r="H1035" s="45"/>
      <c r="I1035" s="278"/>
      <c r="J1035" s="45"/>
      <c r="K1035" s="66"/>
      <c r="L1035" s="66"/>
    </row>
    <row r="1036" spans="1:12" x14ac:dyDescent="0.2">
      <c r="A1036" s="41"/>
      <c r="B1036" s="2"/>
      <c r="E1036" s="279"/>
      <c r="F1036" s="280"/>
      <c r="G1036" s="45"/>
      <c r="H1036" s="45"/>
      <c r="I1036" s="278"/>
      <c r="J1036" s="45"/>
      <c r="K1036" s="66"/>
      <c r="L1036" s="66"/>
    </row>
    <row r="1037" spans="1:12" x14ac:dyDescent="0.2">
      <c r="A1037" s="41"/>
      <c r="B1037" s="2"/>
      <c r="E1037" s="279"/>
      <c r="F1037" s="280"/>
      <c r="G1037" s="45"/>
      <c r="H1037" s="45"/>
      <c r="I1037" s="278"/>
      <c r="J1037" s="45"/>
      <c r="K1037" s="66"/>
      <c r="L1037" s="66"/>
    </row>
    <row r="1038" spans="1:12" x14ac:dyDescent="0.2">
      <c r="A1038" s="41"/>
      <c r="B1038" s="2"/>
      <c r="E1038" s="279"/>
      <c r="F1038" s="280"/>
      <c r="G1038" s="45"/>
      <c r="H1038" s="45"/>
      <c r="I1038" s="278"/>
      <c r="J1038" s="45"/>
      <c r="K1038" s="66"/>
      <c r="L1038" s="66"/>
    </row>
    <row r="1039" spans="1:12" x14ac:dyDescent="0.2">
      <c r="A1039" s="41"/>
      <c r="B1039" s="2"/>
      <c r="E1039" s="279"/>
      <c r="F1039" s="280"/>
      <c r="G1039" s="45"/>
      <c r="H1039" s="45"/>
      <c r="I1039" s="278"/>
      <c r="J1039" s="45"/>
      <c r="K1039" s="66"/>
      <c r="L1039" s="66"/>
    </row>
    <row r="1040" spans="1:12" x14ac:dyDescent="0.2">
      <c r="A1040" s="41"/>
      <c r="B1040" s="2"/>
      <c r="E1040" s="279"/>
      <c r="F1040" s="280"/>
      <c r="G1040" s="45"/>
      <c r="H1040" s="45"/>
      <c r="I1040" s="278"/>
      <c r="J1040" s="45"/>
      <c r="K1040" s="66"/>
      <c r="L1040" s="66"/>
    </row>
    <row r="1041" spans="1:12" x14ac:dyDescent="0.2">
      <c r="A1041" s="41"/>
      <c r="B1041" s="2"/>
      <c r="E1041" s="279"/>
      <c r="F1041" s="280"/>
      <c r="G1041" s="45"/>
      <c r="H1041" s="45"/>
      <c r="I1041" s="278"/>
      <c r="J1041" s="45"/>
      <c r="K1041" s="66"/>
      <c r="L1041" s="66"/>
    </row>
    <row r="1042" spans="1:12" x14ac:dyDescent="0.2">
      <c r="A1042" s="41"/>
      <c r="B1042" s="2"/>
      <c r="E1042" s="279"/>
      <c r="F1042" s="280"/>
      <c r="G1042" s="45"/>
      <c r="H1042" s="45"/>
      <c r="I1042" s="278"/>
      <c r="J1042" s="45"/>
      <c r="K1042" s="66"/>
      <c r="L1042" s="66"/>
    </row>
    <row r="1043" spans="1:12" x14ac:dyDescent="0.2">
      <c r="A1043" s="41"/>
      <c r="B1043" s="2"/>
      <c r="E1043" s="279"/>
      <c r="F1043" s="280"/>
      <c r="G1043" s="45"/>
      <c r="H1043" s="45"/>
      <c r="I1043" s="278"/>
      <c r="J1043" s="45"/>
      <c r="K1043" s="66"/>
      <c r="L1043" s="66"/>
    </row>
    <row r="1044" spans="1:12" x14ac:dyDescent="0.2">
      <c r="A1044" s="41"/>
      <c r="B1044" s="2"/>
      <c r="E1044" s="279"/>
      <c r="F1044" s="280"/>
      <c r="G1044" s="45"/>
      <c r="H1044" s="45"/>
      <c r="I1044" s="278"/>
      <c r="J1044" s="45"/>
      <c r="K1044" s="66"/>
      <c r="L1044" s="66"/>
    </row>
    <row r="1045" spans="1:12" x14ac:dyDescent="0.2">
      <c r="A1045" s="41"/>
      <c r="B1045" s="2"/>
      <c r="E1045" s="279"/>
      <c r="F1045" s="280"/>
      <c r="G1045" s="45"/>
      <c r="H1045" s="45"/>
      <c r="I1045" s="278"/>
      <c r="J1045" s="45"/>
      <c r="K1045" s="66"/>
      <c r="L1045" s="66"/>
    </row>
    <row r="1046" spans="1:12" x14ac:dyDescent="0.2">
      <c r="A1046" s="41"/>
      <c r="B1046" s="2"/>
      <c r="E1046" s="279"/>
      <c r="F1046" s="280"/>
      <c r="G1046" s="45"/>
      <c r="H1046" s="45"/>
      <c r="I1046" s="278"/>
      <c r="J1046" s="45"/>
      <c r="K1046" s="66"/>
      <c r="L1046" s="66"/>
    </row>
    <row r="1047" spans="1:12" x14ac:dyDescent="0.2">
      <c r="A1047" s="41"/>
      <c r="B1047" s="2"/>
      <c r="E1047" s="279"/>
      <c r="F1047" s="280"/>
      <c r="G1047" s="45"/>
      <c r="H1047" s="45"/>
      <c r="I1047" s="278"/>
      <c r="J1047" s="45"/>
      <c r="K1047" s="66"/>
      <c r="L1047" s="66"/>
    </row>
    <row r="1048" spans="1:12" x14ac:dyDescent="0.2">
      <c r="A1048" s="41"/>
      <c r="B1048" s="2"/>
      <c r="E1048" s="279"/>
      <c r="F1048" s="280"/>
      <c r="G1048" s="45"/>
      <c r="H1048" s="45"/>
      <c r="I1048" s="278"/>
      <c r="J1048" s="45"/>
      <c r="K1048" s="66"/>
      <c r="L1048" s="66"/>
    </row>
    <row r="1049" spans="1:12" x14ac:dyDescent="0.2">
      <c r="A1049" s="41"/>
      <c r="B1049" s="2"/>
      <c r="E1049" s="279"/>
      <c r="F1049" s="280"/>
      <c r="G1049" s="45"/>
      <c r="H1049" s="45"/>
      <c r="I1049" s="278"/>
      <c r="J1049" s="45"/>
      <c r="K1049" s="66"/>
      <c r="L1049" s="66"/>
    </row>
    <row r="1050" spans="1:12" x14ac:dyDescent="0.2">
      <c r="A1050" s="41"/>
      <c r="B1050" s="2"/>
      <c r="E1050" s="279"/>
      <c r="F1050" s="280"/>
      <c r="G1050" s="45"/>
      <c r="H1050" s="45"/>
      <c r="I1050" s="278"/>
      <c r="J1050" s="45"/>
      <c r="K1050" s="66"/>
      <c r="L1050" s="66"/>
    </row>
    <row r="1051" spans="1:12" x14ac:dyDescent="0.2">
      <c r="A1051" s="41"/>
      <c r="B1051" s="2"/>
      <c r="E1051" s="279"/>
      <c r="F1051" s="280"/>
      <c r="G1051" s="45"/>
      <c r="H1051" s="45"/>
      <c r="I1051" s="278"/>
      <c r="J1051" s="45"/>
      <c r="K1051" s="66"/>
      <c r="L1051" s="66"/>
    </row>
    <row r="1052" spans="1:12" x14ac:dyDescent="0.2">
      <c r="A1052" s="41"/>
      <c r="B1052" s="2"/>
      <c r="E1052" s="279"/>
      <c r="F1052" s="280"/>
      <c r="G1052" s="45"/>
      <c r="H1052" s="45"/>
      <c r="I1052" s="278"/>
      <c r="J1052" s="45"/>
      <c r="K1052" s="66"/>
      <c r="L1052" s="66"/>
    </row>
    <row r="1053" spans="1:12" x14ac:dyDescent="0.2">
      <c r="A1053" s="41"/>
      <c r="B1053" s="2"/>
      <c r="E1053" s="279"/>
      <c r="F1053" s="280"/>
      <c r="G1053" s="45"/>
      <c r="H1053" s="45"/>
      <c r="I1053" s="278"/>
      <c r="J1053" s="45"/>
      <c r="K1053" s="66"/>
      <c r="L1053" s="66"/>
    </row>
    <row r="1054" spans="1:12" x14ac:dyDescent="0.2">
      <c r="A1054" s="41"/>
      <c r="B1054" s="2"/>
      <c r="E1054" s="279"/>
      <c r="F1054" s="280"/>
      <c r="G1054" s="45"/>
      <c r="H1054" s="45"/>
      <c r="I1054" s="278"/>
      <c r="J1054" s="45"/>
      <c r="K1054" s="66"/>
      <c r="L1054" s="66"/>
    </row>
    <row r="1055" spans="1:12" x14ac:dyDescent="0.2">
      <c r="A1055" s="41"/>
      <c r="B1055" s="2"/>
      <c r="E1055" s="279"/>
      <c r="F1055" s="280"/>
      <c r="G1055" s="45"/>
      <c r="H1055" s="45"/>
      <c r="I1055" s="278"/>
      <c r="J1055" s="45"/>
      <c r="K1055" s="66"/>
      <c r="L1055" s="66"/>
    </row>
    <row r="1056" spans="1:12" x14ac:dyDescent="0.2">
      <c r="A1056" s="41"/>
      <c r="B1056" s="2"/>
      <c r="E1056" s="279"/>
      <c r="F1056" s="280"/>
      <c r="G1056" s="45"/>
      <c r="H1056" s="45"/>
      <c r="I1056" s="278"/>
      <c r="J1056" s="45"/>
      <c r="K1056" s="66"/>
      <c r="L1056" s="66"/>
    </row>
    <row r="1057" spans="1:12" x14ac:dyDescent="0.2">
      <c r="A1057" s="41"/>
      <c r="B1057" s="2"/>
      <c r="E1057" s="279"/>
      <c r="F1057" s="280"/>
      <c r="G1057" s="45"/>
      <c r="H1057" s="45"/>
      <c r="I1057" s="278"/>
      <c r="J1057" s="45"/>
      <c r="K1057" s="66"/>
      <c r="L1057" s="66"/>
    </row>
    <row r="1058" spans="1:12" x14ac:dyDescent="0.2">
      <c r="A1058" s="41"/>
      <c r="B1058" s="2"/>
      <c r="E1058" s="279"/>
      <c r="F1058" s="280"/>
      <c r="G1058" s="45"/>
      <c r="H1058" s="45"/>
      <c r="I1058" s="278"/>
      <c r="J1058" s="45"/>
      <c r="K1058" s="66"/>
      <c r="L1058" s="66"/>
    </row>
    <row r="1059" spans="1:12" x14ac:dyDescent="0.2">
      <c r="A1059" s="41"/>
      <c r="B1059" s="2"/>
      <c r="E1059" s="279"/>
      <c r="F1059" s="280"/>
      <c r="G1059" s="45"/>
      <c r="H1059" s="45"/>
      <c r="I1059" s="278"/>
      <c r="J1059" s="45"/>
      <c r="K1059" s="66"/>
      <c r="L1059" s="66"/>
    </row>
    <row r="1060" spans="1:12" x14ac:dyDescent="0.2">
      <c r="A1060" s="41"/>
      <c r="B1060" s="2"/>
      <c r="E1060" s="279"/>
      <c r="F1060" s="280"/>
      <c r="G1060" s="45"/>
      <c r="H1060" s="45"/>
      <c r="I1060" s="278"/>
      <c r="J1060" s="45"/>
      <c r="K1060" s="66"/>
      <c r="L1060" s="66"/>
    </row>
    <row r="1061" spans="1:12" x14ac:dyDescent="0.2">
      <c r="A1061" s="41"/>
      <c r="B1061" s="2"/>
      <c r="E1061" s="279"/>
      <c r="F1061" s="280"/>
      <c r="G1061" s="45"/>
      <c r="H1061" s="45"/>
      <c r="I1061" s="278"/>
      <c r="J1061" s="45"/>
      <c r="K1061" s="66"/>
      <c r="L1061" s="66"/>
    </row>
    <row r="1062" spans="1:12" x14ac:dyDescent="0.2">
      <c r="A1062" s="41"/>
      <c r="B1062" s="2"/>
      <c r="E1062" s="279"/>
      <c r="F1062" s="280"/>
      <c r="G1062" s="45"/>
      <c r="H1062" s="45"/>
      <c r="I1062" s="278"/>
      <c r="J1062" s="45"/>
      <c r="K1062" s="66"/>
      <c r="L1062" s="66"/>
    </row>
    <row r="1063" spans="1:12" x14ac:dyDescent="0.2">
      <c r="A1063" s="41"/>
      <c r="B1063" s="2"/>
      <c r="E1063" s="279"/>
      <c r="F1063" s="280"/>
      <c r="G1063" s="45"/>
      <c r="H1063" s="45"/>
      <c r="I1063" s="278"/>
      <c r="J1063" s="45"/>
      <c r="K1063" s="66"/>
      <c r="L1063" s="66"/>
    </row>
    <row r="1064" spans="1:12" x14ac:dyDescent="0.2">
      <c r="A1064" s="41"/>
      <c r="B1064" s="2"/>
      <c r="E1064" s="279"/>
      <c r="F1064" s="280"/>
      <c r="G1064" s="45"/>
      <c r="H1064" s="45"/>
      <c r="I1064" s="278"/>
      <c r="J1064" s="45"/>
      <c r="K1064" s="66"/>
      <c r="L1064" s="66"/>
    </row>
    <row r="1065" spans="1:12" x14ac:dyDescent="0.2">
      <c r="A1065" s="41"/>
      <c r="B1065" s="2"/>
      <c r="E1065" s="279"/>
      <c r="F1065" s="280"/>
      <c r="G1065" s="45"/>
      <c r="H1065" s="45"/>
      <c r="I1065" s="278"/>
      <c r="J1065" s="45"/>
      <c r="K1065" s="66"/>
      <c r="L1065" s="66"/>
    </row>
    <row r="1066" spans="1:12" x14ac:dyDescent="0.2">
      <c r="A1066" s="41"/>
      <c r="B1066" s="2"/>
      <c r="E1066" s="279"/>
      <c r="F1066" s="280"/>
      <c r="G1066" s="45"/>
      <c r="H1066" s="45"/>
      <c r="I1066" s="278"/>
      <c r="J1066" s="45"/>
      <c r="K1066" s="66"/>
      <c r="L1066" s="66"/>
    </row>
    <row r="1067" spans="1:12" x14ac:dyDescent="0.2">
      <c r="A1067" s="41"/>
      <c r="B1067" s="2"/>
      <c r="E1067" s="279"/>
      <c r="F1067" s="280"/>
      <c r="G1067" s="45"/>
      <c r="H1067" s="45"/>
      <c r="I1067" s="278"/>
      <c r="J1067" s="45"/>
      <c r="K1067" s="66"/>
      <c r="L1067" s="66"/>
    </row>
    <row r="1068" spans="1:12" x14ac:dyDescent="0.2">
      <c r="A1068" s="41"/>
      <c r="B1068" s="2"/>
      <c r="E1068" s="279"/>
      <c r="F1068" s="280"/>
      <c r="G1068" s="45"/>
      <c r="H1068" s="45"/>
      <c r="I1068" s="278"/>
      <c r="J1068" s="45"/>
      <c r="K1068" s="66"/>
      <c r="L1068" s="66"/>
    </row>
    <row r="1069" spans="1:12" x14ac:dyDescent="0.2">
      <c r="A1069" s="41"/>
      <c r="B1069" s="2"/>
      <c r="E1069" s="279"/>
      <c r="F1069" s="280"/>
      <c r="G1069" s="45"/>
      <c r="H1069" s="45"/>
      <c r="I1069" s="278"/>
      <c r="J1069" s="45"/>
      <c r="K1069" s="66"/>
      <c r="L1069" s="66"/>
    </row>
    <row r="1070" spans="1:12" x14ac:dyDescent="0.2">
      <c r="A1070" s="41"/>
      <c r="B1070" s="2"/>
      <c r="E1070" s="279"/>
      <c r="F1070" s="280"/>
      <c r="G1070" s="45"/>
      <c r="H1070" s="45"/>
      <c r="I1070" s="278"/>
      <c r="J1070" s="45"/>
      <c r="K1070" s="66"/>
      <c r="L1070" s="66"/>
    </row>
    <row r="1071" spans="1:12" x14ac:dyDescent="0.2">
      <c r="A1071" s="41"/>
      <c r="B1071" s="2"/>
      <c r="E1071" s="279"/>
      <c r="F1071" s="280"/>
      <c r="G1071" s="45"/>
      <c r="H1071" s="45"/>
      <c r="I1071" s="278"/>
      <c r="J1071" s="45"/>
      <c r="K1071" s="66"/>
      <c r="L1071" s="66"/>
    </row>
    <row r="1072" spans="1:12" x14ac:dyDescent="0.2">
      <c r="A1072" s="41"/>
      <c r="B1072" s="2"/>
      <c r="E1072" s="279"/>
      <c r="F1072" s="280"/>
      <c r="G1072" s="45"/>
      <c r="H1072" s="45"/>
      <c r="I1072" s="278"/>
      <c r="J1072" s="45"/>
      <c r="K1072" s="66"/>
      <c r="L1072" s="66"/>
    </row>
    <row r="1073" spans="1:12" x14ac:dyDescent="0.2">
      <c r="A1073" s="41"/>
      <c r="B1073" s="2"/>
      <c r="E1073" s="279"/>
      <c r="F1073" s="280"/>
      <c r="G1073" s="45"/>
      <c r="H1073" s="45"/>
      <c r="I1073" s="278"/>
      <c r="J1073" s="45"/>
      <c r="K1073" s="66"/>
      <c r="L1073" s="66"/>
    </row>
    <row r="1074" spans="1:12" x14ac:dyDescent="0.2">
      <c r="A1074" s="41"/>
      <c r="B1074" s="2"/>
      <c r="E1074" s="279"/>
      <c r="F1074" s="280"/>
      <c r="G1074" s="45"/>
      <c r="H1074" s="45"/>
      <c r="I1074" s="278"/>
      <c r="J1074" s="45"/>
      <c r="K1074" s="66"/>
      <c r="L1074" s="66"/>
    </row>
    <row r="1075" spans="1:12" x14ac:dyDescent="0.2">
      <c r="A1075" s="41"/>
      <c r="B1075" s="2"/>
      <c r="E1075" s="279"/>
      <c r="F1075" s="280"/>
      <c r="G1075" s="45"/>
      <c r="H1075" s="45"/>
      <c r="I1075" s="278"/>
      <c r="J1075" s="45"/>
      <c r="K1075" s="66"/>
      <c r="L1075" s="66"/>
    </row>
    <row r="1076" spans="1:12" x14ac:dyDescent="0.2">
      <c r="A1076" s="41"/>
      <c r="B1076" s="2"/>
      <c r="E1076" s="279"/>
      <c r="F1076" s="280"/>
      <c r="G1076" s="45"/>
      <c r="H1076" s="45"/>
      <c r="I1076" s="278"/>
      <c r="J1076" s="45"/>
      <c r="K1076" s="66"/>
      <c r="L1076" s="66"/>
    </row>
    <row r="1077" spans="1:12" x14ac:dyDescent="0.2">
      <c r="A1077" s="41"/>
      <c r="B1077" s="2"/>
      <c r="E1077" s="279"/>
      <c r="F1077" s="280"/>
      <c r="G1077" s="45"/>
      <c r="H1077" s="45"/>
      <c r="I1077" s="278"/>
      <c r="J1077" s="45"/>
      <c r="K1077" s="66"/>
      <c r="L1077" s="66"/>
    </row>
    <row r="1078" spans="1:12" x14ac:dyDescent="0.2">
      <c r="A1078" s="41"/>
      <c r="B1078" s="2"/>
      <c r="E1078" s="279"/>
      <c r="F1078" s="280"/>
      <c r="G1078" s="45"/>
      <c r="H1078" s="45"/>
      <c r="I1078" s="278"/>
      <c r="J1078" s="45"/>
      <c r="K1078" s="66"/>
      <c r="L1078" s="66"/>
    </row>
    <row r="1079" spans="1:12" x14ac:dyDescent="0.2">
      <c r="A1079" s="41"/>
      <c r="B1079" s="2"/>
      <c r="E1079" s="279"/>
      <c r="F1079" s="280"/>
      <c r="G1079" s="45"/>
      <c r="H1079" s="45"/>
      <c r="I1079" s="278"/>
      <c r="J1079" s="45"/>
      <c r="K1079" s="66"/>
      <c r="L1079" s="66"/>
    </row>
    <row r="1080" spans="1:12" x14ac:dyDescent="0.2">
      <c r="A1080" s="41"/>
      <c r="B1080" s="2"/>
      <c r="E1080" s="279"/>
      <c r="F1080" s="280"/>
      <c r="G1080" s="45"/>
      <c r="H1080" s="45"/>
      <c r="I1080" s="278"/>
      <c r="J1080" s="45"/>
      <c r="K1080" s="66"/>
      <c r="L1080" s="66"/>
    </row>
    <row r="1081" spans="1:12" x14ac:dyDescent="0.2">
      <c r="A1081" s="41"/>
      <c r="B1081" s="2"/>
      <c r="E1081" s="279"/>
      <c r="F1081" s="280"/>
      <c r="G1081" s="45"/>
      <c r="H1081" s="45"/>
      <c r="I1081" s="278"/>
      <c r="J1081" s="45"/>
      <c r="K1081" s="66"/>
      <c r="L1081" s="66"/>
    </row>
    <row r="1082" spans="1:12" x14ac:dyDescent="0.2">
      <c r="A1082" s="41"/>
      <c r="B1082" s="2"/>
      <c r="E1082" s="279"/>
      <c r="F1082" s="280"/>
      <c r="G1082" s="45"/>
      <c r="H1082" s="45"/>
      <c r="I1082" s="278"/>
      <c r="J1082" s="45"/>
      <c r="K1082" s="66"/>
      <c r="L1082" s="66"/>
    </row>
    <row r="1083" spans="1:12" x14ac:dyDescent="0.2">
      <c r="A1083" s="41"/>
      <c r="B1083" s="2"/>
      <c r="E1083" s="279"/>
      <c r="F1083" s="280"/>
      <c r="G1083" s="45"/>
      <c r="H1083" s="45"/>
      <c r="I1083" s="278"/>
      <c r="J1083" s="45"/>
      <c r="K1083" s="66"/>
      <c r="L1083" s="66"/>
    </row>
    <row r="1084" spans="1:12" x14ac:dyDescent="0.2">
      <c r="A1084" s="41"/>
      <c r="B1084" s="2"/>
      <c r="E1084" s="279"/>
      <c r="F1084" s="280"/>
      <c r="G1084" s="45"/>
      <c r="H1084" s="45"/>
      <c r="I1084" s="278"/>
      <c r="J1084" s="45"/>
      <c r="K1084" s="66"/>
      <c r="L1084" s="66"/>
    </row>
    <row r="1085" spans="1:12" x14ac:dyDescent="0.2">
      <c r="A1085" s="41"/>
      <c r="B1085" s="2"/>
      <c r="E1085" s="279"/>
      <c r="F1085" s="280"/>
      <c r="G1085" s="45"/>
      <c r="H1085" s="45"/>
      <c r="I1085" s="278"/>
      <c r="J1085" s="45"/>
      <c r="K1085" s="66"/>
      <c r="L1085" s="66"/>
    </row>
    <row r="1086" spans="1:12" x14ac:dyDescent="0.2">
      <c r="A1086" s="41"/>
      <c r="B1086" s="2"/>
      <c r="E1086" s="279"/>
      <c r="F1086" s="280"/>
      <c r="G1086" s="45"/>
      <c r="H1086" s="45"/>
      <c r="I1086" s="278"/>
      <c r="J1086" s="45"/>
      <c r="K1086" s="66"/>
      <c r="L1086" s="66"/>
    </row>
    <row r="1087" spans="1:12" x14ac:dyDescent="0.2">
      <c r="A1087" s="41"/>
      <c r="B1087" s="2"/>
      <c r="E1087" s="279"/>
      <c r="F1087" s="280"/>
      <c r="G1087" s="45"/>
      <c r="H1087" s="45"/>
      <c r="I1087" s="278"/>
      <c r="J1087" s="45"/>
      <c r="K1087" s="66"/>
      <c r="L1087" s="66"/>
    </row>
    <row r="1088" spans="1:12" x14ac:dyDescent="0.2">
      <c r="A1088" s="41"/>
      <c r="B1088" s="2"/>
      <c r="E1088" s="279"/>
      <c r="F1088" s="280"/>
      <c r="G1088" s="45"/>
      <c r="H1088" s="45"/>
      <c r="I1088" s="278"/>
      <c r="J1088" s="45"/>
      <c r="K1088" s="66"/>
      <c r="L1088" s="66"/>
    </row>
    <row r="1089" spans="1:12" x14ac:dyDescent="0.2">
      <c r="A1089" s="41"/>
      <c r="B1089" s="2"/>
      <c r="E1089" s="279"/>
      <c r="F1089" s="280"/>
      <c r="G1089" s="45"/>
      <c r="H1089" s="45"/>
      <c r="I1089" s="278"/>
      <c r="J1089" s="45"/>
      <c r="K1089" s="66"/>
      <c r="L1089" s="66"/>
    </row>
    <row r="1090" spans="1:12" x14ac:dyDescent="0.2">
      <c r="A1090" s="41"/>
      <c r="B1090" s="2"/>
      <c r="E1090" s="279"/>
      <c r="F1090" s="280"/>
      <c r="G1090" s="45"/>
      <c r="H1090" s="45"/>
      <c r="I1090" s="278"/>
      <c r="J1090" s="45"/>
      <c r="K1090" s="66"/>
      <c r="L1090" s="66"/>
    </row>
    <row r="1091" spans="1:12" x14ac:dyDescent="0.2">
      <c r="A1091" s="41"/>
      <c r="B1091" s="2"/>
      <c r="E1091" s="279"/>
      <c r="F1091" s="280"/>
      <c r="G1091" s="45"/>
      <c r="H1091" s="45"/>
      <c r="I1091" s="278"/>
      <c r="J1091" s="45"/>
      <c r="K1091" s="66"/>
      <c r="L1091" s="66"/>
    </row>
    <row r="1092" spans="1:12" x14ac:dyDescent="0.2">
      <c r="A1092" s="41"/>
      <c r="B1092" s="2"/>
      <c r="E1092" s="279"/>
      <c r="F1092" s="280"/>
      <c r="G1092" s="45"/>
      <c r="H1092" s="45"/>
      <c r="I1092" s="278"/>
      <c r="J1092" s="45"/>
      <c r="K1092" s="66"/>
      <c r="L1092" s="66"/>
    </row>
    <row r="1093" spans="1:12" x14ac:dyDescent="0.2">
      <c r="A1093" s="41"/>
      <c r="B1093" s="2"/>
      <c r="E1093" s="279"/>
      <c r="F1093" s="280"/>
      <c r="G1093" s="45"/>
      <c r="H1093" s="45"/>
      <c r="I1093" s="278"/>
      <c r="J1093" s="45"/>
      <c r="K1093" s="66"/>
      <c r="L1093" s="66"/>
    </row>
    <row r="1094" spans="1:12" x14ac:dyDescent="0.2">
      <c r="A1094" s="41"/>
      <c r="B1094" s="2"/>
      <c r="E1094" s="279"/>
      <c r="F1094" s="280"/>
      <c r="G1094" s="45"/>
      <c r="H1094" s="45"/>
      <c r="I1094" s="278"/>
      <c r="J1094" s="45"/>
      <c r="K1094" s="66"/>
      <c r="L1094" s="66"/>
    </row>
    <row r="1095" spans="1:12" x14ac:dyDescent="0.2">
      <c r="A1095" s="41"/>
      <c r="B1095" s="2"/>
      <c r="E1095" s="279"/>
      <c r="F1095" s="280"/>
      <c r="G1095" s="45"/>
      <c r="H1095" s="45"/>
      <c r="I1095" s="278"/>
      <c r="J1095" s="45"/>
      <c r="K1095" s="66"/>
      <c r="L1095" s="66"/>
    </row>
    <row r="1096" spans="1:12" x14ac:dyDescent="0.2">
      <c r="A1096" s="41"/>
      <c r="B1096" s="2"/>
      <c r="E1096" s="279"/>
      <c r="F1096" s="280"/>
      <c r="G1096" s="45"/>
      <c r="H1096" s="45"/>
      <c r="I1096" s="278"/>
      <c r="J1096" s="45"/>
      <c r="K1096" s="66"/>
      <c r="L1096" s="66"/>
    </row>
    <row r="1097" spans="1:12" x14ac:dyDescent="0.2">
      <c r="A1097" s="41"/>
      <c r="B1097" s="2"/>
      <c r="E1097" s="279"/>
      <c r="F1097" s="280"/>
      <c r="G1097" s="45"/>
      <c r="H1097" s="45"/>
      <c r="I1097" s="278"/>
      <c r="J1097" s="45"/>
      <c r="K1097" s="66"/>
      <c r="L1097" s="66"/>
    </row>
    <row r="1098" spans="1:12" x14ac:dyDescent="0.2">
      <c r="A1098" s="41"/>
      <c r="B1098" s="2"/>
      <c r="E1098" s="279"/>
      <c r="F1098" s="280"/>
      <c r="G1098" s="45"/>
      <c r="H1098" s="45"/>
      <c r="I1098" s="278"/>
      <c r="J1098" s="45"/>
      <c r="K1098" s="66"/>
      <c r="L1098" s="66"/>
    </row>
    <row r="1099" spans="1:12" x14ac:dyDescent="0.2">
      <c r="A1099" s="41"/>
      <c r="B1099" s="2"/>
      <c r="E1099" s="279"/>
      <c r="F1099" s="280"/>
      <c r="G1099" s="45"/>
      <c r="H1099" s="45"/>
      <c r="I1099" s="278"/>
      <c r="J1099" s="45"/>
      <c r="K1099" s="66"/>
      <c r="L1099" s="66"/>
    </row>
    <row r="1100" spans="1:12" x14ac:dyDescent="0.2">
      <c r="A1100" s="41"/>
      <c r="B1100" s="2"/>
      <c r="E1100" s="279"/>
      <c r="F1100" s="280"/>
      <c r="G1100" s="45"/>
      <c r="H1100" s="45"/>
      <c r="I1100" s="278"/>
      <c r="J1100" s="45"/>
      <c r="K1100" s="66"/>
      <c r="L1100" s="66"/>
    </row>
    <row r="1101" spans="1:12" x14ac:dyDescent="0.2">
      <c r="A1101" s="41"/>
      <c r="B1101" s="2"/>
      <c r="E1101" s="279"/>
      <c r="F1101" s="280"/>
      <c r="G1101" s="45"/>
      <c r="H1101" s="45"/>
      <c r="I1101" s="278"/>
      <c r="J1101" s="45"/>
      <c r="K1101" s="66"/>
      <c r="L1101" s="66"/>
    </row>
    <row r="1102" spans="1:12" x14ac:dyDescent="0.2">
      <c r="A1102" s="41"/>
      <c r="B1102" s="2"/>
      <c r="E1102" s="279"/>
      <c r="F1102" s="280"/>
      <c r="G1102" s="45"/>
      <c r="H1102" s="45"/>
      <c r="I1102" s="278"/>
      <c r="J1102" s="45"/>
      <c r="K1102" s="66"/>
      <c r="L1102" s="66"/>
    </row>
    <row r="1103" spans="1:12" x14ac:dyDescent="0.2">
      <c r="A1103" s="41"/>
      <c r="B1103" s="2"/>
      <c r="E1103" s="279"/>
      <c r="F1103" s="280"/>
      <c r="G1103" s="45"/>
      <c r="H1103" s="45"/>
      <c r="I1103" s="278"/>
      <c r="J1103" s="45"/>
      <c r="K1103" s="66"/>
      <c r="L1103" s="66"/>
    </row>
    <row r="1104" spans="1:12" x14ac:dyDescent="0.2">
      <c r="A1104" s="41"/>
      <c r="B1104" s="2"/>
      <c r="E1104" s="279"/>
      <c r="F1104" s="280"/>
      <c r="G1104" s="45"/>
      <c r="H1104" s="45"/>
      <c r="I1104" s="278"/>
      <c r="J1104" s="45"/>
      <c r="K1104" s="66"/>
      <c r="L1104" s="66"/>
    </row>
    <row r="1105" spans="1:12" x14ac:dyDescent="0.2">
      <c r="A1105" s="41"/>
      <c r="B1105" s="2"/>
      <c r="E1105" s="279"/>
      <c r="F1105" s="280"/>
      <c r="G1105" s="45"/>
      <c r="H1105" s="45"/>
      <c r="I1105" s="278"/>
      <c r="J1105" s="45"/>
      <c r="K1105" s="66"/>
      <c r="L1105" s="66"/>
    </row>
    <row r="1106" spans="1:12" x14ac:dyDescent="0.2">
      <c r="A1106" s="41"/>
      <c r="B1106" s="2"/>
      <c r="E1106" s="279"/>
      <c r="F1106" s="280"/>
      <c r="G1106" s="45"/>
      <c r="H1106" s="45"/>
      <c r="I1106" s="278"/>
      <c r="J1106" s="45"/>
      <c r="K1106" s="66"/>
      <c r="L1106" s="66"/>
    </row>
    <row r="1107" spans="1:12" x14ac:dyDescent="0.2">
      <c r="A1107" s="41"/>
      <c r="B1107" s="2"/>
      <c r="E1107" s="279"/>
      <c r="F1107" s="280"/>
      <c r="G1107" s="45"/>
      <c r="H1107" s="45"/>
      <c r="I1107" s="278"/>
      <c r="J1107" s="45"/>
      <c r="K1107" s="66"/>
      <c r="L1107" s="66"/>
    </row>
    <row r="1108" spans="1:12" x14ac:dyDescent="0.2">
      <c r="A1108" s="41"/>
      <c r="B1108" s="2"/>
      <c r="E1108" s="279"/>
      <c r="F1108" s="280"/>
      <c r="G1108" s="45"/>
      <c r="H1108" s="45"/>
      <c r="I1108" s="278"/>
      <c r="J1108" s="45"/>
      <c r="K1108" s="66"/>
      <c r="L1108" s="66"/>
    </row>
    <row r="1109" spans="1:12" x14ac:dyDescent="0.2">
      <c r="A1109" s="41"/>
      <c r="B1109" s="2"/>
      <c r="E1109" s="279"/>
      <c r="F1109" s="280"/>
      <c r="G1109" s="45"/>
      <c r="H1109" s="45"/>
      <c r="I1109" s="278"/>
      <c r="J1109" s="45"/>
      <c r="K1109" s="66"/>
      <c r="L1109" s="66"/>
    </row>
    <row r="1110" spans="1:12" x14ac:dyDescent="0.2">
      <c r="A1110" s="41"/>
      <c r="B1110" s="2"/>
      <c r="E1110" s="279"/>
      <c r="F1110" s="280"/>
      <c r="G1110" s="45"/>
      <c r="H1110" s="45"/>
      <c r="I1110" s="278"/>
      <c r="J1110" s="45"/>
      <c r="K1110" s="66"/>
      <c r="L1110" s="66"/>
    </row>
    <row r="1111" spans="1:12" x14ac:dyDescent="0.2">
      <c r="A1111" s="41"/>
      <c r="B1111" s="2"/>
      <c r="E1111" s="279"/>
      <c r="F1111" s="280"/>
      <c r="G1111" s="45"/>
      <c r="H1111" s="45"/>
      <c r="I1111" s="278"/>
      <c r="J1111" s="45"/>
      <c r="K1111" s="66"/>
      <c r="L1111" s="66"/>
    </row>
    <row r="1112" spans="1:12" x14ac:dyDescent="0.2">
      <c r="A1112" s="41"/>
      <c r="B1112" s="2"/>
      <c r="E1112" s="279"/>
      <c r="F1112" s="280"/>
      <c r="G1112" s="45"/>
      <c r="H1112" s="45"/>
      <c r="I1112" s="278"/>
      <c r="J1112" s="45"/>
      <c r="K1112" s="66"/>
      <c r="L1112" s="66"/>
    </row>
    <row r="1113" spans="1:12" x14ac:dyDescent="0.2">
      <c r="A1113" s="41"/>
      <c r="B1113" s="2"/>
      <c r="E1113" s="279"/>
      <c r="F1113" s="280"/>
      <c r="G1113" s="45"/>
      <c r="H1113" s="45"/>
      <c r="I1113" s="278"/>
      <c r="J1113" s="45"/>
      <c r="K1113" s="66"/>
      <c r="L1113" s="66"/>
    </row>
    <row r="1114" spans="1:12" x14ac:dyDescent="0.2">
      <c r="A1114" s="41"/>
      <c r="B1114" s="2"/>
      <c r="E1114" s="279"/>
      <c r="F1114" s="280"/>
      <c r="G1114" s="45"/>
      <c r="H1114" s="45"/>
      <c r="I1114" s="278"/>
      <c r="J1114" s="45"/>
      <c r="K1114" s="66"/>
      <c r="L1114" s="66"/>
    </row>
    <row r="1115" spans="1:12" x14ac:dyDescent="0.2">
      <c r="A1115" s="41"/>
      <c r="B1115" s="2"/>
      <c r="E1115" s="279"/>
      <c r="F1115" s="280"/>
      <c r="G1115" s="45"/>
      <c r="H1115" s="45"/>
      <c r="I1115" s="278"/>
      <c r="J1115" s="45"/>
      <c r="K1115" s="66"/>
      <c r="L1115" s="66"/>
    </row>
    <row r="1116" spans="1:12" x14ac:dyDescent="0.2">
      <c r="A1116" s="41"/>
      <c r="B1116" s="2"/>
      <c r="E1116" s="279"/>
      <c r="F1116" s="280"/>
      <c r="G1116" s="45"/>
      <c r="H1116" s="45"/>
      <c r="I1116" s="278"/>
      <c r="J1116" s="45"/>
      <c r="K1116" s="66"/>
      <c r="L1116" s="66"/>
    </row>
    <row r="1117" spans="1:12" x14ac:dyDescent="0.2">
      <c r="A1117" s="41"/>
      <c r="B1117" s="2"/>
      <c r="E1117" s="279"/>
      <c r="F1117" s="280"/>
      <c r="G1117" s="45"/>
      <c r="H1117" s="45"/>
      <c r="I1117" s="278"/>
      <c r="J1117" s="45"/>
      <c r="K1117" s="66"/>
      <c r="L1117" s="66"/>
    </row>
    <row r="1118" spans="1:12" x14ac:dyDescent="0.2">
      <c r="A1118" s="41"/>
      <c r="B1118" s="2"/>
      <c r="E1118" s="279"/>
      <c r="F1118" s="280"/>
      <c r="G1118" s="45"/>
      <c r="H1118" s="45"/>
      <c r="I1118" s="278"/>
      <c r="J1118" s="45"/>
      <c r="K1118" s="66"/>
      <c r="L1118" s="66"/>
    </row>
    <row r="1119" spans="1:12" x14ac:dyDescent="0.2">
      <c r="A1119" s="41"/>
      <c r="B1119" s="2"/>
      <c r="E1119" s="279"/>
      <c r="F1119" s="280"/>
      <c r="G1119" s="45"/>
      <c r="H1119" s="45"/>
      <c r="I1119" s="278"/>
      <c r="J1119" s="45"/>
      <c r="K1119" s="66"/>
      <c r="L1119" s="66"/>
    </row>
    <row r="1120" spans="1:12" x14ac:dyDescent="0.2">
      <c r="A1120" s="41"/>
      <c r="B1120" s="2"/>
      <c r="E1120" s="279"/>
      <c r="F1120" s="280"/>
      <c r="G1120" s="45"/>
      <c r="H1120" s="45"/>
      <c r="I1120" s="278"/>
      <c r="J1120" s="45"/>
      <c r="K1120" s="66"/>
      <c r="L1120" s="66"/>
    </row>
    <row r="1121" spans="1:12" x14ac:dyDescent="0.2">
      <c r="A1121" s="41"/>
      <c r="B1121" s="2"/>
      <c r="E1121" s="279"/>
      <c r="F1121" s="280"/>
      <c r="G1121" s="45"/>
      <c r="H1121" s="45"/>
      <c r="I1121" s="278"/>
      <c r="J1121" s="45"/>
      <c r="K1121" s="66"/>
      <c r="L1121" s="66"/>
    </row>
    <row r="1122" spans="1:12" x14ac:dyDescent="0.2">
      <c r="A1122" s="41"/>
      <c r="B1122" s="2"/>
      <c r="E1122" s="279"/>
      <c r="F1122" s="280"/>
      <c r="G1122" s="45"/>
      <c r="H1122" s="45"/>
      <c r="I1122" s="278"/>
      <c r="J1122" s="45"/>
      <c r="K1122" s="66"/>
      <c r="L1122" s="66"/>
    </row>
    <row r="1123" spans="1:12" x14ac:dyDescent="0.2">
      <c r="A1123" s="41"/>
      <c r="B1123" s="2"/>
      <c r="E1123" s="279"/>
      <c r="F1123" s="280"/>
      <c r="G1123" s="45"/>
      <c r="H1123" s="45"/>
      <c r="I1123" s="278"/>
      <c r="J1123" s="45"/>
      <c r="K1123" s="66"/>
      <c r="L1123" s="66"/>
    </row>
    <row r="1124" spans="1:12" x14ac:dyDescent="0.2">
      <c r="A1124" s="41"/>
      <c r="B1124" s="2"/>
      <c r="E1124" s="279"/>
      <c r="F1124" s="280"/>
      <c r="G1124" s="45"/>
      <c r="H1124" s="45"/>
      <c r="I1124" s="278"/>
      <c r="J1124" s="45"/>
      <c r="K1124" s="66"/>
      <c r="L1124" s="66"/>
    </row>
    <row r="1125" spans="1:12" x14ac:dyDescent="0.2">
      <c r="A1125" s="41"/>
      <c r="B1125" s="2"/>
      <c r="E1125" s="279"/>
      <c r="F1125" s="280"/>
      <c r="G1125" s="45"/>
      <c r="H1125" s="45"/>
      <c r="I1125" s="278"/>
      <c r="J1125" s="45"/>
      <c r="K1125" s="66"/>
      <c r="L1125" s="66"/>
    </row>
    <row r="1126" spans="1:12" x14ac:dyDescent="0.2">
      <c r="A1126" s="41"/>
      <c r="B1126" s="2"/>
      <c r="E1126" s="279"/>
      <c r="F1126" s="280"/>
      <c r="G1126" s="45"/>
      <c r="H1126" s="45"/>
      <c r="I1126" s="278"/>
      <c r="J1126" s="45"/>
      <c r="K1126" s="66"/>
      <c r="L1126" s="66"/>
    </row>
    <row r="1127" spans="1:12" x14ac:dyDescent="0.2">
      <c r="A1127" s="41"/>
      <c r="B1127" s="2"/>
      <c r="E1127" s="279"/>
      <c r="F1127" s="280"/>
      <c r="G1127" s="45"/>
      <c r="H1127" s="45"/>
      <c r="I1127" s="278"/>
      <c r="J1127" s="45"/>
      <c r="K1127" s="66"/>
      <c r="L1127" s="66"/>
    </row>
    <row r="1128" spans="1:12" x14ac:dyDescent="0.2">
      <c r="A1128" s="41"/>
      <c r="B1128" s="2"/>
      <c r="E1128" s="279"/>
      <c r="F1128" s="280"/>
      <c r="G1128" s="45"/>
      <c r="H1128" s="45"/>
      <c r="I1128" s="278"/>
      <c r="J1128" s="45"/>
      <c r="K1128" s="66"/>
      <c r="L1128" s="66"/>
    </row>
    <row r="1129" spans="1:12" x14ac:dyDescent="0.2">
      <c r="A1129" s="41"/>
      <c r="B1129" s="2"/>
      <c r="E1129" s="279"/>
      <c r="F1129" s="280"/>
      <c r="G1129" s="45"/>
      <c r="H1129" s="45"/>
      <c r="I1129" s="278"/>
      <c r="J1129" s="45"/>
      <c r="K1129" s="66"/>
      <c r="L1129" s="66"/>
    </row>
    <row r="1130" spans="1:12" x14ac:dyDescent="0.2">
      <c r="A1130" s="41"/>
      <c r="B1130" s="2"/>
      <c r="E1130" s="279"/>
      <c r="F1130" s="280"/>
      <c r="G1130" s="45"/>
      <c r="H1130" s="45"/>
      <c r="I1130" s="278"/>
      <c r="J1130" s="45"/>
      <c r="K1130" s="66"/>
      <c r="L1130" s="66"/>
    </row>
    <row r="1131" spans="1:12" x14ac:dyDescent="0.2">
      <c r="A1131" s="41"/>
      <c r="B1131" s="2"/>
      <c r="E1131" s="279"/>
      <c r="F1131" s="280"/>
      <c r="G1131" s="45"/>
      <c r="H1131" s="45"/>
      <c r="I1131" s="278"/>
      <c r="J1131" s="45"/>
      <c r="K1131" s="66"/>
      <c r="L1131" s="66"/>
    </row>
    <row r="1132" spans="1:12" x14ac:dyDescent="0.2">
      <c r="A1132" s="41"/>
      <c r="B1132" s="2"/>
      <c r="E1132" s="279"/>
      <c r="F1132" s="280"/>
      <c r="G1132" s="45"/>
      <c r="H1132" s="45"/>
      <c r="I1132" s="278"/>
      <c r="J1132" s="45"/>
      <c r="K1132" s="66"/>
      <c r="L1132" s="66"/>
    </row>
    <row r="1133" spans="1:12" x14ac:dyDescent="0.2">
      <c r="A1133" s="41"/>
      <c r="B1133" s="2"/>
      <c r="E1133" s="279"/>
      <c r="F1133" s="280"/>
      <c r="G1133" s="45"/>
      <c r="H1133" s="45"/>
      <c r="I1133" s="278"/>
      <c r="J1133" s="45"/>
      <c r="K1133" s="66"/>
      <c r="L1133" s="66"/>
    </row>
    <row r="1134" spans="1:12" x14ac:dyDescent="0.2">
      <c r="A1134" s="41"/>
      <c r="B1134" s="2"/>
      <c r="E1134" s="279"/>
      <c r="F1134" s="280"/>
      <c r="G1134" s="45"/>
      <c r="H1134" s="45"/>
      <c r="I1134" s="278"/>
      <c r="J1134" s="45"/>
      <c r="K1134" s="66"/>
      <c r="L1134" s="66"/>
    </row>
    <row r="1135" spans="1:12" x14ac:dyDescent="0.2">
      <c r="A1135" s="41"/>
      <c r="B1135" s="2"/>
      <c r="E1135" s="279"/>
      <c r="F1135" s="280"/>
      <c r="G1135" s="45"/>
      <c r="H1135" s="45"/>
      <c r="I1135" s="278"/>
      <c r="J1135" s="45"/>
      <c r="K1135" s="66"/>
      <c r="L1135" s="66"/>
    </row>
    <row r="1136" spans="1:12" x14ac:dyDescent="0.2">
      <c r="A1136" s="41"/>
      <c r="B1136" s="2"/>
      <c r="E1136" s="279"/>
      <c r="F1136" s="280"/>
      <c r="G1136" s="45"/>
      <c r="H1136" s="45"/>
      <c r="I1136" s="278"/>
      <c r="J1136" s="45"/>
      <c r="K1136" s="66"/>
      <c r="L1136" s="66"/>
    </row>
    <row r="1137" spans="1:12" x14ac:dyDescent="0.2">
      <c r="A1137" s="41"/>
      <c r="B1137" s="2"/>
      <c r="E1137" s="279"/>
      <c r="F1137" s="280"/>
      <c r="G1137" s="45"/>
      <c r="H1137" s="45"/>
      <c r="I1137" s="278"/>
      <c r="J1137" s="45"/>
      <c r="K1137" s="66"/>
      <c r="L1137" s="66"/>
    </row>
    <row r="1138" spans="1:12" x14ac:dyDescent="0.2">
      <c r="A1138" s="41"/>
      <c r="B1138" s="2"/>
      <c r="E1138" s="279"/>
      <c r="F1138" s="280"/>
      <c r="G1138" s="45"/>
      <c r="H1138" s="45"/>
      <c r="I1138" s="278"/>
      <c r="J1138" s="45"/>
      <c r="K1138" s="66"/>
      <c r="L1138" s="66"/>
    </row>
    <row r="1139" spans="1:12" x14ac:dyDescent="0.2">
      <c r="A1139" s="41"/>
      <c r="B1139" s="2"/>
      <c r="E1139" s="279"/>
      <c r="F1139" s="280"/>
      <c r="G1139" s="45"/>
      <c r="H1139" s="45"/>
      <c r="I1139" s="278"/>
      <c r="J1139" s="45"/>
      <c r="K1139" s="66"/>
      <c r="L1139" s="66"/>
    </row>
    <row r="1140" spans="1:12" x14ac:dyDescent="0.2">
      <c r="A1140" s="41"/>
      <c r="B1140" s="2"/>
      <c r="E1140" s="279"/>
      <c r="F1140" s="280"/>
      <c r="G1140" s="45"/>
      <c r="H1140" s="45"/>
      <c r="I1140" s="278"/>
      <c r="J1140" s="45"/>
      <c r="K1140" s="66"/>
      <c r="L1140" s="66"/>
    </row>
    <row r="1141" spans="1:12" x14ac:dyDescent="0.2">
      <c r="A1141" s="41"/>
      <c r="B1141" s="2"/>
      <c r="E1141" s="279"/>
      <c r="F1141" s="280"/>
      <c r="G1141" s="45"/>
      <c r="H1141" s="45"/>
      <c r="I1141" s="278"/>
      <c r="J1141" s="45"/>
      <c r="K1141" s="66"/>
      <c r="L1141" s="66"/>
    </row>
    <row r="1142" spans="1:12" x14ac:dyDescent="0.2">
      <c r="A1142" s="41"/>
      <c r="B1142" s="2"/>
      <c r="E1142" s="279"/>
      <c r="F1142" s="280"/>
      <c r="G1142" s="45"/>
      <c r="H1142" s="45"/>
      <c r="I1142" s="278"/>
      <c r="J1142" s="45"/>
      <c r="K1142" s="66"/>
      <c r="L1142" s="66"/>
    </row>
    <row r="1143" spans="1:12" x14ac:dyDescent="0.2">
      <c r="A1143" s="41"/>
      <c r="B1143" s="2"/>
      <c r="E1143" s="279"/>
      <c r="F1143" s="280"/>
      <c r="G1143" s="45"/>
      <c r="H1143" s="45"/>
      <c r="I1143" s="278"/>
      <c r="J1143" s="45"/>
      <c r="K1143" s="66"/>
      <c r="L1143" s="66"/>
    </row>
    <row r="1144" spans="1:12" x14ac:dyDescent="0.2">
      <c r="A1144" s="41"/>
      <c r="B1144" s="2"/>
      <c r="E1144" s="279"/>
      <c r="F1144" s="280"/>
      <c r="G1144" s="45"/>
      <c r="H1144" s="45"/>
      <c r="I1144" s="278"/>
      <c r="J1144" s="45"/>
      <c r="K1144" s="66"/>
      <c r="L1144" s="66"/>
    </row>
    <row r="1145" spans="1:12" x14ac:dyDescent="0.2">
      <c r="A1145" s="41"/>
      <c r="B1145" s="2"/>
      <c r="E1145" s="279"/>
      <c r="F1145" s="280"/>
      <c r="G1145" s="45"/>
      <c r="H1145" s="45"/>
      <c r="I1145" s="278"/>
      <c r="J1145" s="45"/>
      <c r="K1145" s="66"/>
      <c r="L1145" s="66"/>
    </row>
    <row r="1146" spans="1:12" x14ac:dyDescent="0.2">
      <c r="A1146" s="41"/>
      <c r="B1146" s="2"/>
      <c r="E1146" s="279"/>
      <c r="F1146" s="280"/>
      <c r="G1146" s="45"/>
      <c r="H1146" s="45"/>
      <c r="I1146" s="278"/>
      <c r="J1146" s="45"/>
      <c r="K1146" s="66"/>
      <c r="L1146" s="66"/>
    </row>
    <row r="1147" spans="1:12" x14ac:dyDescent="0.2">
      <c r="A1147" s="41"/>
      <c r="B1147" s="2"/>
      <c r="E1147" s="279"/>
      <c r="F1147" s="280"/>
      <c r="G1147" s="45"/>
      <c r="H1147" s="45"/>
      <c r="I1147" s="278"/>
      <c r="J1147" s="45"/>
      <c r="K1147" s="66"/>
      <c r="L1147" s="66"/>
    </row>
    <row r="1148" spans="1:12" x14ac:dyDescent="0.2">
      <c r="A1148" s="41"/>
      <c r="B1148" s="2"/>
      <c r="E1148" s="279"/>
      <c r="F1148" s="280"/>
      <c r="G1148" s="45"/>
      <c r="H1148" s="45"/>
      <c r="I1148" s="278"/>
      <c r="J1148" s="45"/>
      <c r="K1148" s="66"/>
      <c r="L1148" s="66"/>
    </row>
    <row r="1149" spans="1:12" x14ac:dyDescent="0.2">
      <c r="A1149" s="41"/>
      <c r="B1149" s="2"/>
      <c r="E1149" s="279"/>
      <c r="F1149" s="280"/>
      <c r="G1149" s="45"/>
      <c r="H1149" s="45"/>
      <c r="I1149" s="278"/>
      <c r="J1149" s="45"/>
      <c r="K1149" s="66"/>
      <c r="L1149" s="66"/>
    </row>
    <row r="1150" spans="1:12" x14ac:dyDescent="0.2">
      <c r="A1150" s="41"/>
      <c r="B1150" s="2"/>
      <c r="E1150" s="279"/>
      <c r="F1150" s="280"/>
      <c r="G1150" s="45"/>
      <c r="H1150" s="45"/>
      <c r="I1150" s="278"/>
      <c r="J1150" s="45"/>
      <c r="K1150" s="66"/>
      <c r="L1150" s="66"/>
    </row>
    <row r="1151" spans="1:12" x14ac:dyDescent="0.2">
      <c r="A1151" s="41"/>
      <c r="B1151" s="2"/>
      <c r="E1151" s="279"/>
      <c r="F1151" s="280"/>
      <c r="G1151" s="45"/>
      <c r="H1151" s="45"/>
      <c r="I1151" s="278"/>
      <c r="J1151" s="45"/>
      <c r="K1151" s="66"/>
      <c r="L1151" s="66"/>
    </row>
    <row r="1152" spans="1:12" x14ac:dyDescent="0.2">
      <c r="A1152" s="41"/>
      <c r="B1152" s="2"/>
      <c r="E1152" s="279"/>
      <c r="F1152" s="280"/>
      <c r="G1152" s="45"/>
      <c r="H1152" s="45"/>
      <c r="I1152" s="278"/>
      <c r="J1152" s="45"/>
      <c r="K1152" s="66"/>
      <c r="L1152" s="66"/>
    </row>
    <row r="1153" spans="1:12" x14ac:dyDescent="0.2">
      <c r="A1153" s="41"/>
      <c r="B1153" s="2"/>
      <c r="E1153" s="279"/>
      <c r="F1153" s="280"/>
      <c r="G1153" s="45"/>
      <c r="H1153" s="45"/>
      <c r="I1153" s="278"/>
      <c r="J1153" s="45"/>
      <c r="K1153" s="66"/>
      <c r="L1153" s="66"/>
    </row>
    <row r="1154" spans="1:12" x14ac:dyDescent="0.2">
      <c r="A1154" s="41"/>
      <c r="B1154" s="2"/>
      <c r="E1154" s="279"/>
      <c r="F1154" s="280"/>
      <c r="G1154" s="45"/>
      <c r="H1154" s="45"/>
      <c r="I1154" s="278"/>
      <c r="J1154" s="45"/>
      <c r="K1154" s="66"/>
      <c r="L1154" s="66"/>
    </row>
    <row r="1155" spans="1:12" x14ac:dyDescent="0.2">
      <c r="A1155" s="41"/>
      <c r="B1155" s="2"/>
      <c r="E1155" s="279"/>
      <c r="F1155" s="280"/>
      <c r="G1155" s="45"/>
      <c r="H1155" s="45"/>
      <c r="I1155" s="278"/>
      <c r="J1155" s="45"/>
      <c r="K1155" s="66"/>
      <c r="L1155" s="66"/>
    </row>
    <row r="1156" spans="1:12" x14ac:dyDescent="0.2">
      <c r="A1156" s="41"/>
      <c r="B1156" s="2"/>
      <c r="E1156" s="279"/>
      <c r="F1156" s="280"/>
      <c r="G1156" s="45"/>
      <c r="H1156" s="45"/>
      <c r="I1156" s="278"/>
      <c r="J1156" s="45"/>
      <c r="K1156" s="66"/>
      <c r="L1156" s="66"/>
    </row>
    <row r="1157" spans="1:12" x14ac:dyDescent="0.2">
      <c r="A1157" s="41"/>
      <c r="B1157" s="2"/>
      <c r="E1157" s="279"/>
      <c r="F1157" s="280"/>
      <c r="G1157" s="45"/>
      <c r="H1157" s="45"/>
      <c r="I1157" s="278"/>
      <c r="J1157" s="45"/>
      <c r="K1157" s="66"/>
      <c r="L1157" s="66"/>
    </row>
    <row r="1158" spans="1:12" x14ac:dyDescent="0.2">
      <c r="A1158" s="41"/>
      <c r="B1158" s="2"/>
      <c r="E1158" s="279"/>
      <c r="F1158" s="280"/>
      <c r="G1158" s="45"/>
      <c r="H1158" s="45"/>
      <c r="I1158" s="278"/>
      <c r="J1158" s="45"/>
      <c r="K1158" s="66"/>
      <c r="L1158" s="66"/>
    </row>
    <row r="1159" spans="1:12" x14ac:dyDescent="0.2">
      <c r="A1159" s="41"/>
      <c r="B1159" s="2"/>
      <c r="E1159" s="279"/>
      <c r="F1159" s="280"/>
      <c r="G1159" s="45"/>
      <c r="H1159" s="45"/>
      <c r="I1159" s="278"/>
      <c r="J1159" s="45"/>
      <c r="K1159" s="66"/>
      <c r="L1159" s="66"/>
    </row>
    <row r="1160" spans="1:12" x14ac:dyDescent="0.2">
      <c r="A1160" s="41"/>
      <c r="B1160" s="2"/>
      <c r="E1160" s="279"/>
      <c r="F1160" s="280"/>
      <c r="G1160" s="45"/>
      <c r="H1160" s="45"/>
      <c r="I1160" s="278"/>
      <c r="J1160" s="45"/>
      <c r="K1160" s="66"/>
      <c r="L1160" s="66"/>
    </row>
    <row r="1161" spans="1:12" x14ac:dyDescent="0.2">
      <c r="A1161" s="41"/>
      <c r="B1161" s="2"/>
      <c r="E1161" s="279"/>
      <c r="F1161" s="280"/>
      <c r="G1161" s="45"/>
      <c r="H1161" s="45"/>
      <c r="I1161" s="278"/>
      <c r="J1161" s="45"/>
      <c r="K1161" s="66"/>
      <c r="L1161" s="66"/>
    </row>
    <row r="1162" spans="1:12" x14ac:dyDescent="0.2">
      <c r="A1162" s="41"/>
      <c r="B1162" s="2"/>
      <c r="E1162" s="279"/>
      <c r="F1162" s="280"/>
      <c r="G1162" s="45"/>
      <c r="H1162" s="45"/>
      <c r="I1162" s="278"/>
      <c r="J1162" s="45"/>
      <c r="K1162" s="66"/>
      <c r="L1162" s="66"/>
    </row>
    <row r="1163" spans="1:12" x14ac:dyDescent="0.2">
      <c r="A1163" s="41"/>
      <c r="B1163" s="2"/>
      <c r="E1163" s="279"/>
      <c r="F1163" s="280"/>
      <c r="G1163" s="45"/>
      <c r="H1163" s="45"/>
      <c r="I1163" s="278"/>
      <c r="J1163" s="45"/>
      <c r="K1163" s="66"/>
      <c r="L1163" s="66"/>
    </row>
    <row r="1164" spans="1:12" x14ac:dyDescent="0.2">
      <c r="A1164" s="41"/>
      <c r="B1164" s="2"/>
      <c r="E1164" s="279"/>
      <c r="F1164" s="280"/>
      <c r="G1164" s="45"/>
      <c r="H1164" s="45"/>
      <c r="I1164" s="278"/>
      <c r="J1164" s="45"/>
      <c r="K1164" s="66"/>
      <c r="L1164" s="66"/>
    </row>
    <row r="1165" spans="1:12" x14ac:dyDescent="0.2">
      <c r="A1165" s="41"/>
      <c r="B1165" s="2"/>
      <c r="E1165" s="279"/>
      <c r="F1165" s="280"/>
      <c r="G1165" s="45"/>
      <c r="H1165" s="45"/>
      <c r="I1165" s="278"/>
      <c r="J1165" s="45"/>
      <c r="K1165" s="66"/>
      <c r="L1165" s="66"/>
    </row>
    <row r="1166" spans="1:12" x14ac:dyDescent="0.2">
      <c r="A1166" s="41"/>
      <c r="B1166" s="2"/>
      <c r="E1166" s="279"/>
      <c r="F1166" s="280"/>
      <c r="G1166" s="45"/>
      <c r="H1166" s="45"/>
      <c r="I1166" s="278"/>
      <c r="J1166" s="45"/>
      <c r="K1166" s="66"/>
      <c r="L1166" s="66"/>
    </row>
    <row r="1167" spans="1:12" x14ac:dyDescent="0.2">
      <c r="A1167" s="41"/>
      <c r="B1167" s="2"/>
      <c r="E1167" s="279"/>
      <c r="F1167" s="280"/>
      <c r="G1167" s="45"/>
      <c r="H1167" s="45"/>
      <c r="I1167" s="278"/>
      <c r="J1167" s="45"/>
      <c r="K1167" s="66"/>
      <c r="L1167" s="66"/>
    </row>
    <row r="1168" spans="1:12" x14ac:dyDescent="0.2">
      <c r="A1168" s="41"/>
      <c r="B1168" s="2"/>
      <c r="E1168" s="279"/>
      <c r="F1168" s="280"/>
      <c r="G1168" s="45"/>
      <c r="H1168" s="45"/>
      <c r="I1168" s="278"/>
      <c r="J1168" s="45"/>
      <c r="K1168" s="66"/>
      <c r="L1168" s="66"/>
    </row>
    <row r="1169" spans="1:12" x14ac:dyDescent="0.2">
      <c r="A1169" s="41"/>
      <c r="B1169" s="2"/>
      <c r="E1169" s="279"/>
      <c r="F1169" s="280"/>
      <c r="G1169" s="45"/>
      <c r="H1169" s="45"/>
      <c r="I1169" s="278"/>
      <c r="J1169" s="45"/>
      <c r="K1169" s="66"/>
      <c r="L1169" s="66"/>
    </row>
    <row r="1170" spans="1:12" x14ac:dyDescent="0.2">
      <c r="A1170" s="41"/>
      <c r="B1170" s="2"/>
      <c r="E1170" s="279"/>
      <c r="F1170" s="280"/>
      <c r="G1170" s="45"/>
      <c r="H1170" s="45"/>
      <c r="I1170" s="278"/>
      <c r="J1170" s="45"/>
      <c r="K1170" s="66"/>
      <c r="L1170" s="66"/>
    </row>
    <row r="1171" spans="1:12" x14ac:dyDescent="0.2">
      <c r="A1171" s="41"/>
      <c r="B1171" s="2"/>
      <c r="E1171" s="279"/>
      <c r="F1171" s="280"/>
      <c r="G1171" s="45"/>
      <c r="H1171" s="45"/>
      <c r="I1171" s="278"/>
      <c r="J1171" s="45"/>
      <c r="K1171" s="66"/>
      <c r="L1171" s="66"/>
    </row>
    <row r="1172" spans="1:12" x14ac:dyDescent="0.2">
      <c r="A1172" s="41"/>
      <c r="B1172" s="2"/>
      <c r="E1172" s="279"/>
      <c r="F1172" s="280"/>
      <c r="G1172" s="45"/>
      <c r="H1172" s="45"/>
      <c r="I1172" s="278"/>
      <c r="J1172" s="45"/>
      <c r="K1172" s="66"/>
      <c r="L1172" s="66"/>
    </row>
    <row r="1173" spans="1:12" x14ac:dyDescent="0.2">
      <c r="A1173" s="41"/>
      <c r="B1173" s="2"/>
      <c r="E1173" s="279"/>
      <c r="F1173" s="280"/>
      <c r="G1173" s="45"/>
      <c r="H1173" s="45"/>
      <c r="I1173" s="278"/>
      <c r="J1173" s="45"/>
      <c r="K1173" s="66"/>
      <c r="L1173" s="66"/>
    </row>
    <row r="1174" spans="1:12" x14ac:dyDescent="0.2">
      <c r="A1174" s="41"/>
      <c r="B1174" s="2"/>
      <c r="E1174" s="279"/>
      <c r="F1174" s="280"/>
      <c r="G1174" s="45"/>
      <c r="H1174" s="45"/>
      <c r="I1174" s="278"/>
      <c r="J1174" s="45"/>
      <c r="K1174" s="66"/>
      <c r="L1174" s="66"/>
    </row>
    <row r="1175" spans="1:12" x14ac:dyDescent="0.2">
      <c r="A1175" s="41"/>
      <c r="B1175" s="2"/>
      <c r="E1175" s="279"/>
      <c r="F1175" s="280"/>
      <c r="G1175" s="45"/>
      <c r="H1175" s="45"/>
      <c r="I1175" s="278"/>
      <c r="J1175" s="45"/>
      <c r="K1175" s="66"/>
      <c r="L1175" s="66"/>
    </row>
    <row r="1176" spans="1:12" x14ac:dyDescent="0.2">
      <c r="A1176" s="41"/>
      <c r="B1176" s="2"/>
      <c r="E1176" s="279"/>
      <c r="F1176" s="280"/>
      <c r="G1176" s="45"/>
      <c r="H1176" s="45"/>
      <c r="I1176" s="278"/>
      <c r="J1176" s="45"/>
      <c r="K1176" s="66"/>
      <c r="L1176" s="66"/>
    </row>
    <row r="1177" spans="1:12" x14ac:dyDescent="0.2">
      <c r="A1177" s="41"/>
      <c r="B1177" s="2"/>
      <c r="E1177" s="279"/>
      <c r="F1177" s="280"/>
      <c r="G1177" s="45"/>
      <c r="H1177" s="45"/>
      <c r="I1177" s="278"/>
      <c r="J1177" s="45"/>
      <c r="K1177" s="66"/>
      <c r="L1177" s="66"/>
    </row>
    <row r="1178" spans="1:12" x14ac:dyDescent="0.2">
      <c r="A1178" s="41"/>
      <c r="B1178" s="2"/>
      <c r="E1178" s="279"/>
      <c r="F1178" s="280"/>
      <c r="G1178" s="45"/>
      <c r="H1178" s="45"/>
      <c r="I1178" s="278"/>
      <c r="J1178" s="45"/>
      <c r="K1178" s="66"/>
      <c r="L1178" s="66"/>
    </row>
    <row r="1179" spans="1:12" x14ac:dyDescent="0.2">
      <c r="A1179" s="41"/>
      <c r="B1179" s="2"/>
      <c r="E1179" s="279"/>
      <c r="F1179" s="280"/>
      <c r="G1179" s="45"/>
      <c r="H1179" s="45"/>
      <c r="I1179" s="278"/>
      <c r="J1179" s="45"/>
      <c r="K1179" s="66"/>
      <c r="L1179" s="66"/>
    </row>
    <row r="1180" spans="1:12" x14ac:dyDescent="0.2">
      <c r="A1180" s="41"/>
      <c r="B1180" s="2"/>
      <c r="E1180" s="279"/>
      <c r="F1180" s="280"/>
      <c r="G1180" s="45"/>
      <c r="H1180" s="45"/>
      <c r="I1180" s="278"/>
      <c r="J1180" s="45"/>
      <c r="K1180" s="66"/>
      <c r="L1180" s="66"/>
    </row>
    <row r="1181" spans="1:12" x14ac:dyDescent="0.2">
      <c r="A1181" s="41"/>
      <c r="B1181" s="2"/>
      <c r="E1181" s="279"/>
      <c r="F1181" s="280"/>
      <c r="G1181" s="45"/>
      <c r="H1181" s="45"/>
      <c r="I1181" s="278"/>
      <c r="J1181" s="45"/>
      <c r="K1181" s="66"/>
      <c r="L1181" s="66"/>
    </row>
    <row r="1182" spans="1:12" x14ac:dyDescent="0.2">
      <c r="A1182" s="41"/>
      <c r="B1182" s="2"/>
      <c r="E1182" s="279"/>
      <c r="F1182" s="280"/>
      <c r="G1182" s="45"/>
      <c r="H1182" s="45"/>
      <c r="I1182" s="278"/>
      <c r="J1182" s="45"/>
      <c r="K1182" s="66"/>
      <c r="L1182" s="66"/>
    </row>
    <row r="1183" spans="1:12" x14ac:dyDescent="0.2">
      <c r="A1183" s="41"/>
      <c r="B1183" s="2"/>
      <c r="E1183" s="279"/>
      <c r="F1183" s="280"/>
      <c r="G1183" s="45"/>
      <c r="H1183" s="45"/>
      <c r="I1183" s="278"/>
      <c r="J1183" s="45"/>
      <c r="K1183" s="66"/>
      <c r="L1183" s="66"/>
    </row>
    <row r="1184" spans="1:12" x14ac:dyDescent="0.2">
      <c r="A1184" s="41"/>
      <c r="B1184" s="2"/>
      <c r="E1184" s="279"/>
      <c r="F1184" s="280"/>
      <c r="G1184" s="45"/>
      <c r="H1184" s="45"/>
      <c r="I1184" s="278"/>
      <c r="J1184" s="45"/>
      <c r="K1184" s="66"/>
      <c r="L1184" s="66"/>
    </row>
    <row r="1185" spans="1:12" x14ac:dyDescent="0.2">
      <c r="A1185" s="41"/>
      <c r="B1185" s="2"/>
      <c r="E1185" s="279"/>
      <c r="F1185" s="280"/>
      <c r="G1185" s="45"/>
      <c r="H1185" s="45"/>
      <c r="I1185" s="278"/>
      <c r="J1185" s="45"/>
      <c r="K1185" s="66"/>
      <c r="L1185" s="66"/>
    </row>
    <row r="1186" spans="1:12" x14ac:dyDescent="0.2">
      <c r="A1186" s="41"/>
      <c r="B1186" s="2"/>
      <c r="E1186" s="279"/>
      <c r="F1186" s="280"/>
      <c r="G1186" s="45"/>
      <c r="H1186" s="45"/>
      <c r="I1186" s="278"/>
      <c r="J1186" s="45"/>
      <c r="K1186" s="66"/>
      <c r="L1186" s="66"/>
    </row>
    <row r="1187" spans="1:12" x14ac:dyDescent="0.2">
      <c r="A1187" s="41"/>
      <c r="B1187" s="2"/>
      <c r="E1187" s="279"/>
      <c r="F1187" s="280"/>
      <c r="G1187" s="45"/>
      <c r="H1187" s="45"/>
      <c r="I1187" s="278"/>
      <c r="J1187" s="45"/>
      <c r="K1187" s="66"/>
      <c r="L1187" s="66"/>
    </row>
    <row r="1188" spans="1:12" x14ac:dyDescent="0.2">
      <c r="A1188" s="41"/>
      <c r="B1188" s="2"/>
      <c r="E1188" s="279"/>
      <c r="F1188" s="280"/>
      <c r="G1188" s="45"/>
      <c r="H1188" s="45"/>
      <c r="I1188" s="278"/>
      <c r="J1188" s="45"/>
      <c r="K1188" s="66"/>
      <c r="L1188" s="66"/>
    </row>
    <row r="1189" spans="1:12" x14ac:dyDescent="0.2">
      <c r="A1189" s="41"/>
      <c r="B1189" s="2"/>
      <c r="E1189" s="279"/>
      <c r="F1189" s="280"/>
      <c r="G1189" s="45"/>
      <c r="H1189" s="45"/>
      <c r="I1189" s="278"/>
      <c r="J1189" s="45"/>
      <c r="K1189" s="66"/>
      <c r="L1189" s="66"/>
    </row>
    <row r="1190" spans="1:12" x14ac:dyDescent="0.2">
      <c r="A1190" s="41"/>
      <c r="B1190" s="2"/>
      <c r="E1190" s="279"/>
      <c r="F1190" s="280"/>
      <c r="G1190" s="45"/>
      <c r="H1190" s="45"/>
      <c r="I1190" s="278"/>
      <c r="J1190" s="45"/>
      <c r="K1190" s="66"/>
      <c r="L1190" s="66"/>
    </row>
    <row r="1191" spans="1:12" x14ac:dyDescent="0.2">
      <c r="A1191" s="41"/>
      <c r="B1191" s="2"/>
      <c r="E1191" s="279"/>
      <c r="F1191" s="280"/>
      <c r="G1191" s="45"/>
      <c r="H1191" s="45"/>
      <c r="I1191" s="278"/>
      <c r="J1191" s="45"/>
      <c r="K1191" s="66"/>
      <c r="L1191" s="66"/>
    </row>
    <row r="1192" spans="1:12" x14ac:dyDescent="0.2">
      <c r="A1192" s="41"/>
      <c r="B1192" s="2"/>
      <c r="E1192" s="279"/>
      <c r="F1192" s="280"/>
      <c r="G1192" s="45"/>
      <c r="H1192" s="45"/>
      <c r="I1192" s="278"/>
      <c r="J1192" s="45"/>
      <c r="K1192" s="66"/>
      <c r="L1192" s="66"/>
    </row>
    <row r="1193" spans="1:12" x14ac:dyDescent="0.2">
      <c r="A1193" s="41"/>
      <c r="B1193" s="2"/>
      <c r="E1193" s="279"/>
      <c r="F1193" s="280"/>
      <c r="G1193" s="45"/>
      <c r="H1193" s="45"/>
      <c r="I1193" s="278"/>
      <c r="J1193" s="45"/>
      <c r="K1193" s="66"/>
      <c r="L1193" s="66"/>
    </row>
    <row r="1194" spans="1:12" x14ac:dyDescent="0.2">
      <c r="A1194" s="41"/>
      <c r="B1194" s="2"/>
      <c r="E1194" s="279"/>
      <c r="F1194" s="280"/>
      <c r="G1194" s="45"/>
      <c r="H1194" s="45"/>
      <c r="I1194" s="278"/>
      <c r="J1194" s="45"/>
      <c r="K1194" s="66"/>
      <c r="L1194" s="66"/>
    </row>
    <row r="1195" spans="1:12" x14ac:dyDescent="0.2">
      <c r="A1195" s="41"/>
      <c r="B1195" s="2"/>
      <c r="E1195" s="279"/>
      <c r="F1195" s="280"/>
      <c r="G1195" s="45"/>
      <c r="H1195" s="45"/>
      <c r="I1195" s="278"/>
      <c r="J1195" s="45"/>
      <c r="K1195" s="66"/>
      <c r="L1195" s="66"/>
    </row>
    <row r="1196" spans="1:12" x14ac:dyDescent="0.2">
      <c r="A1196" s="41"/>
      <c r="B1196" s="2"/>
      <c r="E1196" s="279"/>
      <c r="F1196" s="280"/>
      <c r="G1196" s="45"/>
      <c r="H1196" s="45"/>
      <c r="I1196" s="278"/>
      <c r="J1196" s="45"/>
      <c r="K1196" s="66"/>
      <c r="L1196" s="66"/>
    </row>
    <row r="1197" spans="1:12" x14ac:dyDescent="0.2">
      <c r="A1197" s="41"/>
      <c r="B1197" s="2"/>
      <c r="E1197" s="279"/>
      <c r="F1197" s="280"/>
      <c r="G1197" s="45"/>
      <c r="H1197" s="45"/>
      <c r="I1197" s="278"/>
      <c r="J1197" s="45"/>
      <c r="K1197" s="66"/>
      <c r="L1197" s="66"/>
    </row>
    <row r="1198" spans="1:12" x14ac:dyDescent="0.2">
      <c r="A1198" s="41"/>
      <c r="B1198" s="2"/>
      <c r="E1198" s="279"/>
      <c r="F1198" s="280"/>
      <c r="G1198" s="45"/>
      <c r="H1198" s="45"/>
      <c r="I1198" s="278"/>
      <c r="J1198" s="45"/>
      <c r="K1198" s="66"/>
      <c r="L1198" s="66"/>
    </row>
    <row r="1199" spans="1:12" x14ac:dyDescent="0.2">
      <c r="A1199" s="41"/>
      <c r="B1199" s="2"/>
      <c r="E1199" s="279"/>
      <c r="F1199" s="280"/>
      <c r="G1199" s="45"/>
      <c r="H1199" s="45"/>
      <c r="I1199" s="278"/>
      <c r="J1199" s="45"/>
      <c r="K1199" s="66"/>
      <c r="L1199" s="66"/>
    </row>
    <row r="1200" spans="1:12" x14ac:dyDescent="0.2">
      <c r="A1200" s="41"/>
      <c r="B1200" s="2"/>
      <c r="E1200" s="279"/>
      <c r="F1200" s="280"/>
      <c r="G1200" s="45"/>
      <c r="H1200" s="45"/>
      <c r="I1200" s="278"/>
      <c r="J1200" s="45"/>
      <c r="K1200" s="66"/>
      <c r="L1200" s="66"/>
    </row>
    <row r="1201" spans="1:12" x14ac:dyDescent="0.2">
      <c r="A1201" s="41"/>
      <c r="B1201" s="2"/>
      <c r="E1201" s="279"/>
      <c r="F1201" s="280"/>
      <c r="G1201" s="45"/>
      <c r="H1201" s="45"/>
      <c r="I1201" s="278"/>
      <c r="J1201" s="45"/>
      <c r="K1201" s="66"/>
      <c r="L1201" s="66"/>
    </row>
    <row r="1202" spans="1:12" x14ac:dyDescent="0.2">
      <c r="A1202" s="41"/>
      <c r="B1202" s="2"/>
      <c r="E1202" s="279"/>
      <c r="F1202" s="280"/>
      <c r="G1202" s="45"/>
      <c r="H1202" s="45"/>
      <c r="I1202" s="278"/>
      <c r="J1202" s="45"/>
      <c r="K1202" s="66"/>
      <c r="L1202" s="66"/>
    </row>
    <row r="1203" spans="1:12" x14ac:dyDescent="0.2">
      <c r="A1203" s="41"/>
      <c r="B1203" s="2"/>
      <c r="E1203" s="279"/>
      <c r="F1203" s="280"/>
      <c r="G1203" s="45"/>
      <c r="H1203" s="45"/>
      <c r="I1203" s="278"/>
      <c r="J1203" s="45"/>
      <c r="K1203" s="66"/>
      <c r="L1203" s="66"/>
    </row>
    <row r="1204" spans="1:12" x14ac:dyDescent="0.2">
      <c r="A1204" s="41"/>
      <c r="B1204" s="2"/>
      <c r="E1204" s="279"/>
      <c r="F1204" s="280"/>
      <c r="G1204" s="45"/>
      <c r="H1204" s="45"/>
      <c r="I1204" s="278"/>
      <c r="J1204" s="45"/>
      <c r="K1204" s="66"/>
      <c r="L1204" s="66"/>
    </row>
    <row r="1205" spans="1:12" x14ac:dyDescent="0.2">
      <c r="A1205" s="41"/>
      <c r="B1205" s="2"/>
      <c r="E1205" s="279"/>
      <c r="F1205" s="280"/>
      <c r="G1205" s="45"/>
      <c r="H1205" s="45"/>
      <c r="I1205" s="278"/>
      <c r="J1205" s="45"/>
      <c r="K1205" s="66"/>
      <c r="L1205" s="66"/>
    </row>
    <row r="1206" spans="1:12" x14ac:dyDescent="0.2">
      <c r="A1206" s="41"/>
      <c r="B1206" s="2"/>
      <c r="E1206" s="279"/>
      <c r="F1206" s="280"/>
      <c r="G1206" s="45"/>
      <c r="H1206" s="45"/>
      <c r="I1206" s="278"/>
      <c r="J1206" s="45"/>
      <c r="K1206" s="66"/>
      <c r="L1206" s="66"/>
    </row>
    <row r="1207" spans="1:12" x14ac:dyDescent="0.2">
      <c r="A1207" s="41"/>
      <c r="B1207" s="2"/>
      <c r="E1207" s="279"/>
      <c r="F1207" s="280"/>
      <c r="G1207" s="45"/>
      <c r="H1207" s="45"/>
      <c r="I1207" s="278"/>
      <c r="J1207" s="45"/>
      <c r="K1207" s="66"/>
      <c r="L1207" s="66"/>
    </row>
    <row r="1208" spans="1:12" x14ac:dyDescent="0.2">
      <c r="A1208" s="41"/>
      <c r="B1208" s="2"/>
      <c r="E1208" s="279"/>
      <c r="F1208" s="280"/>
      <c r="G1208" s="45"/>
      <c r="H1208" s="45"/>
      <c r="I1208" s="278"/>
      <c r="J1208" s="45"/>
      <c r="K1208" s="66"/>
      <c r="L1208" s="66"/>
    </row>
    <row r="1209" spans="1:12" x14ac:dyDescent="0.2">
      <c r="A1209" s="41"/>
      <c r="B1209" s="2"/>
      <c r="E1209" s="279"/>
      <c r="F1209" s="280"/>
      <c r="G1209" s="45"/>
      <c r="H1209" s="45"/>
      <c r="I1209" s="278"/>
      <c r="J1209" s="45"/>
      <c r="K1209" s="66"/>
      <c r="L1209" s="66"/>
    </row>
    <row r="1210" spans="1:12" x14ac:dyDescent="0.2">
      <c r="A1210" s="41"/>
      <c r="B1210" s="2"/>
      <c r="E1210" s="279"/>
      <c r="F1210" s="280"/>
      <c r="G1210" s="45"/>
      <c r="H1210" s="45"/>
      <c r="I1210" s="278"/>
      <c r="J1210" s="45"/>
      <c r="K1210" s="66"/>
      <c r="L1210" s="66"/>
    </row>
    <row r="1211" spans="1:12" x14ac:dyDescent="0.2">
      <c r="A1211" s="41"/>
      <c r="B1211" s="2"/>
      <c r="E1211" s="279"/>
      <c r="F1211" s="280"/>
      <c r="G1211" s="45"/>
      <c r="H1211" s="45"/>
      <c r="I1211" s="278"/>
      <c r="J1211" s="45"/>
      <c r="K1211" s="66"/>
      <c r="L1211" s="66"/>
    </row>
    <row r="1212" spans="1:12" x14ac:dyDescent="0.2">
      <c r="A1212" s="41"/>
      <c r="B1212" s="2"/>
      <c r="E1212" s="279"/>
      <c r="F1212" s="280"/>
      <c r="G1212" s="45"/>
      <c r="H1212" s="45"/>
      <c r="I1212" s="278"/>
      <c r="J1212" s="45"/>
      <c r="K1212" s="66"/>
      <c r="L1212" s="66"/>
    </row>
    <row r="1213" spans="1:12" x14ac:dyDescent="0.2">
      <c r="A1213" s="41"/>
      <c r="B1213" s="2"/>
      <c r="E1213" s="279"/>
      <c r="F1213" s="280"/>
      <c r="G1213" s="45"/>
      <c r="H1213" s="45"/>
      <c r="I1213" s="278"/>
      <c r="J1213" s="45"/>
      <c r="K1213" s="66"/>
      <c r="L1213" s="66"/>
    </row>
    <row r="1214" spans="1:12" x14ac:dyDescent="0.2">
      <c r="A1214" s="41"/>
      <c r="B1214" s="2"/>
      <c r="E1214" s="279"/>
      <c r="F1214" s="280"/>
      <c r="G1214" s="45"/>
      <c r="H1214" s="45"/>
      <c r="I1214" s="278"/>
      <c r="J1214" s="45"/>
      <c r="K1214" s="66"/>
      <c r="L1214" s="66"/>
    </row>
    <row r="1215" spans="1:12" x14ac:dyDescent="0.2">
      <c r="A1215" s="41"/>
      <c r="B1215" s="2"/>
      <c r="E1215" s="279"/>
      <c r="F1215" s="280"/>
      <c r="G1215" s="45"/>
      <c r="H1215" s="45"/>
      <c r="I1215" s="278"/>
      <c r="J1215" s="45"/>
      <c r="K1215" s="66"/>
      <c r="L1215" s="66"/>
    </row>
    <row r="1216" spans="1:12" x14ac:dyDescent="0.2">
      <c r="A1216" s="41"/>
      <c r="B1216" s="2"/>
      <c r="E1216" s="279"/>
      <c r="F1216" s="280"/>
      <c r="G1216" s="45"/>
      <c r="H1216" s="45"/>
      <c r="I1216" s="278"/>
      <c r="J1216" s="45"/>
      <c r="K1216" s="66"/>
      <c r="L1216" s="66"/>
    </row>
    <row r="1217" spans="1:12" x14ac:dyDescent="0.2">
      <c r="A1217" s="41"/>
      <c r="B1217" s="2"/>
      <c r="E1217" s="279"/>
      <c r="F1217" s="280"/>
      <c r="G1217" s="45"/>
      <c r="H1217" s="45"/>
      <c r="I1217" s="278"/>
      <c r="J1217" s="45"/>
      <c r="K1217" s="66"/>
      <c r="L1217" s="66"/>
    </row>
    <row r="1218" spans="1:12" x14ac:dyDescent="0.2">
      <c r="A1218" s="41"/>
      <c r="B1218" s="2"/>
      <c r="E1218" s="279"/>
      <c r="F1218" s="280"/>
      <c r="G1218" s="45"/>
      <c r="H1218" s="45"/>
      <c r="I1218" s="278"/>
      <c r="J1218" s="45"/>
      <c r="K1218" s="66"/>
      <c r="L1218" s="66"/>
    </row>
    <row r="1219" spans="1:12" x14ac:dyDescent="0.2">
      <c r="A1219" s="41"/>
      <c r="B1219" s="2"/>
      <c r="E1219" s="279"/>
      <c r="F1219" s="280"/>
      <c r="G1219" s="45"/>
      <c r="H1219" s="45"/>
      <c r="I1219" s="278"/>
      <c r="J1219" s="45"/>
      <c r="K1219" s="66"/>
      <c r="L1219" s="66"/>
    </row>
    <row r="1220" spans="1:12" x14ac:dyDescent="0.2">
      <c r="A1220" s="41"/>
      <c r="B1220" s="2"/>
      <c r="E1220" s="279"/>
      <c r="F1220" s="280"/>
      <c r="G1220" s="45"/>
      <c r="H1220" s="45"/>
      <c r="I1220" s="278"/>
      <c r="J1220" s="45"/>
      <c r="K1220" s="66"/>
      <c r="L1220" s="66"/>
    </row>
    <row r="1221" spans="1:12" x14ac:dyDescent="0.2">
      <c r="A1221" s="41"/>
      <c r="B1221" s="2"/>
      <c r="E1221" s="279"/>
      <c r="F1221" s="280"/>
      <c r="G1221" s="45"/>
      <c r="H1221" s="45"/>
      <c r="I1221" s="278"/>
      <c r="J1221" s="45"/>
      <c r="K1221" s="66"/>
      <c r="L1221" s="66"/>
    </row>
    <row r="1222" spans="1:12" x14ac:dyDescent="0.2">
      <c r="A1222" s="41"/>
      <c r="B1222" s="2"/>
      <c r="E1222" s="279"/>
      <c r="F1222" s="280"/>
      <c r="G1222" s="45"/>
      <c r="H1222" s="45"/>
      <c r="I1222" s="278"/>
      <c r="J1222" s="45"/>
      <c r="K1222" s="66"/>
      <c r="L1222" s="66"/>
    </row>
    <row r="1223" spans="1:12" x14ac:dyDescent="0.2">
      <c r="A1223" s="41"/>
      <c r="B1223" s="2"/>
      <c r="E1223" s="279"/>
      <c r="F1223" s="280"/>
      <c r="G1223" s="45"/>
      <c r="H1223" s="45"/>
      <c r="I1223" s="278"/>
      <c r="J1223" s="45"/>
      <c r="K1223" s="66"/>
      <c r="L1223" s="66"/>
    </row>
    <row r="1224" spans="1:12" x14ac:dyDescent="0.2">
      <c r="A1224" s="41"/>
      <c r="B1224" s="2"/>
      <c r="E1224" s="279"/>
      <c r="F1224" s="280"/>
      <c r="G1224" s="45"/>
      <c r="H1224" s="45"/>
      <c r="I1224" s="278"/>
      <c r="J1224" s="45"/>
      <c r="K1224" s="66"/>
      <c r="L1224" s="66"/>
    </row>
    <row r="1225" spans="1:12" x14ac:dyDescent="0.2">
      <c r="A1225" s="41"/>
      <c r="B1225" s="2"/>
      <c r="E1225" s="279"/>
      <c r="F1225" s="280"/>
      <c r="G1225" s="45"/>
      <c r="H1225" s="45"/>
      <c r="I1225" s="278"/>
      <c r="J1225" s="45"/>
      <c r="K1225" s="66"/>
      <c r="L1225" s="66"/>
    </row>
    <row r="1226" spans="1:12" x14ac:dyDescent="0.2">
      <c r="A1226" s="41"/>
      <c r="B1226" s="2"/>
      <c r="E1226" s="279"/>
      <c r="F1226" s="280"/>
      <c r="G1226" s="45"/>
      <c r="H1226" s="45"/>
      <c r="I1226" s="278"/>
      <c r="J1226" s="45"/>
      <c r="K1226" s="66"/>
      <c r="L1226" s="66"/>
    </row>
    <row r="1227" spans="1:12" x14ac:dyDescent="0.2">
      <c r="A1227" s="41"/>
      <c r="B1227" s="2"/>
      <c r="E1227" s="279"/>
      <c r="F1227" s="280"/>
      <c r="G1227" s="45"/>
      <c r="H1227" s="45"/>
      <c r="I1227" s="278"/>
      <c r="J1227" s="45"/>
      <c r="K1227" s="66"/>
      <c r="L1227" s="66"/>
    </row>
    <row r="1228" spans="1:12" x14ac:dyDescent="0.2">
      <c r="A1228" s="41"/>
      <c r="B1228" s="2"/>
      <c r="E1228" s="279"/>
      <c r="F1228" s="280"/>
      <c r="G1228" s="45"/>
      <c r="H1228" s="45"/>
      <c r="I1228" s="278"/>
      <c r="J1228" s="45"/>
      <c r="K1228" s="66"/>
      <c r="L1228" s="66"/>
    </row>
    <row r="1229" spans="1:12" x14ac:dyDescent="0.2">
      <c r="A1229" s="41"/>
      <c r="B1229" s="2"/>
      <c r="E1229" s="279"/>
      <c r="F1229" s="280"/>
      <c r="G1229" s="45"/>
      <c r="H1229" s="45"/>
      <c r="I1229" s="278"/>
      <c r="J1229" s="45"/>
      <c r="K1229" s="66"/>
      <c r="L1229" s="66"/>
    </row>
    <row r="1230" spans="1:12" x14ac:dyDescent="0.2">
      <c r="A1230" s="41"/>
      <c r="B1230" s="2"/>
      <c r="E1230" s="279"/>
      <c r="F1230" s="280"/>
      <c r="G1230" s="45"/>
      <c r="H1230" s="45"/>
      <c r="I1230" s="278"/>
      <c r="J1230" s="45"/>
      <c r="K1230" s="66"/>
      <c r="L1230" s="66"/>
    </row>
    <row r="1231" spans="1:12" x14ac:dyDescent="0.2">
      <c r="A1231" s="41"/>
      <c r="B1231" s="2"/>
      <c r="E1231" s="279"/>
      <c r="F1231" s="280"/>
      <c r="G1231" s="45"/>
      <c r="H1231" s="45"/>
      <c r="I1231" s="278"/>
      <c r="J1231" s="45"/>
      <c r="K1231" s="66"/>
      <c r="L1231" s="66"/>
    </row>
    <row r="1232" spans="1:12" x14ac:dyDescent="0.2">
      <c r="A1232" s="41"/>
      <c r="B1232" s="2"/>
      <c r="E1232" s="279"/>
      <c r="F1232" s="280"/>
      <c r="G1232" s="45"/>
      <c r="H1232" s="45"/>
      <c r="I1232" s="278"/>
      <c r="J1232" s="45"/>
      <c r="K1232" s="66"/>
      <c r="L1232" s="66"/>
    </row>
    <row r="1233" spans="1:12" x14ac:dyDescent="0.2">
      <c r="A1233" s="41"/>
      <c r="B1233" s="2"/>
      <c r="E1233" s="279"/>
      <c r="F1233" s="280"/>
      <c r="G1233" s="45"/>
      <c r="H1233" s="45"/>
      <c r="I1233" s="278"/>
      <c r="J1233" s="45"/>
      <c r="K1233" s="66"/>
      <c r="L1233" s="66"/>
    </row>
    <row r="1234" spans="1:12" x14ac:dyDescent="0.2">
      <c r="A1234" s="41"/>
      <c r="B1234" s="2"/>
      <c r="E1234" s="279"/>
      <c r="F1234" s="280"/>
      <c r="G1234" s="45"/>
      <c r="H1234" s="45"/>
      <c r="I1234" s="278"/>
      <c r="J1234" s="45"/>
      <c r="K1234" s="66"/>
      <c r="L1234" s="66"/>
    </row>
    <row r="1235" spans="1:12" x14ac:dyDescent="0.2">
      <c r="A1235" s="41"/>
      <c r="B1235" s="2"/>
      <c r="E1235" s="279"/>
      <c r="F1235" s="280"/>
      <c r="G1235" s="45"/>
      <c r="H1235" s="45"/>
      <c r="I1235" s="278"/>
      <c r="J1235" s="45"/>
      <c r="K1235" s="66"/>
      <c r="L1235" s="66"/>
    </row>
    <row r="1236" spans="1:12" x14ac:dyDescent="0.2">
      <c r="A1236" s="41"/>
      <c r="B1236" s="2"/>
      <c r="E1236" s="279"/>
      <c r="F1236" s="280"/>
      <c r="G1236" s="45"/>
      <c r="H1236" s="45"/>
      <c r="I1236" s="278"/>
      <c r="J1236" s="45"/>
      <c r="K1236" s="66"/>
      <c r="L1236" s="66"/>
    </row>
    <row r="1237" spans="1:12" x14ac:dyDescent="0.2">
      <c r="A1237" s="41"/>
      <c r="B1237" s="2"/>
      <c r="E1237" s="279"/>
      <c r="F1237" s="280"/>
      <c r="G1237" s="45"/>
      <c r="H1237" s="45"/>
      <c r="I1237" s="278"/>
      <c r="J1237" s="45"/>
      <c r="K1237" s="66"/>
      <c r="L1237" s="66"/>
    </row>
    <row r="1238" spans="1:12" x14ac:dyDescent="0.2">
      <c r="A1238" s="41"/>
      <c r="B1238" s="2"/>
      <c r="E1238" s="279"/>
      <c r="F1238" s="280"/>
      <c r="G1238" s="45"/>
      <c r="H1238" s="45"/>
      <c r="I1238" s="278"/>
      <c r="J1238" s="45"/>
      <c r="K1238" s="66"/>
      <c r="L1238" s="66"/>
    </row>
    <row r="1239" spans="1:12" x14ac:dyDescent="0.2">
      <c r="A1239" s="41"/>
      <c r="B1239" s="2"/>
      <c r="E1239" s="279"/>
      <c r="F1239" s="280"/>
      <c r="G1239" s="45"/>
      <c r="H1239" s="45"/>
      <c r="I1239" s="278"/>
      <c r="J1239" s="45"/>
      <c r="K1239" s="66"/>
      <c r="L1239" s="66"/>
    </row>
    <row r="1240" spans="1:12" x14ac:dyDescent="0.2">
      <c r="A1240" s="41"/>
      <c r="B1240" s="2"/>
      <c r="E1240" s="279"/>
      <c r="F1240" s="280"/>
      <c r="G1240" s="45"/>
      <c r="H1240" s="45"/>
      <c r="I1240" s="278"/>
      <c r="J1240" s="45"/>
      <c r="K1240" s="66"/>
      <c r="L1240" s="66"/>
    </row>
    <row r="1241" spans="1:12" x14ac:dyDescent="0.2">
      <c r="A1241" s="41"/>
      <c r="B1241" s="2"/>
      <c r="E1241" s="279"/>
      <c r="F1241" s="280"/>
      <c r="G1241" s="45"/>
      <c r="H1241" s="45"/>
      <c r="I1241" s="278"/>
      <c r="J1241" s="45"/>
      <c r="K1241" s="66"/>
      <c r="L1241" s="66"/>
    </row>
    <row r="1242" spans="1:12" x14ac:dyDescent="0.2">
      <c r="A1242" s="41"/>
      <c r="B1242" s="2"/>
      <c r="E1242" s="279"/>
      <c r="F1242" s="280"/>
      <c r="G1242" s="45"/>
      <c r="H1242" s="45"/>
      <c r="I1242" s="278"/>
      <c r="J1242" s="45"/>
      <c r="K1242" s="66"/>
      <c r="L1242" s="66"/>
    </row>
    <row r="1243" spans="1:12" x14ac:dyDescent="0.2">
      <c r="A1243" s="41"/>
      <c r="B1243" s="2"/>
      <c r="E1243" s="279"/>
      <c r="F1243" s="280"/>
      <c r="G1243" s="45"/>
      <c r="H1243" s="45"/>
      <c r="I1243" s="278"/>
      <c r="J1243" s="45"/>
      <c r="K1243" s="66"/>
      <c r="L1243" s="66"/>
    </row>
    <row r="1244" spans="1:12" x14ac:dyDescent="0.2">
      <c r="A1244" s="41"/>
      <c r="B1244" s="2"/>
      <c r="E1244" s="279"/>
      <c r="F1244" s="280"/>
      <c r="G1244" s="45"/>
      <c r="H1244" s="45"/>
      <c r="I1244" s="278"/>
      <c r="J1244" s="45"/>
      <c r="K1244" s="66"/>
      <c r="L1244" s="66"/>
    </row>
    <row r="1245" spans="1:12" x14ac:dyDescent="0.2">
      <c r="A1245" s="41"/>
      <c r="B1245" s="2"/>
      <c r="E1245" s="279"/>
      <c r="F1245" s="280"/>
      <c r="G1245" s="45"/>
      <c r="H1245" s="45"/>
      <c r="I1245" s="278"/>
      <c r="J1245" s="45"/>
      <c r="K1245" s="66"/>
      <c r="L1245" s="66"/>
    </row>
    <row r="1246" spans="1:12" x14ac:dyDescent="0.2">
      <c r="A1246" s="41"/>
      <c r="B1246" s="2"/>
      <c r="E1246" s="279"/>
      <c r="F1246" s="280"/>
      <c r="G1246" s="45"/>
      <c r="H1246" s="45"/>
      <c r="I1246" s="278"/>
      <c r="J1246" s="45"/>
      <c r="K1246" s="66"/>
      <c r="L1246" s="66"/>
    </row>
    <row r="1247" spans="1:12" x14ac:dyDescent="0.2">
      <c r="A1247" s="41"/>
      <c r="B1247" s="2"/>
      <c r="E1247" s="279"/>
      <c r="F1247" s="280"/>
      <c r="G1247" s="45"/>
      <c r="H1247" s="45"/>
      <c r="I1247" s="278"/>
      <c r="J1247" s="45"/>
      <c r="K1247" s="66"/>
      <c r="L1247" s="66"/>
    </row>
    <row r="1248" spans="1:12" x14ac:dyDescent="0.2">
      <c r="A1248" s="41"/>
      <c r="B1248" s="2"/>
      <c r="E1248" s="279"/>
      <c r="F1248" s="280"/>
      <c r="G1248" s="45"/>
      <c r="H1248" s="45"/>
      <c r="I1248" s="278"/>
      <c r="J1248" s="45"/>
      <c r="K1248" s="66"/>
      <c r="L1248" s="66"/>
    </row>
    <row r="1249" spans="1:12" x14ac:dyDescent="0.2">
      <c r="A1249" s="41"/>
      <c r="B1249" s="2"/>
      <c r="E1249" s="279"/>
      <c r="F1249" s="280"/>
      <c r="G1249" s="45"/>
      <c r="H1249" s="45"/>
      <c r="I1249" s="278"/>
      <c r="J1249" s="45"/>
      <c r="K1249" s="66"/>
      <c r="L1249" s="66"/>
    </row>
    <row r="1250" spans="1:12" x14ac:dyDescent="0.2">
      <c r="A1250" s="41"/>
      <c r="B1250" s="2"/>
      <c r="E1250" s="279"/>
      <c r="F1250" s="280"/>
      <c r="G1250" s="45"/>
      <c r="H1250" s="45"/>
      <c r="I1250" s="278"/>
      <c r="J1250" s="45"/>
      <c r="K1250" s="66"/>
      <c r="L1250" s="66"/>
    </row>
    <row r="1251" spans="1:12" x14ac:dyDescent="0.2">
      <c r="A1251" s="41"/>
      <c r="B1251" s="2"/>
      <c r="E1251" s="279"/>
      <c r="F1251" s="280"/>
      <c r="G1251" s="45"/>
      <c r="H1251" s="45"/>
      <c r="I1251" s="278"/>
      <c r="J1251" s="45"/>
      <c r="K1251" s="66"/>
      <c r="L1251" s="66"/>
    </row>
    <row r="1252" spans="1:12" x14ac:dyDescent="0.2">
      <c r="A1252" s="41"/>
      <c r="B1252" s="2"/>
      <c r="E1252" s="279"/>
      <c r="F1252" s="280"/>
      <c r="G1252" s="45"/>
      <c r="H1252" s="45"/>
      <c r="I1252" s="278"/>
      <c r="J1252" s="45"/>
      <c r="K1252" s="66"/>
      <c r="L1252" s="66"/>
    </row>
    <row r="1253" spans="1:12" x14ac:dyDescent="0.2">
      <c r="A1253" s="41"/>
      <c r="B1253" s="2"/>
      <c r="E1253" s="279"/>
      <c r="F1253" s="280"/>
      <c r="G1253" s="45"/>
      <c r="H1253" s="45"/>
      <c r="I1253" s="278"/>
      <c r="J1253" s="45"/>
      <c r="K1253" s="66"/>
      <c r="L1253" s="66"/>
    </row>
    <row r="1254" spans="1:12" x14ac:dyDescent="0.2">
      <c r="A1254" s="41"/>
      <c r="B1254" s="2"/>
      <c r="E1254" s="279"/>
      <c r="F1254" s="280"/>
      <c r="G1254" s="45"/>
      <c r="H1254" s="45"/>
      <c r="I1254" s="278"/>
      <c r="J1254" s="45"/>
      <c r="K1254" s="66"/>
      <c r="L1254" s="66"/>
    </row>
    <row r="1255" spans="1:12" x14ac:dyDescent="0.2">
      <c r="A1255" s="41"/>
      <c r="B1255" s="2"/>
      <c r="E1255" s="279"/>
      <c r="F1255" s="280"/>
      <c r="G1255" s="45"/>
      <c r="H1255" s="45"/>
      <c r="I1255" s="278"/>
      <c r="J1255" s="45"/>
      <c r="K1255" s="66"/>
      <c r="L1255" s="66"/>
    </row>
    <row r="1256" spans="1:12" x14ac:dyDescent="0.2">
      <c r="A1256" s="41"/>
      <c r="B1256" s="2"/>
      <c r="E1256" s="279"/>
      <c r="F1256" s="280"/>
      <c r="G1256" s="45"/>
      <c r="H1256" s="45"/>
      <c r="I1256" s="278"/>
      <c r="J1256" s="45"/>
      <c r="K1256" s="66"/>
      <c r="L1256" s="66"/>
    </row>
    <row r="1257" spans="1:12" x14ac:dyDescent="0.2">
      <c r="A1257" s="41"/>
      <c r="B1257" s="2"/>
      <c r="E1257" s="279"/>
      <c r="F1257" s="280"/>
      <c r="G1257" s="45"/>
      <c r="H1257" s="45"/>
      <c r="I1257" s="278"/>
      <c r="J1257" s="45"/>
      <c r="K1257" s="66"/>
      <c r="L1257" s="66"/>
    </row>
    <row r="1258" spans="1:12" x14ac:dyDescent="0.2">
      <c r="A1258" s="41"/>
      <c r="B1258" s="2"/>
      <c r="E1258" s="279"/>
      <c r="F1258" s="280"/>
      <c r="G1258" s="45"/>
      <c r="H1258" s="45"/>
      <c r="I1258" s="278"/>
      <c r="J1258" s="45"/>
      <c r="K1258" s="66"/>
      <c r="L1258" s="66"/>
    </row>
    <row r="1259" spans="1:12" x14ac:dyDescent="0.2">
      <c r="A1259" s="41"/>
      <c r="B1259" s="2"/>
      <c r="E1259" s="279"/>
      <c r="F1259" s="280"/>
      <c r="G1259" s="45"/>
      <c r="H1259" s="45"/>
      <c r="I1259" s="278"/>
      <c r="J1259" s="45"/>
      <c r="K1259" s="66"/>
      <c r="L1259" s="66"/>
    </row>
    <row r="1260" spans="1:12" x14ac:dyDescent="0.2">
      <c r="A1260" s="41"/>
      <c r="B1260" s="2"/>
      <c r="E1260" s="279"/>
      <c r="F1260" s="280"/>
      <c r="G1260" s="45"/>
      <c r="H1260" s="45"/>
      <c r="I1260" s="278"/>
      <c r="J1260" s="45"/>
      <c r="K1260" s="66"/>
      <c r="L1260" s="66"/>
    </row>
    <row r="1261" spans="1:12" x14ac:dyDescent="0.2">
      <c r="A1261" s="41"/>
      <c r="B1261" s="2"/>
      <c r="E1261" s="279"/>
      <c r="F1261" s="280"/>
      <c r="G1261" s="45"/>
      <c r="H1261" s="45"/>
      <c r="I1261" s="278"/>
      <c r="J1261" s="45"/>
      <c r="K1261" s="66"/>
      <c r="L1261" s="66"/>
    </row>
    <row r="1262" spans="1:12" x14ac:dyDescent="0.2">
      <c r="A1262" s="41"/>
      <c r="B1262" s="2"/>
      <c r="E1262" s="279"/>
      <c r="F1262" s="280"/>
      <c r="G1262" s="45"/>
      <c r="H1262" s="45"/>
      <c r="I1262" s="278"/>
      <c r="J1262" s="45"/>
      <c r="K1262" s="66"/>
      <c r="L1262" s="66"/>
    </row>
    <row r="1263" spans="1:12" x14ac:dyDescent="0.2">
      <c r="A1263" s="41"/>
      <c r="B1263" s="2"/>
      <c r="E1263" s="279"/>
      <c r="F1263" s="280"/>
      <c r="G1263" s="45"/>
      <c r="H1263" s="45"/>
      <c r="I1263" s="278"/>
      <c r="J1263" s="45"/>
      <c r="K1263" s="66"/>
      <c r="L1263" s="66"/>
    </row>
    <row r="1264" spans="1:12" x14ac:dyDescent="0.2">
      <c r="A1264" s="41"/>
      <c r="B1264" s="2"/>
      <c r="E1264" s="279"/>
      <c r="F1264" s="280"/>
      <c r="G1264" s="45"/>
      <c r="H1264" s="45"/>
      <c r="I1264" s="278"/>
      <c r="J1264" s="45"/>
      <c r="K1264" s="66"/>
      <c r="L1264" s="66"/>
    </row>
    <row r="1265" spans="1:12" x14ac:dyDescent="0.2">
      <c r="A1265" s="41"/>
      <c r="B1265" s="2"/>
      <c r="E1265" s="279"/>
      <c r="F1265" s="280"/>
      <c r="G1265" s="45"/>
      <c r="H1265" s="45"/>
      <c r="I1265" s="278"/>
      <c r="J1265" s="45"/>
      <c r="K1265" s="66"/>
      <c r="L1265" s="66"/>
    </row>
    <row r="1266" spans="1:12" x14ac:dyDescent="0.2">
      <c r="A1266" s="41"/>
      <c r="B1266" s="2"/>
      <c r="E1266" s="279"/>
      <c r="F1266" s="280"/>
      <c r="G1266" s="45"/>
      <c r="H1266" s="45"/>
      <c r="I1266" s="278"/>
      <c r="J1266" s="45"/>
      <c r="K1266" s="66"/>
      <c r="L1266" s="66"/>
    </row>
    <row r="1267" spans="1:12" x14ac:dyDescent="0.2">
      <c r="A1267" s="41"/>
      <c r="B1267" s="2"/>
      <c r="E1267" s="279"/>
      <c r="F1267" s="280"/>
      <c r="G1267" s="45"/>
      <c r="H1267" s="45"/>
      <c r="I1267" s="278"/>
      <c r="J1267" s="45"/>
      <c r="K1267" s="66"/>
      <c r="L1267" s="66"/>
    </row>
    <row r="1268" spans="1:12" x14ac:dyDescent="0.2">
      <c r="A1268" s="41"/>
      <c r="B1268" s="2"/>
      <c r="E1268" s="279"/>
      <c r="F1268" s="280"/>
      <c r="G1268" s="45"/>
      <c r="H1268" s="45"/>
      <c r="I1268" s="278"/>
      <c r="J1268" s="45"/>
      <c r="K1268" s="66"/>
      <c r="L1268" s="66"/>
    </row>
    <row r="1269" spans="1:12" x14ac:dyDescent="0.2">
      <c r="A1269" s="41"/>
      <c r="B1269" s="2"/>
      <c r="E1269" s="279"/>
      <c r="F1269" s="280"/>
      <c r="G1269" s="45"/>
      <c r="H1269" s="45"/>
      <c r="I1269" s="278"/>
      <c r="J1269" s="45"/>
      <c r="K1269" s="66"/>
      <c r="L1269" s="66"/>
    </row>
    <row r="1270" spans="1:12" x14ac:dyDescent="0.2">
      <c r="A1270" s="41"/>
      <c r="B1270" s="2"/>
      <c r="E1270" s="279"/>
      <c r="F1270" s="280"/>
      <c r="G1270" s="45"/>
      <c r="H1270" s="45"/>
      <c r="I1270" s="278"/>
      <c r="J1270" s="45"/>
      <c r="K1270" s="66"/>
      <c r="L1270" s="66"/>
    </row>
    <row r="1271" spans="1:12" x14ac:dyDescent="0.2">
      <c r="A1271" s="41"/>
      <c r="B1271" s="2"/>
      <c r="E1271" s="279"/>
      <c r="F1271" s="280"/>
      <c r="G1271" s="45"/>
      <c r="H1271" s="45"/>
      <c r="I1271" s="278"/>
      <c r="J1271" s="45"/>
      <c r="K1271" s="66"/>
      <c r="L1271" s="66"/>
    </row>
    <row r="1272" spans="1:12" x14ac:dyDescent="0.2">
      <c r="A1272" s="41"/>
      <c r="B1272" s="2"/>
      <c r="E1272" s="279"/>
      <c r="F1272" s="280"/>
      <c r="G1272" s="45"/>
      <c r="H1272" s="45"/>
      <c r="I1272" s="278"/>
      <c r="J1272" s="45"/>
      <c r="K1272" s="66"/>
      <c r="L1272" s="66"/>
    </row>
    <row r="1273" spans="1:12" x14ac:dyDescent="0.2">
      <c r="A1273" s="41"/>
      <c r="B1273" s="2"/>
      <c r="E1273" s="279"/>
      <c r="F1273" s="280"/>
      <c r="G1273" s="45"/>
      <c r="H1273" s="45"/>
      <c r="I1273" s="278"/>
      <c r="J1273" s="45"/>
      <c r="K1273" s="66"/>
      <c r="L1273" s="66"/>
    </row>
    <row r="1274" spans="1:12" x14ac:dyDescent="0.2">
      <c r="A1274" s="41"/>
      <c r="B1274" s="2"/>
      <c r="E1274" s="279"/>
      <c r="F1274" s="280"/>
      <c r="G1274" s="45"/>
      <c r="H1274" s="45"/>
      <c r="I1274" s="278"/>
      <c r="J1274" s="45"/>
      <c r="K1274" s="66"/>
      <c r="L1274" s="66"/>
    </row>
    <row r="1275" spans="1:12" x14ac:dyDescent="0.2">
      <c r="A1275" s="41"/>
      <c r="B1275" s="2"/>
      <c r="E1275" s="279"/>
      <c r="F1275" s="280"/>
      <c r="G1275" s="45"/>
      <c r="H1275" s="45"/>
      <c r="I1275" s="278"/>
      <c r="J1275" s="45"/>
      <c r="K1275" s="66"/>
      <c r="L1275" s="66"/>
    </row>
    <row r="1276" spans="1:12" x14ac:dyDescent="0.2">
      <c r="A1276" s="41"/>
      <c r="B1276" s="2"/>
      <c r="E1276" s="279"/>
      <c r="F1276" s="280"/>
      <c r="G1276" s="45"/>
      <c r="H1276" s="45"/>
      <c r="I1276" s="278"/>
      <c r="J1276" s="45"/>
      <c r="K1276" s="66"/>
      <c r="L1276" s="66"/>
    </row>
    <row r="1277" spans="1:12" x14ac:dyDescent="0.2">
      <c r="A1277" s="41"/>
      <c r="B1277" s="2"/>
      <c r="E1277" s="279"/>
      <c r="F1277" s="280"/>
      <c r="G1277" s="45"/>
      <c r="H1277" s="45"/>
      <c r="I1277" s="278"/>
      <c r="J1277" s="45"/>
      <c r="K1277" s="66"/>
      <c r="L1277" s="66"/>
    </row>
    <row r="1278" spans="1:12" x14ac:dyDescent="0.2">
      <c r="A1278" s="41"/>
      <c r="B1278" s="2"/>
      <c r="E1278" s="279"/>
      <c r="F1278" s="280"/>
      <c r="G1278" s="45"/>
      <c r="H1278" s="45"/>
      <c r="I1278" s="278"/>
      <c r="J1278" s="45"/>
      <c r="K1278" s="66"/>
      <c r="L1278" s="66"/>
    </row>
    <row r="1279" spans="1:12" x14ac:dyDescent="0.2">
      <c r="A1279" s="41"/>
      <c r="B1279" s="2"/>
      <c r="E1279" s="279"/>
      <c r="F1279" s="280"/>
      <c r="G1279" s="45"/>
      <c r="H1279" s="45"/>
      <c r="I1279" s="278"/>
      <c r="J1279" s="45"/>
      <c r="K1279" s="66"/>
      <c r="L1279" s="66"/>
    </row>
    <row r="1280" spans="1:12" x14ac:dyDescent="0.2">
      <c r="A1280" s="41"/>
      <c r="B1280" s="2"/>
      <c r="E1280" s="279"/>
      <c r="F1280" s="280"/>
      <c r="G1280" s="45"/>
      <c r="H1280" s="45"/>
      <c r="I1280" s="278"/>
      <c r="J1280" s="45"/>
      <c r="K1280" s="66"/>
      <c r="L1280" s="66"/>
    </row>
    <row r="1281" spans="1:12" x14ac:dyDescent="0.2">
      <c r="A1281" s="41"/>
      <c r="B1281" s="2"/>
      <c r="E1281" s="279"/>
      <c r="F1281" s="280"/>
      <c r="G1281" s="45"/>
      <c r="H1281" s="45"/>
      <c r="I1281" s="278"/>
      <c r="J1281" s="45"/>
      <c r="K1281" s="66"/>
      <c r="L1281" s="66"/>
    </row>
    <row r="1282" spans="1:12" x14ac:dyDescent="0.2">
      <c r="A1282" s="41"/>
      <c r="B1282" s="2"/>
      <c r="E1282" s="279"/>
      <c r="F1282" s="280"/>
      <c r="G1282" s="45"/>
      <c r="H1282" s="45"/>
      <c r="I1282" s="278"/>
      <c r="J1282" s="45"/>
      <c r="K1282" s="66"/>
      <c r="L1282" s="66"/>
    </row>
    <row r="1283" spans="1:12" x14ac:dyDescent="0.2">
      <c r="A1283" s="41"/>
      <c r="B1283" s="2"/>
      <c r="E1283" s="279"/>
      <c r="F1283" s="280"/>
      <c r="G1283" s="45"/>
      <c r="H1283" s="45"/>
      <c r="I1283" s="278"/>
      <c r="J1283" s="45"/>
      <c r="K1283" s="66"/>
      <c r="L1283" s="66"/>
    </row>
    <row r="1284" spans="1:12" x14ac:dyDescent="0.2">
      <c r="A1284" s="41"/>
      <c r="B1284" s="2"/>
      <c r="E1284" s="279"/>
      <c r="F1284" s="280"/>
      <c r="G1284" s="45"/>
      <c r="H1284" s="45"/>
      <c r="I1284" s="278"/>
      <c r="J1284" s="45"/>
      <c r="K1284" s="66"/>
      <c r="L1284" s="66"/>
    </row>
    <row r="1285" spans="1:12" x14ac:dyDescent="0.2">
      <c r="A1285" s="41"/>
      <c r="B1285" s="2"/>
      <c r="E1285" s="279"/>
      <c r="F1285" s="280"/>
      <c r="G1285" s="45"/>
      <c r="H1285" s="45"/>
      <c r="I1285" s="278"/>
      <c r="J1285" s="45"/>
      <c r="K1285" s="66"/>
      <c r="L1285" s="66"/>
    </row>
    <row r="1286" spans="1:12" x14ac:dyDescent="0.2">
      <c r="A1286" s="41"/>
      <c r="B1286" s="2"/>
      <c r="E1286" s="279"/>
      <c r="F1286" s="280"/>
      <c r="G1286" s="45"/>
      <c r="H1286" s="45"/>
      <c r="I1286" s="278"/>
      <c r="J1286" s="45"/>
      <c r="K1286" s="66"/>
      <c r="L1286" s="66"/>
    </row>
    <row r="1287" spans="1:12" x14ac:dyDescent="0.2">
      <c r="A1287" s="41"/>
      <c r="B1287" s="2"/>
      <c r="E1287" s="279"/>
      <c r="F1287" s="280"/>
      <c r="G1287" s="45"/>
      <c r="H1287" s="45"/>
      <c r="I1287" s="278"/>
      <c r="J1287" s="45"/>
      <c r="K1287" s="66"/>
      <c r="L1287" s="66"/>
    </row>
    <row r="1288" spans="1:12" x14ac:dyDescent="0.2">
      <c r="A1288" s="41"/>
      <c r="B1288" s="2"/>
      <c r="E1288" s="279"/>
      <c r="F1288" s="280"/>
      <c r="G1288" s="45"/>
      <c r="H1288" s="45"/>
      <c r="I1288" s="278"/>
      <c r="J1288" s="45"/>
      <c r="K1288" s="66"/>
      <c r="L1288" s="66"/>
    </row>
    <row r="1289" spans="1:12" x14ac:dyDescent="0.2">
      <c r="A1289" s="41"/>
      <c r="B1289" s="2"/>
      <c r="E1289" s="279"/>
      <c r="F1289" s="280"/>
      <c r="G1289" s="45"/>
      <c r="H1289" s="45"/>
      <c r="I1289" s="278"/>
      <c r="J1289" s="45"/>
      <c r="K1289" s="66"/>
      <c r="L1289" s="66"/>
    </row>
    <row r="1290" spans="1:12" x14ac:dyDescent="0.2">
      <c r="A1290" s="41"/>
      <c r="B1290" s="2"/>
      <c r="E1290" s="279"/>
      <c r="F1290" s="280"/>
      <c r="G1290" s="45"/>
      <c r="H1290" s="45"/>
      <c r="I1290" s="278"/>
      <c r="J1290" s="45"/>
      <c r="K1290" s="66"/>
      <c r="L1290" s="66"/>
    </row>
    <row r="1291" spans="1:12" x14ac:dyDescent="0.2">
      <c r="A1291" s="41"/>
      <c r="B1291" s="2"/>
      <c r="E1291" s="279"/>
      <c r="F1291" s="280"/>
      <c r="G1291" s="45"/>
      <c r="H1291" s="45"/>
      <c r="I1291" s="278"/>
      <c r="J1291" s="45"/>
      <c r="K1291" s="66"/>
      <c r="L1291" s="66"/>
    </row>
    <row r="1292" spans="1:12" x14ac:dyDescent="0.2">
      <c r="A1292" s="41"/>
      <c r="B1292" s="2"/>
      <c r="E1292" s="279"/>
      <c r="F1292" s="280"/>
      <c r="G1292" s="45"/>
      <c r="H1292" s="45"/>
      <c r="I1292" s="278"/>
      <c r="J1292" s="45"/>
      <c r="K1292" s="66"/>
      <c r="L1292" s="66"/>
    </row>
    <row r="1293" spans="1:12" x14ac:dyDescent="0.2">
      <c r="A1293" s="41"/>
      <c r="B1293" s="2"/>
      <c r="E1293" s="279"/>
      <c r="F1293" s="280"/>
      <c r="G1293" s="45"/>
      <c r="H1293" s="45"/>
      <c r="I1293" s="278"/>
      <c r="J1293" s="45"/>
      <c r="K1293" s="66"/>
      <c r="L1293" s="66"/>
    </row>
    <row r="1294" spans="1:12" x14ac:dyDescent="0.2">
      <c r="A1294" s="41"/>
      <c r="B1294" s="2"/>
      <c r="E1294" s="279"/>
      <c r="F1294" s="280"/>
      <c r="G1294" s="45"/>
      <c r="H1294" s="45"/>
      <c r="I1294" s="278"/>
      <c r="J1294" s="45"/>
      <c r="K1294" s="66"/>
      <c r="L1294" s="66"/>
    </row>
    <row r="1295" spans="1:12" x14ac:dyDescent="0.2">
      <c r="A1295" s="41"/>
      <c r="B1295" s="2"/>
      <c r="E1295" s="279"/>
      <c r="F1295" s="280"/>
      <c r="G1295" s="45"/>
      <c r="H1295" s="45"/>
      <c r="I1295" s="278"/>
      <c r="J1295" s="45"/>
      <c r="K1295" s="66"/>
      <c r="L1295" s="66"/>
    </row>
    <row r="1296" spans="1:12" x14ac:dyDescent="0.2">
      <c r="A1296" s="41"/>
      <c r="B1296" s="2"/>
      <c r="E1296" s="279"/>
      <c r="F1296" s="280"/>
      <c r="G1296" s="45"/>
      <c r="H1296" s="45"/>
      <c r="I1296" s="278"/>
      <c r="J1296" s="45"/>
      <c r="K1296" s="66"/>
      <c r="L1296" s="66"/>
    </row>
    <row r="1297" spans="1:12" x14ac:dyDescent="0.2">
      <c r="A1297" s="41"/>
      <c r="B1297" s="2"/>
      <c r="E1297" s="279"/>
      <c r="F1297" s="280"/>
      <c r="G1297" s="45"/>
      <c r="H1297" s="45"/>
      <c r="I1297" s="278"/>
      <c r="J1297" s="45"/>
      <c r="K1297" s="66"/>
      <c r="L1297" s="66"/>
    </row>
    <row r="1298" spans="1:12" x14ac:dyDescent="0.2">
      <c r="A1298" s="41"/>
      <c r="B1298" s="2"/>
      <c r="E1298" s="279"/>
      <c r="F1298" s="280"/>
      <c r="G1298" s="45"/>
      <c r="H1298" s="45"/>
      <c r="I1298" s="278"/>
      <c r="J1298" s="45"/>
      <c r="K1298" s="66"/>
      <c r="L1298" s="66"/>
    </row>
    <row r="1299" spans="1:12" x14ac:dyDescent="0.2">
      <c r="A1299" s="41"/>
      <c r="B1299" s="2"/>
      <c r="E1299" s="279"/>
      <c r="F1299" s="280"/>
      <c r="G1299" s="45"/>
      <c r="H1299" s="45"/>
      <c r="I1299" s="278"/>
      <c r="J1299" s="45"/>
      <c r="K1299" s="66"/>
      <c r="L1299" s="66"/>
    </row>
    <row r="1300" spans="1:12" x14ac:dyDescent="0.2">
      <c r="A1300" s="41"/>
      <c r="B1300" s="2"/>
      <c r="E1300" s="279"/>
      <c r="F1300" s="280"/>
      <c r="G1300" s="45"/>
      <c r="H1300" s="45"/>
      <c r="I1300" s="278"/>
      <c r="J1300" s="45"/>
      <c r="K1300" s="66"/>
      <c r="L1300" s="66"/>
    </row>
    <row r="1301" spans="1:12" x14ac:dyDescent="0.2">
      <c r="A1301" s="41"/>
      <c r="B1301" s="2"/>
      <c r="E1301" s="279"/>
      <c r="F1301" s="280"/>
      <c r="G1301" s="45"/>
      <c r="H1301" s="45"/>
      <c r="I1301" s="278"/>
      <c r="J1301" s="45"/>
      <c r="K1301" s="66"/>
      <c r="L1301" s="66"/>
    </row>
    <row r="1302" spans="1:12" x14ac:dyDescent="0.2">
      <c r="A1302" s="41"/>
      <c r="B1302" s="2"/>
      <c r="E1302" s="279"/>
      <c r="F1302" s="280"/>
      <c r="G1302" s="45"/>
      <c r="H1302" s="45"/>
      <c r="I1302" s="278"/>
      <c r="J1302" s="45"/>
      <c r="K1302" s="66"/>
      <c r="L1302" s="66"/>
    </row>
    <row r="1303" spans="1:12" x14ac:dyDescent="0.2">
      <c r="A1303" s="41"/>
      <c r="B1303" s="2"/>
      <c r="E1303" s="279"/>
      <c r="F1303" s="280"/>
      <c r="G1303" s="45"/>
      <c r="H1303" s="45"/>
      <c r="I1303" s="278"/>
      <c r="J1303" s="45"/>
      <c r="K1303" s="66"/>
      <c r="L1303" s="66"/>
    </row>
    <row r="1304" spans="1:12" x14ac:dyDescent="0.2">
      <c r="A1304" s="41"/>
      <c r="B1304" s="2"/>
      <c r="E1304" s="279"/>
      <c r="F1304" s="280"/>
      <c r="G1304" s="45"/>
      <c r="H1304" s="45"/>
      <c r="I1304" s="278"/>
      <c r="J1304" s="45"/>
      <c r="K1304" s="66"/>
      <c r="L1304" s="66"/>
    </row>
    <row r="1305" spans="1:12" x14ac:dyDescent="0.2">
      <c r="A1305" s="41"/>
      <c r="B1305" s="2"/>
      <c r="E1305" s="279"/>
      <c r="F1305" s="280"/>
      <c r="G1305" s="45"/>
      <c r="H1305" s="45"/>
      <c r="I1305" s="278"/>
      <c r="J1305" s="45"/>
      <c r="K1305" s="66"/>
      <c r="L1305" s="66"/>
    </row>
    <row r="1306" spans="1:12" x14ac:dyDescent="0.2">
      <c r="A1306" s="41"/>
      <c r="B1306" s="2"/>
      <c r="E1306" s="279"/>
      <c r="F1306" s="280"/>
      <c r="G1306" s="45"/>
      <c r="H1306" s="45"/>
      <c r="I1306" s="278"/>
      <c r="J1306" s="45"/>
      <c r="K1306" s="66"/>
      <c r="L1306" s="66"/>
    </row>
    <row r="1307" spans="1:12" x14ac:dyDescent="0.2">
      <c r="A1307" s="41"/>
      <c r="B1307" s="2"/>
      <c r="E1307" s="279"/>
      <c r="F1307" s="280"/>
      <c r="G1307" s="45"/>
      <c r="H1307" s="45"/>
      <c r="I1307" s="278"/>
      <c r="J1307" s="45"/>
      <c r="K1307" s="66"/>
      <c r="L1307" s="66"/>
    </row>
    <row r="1308" spans="1:12" x14ac:dyDescent="0.2">
      <c r="A1308" s="41"/>
      <c r="B1308" s="2"/>
      <c r="E1308" s="279"/>
      <c r="F1308" s="280"/>
      <c r="G1308" s="45"/>
      <c r="H1308" s="45"/>
      <c r="I1308" s="278"/>
      <c r="J1308" s="45"/>
      <c r="K1308" s="66"/>
      <c r="L1308" s="66"/>
    </row>
    <row r="1309" spans="1:12" x14ac:dyDescent="0.2">
      <c r="A1309" s="41"/>
      <c r="B1309" s="2"/>
      <c r="E1309" s="279"/>
      <c r="F1309" s="280"/>
      <c r="G1309" s="45"/>
      <c r="H1309" s="45"/>
      <c r="I1309" s="278"/>
      <c r="J1309" s="45"/>
      <c r="K1309" s="66"/>
      <c r="L1309" s="66"/>
    </row>
    <row r="1310" spans="1:12" x14ac:dyDescent="0.2">
      <c r="A1310" s="41"/>
      <c r="B1310" s="2"/>
      <c r="E1310" s="279"/>
      <c r="F1310" s="280"/>
      <c r="G1310" s="45"/>
      <c r="H1310" s="45"/>
      <c r="I1310" s="278"/>
      <c r="J1310" s="45"/>
      <c r="K1310" s="66"/>
      <c r="L1310" s="66"/>
    </row>
    <row r="1311" spans="1:12" x14ac:dyDescent="0.2">
      <c r="A1311" s="41"/>
      <c r="B1311" s="2"/>
      <c r="E1311" s="279"/>
      <c r="F1311" s="280"/>
      <c r="G1311" s="45"/>
      <c r="H1311" s="45"/>
      <c r="I1311" s="278"/>
      <c r="J1311" s="45"/>
      <c r="K1311" s="66"/>
      <c r="L1311" s="66"/>
    </row>
    <row r="1312" spans="1:12" x14ac:dyDescent="0.2">
      <c r="A1312" s="41"/>
      <c r="B1312" s="2"/>
      <c r="E1312" s="279"/>
      <c r="F1312" s="280"/>
      <c r="G1312" s="45"/>
      <c r="H1312" s="45"/>
      <c r="I1312" s="278"/>
      <c r="J1312" s="45"/>
      <c r="K1312" s="66"/>
      <c r="L1312" s="66"/>
    </row>
    <row r="1313" spans="1:12" x14ac:dyDescent="0.2">
      <c r="A1313" s="41"/>
      <c r="B1313" s="2"/>
      <c r="E1313" s="279"/>
      <c r="F1313" s="280"/>
      <c r="G1313" s="45"/>
      <c r="H1313" s="45"/>
      <c r="I1313" s="278"/>
      <c r="J1313" s="45"/>
      <c r="K1313" s="66"/>
      <c r="L1313" s="66"/>
    </row>
    <row r="1314" spans="1:12" x14ac:dyDescent="0.2">
      <c r="A1314" s="41"/>
      <c r="B1314" s="2"/>
      <c r="E1314" s="279"/>
      <c r="F1314" s="280"/>
      <c r="G1314" s="45"/>
      <c r="H1314" s="45"/>
      <c r="I1314" s="278"/>
      <c r="J1314" s="45"/>
      <c r="K1314" s="66"/>
      <c r="L1314" s="66"/>
    </row>
    <row r="1315" spans="1:12" x14ac:dyDescent="0.2">
      <c r="A1315" s="41"/>
      <c r="B1315" s="2"/>
      <c r="E1315" s="279"/>
      <c r="F1315" s="280"/>
      <c r="G1315" s="45"/>
      <c r="H1315" s="45"/>
      <c r="I1315" s="278"/>
      <c r="J1315" s="45"/>
      <c r="K1315" s="66"/>
      <c r="L1315" s="66"/>
    </row>
    <row r="1316" spans="1:12" x14ac:dyDescent="0.2">
      <c r="A1316" s="41"/>
      <c r="B1316" s="2"/>
      <c r="E1316" s="279"/>
      <c r="F1316" s="280"/>
      <c r="G1316" s="45"/>
      <c r="H1316" s="45"/>
      <c r="I1316" s="278"/>
      <c r="J1316" s="45"/>
      <c r="K1316" s="66"/>
      <c r="L1316" s="66"/>
    </row>
    <row r="1317" spans="1:12" x14ac:dyDescent="0.2">
      <c r="A1317" s="41"/>
      <c r="B1317" s="2"/>
      <c r="E1317" s="279"/>
      <c r="F1317" s="280"/>
      <c r="G1317" s="45"/>
      <c r="H1317" s="45"/>
      <c r="I1317" s="278"/>
      <c r="J1317" s="45"/>
      <c r="K1317" s="66"/>
      <c r="L1317" s="66"/>
    </row>
    <row r="1318" spans="1:12" x14ac:dyDescent="0.2">
      <c r="A1318" s="41"/>
      <c r="B1318" s="2"/>
      <c r="E1318" s="279"/>
      <c r="F1318" s="280"/>
      <c r="G1318" s="45"/>
      <c r="H1318" s="45"/>
      <c r="I1318" s="278"/>
      <c r="J1318" s="45"/>
      <c r="K1318" s="66"/>
      <c r="L1318" s="66"/>
    </row>
    <row r="1319" spans="1:12" x14ac:dyDescent="0.2">
      <c r="A1319" s="41"/>
      <c r="B1319" s="2"/>
      <c r="E1319" s="279"/>
      <c r="F1319" s="280"/>
      <c r="G1319" s="45"/>
      <c r="H1319" s="45"/>
      <c r="I1319" s="278"/>
      <c r="J1319" s="45"/>
      <c r="K1319" s="66"/>
      <c r="L1319" s="66"/>
    </row>
    <row r="1320" spans="1:12" x14ac:dyDescent="0.2">
      <c r="A1320" s="41"/>
      <c r="B1320" s="2"/>
      <c r="E1320" s="279"/>
      <c r="F1320" s="280"/>
      <c r="G1320" s="45"/>
      <c r="H1320" s="45"/>
      <c r="I1320" s="278"/>
      <c r="J1320" s="45"/>
      <c r="K1320" s="66"/>
      <c r="L1320" s="66"/>
    </row>
    <row r="1321" spans="1:12" x14ac:dyDescent="0.2">
      <c r="A1321" s="41"/>
      <c r="B1321" s="2"/>
      <c r="E1321" s="279"/>
      <c r="F1321" s="280"/>
      <c r="G1321" s="45"/>
      <c r="H1321" s="45"/>
      <c r="I1321" s="278"/>
      <c r="J1321" s="45"/>
      <c r="K1321" s="66"/>
      <c r="L1321" s="66"/>
    </row>
    <row r="1322" spans="1:12" x14ac:dyDescent="0.2">
      <c r="A1322" s="41"/>
      <c r="B1322" s="2"/>
      <c r="E1322" s="279"/>
      <c r="F1322" s="280"/>
      <c r="G1322" s="45"/>
      <c r="H1322" s="45"/>
      <c r="I1322" s="278"/>
      <c r="J1322" s="45"/>
      <c r="K1322" s="66"/>
      <c r="L1322" s="66"/>
    </row>
    <row r="1323" spans="1:12" x14ac:dyDescent="0.2">
      <c r="A1323" s="41"/>
      <c r="B1323" s="2"/>
      <c r="E1323" s="279"/>
      <c r="F1323" s="280"/>
      <c r="G1323" s="45"/>
      <c r="H1323" s="45"/>
      <c r="I1323" s="278"/>
      <c r="J1323" s="45"/>
      <c r="K1323" s="66"/>
      <c r="L1323" s="66"/>
    </row>
    <row r="1324" spans="1:12" x14ac:dyDescent="0.2">
      <c r="A1324" s="41"/>
      <c r="B1324" s="2"/>
      <c r="E1324" s="279"/>
      <c r="F1324" s="280"/>
      <c r="G1324" s="45"/>
      <c r="H1324" s="45"/>
      <c r="I1324" s="278"/>
      <c r="J1324" s="45"/>
      <c r="K1324" s="66"/>
      <c r="L1324" s="66"/>
    </row>
    <row r="1325" spans="1:12" x14ac:dyDescent="0.2">
      <c r="A1325" s="41"/>
      <c r="B1325" s="2"/>
      <c r="E1325" s="279"/>
      <c r="F1325" s="280"/>
      <c r="G1325" s="45"/>
      <c r="H1325" s="45"/>
      <c r="I1325" s="278"/>
      <c r="J1325" s="45"/>
      <c r="K1325" s="66"/>
      <c r="L1325" s="66"/>
    </row>
    <row r="1326" spans="1:12" x14ac:dyDescent="0.2">
      <c r="A1326" s="41"/>
      <c r="B1326" s="2"/>
      <c r="E1326" s="279"/>
      <c r="F1326" s="280"/>
      <c r="G1326" s="45"/>
      <c r="H1326" s="45"/>
      <c r="I1326" s="278"/>
      <c r="J1326" s="45"/>
      <c r="K1326" s="66"/>
      <c r="L1326" s="66"/>
    </row>
    <row r="1327" spans="1:12" x14ac:dyDescent="0.2">
      <c r="A1327" s="41"/>
      <c r="B1327" s="2"/>
      <c r="E1327" s="279"/>
      <c r="F1327" s="280"/>
      <c r="G1327" s="45"/>
      <c r="H1327" s="45"/>
      <c r="I1327" s="278"/>
      <c r="J1327" s="45"/>
      <c r="K1327" s="66"/>
      <c r="L1327" s="66"/>
    </row>
    <row r="1328" spans="1:12" x14ac:dyDescent="0.2">
      <c r="A1328" s="41"/>
      <c r="B1328" s="2"/>
      <c r="E1328" s="279"/>
      <c r="F1328" s="280"/>
      <c r="G1328" s="45"/>
      <c r="H1328" s="45"/>
      <c r="I1328" s="278"/>
      <c r="J1328" s="45"/>
      <c r="K1328" s="66"/>
      <c r="L1328" s="66"/>
    </row>
    <row r="1329" spans="1:12" x14ac:dyDescent="0.2">
      <c r="A1329" s="41"/>
      <c r="B1329" s="2"/>
      <c r="E1329" s="279"/>
      <c r="F1329" s="280"/>
      <c r="G1329" s="45"/>
      <c r="H1329" s="45"/>
      <c r="I1329" s="278"/>
      <c r="J1329" s="45"/>
      <c r="K1329" s="66"/>
      <c r="L1329" s="66"/>
    </row>
    <row r="1330" spans="1:12" x14ac:dyDescent="0.2">
      <c r="A1330" s="41"/>
      <c r="B1330" s="2"/>
      <c r="E1330" s="279"/>
      <c r="F1330" s="280"/>
      <c r="G1330" s="45"/>
      <c r="H1330" s="45"/>
      <c r="I1330" s="278"/>
      <c r="J1330" s="45"/>
      <c r="K1330" s="66"/>
      <c r="L1330" s="66"/>
    </row>
    <row r="1331" spans="1:12" x14ac:dyDescent="0.2">
      <c r="A1331" s="41"/>
      <c r="B1331" s="2"/>
      <c r="E1331" s="279"/>
      <c r="F1331" s="280"/>
      <c r="G1331" s="45"/>
      <c r="H1331" s="45"/>
      <c r="I1331" s="278"/>
      <c r="J1331" s="45"/>
      <c r="K1331" s="66"/>
      <c r="L1331" s="66"/>
    </row>
    <row r="1332" spans="1:12" x14ac:dyDescent="0.2">
      <c r="A1332" s="41"/>
      <c r="B1332" s="2"/>
      <c r="E1332" s="279"/>
      <c r="F1332" s="280"/>
      <c r="G1332" s="45"/>
      <c r="H1332" s="45"/>
      <c r="I1332" s="278"/>
      <c r="J1332" s="45"/>
      <c r="K1332" s="66"/>
      <c r="L1332" s="66"/>
    </row>
    <row r="1333" spans="1:12" x14ac:dyDescent="0.2">
      <c r="A1333" s="41"/>
      <c r="B1333" s="2"/>
      <c r="E1333" s="279"/>
      <c r="F1333" s="280"/>
      <c r="G1333" s="45"/>
      <c r="H1333" s="45"/>
      <c r="I1333" s="278"/>
      <c r="J1333" s="45"/>
      <c r="K1333" s="66"/>
      <c r="L1333" s="66"/>
    </row>
    <row r="1334" spans="1:12" x14ac:dyDescent="0.2">
      <c r="A1334" s="41"/>
      <c r="B1334" s="2"/>
      <c r="E1334" s="279"/>
      <c r="F1334" s="280"/>
      <c r="G1334" s="45"/>
      <c r="H1334" s="45"/>
      <c r="I1334" s="278"/>
      <c r="J1334" s="45"/>
      <c r="K1334" s="66"/>
      <c r="L1334" s="66"/>
    </row>
    <row r="1335" spans="1:12" x14ac:dyDescent="0.2">
      <c r="A1335" s="41"/>
      <c r="B1335" s="2"/>
      <c r="E1335" s="279"/>
      <c r="F1335" s="280"/>
      <c r="G1335" s="45"/>
      <c r="H1335" s="45"/>
      <c r="I1335" s="278"/>
      <c r="J1335" s="45"/>
      <c r="K1335" s="66"/>
      <c r="L1335" s="66"/>
    </row>
    <row r="1336" spans="1:12" x14ac:dyDescent="0.2">
      <c r="A1336" s="41"/>
      <c r="B1336" s="2"/>
      <c r="E1336" s="279"/>
      <c r="F1336" s="280"/>
      <c r="G1336" s="45"/>
      <c r="H1336" s="45"/>
      <c r="I1336" s="278"/>
      <c r="J1336" s="45"/>
      <c r="K1336" s="66"/>
      <c r="L1336" s="66"/>
    </row>
    <row r="1337" spans="1:12" x14ac:dyDescent="0.2">
      <c r="A1337" s="41"/>
      <c r="B1337" s="2"/>
      <c r="E1337" s="279"/>
      <c r="F1337" s="280"/>
      <c r="G1337" s="45"/>
      <c r="H1337" s="45"/>
      <c r="I1337" s="278"/>
      <c r="J1337" s="45"/>
      <c r="K1337" s="66"/>
      <c r="L1337" s="66"/>
    </row>
    <row r="1338" spans="1:12" x14ac:dyDescent="0.2">
      <c r="A1338" s="41"/>
      <c r="B1338" s="2"/>
      <c r="E1338" s="279"/>
      <c r="F1338" s="280"/>
      <c r="G1338" s="45"/>
      <c r="H1338" s="45"/>
      <c r="I1338" s="278"/>
      <c r="J1338" s="45"/>
      <c r="K1338" s="66"/>
      <c r="L1338" s="66"/>
    </row>
    <row r="1339" spans="1:12" x14ac:dyDescent="0.2">
      <c r="A1339" s="41"/>
      <c r="B1339" s="2"/>
      <c r="E1339" s="279"/>
      <c r="F1339" s="280"/>
      <c r="G1339" s="45"/>
      <c r="H1339" s="45"/>
      <c r="I1339" s="278"/>
      <c r="J1339" s="45"/>
      <c r="K1339" s="66"/>
      <c r="L1339" s="66"/>
    </row>
    <row r="1340" spans="1:12" x14ac:dyDescent="0.2">
      <c r="A1340" s="41"/>
      <c r="B1340" s="2"/>
      <c r="E1340" s="279"/>
      <c r="F1340" s="280"/>
      <c r="G1340" s="45"/>
      <c r="H1340" s="45"/>
      <c r="I1340" s="278"/>
      <c r="J1340" s="45"/>
      <c r="K1340" s="66"/>
      <c r="L1340" s="66"/>
    </row>
    <row r="1341" spans="1:12" x14ac:dyDescent="0.2">
      <c r="A1341" s="41"/>
      <c r="B1341" s="2"/>
      <c r="E1341" s="279"/>
      <c r="F1341" s="280"/>
      <c r="G1341" s="45"/>
      <c r="H1341" s="45"/>
      <c r="I1341" s="278"/>
      <c r="J1341" s="45"/>
      <c r="K1341" s="66"/>
      <c r="L1341" s="66"/>
    </row>
    <row r="1342" spans="1:12" x14ac:dyDescent="0.2">
      <c r="A1342" s="41"/>
      <c r="B1342" s="2"/>
      <c r="E1342" s="279"/>
      <c r="F1342" s="280"/>
      <c r="G1342" s="45"/>
      <c r="H1342" s="45"/>
      <c r="I1342" s="278"/>
      <c r="J1342" s="45"/>
      <c r="K1342" s="66"/>
      <c r="L1342" s="66"/>
    </row>
    <row r="1343" spans="1:12" x14ac:dyDescent="0.2">
      <c r="A1343" s="41"/>
      <c r="B1343" s="2"/>
      <c r="E1343" s="279"/>
      <c r="F1343" s="280"/>
      <c r="G1343" s="45"/>
      <c r="H1343" s="45"/>
      <c r="I1343" s="278"/>
      <c r="J1343" s="45"/>
      <c r="K1343" s="66"/>
      <c r="L1343" s="66"/>
    </row>
    <row r="1344" spans="1:12" x14ac:dyDescent="0.2">
      <c r="A1344" s="41"/>
      <c r="B1344" s="2"/>
      <c r="E1344" s="279"/>
      <c r="F1344" s="280"/>
      <c r="G1344" s="45"/>
      <c r="H1344" s="45"/>
      <c r="I1344" s="278"/>
      <c r="J1344" s="45"/>
      <c r="K1344" s="66"/>
      <c r="L1344" s="66"/>
    </row>
    <row r="1345" spans="1:12" x14ac:dyDescent="0.2">
      <c r="A1345" s="41"/>
      <c r="B1345" s="2"/>
      <c r="E1345" s="279"/>
      <c r="F1345" s="280"/>
      <c r="G1345" s="45"/>
      <c r="H1345" s="45"/>
      <c r="I1345" s="278"/>
      <c r="J1345" s="45"/>
      <c r="K1345" s="66"/>
      <c r="L1345" s="66"/>
    </row>
    <row r="1346" spans="1:12" x14ac:dyDescent="0.2">
      <c r="A1346" s="41"/>
      <c r="B1346" s="2"/>
      <c r="E1346" s="279"/>
      <c r="F1346" s="280"/>
      <c r="G1346" s="45"/>
      <c r="H1346" s="45"/>
      <c r="I1346" s="278"/>
      <c r="J1346" s="45"/>
      <c r="K1346" s="66"/>
      <c r="L1346" s="66"/>
    </row>
    <row r="1347" spans="1:12" x14ac:dyDescent="0.2">
      <c r="A1347" s="41"/>
      <c r="B1347" s="2"/>
      <c r="E1347" s="279"/>
      <c r="F1347" s="280"/>
      <c r="G1347" s="45"/>
      <c r="H1347" s="45"/>
      <c r="I1347" s="278"/>
      <c r="J1347" s="45"/>
      <c r="K1347" s="66"/>
      <c r="L1347" s="66"/>
    </row>
    <row r="1348" spans="1:12" x14ac:dyDescent="0.2">
      <c r="A1348" s="41"/>
      <c r="B1348" s="2"/>
      <c r="E1348" s="279"/>
      <c r="F1348" s="280"/>
      <c r="G1348" s="45"/>
      <c r="H1348" s="45"/>
      <c r="I1348" s="278"/>
      <c r="J1348" s="45"/>
      <c r="K1348" s="66"/>
      <c r="L1348" s="66"/>
    </row>
    <row r="1349" spans="1:12" x14ac:dyDescent="0.2">
      <c r="A1349" s="41"/>
      <c r="B1349" s="2"/>
      <c r="E1349" s="279"/>
      <c r="F1349" s="280"/>
      <c r="G1349" s="45"/>
      <c r="H1349" s="45"/>
      <c r="I1349" s="278"/>
      <c r="J1349" s="45"/>
      <c r="K1349" s="66"/>
      <c r="L1349" s="66"/>
    </row>
    <row r="1350" spans="1:12" x14ac:dyDescent="0.2">
      <c r="A1350" s="41"/>
      <c r="B1350" s="2"/>
      <c r="E1350" s="279"/>
      <c r="F1350" s="280"/>
      <c r="G1350" s="45"/>
      <c r="H1350" s="45"/>
      <c r="I1350" s="278"/>
      <c r="J1350" s="45"/>
      <c r="K1350" s="66"/>
      <c r="L1350" s="66"/>
    </row>
    <row r="1351" spans="1:12" x14ac:dyDescent="0.2">
      <c r="A1351" s="41"/>
      <c r="B1351" s="2"/>
      <c r="E1351" s="279"/>
      <c r="F1351" s="280"/>
      <c r="G1351" s="45"/>
      <c r="H1351" s="45"/>
      <c r="I1351" s="278"/>
      <c r="J1351" s="45"/>
      <c r="K1351" s="66"/>
      <c r="L1351" s="66"/>
    </row>
    <row r="1352" spans="1:12" x14ac:dyDescent="0.2">
      <c r="A1352" s="41"/>
      <c r="B1352" s="2"/>
      <c r="E1352" s="279"/>
      <c r="F1352" s="280"/>
      <c r="G1352" s="45"/>
      <c r="H1352" s="45"/>
      <c r="I1352" s="278"/>
      <c r="J1352" s="45"/>
      <c r="K1352" s="66"/>
      <c r="L1352" s="66"/>
    </row>
    <row r="1353" spans="1:12" x14ac:dyDescent="0.2">
      <c r="A1353" s="41"/>
      <c r="B1353" s="2"/>
      <c r="E1353" s="279"/>
      <c r="F1353" s="280"/>
      <c r="G1353" s="45"/>
      <c r="H1353" s="45"/>
      <c r="I1353" s="278"/>
      <c r="J1353" s="45"/>
      <c r="K1353" s="66"/>
      <c r="L1353" s="66"/>
    </row>
    <row r="1354" spans="1:12" x14ac:dyDescent="0.2">
      <c r="A1354" s="41"/>
      <c r="B1354" s="2"/>
      <c r="E1354" s="279"/>
      <c r="F1354" s="280"/>
      <c r="G1354" s="45"/>
      <c r="H1354" s="45"/>
      <c r="I1354" s="278"/>
      <c r="J1354" s="45"/>
      <c r="K1354" s="66"/>
      <c r="L1354" s="66"/>
    </row>
    <row r="1355" spans="1:12" x14ac:dyDescent="0.2">
      <c r="A1355" s="41"/>
      <c r="B1355" s="2"/>
      <c r="E1355" s="279"/>
      <c r="F1355" s="280"/>
      <c r="G1355" s="45"/>
      <c r="H1355" s="45"/>
      <c r="I1355" s="278"/>
      <c r="J1355" s="45"/>
      <c r="K1355" s="66"/>
      <c r="L1355" s="66"/>
    </row>
    <row r="1356" spans="1:12" x14ac:dyDescent="0.2">
      <c r="A1356" s="41"/>
      <c r="B1356" s="2"/>
      <c r="E1356" s="279"/>
      <c r="F1356" s="280"/>
      <c r="G1356" s="45"/>
      <c r="H1356" s="45"/>
      <c r="I1356" s="278"/>
      <c r="J1356" s="45"/>
      <c r="K1356" s="66"/>
      <c r="L1356" s="66"/>
    </row>
    <row r="1357" spans="1:12" x14ac:dyDescent="0.2">
      <c r="A1357" s="41"/>
      <c r="B1357" s="2"/>
      <c r="E1357" s="279"/>
      <c r="F1357" s="280"/>
      <c r="G1357" s="45"/>
      <c r="H1357" s="45"/>
      <c r="I1357" s="278"/>
      <c r="J1357" s="45"/>
      <c r="K1357" s="66"/>
      <c r="L1357" s="66"/>
    </row>
    <row r="1358" spans="1:12" x14ac:dyDescent="0.2">
      <c r="A1358" s="41"/>
      <c r="B1358" s="2"/>
      <c r="E1358" s="279"/>
      <c r="F1358" s="280"/>
      <c r="G1358" s="45"/>
      <c r="H1358" s="45"/>
      <c r="I1358" s="278"/>
      <c r="J1358" s="45"/>
      <c r="K1358" s="66"/>
      <c r="L1358" s="66"/>
    </row>
    <row r="1359" spans="1:12" x14ac:dyDescent="0.2">
      <c r="A1359" s="41"/>
      <c r="B1359" s="2"/>
      <c r="E1359" s="279"/>
      <c r="F1359" s="280"/>
      <c r="G1359" s="45"/>
      <c r="H1359" s="45"/>
      <c r="I1359" s="278"/>
      <c r="J1359" s="45"/>
      <c r="K1359" s="66"/>
      <c r="L1359" s="66"/>
    </row>
    <row r="1360" spans="1:12" x14ac:dyDescent="0.2">
      <c r="A1360" s="41"/>
      <c r="B1360" s="2"/>
      <c r="E1360" s="279"/>
      <c r="F1360" s="280"/>
      <c r="G1360" s="45"/>
      <c r="H1360" s="45"/>
      <c r="I1360" s="278"/>
      <c r="J1360" s="45"/>
      <c r="K1360" s="66"/>
      <c r="L1360" s="66"/>
    </row>
    <row r="1361" spans="1:12" x14ac:dyDescent="0.2">
      <c r="A1361" s="41"/>
      <c r="B1361" s="2"/>
      <c r="E1361" s="279"/>
      <c r="F1361" s="280"/>
      <c r="G1361" s="45"/>
      <c r="H1361" s="45"/>
      <c r="I1361" s="278"/>
      <c r="J1361" s="45"/>
      <c r="K1361" s="66"/>
      <c r="L1361" s="66"/>
    </row>
    <row r="1362" spans="1:12" x14ac:dyDescent="0.2">
      <c r="A1362" s="41"/>
      <c r="B1362" s="2"/>
      <c r="E1362" s="279"/>
      <c r="F1362" s="280"/>
      <c r="G1362" s="45"/>
      <c r="H1362" s="45"/>
      <c r="I1362" s="278"/>
      <c r="J1362" s="45"/>
      <c r="K1362" s="66"/>
      <c r="L1362" s="66"/>
    </row>
    <row r="1363" spans="1:12" x14ac:dyDescent="0.2">
      <c r="A1363" s="41"/>
      <c r="B1363" s="2"/>
      <c r="E1363" s="279"/>
      <c r="F1363" s="280"/>
      <c r="G1363" s="45"/>
      <c r="H1363" s="45"/>
      <c r="I1363" s="278"/>
      <c r="J1363" s="45"/>
      <c r="K1363" s="66"/>
      <c r="L1363" s="66"/>
    </row>
    <row r="1364" spans="1:12" x14ac:dyDescent="0.2">
      <c r="A1364" s="41"/>
      <c r="B1364" s="2"/>
      <c r="E1364" s="279"/>
      <c r="F1364" s="280"/>
      <c r="G1364" s="45"/>
      <c r="H1364" s="45"/>
      <c r="I1364" s="278"/>
      <c r="J1364" s="45"/>
      <c r="K1364" s="66"/>
      <c r="L1364" s="66"/>
    </row>
    <row r="1365" spans="1:12" x14ac:dyDescent="0.2">
      <c r="A1365" s="41"/>
      <c r="B1365" s="2"/>
      <c r="E1365" s="279"/>
      <c r="F1365" s="280"/>
      <c r="G1365" s="45"/>
      <c r="H1365" s="45"/>
      <c r="I1365" s="278"/>
      <c r="J1365" s="45"/>
      <c r="K1365" s="66"/>
      <c r="L1365" s="66"/>
    </row>
    <row r="1366" spans="1:12" x14ac:dyDescent="0.2">
      <c r="A1366" s="41"/>
      <c r="B1366" s="2"/>
      <c r="E1366" s="279"/>
      <c r="F1366" s="280"/>
      <c r="G1366" s="45"/>
      <c r="H1366" s="45"/>
      <c r="I1366" s="278"/>
      <c r="J1366" s="45"/>
      <c r="K1366" s="66"/>
      <c r="L1366" s="66"/>
    </row>
    <row r="1367" spans="1:12" x14ac:dyDescent="0.2">
      <c r="A1367" s="41"/>
      <c r="B1367" s="2"/>
      <c r="E1367" s="279"/>
      <c r="F1367" s="280"/>
      <c r="G1367" s="45"/>
      <c r="H1367" s="45"/>
      <c r="I1367" s="278"/>
      <c r="J1367" s="45"/>
      <c r="K1367" s="66"/>
      <c r="L1367" s="66"/>
    </row>
    <row r="1368" spans="1:12" x14ac:dyDescent="0.2">
      <c r="A1368" s="41"/>
      <c r="B1368" s="2"/>
      <c r="E1368" s="279"/>
      <c r="F1368" s="280"/>
      <c r="G1368" s="45"/>
      <c r="H1368" s="45"/>
      <c r="I1368" s="278"/>
      <c r="J1368" s="45"/>
      <c r="K1368" s="66"/>
      <c r="L1368" s="66"/>
    </row>
    <row r="1369" spans="1:12" x14ac:dyDescent="0.2">
      <c r="A1369" s="41"/>
      <c r="B1369" s="2"/>
      <c r="E1369" s="279"/>
      <c r="F1369" s="280"/>
      <c r="G1369" s="45"/>
      <c r="H1369" s="45"/>
      <c r="I1369" s="278"/>
      <c r="J1369" s="45"/>
      <c r="K1369" s="66"/>
      <c r="L1369" s="66"/>
    </row>
    <row r="1370" spans="1:12" x14ac:dyDescent="0.2">
      <c r="A1370" s="41"/>
      <c r="B1370" s="2"/>
      <c r="E1370" s="279"/>
      <c r="F1370" s="280"/>
      <c r="G1370" s="45"/>
      <c r="H1370" s="45"/>
      <c r="I1370" s="278"/>
      <c r="J1370" s="45"/>
      <c r="K1370" s="66"/>
      <c r="L1370" s="66"/>
    </row>
    <row r="1371" spans="1:12" x14ac:dyDescent="0.2">
      <c r="A1371" s="41"/>
      <c r="B1371" s="2"/>
      <c r="E1371" s="279"/>
      <c r="F1371" s="280"/>
      <c r="G1371" s="45"/>
      <c r="H1371" s="45"/>
      <c r="I1371" s="278"/>
      <c r="J1371" s="45"/>
      <c r="K1371" s="66"/>
      <c r="L1371" s="66"/>
    </row>
    <row r="1372" spans="1:12" x14ac:dyDescent="0.2">
      <c r="A1372" s="41"/>
      <c r="B1372" s="2"/>
      <c r="E1372" s="279"/>
      <c r="F1372" s="280"/>
      <c r="G1372" s="45"/>
      <c r="H1372" s="45"/>
      <c r="I1372" s="278"/>
      <c r="J1372" s="45"/>
      <c r="K1372" s="66"/>
      <c r="L1372" s="66"/>
    </row>
    <row r="1373" spans="1:12" x14ac:dyDescent="0.2">
      <c r="A1373" s="41"/>
      <c r="B1373" s="2"/>
      <c r="E1373" s="279"/>
      <c r="F1373" s="280"/>
      <c r="G1373" s="45"/>
      <c r="H1373" s="45"/>
      <c r="I1373" s="278"/>
      <c r="J1373" s="45"/>
      <c r="K1373" s="66"/>
      <c r="L1373" s="66"/>
    </row>
    <row r="1374" spans="1:12" x14ac:dyDescent="0.2">
      <c r="A1374" s="41"/>
      <c r="B1374" s="2"/>
      <c r="E1374" s="279"/>
      <c r="F1374" s="280"/>
      <c r="G1374" s="45"/>
      <c r="H1374" s="45"/>
      <c r="I1374" s="278"/>
      <c r="J1374" s="45"/>
      <c r="K1374" s="66"/>
      <c r="L1374" s="66"/>
    </row>
    <row r="1375" spans="1:12" x14ac:dyDescent="0.2">
      <c r="A1375" s="41"/>
      <c r="B1375" s="2"/>
      <c r="E1375" s="279"/>
      <c r="F1375" s="280"/>
      <c r="G1375" s="45"/>
      <c r="H1375" s="45"/>
      <c r="I1375" s="278"/>
      <c r="J1375" s="45"/>
      <c r="K1375" s="66"/>
      <c r="L1375" s="66"/>
    </row>
    <row r="1376" spans="1:12" x14ac:dyDescent="0.2">
      <c r="A1376" s="41"/>
      <c r="B1376" s="2"/>
      <c r="E1376" s="279"/>
      <c r="F1376" s="280"/>
      <c r="G1376" s="45"/>
      <c r="H1376" s="45"/>
      <c r="I1376" s="278"/>
      <c r="J1376" s="45"/>
      <c r="K1376" s="66"/>
      <c r="L1376" s="66"/>
    </row>
    <row r="1377" spans="1:12" x14ac:dyDescent="0.2">
      <c r="A1377" s="41"/>
      <c r="B1377" s="2"/>
      <c r="E1377" s="279"/>
      <c r="F1377" s="280"/>
      <c r="G1377" s="45"/>
      <c r="H1377" s="45"/>
      <c r="I1377" s="278"/>
      <c r="J1377" s="45"/>
      <c r="K1377" s="66"/>
      <c r="L1377" s="66"/>
    </row>
    <row r="1378" spans="1:12" x14ac:dyDescent="0.2">
      <c r="A1378" s="41"/>
      <c r="B1378" s="2"/>
      <c r="E1378" s="279"/>
      <c r="F1378" s="280"/>
      <c r="G1378" s="45"/>
      <c r="H1378" s="45"/>
      <c r="I1378" s="278"/>
      <c r="J1378" s="45"/>
      <c r="K1378" s="66"/>
      <c r="L1378" s="66"/>
    </row>
    <row r="1379" spans="1:12" x14ac:dyDescent="0.2">
      <c r="A1379" s="41"/>
      <c r="B1379" s="2"/>
      <c r="E1379" s="279"/>
      <c r="F1379" s="280"/>
      <c r="G1379" s="45"/>
      <c r="H1379" s="45"/>
      <c r="I1379" s="278"/>
      <c r="J1379" s="45"/>
      <c r="K1379" s="66"/>
      <c r="L1379" s="66"/>
    </row>
    <row r="1380" spans="1:12" x14ac:dyDescent="0.2">
      <c r="A1380" s="41"/>
      <c r="B1380" s="2"/>
      <c r="E1380" s="279"/>
      <c r="F1380" s="280"/>
      <c r="G1380" s="45"/>
      <c r="H1380" s="45"/>
      <c r="I1380" s="278"/>
      <c r="J1380" s="45"/>
      <c r="K1380" s="66"/>
      <c r="L1380" s="66"/>
    </row>
    <row r="1381" spans="1:12" x14ac:dyDescent="0.2">
      <c r="A1381" s="41"/>
      <c r="B1381" s="2"/>
      <c r="E1381" s="279"/>
      <c r="F1381" s="280"/>
      <c r="G1381" s="45"/>
      <c r="H1381" s="45"/>
      <c r="I1381" s="278"/>
      <c r="J1381" s="45"/>
      <c r="K1381" s="66"/>
      <c r="L1381" s="66"/>
    </row>
    <row r="1382" spans="1:12" x14ac:dyDescent="0.2">
      <c r="A1382" s="41"/>
      <c r="B1382" s="2"/>
      <c r="E1382" s="279"/>
      <c r="F1382" s="280"/>
      <c r="G1382" s="45"/>
      <c r="H1382" s="45"/>
      <c r="I1382" s="278"/>
      <c r="J1382" s="45"/>
      <c r="K1382" s="66"/>
      <c r="L1382" s="66"/>
    </row>
    <row r="1383" spans="1:12" x14ac:dyDescent="0.2">
      <c r="A1383" s="41"/>
      <c r="B1383" s="2"/>
      <c r="E1383" s="279"/>
      <c r="F1383" s="280"/>
      <c r="G1383" s="45"/>
      <c r="H1383" s="45"/>
      <c r="I1383" s="278"/>
      <c r="J1383" s="45"/>
      <c r="K1383" s="66"/>
      <c r="L1383" s="66"/>
    </row>
    <row r="1384" spans="1:12" x14ac:dyDescent="0.2">
      <c r="A1384" s="41"/>
      <c r="B1384" s="2"/>
      <c r="E1384" s="279"/>
      <c r="F1384" s="280"/>
      <c r="G1384" s="45"/>
      <c r="H1384" s="45"/>
      <c r="I1384" s="278"/>
      <c r="J1384" s="45"/>
      <c r="K1384" s="66"/>
      <c r="L1384" s="66"/>
    </row>
    <row r="1385" spans="1:12" x14ac:dyDescent="0.2">
      <c r="A1385" s="41"/>
      <c r="B1385" s="2"/>
      <c r="E1385" s="279"/>
      <c r="F1385" s="280"/>
      <c r="G1385" s="45"/>
      <c r="H1385" s="45"/>
      <c r="I1385" s="278"/>
      <c r="J1385" s="45"/>
      <c r="K1385" s="66"/>
      <c r="L1385" s="66"/>
    </row>
    <row r="1386" spans="1:12" x14ac:dyDescent="0.2">
      <c r="A1386" s="41"/>
      <c r="B1386" s="2"/>
      <c r="E1386" s="279"/>
      <c r="F1386" s="280"/>
      <c r="G1386" s="45"/>
      <c r="H1386" s="45"/>
      <c r="I1386" s="278"/>
      <c r="J1386" s="45"/>
      <c r="K1386" s="66"/>
      <c r="L1386" s="66"/>
    </row>
    <row r="1387" spans="1:12" x14ac:dyDescent="0.2">
      <c r="A1387" s="41"/>
      <c r="B1387" s="2"/>
      <c r="E1387" s="279"/>
      <c r="F1387" s="280"/>
      <c r="G1387" s="45"/>
      <c r="H1387" s="45"/>
      <c r="I1387" s="278"/>
      <c r="J1387" s="45"/>
      <c r="K1387" s="66"/>
      <c r="L1387" s="66"/>
    </row>
    <row r="1388" spans="1:12" x14ac:dyDescent="0.2">
      <c r="A1388" s="41"/>
      <c r="B1388" s="2"/>
      <c r="E1388" s="279"/>
      <c r="F1388" s="280"/>
      <c r="G1388" s="45"/>
      <c r="H1388" s="45"/>
      <c r="I1388" s="278"/>
      <c r="J1388" s="45"/>
      <c r="K1388" s="66"/>
      <c r="L1388" s="66"/>
    </row>
    <row r="1389" spans="1:12" x14ac:dyDescent="0.2">
      <c r="A1389" s="41"/>
      <c r="B1389" s="2"/>
      <c r="E1389" s="279"/>
      <c r="F1389" s="280"/>
      <c r="G1389" s="45"/>
      <c r="H1389" s="45"/>
      <c r="I1389" s="278"/>
      <c r="J1389" s="45"/>
      <c r="K1389" s="66"/>
      <c r="L1389" s="66"/>
    </row>
    <row r="1390" spans="1:12" x14ac:dyDescent="0.2">
      <c r="A1390" s="41"/>
      <c r="B1390" s="2"/>
      <c r="E1390" s="279"/>
      <c r="F1390" s="280"/>
      <c r="G1390" s="45"/>
      <c r="H1390" s="45"/>
      <c r="I1390" s="278"/>
      <c r="J1390" s="45"/>
      <c r="K1390" s="66"/>
      <c r="L1390" s="66"/>
    </row>
    <row r="1391" spans="1:12" x14ac:dyDescent="0.2">
      <c r="A1391" s="41"/>
      <c r="B1391" s="2"/>
      <c r="E1391" s="279"/>
      <c r="F1391" s="280"/>
      <c r="G1391" s="45"/>
      <c r="H1391" s="45"/>
      <c r="I1391" s="278"/>
      <c r="J1391" s="45"/>
      <c r="K1391" s="66"/>
      <c r="L1391" s="66"/>
    </row>
    <row r="1392" spans="1:12" x14ac:dyDescent="0.2">
      <c r="A1392" s="41"/>
      <c r="B1392" s="2"/>
      <c r="E1392" s="279"/>
      <c r="F1392" s="280"/>
      <c r="G1392" s="45"/>
      <c r="H1392" s="45"/>
      <c r="I1392" s="278"/>
      <c r="J1392" s="45"/>
      <c r="K1392" s="66"/>
      <c r="L1392" s="66"/>
    </row>
    <row r="1393" spans="1:12" x14ac:dyDescent="0.2">
      <c r="A1393" s="41"/>
      <c r="B1393" s="2"/>
      <c r="E1393" s="279"/>
      <c r="F1393" s="280"/>
      <c r="G1393" s="45"/>
      <c r="H1393" s="45"/>
      <c r="I1393" s="278"/>
      <c r="J1393" s="45"/>
      <c r="K1393" s="66"/>
      <c r="L1393" s="66"/>
    </row>
    <row r="1394" spans="1:12" x14ac:dyDescent="0.2">
      <c r="A1394" s="41"/>
      <c r="B1394" s="2"/>
      <c r="E1394" s="279"/>
      <c r="F1394" s="280"/>
      <c r="G1394" s="45"/>
      <c r="H1394" s="45"/>
      <c r="I1394" s="278"/>
      <c r="J1394" s="45"/>
      <c r="K1394" s="66"/>
      <c r="L1394" s="66"/>
    </row>
    <row r="1395" spans="1:12" x14ac:dyDescent="0.2">
      <c r="A1395" s="41"/>
      <c r="B1395" s="2"/>
      <c r="E1395" s="279"/>
      <c r="F1395" s="280"/>
      <c r="G1395" s="45"/>
      <c r="H1395" s="45"/>
      <c r="I1395" s="278"/>
      <c r="J1395" s="45"/>
      <c r="K1395" s="66"/>
      <c r="L1395" s="66"/>
    </row>
    <row r="1396" spans="1:12" x14ac:dyDescent="0.2">
      <c r="A1396" s="41"/>
      <c r="B1396" s="2"/>
      <c r="E1396" s="279"/>
      <c r="F1396" s="280"/>
      <c r="G1396" s="45"/>
      <c r="H1396" s="45"/>
      <c r="I1396" s="278"/>
      <c r="J1396" s="45"/>
      <c r="K1396" s="66"/>
      <c r="L1396" s="66"/>
    </row>
    <row r="1397" spans="1:12" x14ac:dyDescent="0.2">
      <c r="A1397" s="41"/>
      <c r="B1397" s="2"/>
      <c r="E1397" s="279"/>
      <c r="F1397" s="280"/>
      <c r="G1397" s="45"/>
      <c r="H1397" s="45"/>
      <c r="I1397" s="278"/>
      <c r="J1397" s="45"/>
      <c r="K1397" s="66"/>
      <c r="L1397" s="66"/>
    </row>
    <row r="1398" spans="1:12" x14ac:dyDescent="0.2">
      <c r="A1398" s="41"/>
      <c r="B1398" s="2"/>
      <c r="E1398" s="279"/>
      <c r="F1398" s="280"/>
      <c r="G1398" s="45"/>
      <c r="H1398" s="45"/>
      <c r="I1398" s="278"/>
      <c r="J1398" s="45"/>
      <c r="K1398" s="66"/>
      <c r="L1398" s="66"/>
    </row>
    <row r="1399" spans="1:12" x14ac:dyDescent="0.2">
      <c r="A1399" s="41"/>
      <c r="B1399" s="2"/>
      <c r="E1399" s="279"/>
      <c r="F1399" s="280"/>
      <c r="G1399" s="45"/>
      <c r="H1399" s="45"/>
      <c r="I1399" s="278"/>
      <c r="J1399" s="45"/>
      <c r="K1399" s="66"/>
      <c r="L1399" s="66"/>
    </row>
    <row r="1400" spans="1:12" x14ac:dyDescent="0.2">
      <c r="A1400" s="41"/>
      <c r="B1400" s="2"/>
      <c r="E1400" s="279"/>
      <c r="F1400" s="280"/>
      <c r="G1400" s="45"/>
      <c r="H1400" s="45"/>
      <c r="I1400" s="278"/>
      <c r="J1400" s="45"/>
      <c r="K1400" s="66"/>
      <c r="L1400" s="66"/>
    </row>
    <row r="1401" spans="1:12" x14ac:dyDescent="0.2">
      <c r="A1401" s="41"/>
      <c r="B1401" s="2"/>
      <c r="E1401" s="279"/>
      <c r="F1401" s="280"/>
      <c r="G1401" s="45"/>
      <c r="H1401" s="45"/>
      <c r="I1401" s="278"/>
      <c r="J1401" s="45"/>
      <c r="K1401" s="66"/>
      <c r="L1401" s="66"/>
    </row>
    <row r="1402" spans="1:12" x14ac:dyDescent="0.2">
      <c r="A1402" s="41"/>
      <c r="B1402" s="2"/>
      <c r="E1402" s="279"/>
      <c r="F1402" s="280"/>
      <c r="G1402" s="45"/>
      <c r="H1402" s="45"/>
      <c r="I1402" s="278"/>
      <c r="J1402" s="45"/>
      <c r="K1402" s="66"/>
      <c r="L1402" s="66"/>
    </row>
    <row r="1403" spans="1:12" x14ac:dyDescent="0.2">
      <c r="A1403" s="41"/>
      <c r="B1403" s="2"/>
      <c r="E1403" s="279"/>
      <c r="F1403" s="280"/>
      <c r="G1403" s="45"/>
      <c r="H1403" s="45"/>
      <c r="I1403" s="278"/>
      <c r="J1403" s="45"/>
      <c r="K1403" s="66"/>
      <c r="L1403" s="66"/>
    </row>
    <row r="1404" spans="1:12" x14ac:dyDescent="0.2">
      <c r="A1404" s="41"/>
      <c r="B1404" s="2"/>
      <c r="E1404" s="279"/>
      <c r="F1404" s="280"/>
      <c r="G1404" s="45"/>
      <c r="H1404" s="45"/>
      <c r="I1404" s="278"/>
      <c r="J1404" s="45"/>
      <c r="K1404" s="66"/>
      <c r="L1404" s="66"/>
    </row>
    <row r="1405" spans="1:12" x14ac:dyDescent="0.2">
      <c r="A1405" s="41"/>
      <c r="B1405" s="2"/>
      <c r="E1405" s="279"/>
      <c r="F1405" s="280"/>
      <c r="G1405" s="45"/>
      <c r="H1405" s="45"/>
      <c r="I1405" s="278"/>
      <c r="J1405" s="45"/>
      <c r="K1405" s="66"/>
      <c r="L1405" s="66"/>
    </row>
    <row r="1406" spans="1:12" x14ac:dyDescent="0.2">
      <c r="A1406" s="41"/>
      <c r="B1406" s="2"/>
      <c r="E1406" s="279"/>
      <c r="F1406" s="280"/>
      <c r="G1406" s="45"/>
      <c r="H1406" s="45"/>
      <c r="I1406" s="278"/>
      <c r="J1406" s="45"/>
      <c r="K1406" s="66"/>
      <c r="L1406" s="66"/>
    </row>
    <row r="1407" spans="1:12" x14ac:dyDescent="0.2">
      <c r="A1407" s="41"/>
      <c r="B1407" s="2"/>
      <c r="E1407" s="279"/>
      <c r="F1407" s="280"/>
      <c r="G1407" s="45"/>
      <c r="H1407" s="45"/>
      <c r="I1407" s="278"/>
      <c r="J1407" s="45"/>
      <c r="K1407" s="66"/>
      <c r="L1407" s="66"/>
    </row>
    <row r="1408" spans="1:12" x14ac:dyDescent="0.2">
      <c r="A1408" s="41"/>
      <c r="B1408" s="2"/>
      <c r="E1408" s="279"/>
      <c r="F1408" s="280"/>
      <c r="G1408" s="45"/>
      <c r="H1408" s="45"/>
      <c r="I1408" s="278"/>
      <c r="J1408" s="45"/>
      <c r="K1408" s="66"/>
      <c r="L1408" s="66"/>
    </row>
    <row r="1409" spans="1:12" x14ac:dyDescent="0.2">
      <c r="A1409" s="41"/>
      <c r="B1409" s="2"/>
      <c r="E1409" s="279"/>
      <c r="F1409" s="280"/>
      <c r="G1409" s="45"/>
      <c r="H1409" s="45"/>
      <c r="I1409" s="278"/>
      <c r="J1409" s="45"/>
      <c r="K1409" s="66"/>
      <c r="L1409" s="66"/>
    </row>
    <row r="1410" spans="1:12" x14ac:dyDescent="0.2">
      <c r="A1410" s="41"/>
      <c r="B1410" s="2"/>
      <c r="E1410" s="279"/>
      <c r="F1410" s="280"/>
      <c r="G1410" s="45"/>
      <c r="H1410" s="45"/>
      <c r="I1410" s="278"/>
      <c r="J1410" s="45"/>
      <c r="K1410" s="66"/>
      <c r="L1410" s="66"/>
    </row>
    <row r="1411" spans="1:12" x14ac:dyDescent="0.2">
      <c r="A1411" s="41"/>
      <c r="B1411" s="2"/>
      <c r="E1411" s="279"/>
      <c r="F1411" s="280"/>
      <c r="G1411" s="45"/>
      <c r="H1411" s="45"/>
      <c r="I1411" s="278"/>
      <c r="J1411" s="45"/>
      <c r="K1411" s="66"/>
      <c r="L1411" s="66"/>
    </row>
    <row r="1412" spans="1:12" x14ac:dyDescent="0.2">
      <c r="A1412" s="41"/>
      <c r="B1412" s="2"/>
      <c r="E1412" s="279"/>
      <c r="F1412" s="280"/>
      <c r="G1412" s="45"/>
      <c r="H1412" s="45"/>
      <c r="I1412" s="278"/>
      <c r="J1412" s="45"/>
      <c r="K1412" s="66"/>
      <c r="L1412" s="66"/>
    </row>
    <row r="1413" spans="1:12" x14ac:dyDescent="0.2">
      <c r="A1413" s="41"/>
      <c r="B1413" s="2"/>
      <c r="E1413" s="279"/>
      <c r="F1413" s="280"/>
      <c r="G1413" s="45"/>
      <c r="H1413" s="45"/>
      <c r="I1413" s="278"/>
      <c r="J1413" s="45"/>
      <c r="K1413" s="66"/>
      <c r="L1413" s="66"/>
    </row>
    <row r="1414" spans="1:12" x14ac:dyDescent="0.2">
      <c r="A1414" s="41"/>
      <c r="B1414" s="2"/>
      <c r="E1414" s="279"/>
      <c r="F1414" s="280"/>
      <c r="G1414" s="45"/>
      <c r="H1414" s="45"/>
      <c r="I1414" s="278"/>
      <c r="J1414" s="45"/>
      <c r="K1414" s="66"/>
      <c r="L1414" s="66"/>
    </row>
    <row r="1415" spans="1:12" x14ac:dyDescent="0.2">
      <c r="A1415" s="41"/>
      <c r="B1415" s="2"/>
      <c r="E1415" s="279"/>
      <c r="F1415" s="280"/>
      <c r="G1415" s="45"/>
      <c r="H1415" s="45"/>
      <c r="I1415" s="278"/>
      <c r="J1415" s="45"/>
      <c r="K1415" s="66"/>
      <c r="L1415" s="66"/>
    </row>
    <row r="1416" spans="1:12" x14ac:dyDescent="0.2">
      <c r="A1416" s="41"/>
      <c r="B1416" s="2"/>
      <c r="E1416" s="279"/>
      <c r="F1416" s="280"/>
      <c r="G1416" s="45"/>
      <c r="H1416" s="45"/>
      <c r="I1416" s="278"/>
      <c r="J1416" s="45"/>
      <c r="K1416" s="66"/>
      <c r="L1416" s="66"/>
    </row>
    <row r="1417" spans="1:12" x14ac:dyDescent="0.2">
      <c r="A1417" s="41"/>
      <c r="B1417" s="2"/>
      <c r="E1417" s="279"/>
      <c r="F1417" s="280"/>
      <c r="G1417" s="45"/>
      <c r="H1417" s="45"/>
      <c r="I1417" s="278"/>
      <c r="J1417" s="45"/>
      <c r="K1417" s="66"/>
      <c r="L1417" s="66"/>
    </row>
    <row r="1418" spans="1:12" x14ac:dyDescent="0.2">
      <c r="A1418" s="41"/>
      <c r="B1418" s="2"/>
      <c r="E1418" s="279"/>
      <c r="F1418" s="280"/>
      <c r="G1418" s="45"/>
      <c r="H1418" s="45"/>
      <c r="I1418" s="278"/>
      <c r="J1418" s="45"/>
      <c r="K1418" s="66"/>
      <c r="L1418" s="66"/>
    </row>
    <row r="1419" spans="1:12" x14ac:dyDescent="0.2">
      <c r="A1419" s="41"/>
      <c r="B1419" s="2"/>
      <c r="E1419" s="279"/>
      <c r="F1419" s="280"/>
      <c r="G1419" s="45"/>
      <c r="H1419" s="45"/>
      <c r="I1419" s="278"/>
      <c r="J1419" s="45"/>
      <c r="K1419" s="66"/>
      <c r="L1419" s="66"/>
    </row>
    <row r="1420" spans="1:12" x14ac:dyDescent="0.2">
      <c r="A1420" s="41"/>
      <c r="B1420" s="2"/>
      <c r="E1420" s="279"/>
      <c r="F1420" s="280"/>
      <c r="G1420" s="45"/>
      <c r="H1420" s="45"/>
      <c r="I1420" s="278"/>
      <c r="J1420" s="45"/>
      <c r="K1420" s="66"/>
      <c r="L1420" s="66"/>
    </row>
    <row r="1421" spans="1:12" x14ac:dyDescent="0.2">
      <c r="A1421" s="41"/>
      <c r="B1421" s="2"/>
      <c r="E1421" s="279"/>
      <c r="F1421" s="280"/>
      <c r="G1421" s="45"/>
      <c r="H1421" s="45"/>
      <c r="I1421" s="278"/>
      <c r="J1421" s="45"/>
      <c r="K1421" s="66"/>
      <c r="L1421" s="66"/>
    </row>
    <row r="1422" spans="1:12" x14ac:dyDescent="0.2">
      <c r="A1422" s="41"/>
      <c r="B1422" s="2"/>
      <c r="E1422" s="279"/>
      <c r="F1422" s="280"/>
      <c r="G1422" s="45"/>
      <c r="H1422" s="45"/>
      <c r="I1422" s="278"/>
      <c r="J1422" s="45"/>
      <c r="K1422" s="66"/>
      <c r="L1422" s="66"/>
    </row>
    <row r="1423" spans="1:12" x14ac:dyDescent="0.2">
      <c r="A1423" s="41"/>
      <c r="B1423" s="2"/>
      <c r="E1423" s="279"/>
      <c r="F1423" s="280"/>
      <c r="G1423" s="45"/>
      <c r="H1423" s="45"/>
      <c r="I1423" s="278"/>
      <c r="J1423" s="45"/>
      <c r="K1423" s="66"/>
      <c r="L1423" s="66"/>
    </row>
    <row r="1424" spans="1:12" x14ac:dyDescent="0.2">
      <c r="A1424" s="41"/>
      <c r="B1424" s="2"/>
      <c r="E1424" s="279"/>
      <c r="F1424" s="280"/>
      <c r="G1424" s="45"/>
      <c r="H1424" s="45"/>
      <c r="I1424" s="278"/>
      <c r="J1424" s="45"/>
      <c r="K1424" s="66"/>
      <c r="L1424" s="66"/>
    </row>
    <row r="1425" spans="1:12" x14ac:dyDescent="0.2">
      <c r="A1425" s="41"/>
      <c r="B1425" s="2"/>
      <c r="E1425" s="279"/>
      <c r="F1425" s="280"/>
      <c r="G1425" s="45"/>
      <c r="H1425" s="45"/>
      <c r="I1425" s="278"/>
      <c r="J1425" s="45"/>
      <c r="K1425" s="66"/>
      <c r="L1425" s="66"/>
    </row>
    <row r="1426" spans="1:12" x14ac:dyDescent="0.2">
      <c r="A1426" s="41"/>
      <c r="B1426" s="2"/>
      <c r="E1426" s="279"/>
      <c r="F1426" s="280"/>
      <c r="G1426" s="45"/>
      <c r="H1426" s="45"/>
      <c r="I1426" s="278"/>
      <c r="J1426" s="45"/>
      <c r="K1426" s="66"/>
      <c r="L1426" s="66"/>
    </row>
    <row r="1427" spans="1:12" x14ac:dyDescent="0.2">
      <c r="A1427" s="41"/>
      <c r="B1427" s="2"/>
      <c r="E1427" s="279"/>
      <c r="F1427" s="280"/>
      <c r="G1427" s="45"/>
      <c r="H1427" s="45"/>
      <c r="I1427" s="278"/>
      <c r="J1427" s="45"/>
      <c r="K1427" s="66"/>
      <c r="L1427" s="66"/>
    </row>
    <row r="1428" spans="1:12" x14ac:dyDescent="0.2">
      <c r="A1428" s="41"/>
      <c r="B1428" s="2"/>
      <c r="E1428" s="279"/>
      <c r="F1428" s="280"/>
      <c r="G1428" s="45"/>
      <c r="H1428" s="45"/>
      <c r="I1428" s="278"/>
      <c r="J1428" s="45"/>
      <c r="K1428" s="66"/>
      <c r="L1428" s="66"/>
    </row>
    <row r="1429" spans="1:12" x14ac:dyDescent="0.2">
      <c r="A1429" s="41"/>
      <c r="B1429" s="2"/>
      <c r="E1429" s="279"/>
      <c r="F1429" s="280"/>
      <c r="G1429" s="45"/>
      <c r="H1429" s="45"/>
      <c r="I1429" s="278"/>
      <c r="J1429" s="45"/>
      <c r="K1429" s="66"/>
      <c r="L1429" s="66"/>
    </row>
    <row r="1430" spans="1:12" x14ac:dyDescent="0.2">
      <c r="A1430" s="41"/>
      <c r="B1430" s="2"/>
      <c r="E1430" s="279"/>
      <c r="F1430" s="280"/>
      <c r="G1430" s="45"/>
      <c r="H1430" s="45"/>
      <c r="I1430" s="278"/>
      <c r="J1430" s="45"/>
      <c r="K1430" s="66"/>
      <c r="L1430" s="66"/>
    </row>
    <row r="1431" spans="1:12" x14ac:dyDescent="0.2">
      <c r="A1431" s="41"/>
      <c r="B1431" s="2"/>
      <c r="E1431" s="279"/>
      <c r="F1431" s="280"/>
      <c r="G1431" s="45"/>
      <c r="H1431" s="45"/>
      <c r="I1431" s="278"/>
      <c r="J1431" s="45"/>
      <c r="K1431" s="66"/>
      <c r="L1431" s="66"/>
    </row>
    <row r="1432" spans="1:12" x14ac:dyDescent="0.2">
      <c r="A1432" s="41"/>
      <c r="B1432" s="2"/>
      <c r="E1432" s="279"/>
      <c r="F1432" s="280"/>
      <c r="G1432" s="45"/>
      <c r="H1432" s="45"/>
      <c r="I1432" s="278"/>
      <c r="J1432" s="45"/>
      <c r="K1432" s="66"/>
      <c r="L1432" s="66"/>
    </row>
    <row r="1433" spans="1:12" x14ac:dyDescent="0.2">
      <c r="A1433" s="41"/>
      <c r="B1433" s="2"/>
      <c r="E1433" s="279"/>
      <c r="F1433" s="280"/>
      <c r="G1433" s="45"/>
      <c r="H1433" s="45"/>
      <c r="I1433" s="278"/>
      <c r="J1433" s="45"/>
      <c r="K1433" s="66"/>
      <c r="L1433" s="66"/>
    </row>
    <row r="1434" spans="1:12" x14ac:dyDescent="0.2">
      <c r="A1434" s="41"/>
      <c r="B1434" s="2"/>
      <c r="E1434" s="279"/>
      <c r="F1434" s="280"/>
      <c r="G1434" s="45"/>
      <c r="H1434" s="45"/>
      <c r="I1434" s="278"/>
      <c r="J1434" s="45"/>
      <c r="K1434" s="66"/>
      <c r="L1434" s="66"/>
    </row>
    <row r="1435" spans="1:12" x14ac:dyDescent="0.2">
      <c r="A1435" s="41"/>
      <c r="B1435" s="2"/>
      <c r="E1435" s="279"/>
      <c r="F1435" s="280"/>
      <c r="G1435" s="45"/>
      <c r="H1435" s="45"/>
      <c r="I1435" s="278"/>
      <c r="J1435" s="45"/>
      <c r="K1435" s="66"/>
      <c r="L1435" s="66"/>
    </row>
    <row r="1436" spans="1:12" x14ac:dyDescent="0.2">
      <c r="A1436" s="41"/>
      <c r="B1436" s="2"/>
      <c r="E1436" s="279"/>
      <c r="F1436" s="280"/>
      <c r="G1436" s="45"/>
      <c r="H1436" s="45"/>
      <c r="I1436" s="278"/>
      <c r="J1436" s="45"/>
      <c r="K1436" s="66"/>
      <c r="L1436" s="66"/>
    </row>
    <row r="1437" spans="1:12" x14ac:dyDescent="0.2">
      <c r="A1437" s="41"/>
      <c r="B1437" s="2"/>
      <c r="E1437" s="279"/>
      <c r="F1437" s="280"/>
      <c r="G1437" s="45"/>
      <c r="H1437" s="45"/>
      <c r="I1437" s="278"/>
      <c r="J1437" s="45"/>
      <c r="K1437" s="66"/>
      <c r="L1437" s="66"/>
    </row>
    <row r="1438" spans="1:12" x14ac:dyDescent="0.2">
      <c r="A1438" s="41"/>
      <c r="B1438" s="2"/>
      <c r="E1438" s="279"/>
      <c r="F1438" s="280"/>
      <c r="G1438" s="45"/>
      <c r="H1438" s="45"/>
      <c r="I1438" s="278"/>
      <c r="J1438" s="45"/>
      <c r="K1438" s="66"/>
      <c r="L1438" s="66"/>
    </row>
    <row r="1439" spans="1:12" x14ac:dyDescent="0.2">
      <c r="A1439" s="41"/>
      <c r="B1439" s="2"/>
      <c r="E1439" s="279"/>
      <c r="F1439" s="280"/>
      <c r="G1439" s="45"/>
      <c r="H1439" s="45"/>
      <c r="I1439" s="278"/>
      <c r="J1439" s="45"/>
      <c r="K1439" s="66"/>
      <c r="L1439" s="66"/>
    </row>
    <row r="1440" spans="1:12" x14ac:dyDescent="0.2">
      <c r="A1440" s="41"/>
      <c r="B1440" s="2"/>
      <c r="E1440" s="279"/>
      <c r="F1440" s="280"/>
      <c r="G1440" s="45"/>
      <c r="H1440" s="45"/>
      <c r="I1440" s="278"/>
      <c r="J1440" s="45"/>
      <c r="K1440" s="66"/>
      <c r="L1440" s="66"/>
    </row>
    <row r="1441" spans="1:12" x14ac:dyDescent="0.2">
      <c r="A1441" s="41"/>
      <c r="B1441" s="2"/>
      <c r="E1441" s="279"/>
      <c r="F1441" s="280"/>
      <c r="G1441" s="45"/>
      <c r="H1441" s="45"/>
      <c r="I1441" s="278"/>
      <c r="J1441" s="45"/>
      <c r="K1441" s="66"/>
      <c r="L1441" s="66"/>
    </row>
    <row r="1442" spans="1:12" x14ac:dyDescent="0.2">
      <c r="A1442" s="41"/>
      <c r="B1442" s="2"/>
      <c r="E1442" s="279"/>
      <c r="F1442" s="280"/>
      <c r="G1442" s="45"/>
      <c r="H1442" s="45"/>
      <c r="I1442" s="278"/>
      <c r="J1442" s="45"/>
      <c r="K1442" s="66"/>
      <c r="L1442" s="66"/>
    </row>
    <row r="1443" spans="1:12" x14ac:dyDescent="0.2">
      <c r="A1443" s="41"/>
      <c r="B1443" s="2"/>
      <c r="E1443" s="279"/>
      <c r="F1443" s="280"/>
      <c r="G1443" s="45"/>
      <c r="H1443" s="45"/>
      <c r="I1443" s="278"/>
      <c r="J1443" s="45"/>
      <c r="K1443" s="66"/>
      <c r="L1443" s="66"/>
    </row>
    <row r="1444" spans="1:12" x14ac:dyDescent="0.2">
      <c r="A1444" s="41"/>
      <c r="B1444" s="2"/>
      <c r="E1444" s="279"/>
      <c r="F1444" s="280"/>
      <c r="G1444" s="45"/>
      <c r="H1444" s="45"/>
      <c r="I1444" s="278"/>
      <c r="J1444" s="45"/>
      <c r="K1444" s="66"/>
      <c r="L1444" s="66"/>
    </row>
    <row r="1445" spans="1:12" x14ac:dyDescent="0.2">
      <c r="A1445" s="41"/>
      <c r="B1445" s="2"/>
      <c r="E1445" s="279"/>
      <c r="F1445" s="280"/>
      <c r="G1445" s="45"/>
      <c r="H1445" s="45"/>
      <c r="I1445" s="278"/>
      <c r="J1445" s="45"/>
      <c r="K1445" s="66"/>
      <c r="L1445" s="66"/>
    </row>
    <row r="1446" spans="1:12" x14ac:dyDescent="0.2">
      <c r="A1446" s="41"/>
      <c r="B1446" s="2"/>
      <c r="E1446" s="279"/>
      <c r="F1446" s="280"/>
      <c r="G1446" s="45"/>
      <c r="H1446" s="45"/>
      <c r="I1446" s="278"/>
      <c r="J1446" s="45"/>
      <c r="K1446" s="66"/>
      <c r="L1446" s="66"/>
    </row>
    <row r="1447" spans="1:12" x14ac:dyDescent="0.2">
      <c r="A1447" s="41"/>
      <c r="B1447" s="2"/>
      <c r="E1447" s="279"/>
      <c r="F1447" s="280"/>
      <c r="G1447" s="45"/>
      <c r="H1447" s="45"/>
      <c r="I1447" s="278"/>
      <c r="J1447" s="45"/>
      <c r="K1447" s="66"/>
      <c r="L1447" s="66"/>
    </row>
    <row r="1448" spans="1:12" x14ac:dyDescent="0.2">
      <c r="A1448" s="41"/>
      <c r="B1448" s="2"/>
      <c r="E1448" s="279"/>
      <c r="F1448" s="280"/>
      <c r="G1448" s="45"/>
      <c r="H1448" s="45"/>
      <c r="I1448" s="278"/>
      <c r="J1448" s="45"/>
      <c r="K1448" s="66"/>
      <c r="L1448" s="66"/>
    </row>
    <row r="1449" spans="1:12" x14ac:dyDescent="0.2">
      <c r="A1449" s="41"/>
      <c r="B1449" s="2"/>
      <c r="E1449" s="279"/>
      <c r="F1449" s="280"/>
      <c r="G1449" s="45"/>
      <c r="H1449" s="45"/>
      <c r="I1449" s="278"/>
      <c r="J1449" s="45"/>
      <c r="K1449" s="66"/>
      <c r="L1449" s="66"/>
    </row>
    <row r="1450" spans="1:12" x14ac:dyDescent="0.2">
      <c r="A1450" s="41"/>
      <c r="B1450" s="2"/>
      <c r="E1450" s="279"/>
      <c r="F1450" s="280"/>
      <c r="G1450" s="45"/>
      <c r="H1450" s="45"/>
      <c r="I1450" s="278"/>
      <c r="J1450" s="45"/>
      <c r="K1450" s="66"/>
      <c r="L1450" s="66"/>
    </row>
    <row r="1451" spans="1:12" x14ac:dyDescent="0.2">
      <c r="A1451" s="41"/>
      <c r="B1451" s="2"/>
      <c r="E1451" s="279"/>
      <c r="F1451" s="280"/>
      <c r="G1451" s="45"/>
      <c r="H1451" s="45"/>
      <c r="I1451" s="278"/>
      <c r="J1451" s="45"/>
      <c r="K1451" s="66"/>
      <c r="L1451" s="66"/>
    </row>
    <row r="1452" spans="1:12" x14ac:dyDescent="0.2">
      <c r="A1452" s="41"/>
      <c r="B1452" s="2"/>
      <c r="E1452" s="279"/>
      <c r="F1452" s="280"/>
      <c r="G1452" s="45"/>
      <c r="H1452" s="45"/>
      <c r="I1452" s="278"/>
      <c r="J1452" s="45"/>
      <c r="K1452" s="66"/>
      <c r="L1452" s="66"/>
    </row>
    <row r="1453" spans="1:12" x14ac:dyDescent="0.2">
      <c r="A1453" s="41"/>
      <c r="B1453" s="2"/>
      <c r="E1453" s="279"/>
      <c r="F1453" s="280"/>
      <c r="G1453" s="45"/>
      <c r="H1453" s="45"/>
      <c r="I1453" s="278"/>
      <c r="J1453" s="45"/>
      <c r="K1453" s="66"/>
      <c r="L1453" s="66"/>
    </row>
    <row r="1454" spans="1:12" x14ac:dyDescent="0.2">
      <c r="A1454" s="41"/>
      <c r="B1454" s="2"/>
      <c r="E1454" s="279"/>
      <c r="F1454" s="280"/>
      <c r="G1454" s="45"/>
      <c r="H1454" s="45"/>
      <c r="I1454" s="278"/>
      <c r="J1454" s="45"/>
      <c r="K1454" s="66"/>
      <c r="L1454" s="66"/>
    </row>
    <row r="1455" spans="1:12" x14ac:dyDescent="0.2">
      <c r="A1455" s="41"/>
      <c r="B1455" s="2"/>
      <c r="E1455" s="279"/>
      <c r="F1455" s="280"/>
      <c r="G1455" s="45"/>
      <c r="H1455" s="45"/>
      <c r="I1455" s="278"/>
      <c r="J1455" s="45"/>
      <c r="K1455" s="66"/>
      <c r="L1455" s="66"/>
    </row>
    <row r="1456" spans="1:12" x14ac:dyDescent="0.2">
      <c r="A1456" s="41"/>
      <c r="B1456" s="2"/>
      <c r="E1456" s="279"/>
      <c r="F1456" s="280"/>
      <c r="G1456" s="45"/>
      <c r="H1456" s="45"/>
      <c r="I1456" s="278"/>
      <c r="J1456" s="45"/>
      <c r="K1456" s="66"/>
      <c r="L1456" s="66"/>
    </row>
    <row r="1457" spans="1:12" x14ac:dyDescent="0.2">
      <c r="A1457" s="41"/>
      <c r="B1457" s="2"/>
      <c r="E1457" s="279"/>
      <c r="F1457" s="280"/>
      <c r="G1457" s="45"/>
      <c r="H1457" s="45"/>
      <c r="I1457" s="278"/>
      <c r="J1457" s="45"/>
      <c r="K1457" s="66"/>
      <c r="L1457" s="66"/>
    </row>
    <row r="1458" spans="1:12" x14ac:dyDescent="0.2">
      <c r="A1458" s="41"/>
      <c r="B1458" s="2"/>
      <c r="E1458" s="279"/>
      <c r="F1458" s="280"/>
      <c r="G1458" s="45"/>
      <c r="H1458" s="45"/>
      <c r="I1458" s="278"/>
      <c r="J1458" s="45"/>
      <c r="K1458" s="66"/>
      <c r="L1458" s="66"/>
    </row>
    <row r="1459" spans="1:12" x14ac:dyDescent="0.2">
      <c r="A1459" s="41"/>
      <c r="B1459" s="2"/>
      <c r="E1459" s="279"/>
      <c r="F1459" s="280"/>
      <c r="G1459" s="45"/>
      <c r="H1459" s="45"/>
      <c r="I1459" s="278"/>
      <c r="J1459" s="45"/>
      <c r="K1459" s="66"/>
      <c r="L1459" s="66"/>
    </row>
    <row r="1460" spans="1:12" x14ac:dyDescent="0.2">
      <c r="A1460" s="41"/>
      <c r="B1460" s="2"/>
      <c r="E1460" s="279"/>
      <c r="F1460" s="280"/>
      <c r="G1460" s="45"/>
      <c r="H1460" s="45"/>
      <c r="I1460" s="278"/>
      <c r="J1460" s="45"/>
      <c r="K1460" s="66"/>
      <c r="L1460" s="66"/>
    </row>
    <row r="1461" spans="1:12" x14ac:dyDescent="0.2">
      <c r="A1461" s="41"/>
      <c r="B1461" s="2"/>
      <c r="E1461" s="279"/>
      <c r="F1461" s="280"/>
      <c r="G1461" s="45"/>
      <c r="H1461" s="45"/>
      <c r="I1461" s="278"/>
      <c r="J1461" s="45"/>
      <c r="K1461" s="66"/>
      <c r="L1461" s="66"/>
    </row>
    <row r="1462" spans="1:12" x14ac:dyDescent="0.2">
      <c r="A1462" s="41"/>
      <c r="B1462" s="2"/>
      <c r="E1462" s="279"/>
      <c r="F1462" s="280"/>
      <c r="G1462" s="45"/>
      <c r="H1462" s="45"/>
      <c r="I1462" s="278"/>
      <c r="J1462" s="45"/>
      <c r="K1462" s="66"/>
      <c r="L1462" s="66"/>
    </row>
    <row r="1463" spans="1:12" x14ac:dyDescent="0.2">
      <c r="A1463" s="41"/>
      <c r="B1463" s="2"/>
      <c r="E1463" s="279"/>
      <c r="F1463" s="280"/>
      <c r="G1463" s="45"/>
      <c r="H1463" s="45"/>
      <c r="I1463" s="278"/>
      <c r="J1463" s="45"/>
      <c r="K1463" s="66"/>
      <c r="L1463" s="66"/>
    </row>
    <row r="1464" spans="1:12" x14ac:dyDescent="0.2">
      <c r="A1464" s="41"/>
      <c r="B1464" s="2"/>
      <c r="E1464" s="279"/>
      <c r="F1464" s="280"/>
      <c r="G1464" s="45"/>
      <c r="H1464" s="45"/>
      <c r="I1464" s="278"/>
      <c r="J1464" s="45"/>
      <c r="K1464" s="66"/>
      <c r="L1464" s="66"/>
    </row>
    <row r="1465" spans="1:12" x14ac:dyDescent="0.2">
      <c r="A1465" s="41"/>
      <c r="B1465" s="2"/>
      <c r="E1465" s="279"/>
      <c r="F1465" s="280"/>
      <c r="G1465" s="45"/>
      <c r="H1465" s="45"/>
      <c r="I1465" s="278"/>
      <c r="J1465" s="45"/>
      <c r="K1465" s="66"/>
      <c r="L1465" s="66"/>
    </row>
    <row r="1466" spans="1:12" x14ac:dyDescent="0.2">
      <c r="A1466" s="41"/>
      <c r="B1466" s="2"/>
      <c r="E1466" s="279"/>
      <c r="F1466" s="280"/>
      <c r="G1466" s="45"/>
      <c r="H1466" s="45"/>
      <c r="I1466" s="278"/>
      <c r="J1466" s="45"/>
      <c r="K1466" s="66"/>
      <c r="L1466" s="66"/>
    </row>
    <row r="1467" spans="1:12" x14ac:dyDescent="0.2">
      <c r="A1467" s="41"/>
      <c r="B1467" s="2"/>
      <c r="E1467" s="279"/>
      <c r="F1467" s="280"/>
      <c r="G1467" s="45"/>
      <c r="H1467" s="45"/>
      <c r="I1467" s="278"/>
      <c r="J1467" s="45"/>
      <c r="K1467" s="66"/>
      <c r="L1467" s="66"/>
    </row>
    <row r="1468" spans="1:12" x14ac:dyDescent="0.2">
      <c r="A1468" s="41"/>
      <c r="B1468" s="2"/>
      <c r="E1468" s="279"/>
      <c r="F1468" s="280"/>
      <c r="G1468" s="45"/>
      <c r="H1468" s="45"/>
      <c r="I1468" s="278"/>
      <c r="J1468" s="45"/>
      <c r="K1468" s="66"/>
      <c r="L1468" s="66"/>
    </row>
    <row r="1469" spans="1:12" x14ac:dyDescent="0.2">
      <c r="A1469" s="41"/>
      <c r="B1469" s="2"/>
      <c r="E1469" s="279"/>
      <c r="F1469" s="280"/>
      <c r="G1469" s="45"/>
      <c r="H1469" s="45"/>
      <c r="I1469" s="278"/>
      <c r="J1469" s="45"/>
      <c r="K1469" s="66"/>
      <c r="L1469" s="66"/>
    </row>
    <row r="1470" spans="1:12" x14ac:dyDescent="0.2">
      <c r="A1470" s="41"/>
      <c r="B1470" s="2"/>
      <c r="E1470" s="279"/>
      <c r="F1470" s="280"/>
      <c r="G1470" s="45"/>
      <c r="H1470" s="45"/>
      <c r="I1470" s="278"/>
      <c r="J1470" s="45"/>
      <c r="K1470" s="66"/>
      <c r="L1470" s="66"/>
    </row>
    <row r="1471" spans="1:12" x14ac:dyDescent="0.2">
      <c r="A1471" s="41"/>
      <c r="B1471" s="2"/>
      <c r="E1471" s="279"/>
      <c r="F1471" s="280"/>
      <c r="G1471" s="45"/>
      <c r="H1471" s="45"/>
      <c r="I1471" s="278"/>
      <c r="J1471" s="45"/>
      <c r="K1471" s="66"/>
      <c r="L1471" s="66"/>
    </row>
    <row r="1472" spans="1:12" x14ac:dyDescent="0.2">
      <c r="A1472" s="41"/>
      <c r="B1472" s="2"/>
      <c r="E1472" s="279"/>
      <c r="F1472" s="280"/>
      <c r="G1472" s="45"/>
      <c r="H1472" s="45"/>
      <c r="I1472" s="278"/>
      <c r="J1472" s="45"/>
      <c r="K1472" s="66"/>
      <c r="L1472" s="66"/>
    </row>
    <row r="1473" spans="1:12" x14ac:dyDescent="0.2">
      <c r="A1473" s="41"/>
      <c r="B1473" s="2"/>
      <c r="E1473" s="279"/>
      <c r="F1473" s="280"/>
      <c r="G1473" s="45"/>
      <c r="H1473" s="45"/>
      <c r="I1473" s="278"/>
      <c r="J1473" s="45"/>
      <c r="K1473" s="66"/>
      <c r="L1473" s="66"/>
    </row>
    <row r="1474" spans="1:12" x14ac:dyDescent="0.2">
      <c r="A1474" s="41"/>
      <c r="B1474" s="2"/>
      <c r="E1474" s="279"/>
      <c r="F1474" s="280"/>
      <c r="G1474" s="45"/>
      <c r="H1474" s="45"/>
      <c r="I1474" s="278"/>
      <c r="J1474" s="45"/>
      <c r="K1474" s="66"/>
      <c r="L1474" s="66"/>
    </row>
    <row r="1475" spans="1:12" x14ac:dyDescent="0.2">
      <c r="A1475" s="41"/>
      <c r="B1475" s="2"/>
      <c r="E1475" s="279"/>
      <c r="F1475" s="280"/>
      <c r="G1475" s="45"/>
      <c r="H1475" s="45"/>
      <c r="I1475" s="278"/>
      <c r="J1475" s="45"/>
      <c r="K1475" s="66"/>
      <c r="L1475" s="66"/>
    </row>
    <row r="1476" spans="1:12" x14ac:dyDescent="0.2">
      <c r="A1476" s="41"/>
      <c r="B1476" s="2"/>
      <c r="E1476" s="279"/>
      <c r="F1476" s="280"/>
      <c r="G1476" s="45"/>
      <c r="H1476" s="45"/>
      <c r="I1476" s="278"/>
      <c r="J1476" s="45"/>
      <c r="K1476" s="66"/>
      <c r="L1476" s="66"/>
    </row>
    <row r="1477" spans="1:12" x14ac:dyDescent="0.2">
      <c r="A1477" s="41"/>
      <c r="B1477" s="2"/>
      <c r="E1477" s="279"/>
      <c r="F1477" s="280"/>
      <c r="G1477" s="45"/>
      <c r="H1477" s="45"/>
      <c r="I1477" s="278"/>
      <c r="J1477" s="45"/>
      <c r="K1477" s="66"/>
      <c r="L1477" s="66"/>
    </row>
    <row r="1478" spans="1:12" x14ac:dyDescent="0.2">
      <c r="A1478" s="41"/>
      <c r="B1478" s="2"/>
      <c r="E1478" s="279"/>
      <c r="F1478" s="280"/>
      <c r="G1478" s="45"/>
      <c r="H1478" s="45"/>
      <c r="I1478" s="278"/>
      <c r="J1478" s="45"/>
      <c r="K1478" s="66"/>
      <c r="L1478" s="66"/>
    </row>
    <row r="1479" spans="1:12" x14ac:dyDescent="0.2">
      <c r="A1479" s="41"/>
      <c r="B1479" s="2"/>
      <c r="E1479" s="279"/>
      <c r="F1479" s="280"/>
      <c r="G1479" s="45"/>
      <c r="H1479" s="45"/>
      <c r="I1479" s="278"/>
      <c r="J1479" s="45"/>
      <c r="K1479" s="66"/>
      <c r="L1479" s="66"/>
    </row>
    <row r="1480" spans="1:12" x14ac:dyDescent="0.2">
      <c r="A1480" s="41"/>
      <c r="B1480" s="2"/>
      <c r="E1480" s="279"/>
      <c r="F1480" s="280"/>
      <c r="G1480" s="45"/>
      <c r="H1480" s="45"/>
      <c r="I1480" s="278"/>
      <c r="J1480" s="45"/>
      <c r="K1480" s="66"/>
      <c r="L1480" s="66"/>
    </row>
    <row r="1481" spans="1:12" x14ac:dyDescent="0.2">
      <c r="A1481" s="41"/>
      <c r="B1481" s="2"/>
      <c r="E1481" s="279"/>
      <c r="F1481" s="280"/>
      <c r="G1481" s="45"/>
      <c r="H1481" s="45"/>
      <c r="I1481" s="278"/>
      <c r="J1481" s="45"/>
      <c r="K1481" s="66"/>
      <c r="L1481" s="66"/>
    </row>
    <row r="1482" spans="1:12" x14ac:dyDescent="0.2">
      <c r="A1482" s="41"/>
      <c r="B1482" s="2"/>
      <c r="E1482" s="279"/>
      <c r="F1482" s="280"/>
      <c r="G1482" s="45"/>
      <c r="H1482" s="45"/>
      <c r="I1482" s="278"/>
      <c r="J1482" s="45"/>
      <c r="K1482" s="66"/>
      <c r="L1482" s="66"/>
    </row>
    <row r="1483" spans="1:12" x14ac:dyDescent="0.2">
      <c r="A1483" s="41"/>
      <c r="B1483" s="2"/>
      <c r="E1483" s="279"/>
      <c r="F1483" s="280"/>
      <c r="G1483" s="45"/>
      <c r="H1483" s="45"/>
      <c r="I1483" s="278"/>
      <c r="J1483" s="45"/>
      <c r="K1483" s="66"/>
      <c r="L1483" s="66"/>
    </row>
    <row r="1484" spans="1:12" x14ac:dyDescent="0.2">
      <c r="A1484" s="41"/>
      <c r="B1484" s="2"/>
      <c r="E1484" s="279"/>
      <c r="F1484" s="280"/>
      <c r="G1484" s="45"/>
      <c r="H1484" s="45"/>
      <c r="I1484" s="278"/>
      <c r="J1484" s="45"/>
      <c r="K1484" s="66"/>
      <c r="L1484" s="66"/>
    </row>
    <row r="1485" spans="1:12" x14ac:dyDescent="0.2">
      <c r="A1485" s="41"/>
      <c r="B1485" s="2"/>
      <c r="E1485" s="279"/>
      <c r="F1485" s="280"/>
      <c r="G1485" s="45"/>
      <c r="H1485" s="45"/>
      <c r="I1485" s="278"/>
      <c r="J1485" s="45"/>
      <c r="K1485" s="66"/>
      <c r="L1485" s="66"/>
    </row>
    <row r="1486" spans="1:12" x14ac:dyDescent="0.2">
      <c r="A1486" s="41"/>
      <c r="B1486" s="2"/>
      <c r="E1486" s="279"/>
      <c r="F1486" s="280"/>
      <c r="G1486" s="45"/>
      <c r="H1486" s="45"/>
      <c r="I1486" s="278"/>
      <c r="J1486" s="45"/>
      <c r="K1486" s="66"/>
      <c r="L1486" s="66"/>
    </row>
    <row r="1487" spans="1:12" x14ac:dyDescent="0.2">
      <c r="A1487" s="41"/>
      <c r="B1487" s="2"/>
      <c r="E1487" s="279"/>
      <c r="F1487" s="280"/>
      <c r="G1487" s="45"/>
      <c r="H1487" s="45"/>
      <c r="I1487" s="278"/>
      <c r="J1487" s="45"/>
      <c r="K1487" s="66"/>
      <c r="L1487" s="66"/>
    </row>
    <row r="1488" spans="1:12" x14ac:dyDescent="0.2">
      <c r="A1488" s="41"/>
      <c r="B1488" s="2"/>
      <c r="E1488" s="279"/>
      <c r="F1488" s="280"/>
      <c r="G1488" s="45"/>
      <c r="H1488" s="45"/>
      <c r="I1488" s="278"/>
      <c r="J1488" s="45"/>
      <c r="K1488" s="66"/>
      <c r="L1488" s="66"/>
    </row>
    <row r="1489" spans="1:12" x14ac:dyDescent="0.2">
      <c r="A1489" s="41"/>
      <c r="B1489" s="2"/>
      <c r="E1489" s="279"/>
      <c r="F1489" s="280"/>
      <c r="G1489" s="45"/>
      <c r="H1489" s="45"/>
      <c r="I1489" s="278"/>
      <c r="J1489" s="45"/>
      <c r="K1489" s="66"/>
      <c r="L1489" s="66"/>
    </row>
    <row r="1490" spans="1:12" x14ac:dyDescent="0.2">
      <c r="A1490" s="41"/>
      <c r="B1490" s="2"/>
      <c r="E1490" s="279"/>
      <c r="F1490" s="280"/>
      <c r="G1490" s="45"/>
      <c r="H1490" s="45"/>
      <c r="I1490" s="278"/>
      <c r="J1490" s="45"/>
      <c r="K1490" s="66"/>
      <c r="L1490" s="66"/>
    </row>
    <row r="1491" spans="1:12" x14ac:dyDescent="0.2">
      <c r="A1491" s="41"/>
      <c r="B1491" s="2"/>
      <c r="E1491" s="279"/>
      <c r="F1491" s="280"/>
      <c r="G1491" s="45"/>
      <c r="H1491" s="45"/>
      <c r="I1491" s="278"/>
      <c r="J1491" s="45"/>
      <c r="K1491" s="66"/>
      <c r="L1491" s="66"/>
    </row>
    <row r="1492" spans="1:12" x14ac:dyDescent="0.2">
      <c r="A1492" s="41"/>
      <c r="B1492" s="2"/>
      <c r="E1492" s="279"/>
      <c r="F1492" s="280"/>
      <c r="G1492" s="45"/>
      <c r="H1492" s="45"/>
      <c r="I1492" s="278"/>
      <c r="J1492" s="45"/>
      <c r="K1492" s="66"/>
      <c r="L1492" s="66"/>
    </row>
    <row r="1493" spans="1:12" x14ac:dyDescent="0.2">
      <c r="A1493" s="41"/>
      <c r="B1493" s="2"/>
      <c r="E1493" s="279"/>
      <c r="F1493" s="280"/>
      <c r="G1493" s="45"/>
      <c r="H1493" s="45"/>
      <c r="I1493" s="278"/>
      <c r="J1493" s="45"/>
      <c r="K1493" s="66"/>
      <c r="L1493" s="66"/>
    </row>
    <row r="1494" spans="1:12" x14ac:dyDescent="0.2">
      <c r="A1494" s="41"/>
      <c r="B1494" s="2"/>
      <c r="E1494" s="279"/>
      <c r="F1494" s="280"/>
      <c r="G1494" s="45"/>
      <c r="H1494" s="45"/>
      <c r="I1494" s="278"/>
      <c r="J1494" s="45"/>
      <c r="K1494" s="66"/>
      <c r="L1494" s="66"/>
    </row>
    <row r="1495" spans="1:12" x14ac:dyDescent="0.2">
      <c r="A1495" s="41"/>
      <c r="B1495" s="2"/>
      <c r="E1495" s="279"/>
      <c r="F1495" s="280"/>
      <c r="G1495" s="45"/>
      <c r="H1495" s="45"/>
      <c r="I1495" s="278"/>
      <c r="J1495" s="45"/>
      <c r="K1495" s="66"/>
      <c r="L1495" s="66"/>
    </row>
    <row r="1496" spans="1:12" x14ac:dyDescent="0.2">
      <c r="A1496" s="41"/>
      <c r="B1496" s="2"/>
      <c r="E1496" s="279"/>
      <c r="F1496" s="280"/>
      <c r="G1496" s="45"/>
      <c r="H1496" s="45"/>
      <c r="I1496" s="278"/>
      <c r="J1496" s="45"/>
      <c r="K1496" s="66"/>
      <c r="L1496" s="66"/>
    </row>
    <row r="1497" spans="1:12" x14ac:dyDescent="0.2">
      <c r="A1497" s="41"/>
      <c r="B1497" s="2"/>
      <c r="E1497" s="279"/>
      <c r="F1497" s="280"/>
      <c r="G1497" s="45"/>
      <c r="H1497" s="45"/>
      <c r="I1497" s="278"/>
      <c r="J1497" s="45"/>
      <c r="K1497" s="66"/>
      <c r="L1497" s="66"/>
    </row>
    <row r="1498" spans="1:12" x14ac:dyDescent="0.2">
      <c r="A1498" s="41"/>
      <c r="B1498" s="2"/>
      <c r="E1498" s="279"/>
      <c r="F1498" s="280"/>
      <c r="G1498" s="45"/>
      <c r="H1498" s="45"/>
      <c r="I1498" s="278"/>
      <c r="J1498" s="45"/>
      <c r="K1498" s="66"/>
      <c r="L1498" s="66"/>
    </row>
    <row r="1499" spans="1:12" x14ac:dyDescent="0.2">
      <c r="A1499" s="41"/>
      <c r="B1499" s="2"/>
      <c r="E1499" s="279"/>
      <c r="F1499" s="280"/>
      <c r="G1499" s="45"/>
      <c r="H1499" s="45"/>
      <c r="I1499" s="278"/>
      <c r="J1499" s="45"/>
      <c r="K1499" s="66"/>
      <c r="L1499" s="66"/>
    </row>
    <row r="1500" spans="1:12" x14ac:dyDescent="0.2">
      <c r="A1500" s="41"/>
      <c r="B1500" s="2"/>
      <c r="E1500" s="279"/>
      <c r="F1500" s="280"/>
      <c r="G1500" s="45"/>
      <c r="H1500" s="45"/>
      <c r="I1500" s="278"/>
      <c r="J1500" s="45"/>
      <c r="K1500" s="66"/>
      <c r="L1500" s="66"/>
    </row>
    <row r="1501" spans="1:12" x14ac:dyDescent="0.2">
      <c r="A1501" s="41"/>
      <c r="B1501" s="2"/>
      <c r="E1501" s="279"/>
      <c r="F1501" s="280"/>
      <c r="G1501" s="45"/>
      <c r="H1501" s="45"/>
      <c r="I1501" s="278"/>
      <c r="J1501" s="45"/>
      <c r="K1501" s="66"/>
      <c r="L1501" s="66"/>
    </row>
    <row r="1502" spans="1:12" x14ac:dyDescent="0.2">
      <c r="A1502" s="41"/>
      <c r="B1502" s="2"/>
      <c r="E1502" s="279"/>
      <c r="F1502" s="280"/>
      <c r="G1502" s="45"/>
      <c r="H1502" s="45"/>
      <c r="I1502" s="278"/>
      <c r="J1502" s="45"/>
      <c r="K1502" s="66"/>
      <c r="L1502" s="66"/>
    </row>
    <row r="1503" spans="1:12" x14ac:dyDescent="0.2">
      <c r="A1503" s="41"/>
      <c r="B1503" s="2"/>
      <c r="E1503" s="279"/>
      <c r="F1503" s="280"/>
      <c r="G1503" s="45"/>
      <c r="H1503" s="45"/>
      <c r="I1503" s="278"/>
      <c r="J1503" s="45"/>
      <c r="K1503" s="66"/>
      <c r="L1503" s="66"/>
    </row>
    <row r="1504" spans="1:12" x14ac:dyDescent="0.2">
      <c r="A1504" s="41"/>
      <c r="B1504" s="2"/>
      <c r="E1504" s="279"/>
      <c r="F1504" s="280"/>
      <c r="G1504" s="45"/>
      <c r="H1504" s="45"/>
      <c r="I1504" s="278"/>
      <c r="J1504" s="45"/>
      <c r="K1504" s="66"/>
      <c r="L1504" s="66"/>
    </row>
    <row r="1505" spans="1:12" x14ac:dyDescent="0.2">
      <c r="A1505" s="41"/>
      <c r="B1505" s="2"/>
      <c r="E1505" s="279"/>
      <c r="F1505" s="280"/>
      <c r="G1505" s="45"/>
      <c r="H1505" s="45"/>
      <c r="I1505" s="278"/>
      <c r="J1505" s="45"/>
      <c r="K1505" s="66"/>
      <c r="L1505" s="66"/>
    </row>
    <row r="1506" spans="1:12" x14ac:dyDescent="0.2">
      <c r="A1506" s="41"/>
      <c r="B1506" s="2"/>
      <c r="E1506" s="279"/>
      <c r="F1506" s="280"/>
      <c r="G1506" s="45"/>
      <c r="H1506" s="45"/>
      <c r="I1506" s="278"/>
      <c r="J1506" s="45"/>
      <c r="K1506" s="66"/>
      <c r="L1506" s="66"/>
    </row>
    <row r="1507" spans="1:12" x14ac:dyDescent="0.2">
      <c r="A1507" s="41"/>
      <c r="B1507" s="2"/>
      <c r="E1507" s="279"/>
      <c r="F1507" s="280"/>
      <c r="G1507" s="45"/>
      <c r="H1507" s="45"/>
      <c r="I1507" s="278"/>
      <c r="J1507" s="45"/>
      <c r="K1507" s="66"/>
      <c r="L1507" s="66"/>
    </row>
    <row r="1508" spans="1:12" x14ac:dyDescent="0.2">
      <c r="A1508" s="41"/>
      <c r="B1508" s="2"/>
      <c r="E1508" s="279"/>
      <c r="F1508" s="280"/>
      <c r="G1508" s="45"/>
      <c r="H1508" s="45"/>
      <c r="I1508" s="278"/>
      <c r="J1508" s="45"/>
      <c r="K1508" s="66"/>
      <c r="L1508" s="66"/>
    </row>
    <row r="1509" spans="1:12" x14ac:dyDescent="0.2">
      <c r="A1509" s="41"/>
      <c r="B1509" s="2"/>
      <c r="E1509" s="279"/>
      <c r="F1509" s="280"/>
      <c r="G1509" s="45"/>
      <c r="H1509" s="45"/>
      <c r="I1509" s="278"/>
      <c r="J1509" s="45"/>
      <c r="K1509" s="66"/>
      <c r="L1509" s="66"/>
    </row>
    <row r="1510" spans="1:12" x14ac:dyDescent="0.2">
      <c r="A1510" s="41"/>
      <c r="B1510" s="2"/>
      <c r="E1510" s="279"/>
      <c r="F1510" s="280"/>
      <c r="G1510" s="45"/>
      <c r="H1510" s="45"/>
      <c r="I1510" s="278"/>
      <c r="J1510" s="45"/>
      <c r="K1510" s="66"/>
      <c r="L1510" s="66"/>
    </row>
    <row r="1511" spans="1:12" x14ac:dyDescent="0.2">
      <c r="A1511" s="41"/>
      <c r="B1511" s="2"/>
      <c r="E1511" s="279"/>
      <c r="F1511" s="280"/>
      <c r="G1511" s="45"/>
      <c r="H1511" s="45"/>
      <c r="I1511" s="278"/>
      <c r="J1511" s="45"/>
      <c r="K1511" s="66"/>
      <c r="L1511" s="66"/>
    </row>
    <row r="1512" spans="1:12" x14ac:dyDescent="0.2">
      <c r="A1512" s="41"/>
      <c r="B1512" s="2"/>
      <c r="E1512" s="279"/>
      <c r="F1512" s="280"/>
      <c r="G1512" s="45"/>
      <c r="H1512" s="45"/>
      <c r="I1512" s="278"/>
      <c r="J1512" s="45"/>
      <c r="K1512" s="66"/>
      <c r="L1512" s="66"/>
    </row>
    <row r="1513" spans="1:12" x14ac:dyDescent="0.2">
      <c r="A1513" s="41"/>
      <c r="B1513" s="2"/>
      <c r="E1513" s="279"/>
      <c r="F1513" s="280"/>
      <c r="G1513" s="45"/>
      <c r="H1513" s="45"/>
      <c r="I1513" s="278"/>
      <c r="J1513" s="45"/>
      <c r="K1513" s="66"/>
      <c r="L1513" s="66"/>
    </row>
    <row r="1514" spans="1:12" x14ac:dyDescent="0.2">
      <c r="A1514" s="41"/>
      <c r="B1514" s="2"/>
      <c r="E1514" s="279"/>
      <c r="F1514" s="280"/>
      <c r="G1514" s="45"/>
      <c r="H1514" s="45"/>
      <c r="I1514" s="278"/>
      <c r="J1514" s="45"/>
      <c r="K1514" s="66"/>
      <c r="L1514" s="66"/>
    </row>
    <row r="1515" spans="1:12" x14ac:dyDescent="0.2">
      <c r="A1515" s="41"/>
      <c r="B1515" s="2"/>
      <c r="E1515" s="279"/>
      <c r="F1515" s="280"/>
      <c r="G1515" s="45"/>
      <c r="H1515" s="45"/>
      <c r="I1515" s="278"/>
      <c r="J1515" s="45"/>
      <c r="K1515" s="66"/>
      <c r="L1515" s="66"/>
    </row>
    <row r="1516" spans="1:12" x14ac:dyDescent="0.2">
      <c r="A1516" s="41"/>
      <c r="B1516" s="2"/>
      <c r="E1516" s="279"/>
      <c r="F1516" s="280"/>
      <c r="G1516" s="45"/>
      <c r="H1516" s="45"/>
      <c r="I1516" s="278"/>
      <c r="J1516" s="45"/>
      <c r="K1516" s="66"/>
      <c r="L1516" s="66"/>
    </row>
    <row r="1517" spans="1:12" x14ac:dyDescent="0.2">
      <c r="A1517" s="41"/>
      <c r="B1517" s="2"/>
      <c r="E1517" s="279"/>
      <c r="F1517" s="280"/>
      <c r="G1517" s="45"/>
      <c r="H1517" s="45"/>
      <c r="I1517" s="278"/>
      <c r="J1517" s="45"/>
      <c r="K1517" s="66"/>
      <c r="L1517" s="66"/>
    </row>
    <row r="1518" spans="1:12" x14ac:dyDescent="0.2">
      <c r="A1518" s="41"/>
      <c r="B1518" s="2"/>
      <c r="E1518" s="279"/>
      <c r="F1518" s="280"/>
      <c r="G1518" s="45"/>
      <c r="H1518" s="45"/>
      <c r="I1518" s="278"/>
      <c r="J1518" s="45"/>
      <c r="K1518" s="66"/>
      <c r="L1518" s="66"/>
    </row>
    <row r="1519" spans="1:12" x14ac:dyDescent="0.2">
      <c r="A1519" s="41"/>
      <c r="B1519" s="2"/>
      <c r="E1519" s="279"/>
      <c r="F1519" s="280"/>
      <c r="G1519" s="45"/>
      <c r="H1519" s="45"/>
      <c r="I1519" s="278"/>
      <c r="J1519" s="45"/>
      <c r="K1519" s="66"/>
      <c r="L1519" s="66"/>
    </row>
    <row r="1520" spans="1:12" x14ac:dyDescent="0.2">
      <c r="A1520" s="41"/>
      <c r="B1520" s="2"/>
      <c r="E1520" s="279"/>
      <c r="F1520" s="280"/>
      <c r="G1520" s="45"/>
      <c r="H1520" s="45"/>
      <c r="I1520" s="278"/>
      <c r="J1520" s="45"/>
      <c r="K1520" s="66"/>
      <c r="L1520" s="66"/>
    </row>
    <row r="1521" spans="1:12" x14ac:dyDescent="0.2">
      <c r="A1521" s="41"/>
      <c r="B1521" s="2"/>
      <c r="E1521" s="279"/>
      <c r="F1521" s="280"/>
      <c r="G1521" s="45"/>
      <c r="H1521" s="45"/>
      <c r="I1521" s="278"/>
      <c r="J1521" s="45"/>
      <c r="K1521" s="66"/>
      <c r="L1521" s="66"/>
    </row>
    <row r="1522" spans="1:12" x14ac:dyDescent="0.2">
      <c r="A1522" s="41"/>
      <c r="B1522" s="2"/>
      <c r="E1522" s="279"/>
      <c r="F1522" s="280"/>
      <c r="G1522" s="45"/>
      <c r="H1522" s="45"/>
      <c r="I1522" s="278"/>
      <c r="J1522" s="45"/>
      <c r="K1522" s="66"/>
      <c r="L1522" s="66"/>
    </row>
    <row r="1523" spans="1:12" x14ac:dyDescent="0.2">
      <c r="A1523" s="41"/>
      <c r="B1523" s="2"/>
      <c r="E1523" s="279"/>
      <c r="F1523" s="280"/>
      <c r="G1523" s="45"/>
      <c r="H1523" s="45"/>
      <c r="I1523" s="278"/>
      <c r="J1523" s="45"/>
      <c r="K1523" s="66"/>
      <c r="L1523" s="66"/>
    </row>
    <row r="1524" spans="1:12" x14ac:dyDescent="0.2">
      <c r="A1524" s="41"/>
      <c r="B1524" s="2"/>
      <c r="E1524" s="279"/>
      <c r="F1524" s="280"/>
      <c r="G1524" s="45"/>
      <c r="H1524" s="45"/>
      <c r="I1524" s="278"/>
      <c r="J1524" s="45"/>
      <c r="K1524" s="66"/>
      <c r="L1524" s="66"/>
    </row>
    <row r="1525" spans="1:12" x14ac:dyDescent="0.2">
      <c r="A1525" s="41"/>
      <c r="B1525" s="2"/>
      <c r="E1525" s="279"/>
      <c r="F1525" s="280"/>
      <c r="G1525" s="45"/>
      <c r="H1525" s="45"/>
      <c r="I1525" s="278"/>
      <c r="J1525" s="45"/>
      <c r="K1525" s="66"/>
      <c r="L1525" s="66"/>
    </row>
    <row r="1526" spans="1:12" x14ac:dyDescent="0.2">
      <c r="A1526" s="41"/>
      <c r="B1526" s="2"/>
      <c r="E1526" s="279"/>
      <c r="F1526" s="280"/>
      <c r="G1526" s="45"/>
      <c r="H1526" s="45"/>
      <c r="I1526" s="278"/>
      <c r="J1526" s="45"/>
      <c r="K1526" s="66"/>
      <c r="L1526" s="66"/>
    </row>
    <row r="1527" spans="1:12" x14ac:dyDescent="0.2">
      <c r="A1527" s="41"/>
      <c r="B1527" s="2"/>
      <c r="E1527" s="279"/>
      <c r="F1527" s="280"/>
      <c r="G1527" s="45"/>
      <c r="H1527" s="45"/>
      <c r="I1527" s="278"/>
      <c r="J1527" s="45"/>
      <c r="K1527" s="66"/>
      <c r="L1527" s="66"/>
    </row>
    <row r="1528" spans="1:12" x14ac:dyDescent="0.2">
      <c r="A1528" s="41"/>
      <c r="B1528" s="2"/>
      <c r="E1528" s="279"/>
      <c r="F1528" s="280"/>
      <c r="G1528" s="45"/>
      <c r="H1528" s="45"/>
      <c r="I1528" s="278"/>
      <c r="J1528" s="45"/>
      <c r="K1528" s="66"/>
      <c r="L1528" s="66"/>
    </row>
    <row r="1529" spans="1:12" x14ac:dyDescent="0.2">
      <c r="A1529" s="41"/>
      <c r="B1529" s="2"/>
      <c r="E1529" s="279"/>
      <c r="F1529" s="280"/>
      <c r="G1529" s="45"/>
      <c r="H1529" s="45"/>
      <c r="I1529" s="278"/>
      <c r="J1529" s="45"/>
      <c r="K1529" s="66"/>
      <c r="L1529" s="66"/>
    </row>
    <row r="1530" spans="1:12" x14ac:dyDescent="0.2">
      <c r="A1530" s="41"/>
      <c r="B1530" s="2"/>
      <c r="E1530" s="279"/>
      <c r="F1530" s="280"/>
      <c r="G1530" s="45"/>
      <c r="H1530" s="45"/>
      <c r="I1530" s="278"/>
      <c r="J1530" s="45"/>
      <c r="K1530" s="66"/>
      <c r="L1530" s="66"/>
    </row>
    <row r="1531" spans="1:12" x14ac:dyDescent="0.2">
      <c r="A1531" s="41"/>
      <c r="B1531" s="2"/>
      <c r="E1531" s="279"/>
      <c r="F1531" s="280"/>
      <c r="G1531" s="45"/>
      <c r="H1531" s="45"/>
      <c r="I1531" s="278"/>
      <c r="J1531" s="45"/>
      <c r="K1531" s="66"/>
      <c r="L1531" s="66"/>
    </row>
    <row r="1532" spans="1:12" x14ac:dyDescent="0.2">
      <c r="A1532" s="41"/>
      <c r="B1532" s="2"/>
      <c r="E1532" s="279"/>
      <c r="F1532" s="280"/>
      <c r="G1532" s="45"/>
      <c r="H1532" s="45"/>
      <c r="I1532" s="278"/>
      <c r="J1532" s="45"/>
      <c r="K1532" s="66"/>
      <c r="L1532" s="66"/>
    </row>
    <row r="1533" spans="1:12" x14ac:dyDescent="0.2">
      <c r="A1533" s="41"/>
      <c r="B1533" s="2"/>
      <c r="E1533" s="279"/>
      <c r="F1533" s="280"/>
      <c r="G1533" s="45"/>
      <c r="H1533" s="45"/>
      <c r="I1533" s="278"/>
      <c r="J1533" s="45"/>
      <c r="K1533" s="66"/>
      <c r="L1533" s="66"/>
    </row>
    <row r="1534" spans="1:12" x14ac:dyDescent="0.2">
      <c r="A1534" s="41"/>
      <c r="B1534" s="2"/>
      <c r="E1534" s="279"/>
      <c r="F1534" s="280"/>
      <c r="G1534" s="45"/>
      <c r="H1534" s="45"/>
      <c r="I1534" s="278"/>
      <c r="J1534" s="45"/>
      <c r="K1534" s="66"/>
      <c r="L1534" s="66"/>
    </row>
    <row r="1535" spans="1:12" x14ac:dyDescent="0.2">
      <c r="A1535" s="41"/>
      <c r="B1535" s="2"/>
      <c r="E1535" s="279"/>
      <c r="F1535" s="280"/>
      <c r="G1535" s="45"/>
      <c r="H1535" s="45"/>
      <c r="I1535" s="278"/>
      <c r="J1535" s="45"/>
      <c r="K1535" s="66"/>
      <c r="L1535" s="66"/>
    </row>
    <row r="1536" spans="1:12" x14ac:dyDescent="0.2">
      <c r="A1536" s="41"/>
      <c r="B1536" s="2"/>
      <c r="E1536" s="279"/>
      <c r="F1536" s="280"/>
      <c r="G1536" s="45"/>
      <c r="H1536" s="45"/>
      <c r="I1536" s="278"/>
      <c r="J1536" s="45"/>
      <c r="K1536" s="66"/>
      <c r="L1536" s="66"/>
    </row>
    <row r="1537" spans="1:12" x14ac:dyDescent="0.2">
      <c r="A1537" s="41"/>
      <c r="B1537" s="2"/>
      <c r="E1537" s="279"/>
      <c r="F1537" s="280"/>
      <c r="G1537" s="45"/>
      <c r="H1537" s="45"/>
      <c r="I1537" s="278"/>
      <c r="J1537" s="45"/>
      <c r="K1537" s="66"/>
      <c r="L1537" s="66"/>
    </row>
    <row r="1538" spans="1:12" x14ac:dyDescent="0.2">
      <c r="A1538" s="41"/>
      <c r="B1538" s="2"/>
      <c r="E1538" s="279"/>
      <c r="F1538" s="280"/>
      <c r="G1538" s="45"/>
      <c r="H1538" s="45"/>
      <c r="I1538" s="278"/>
      <c r="J1538" s="45"/>
      <c r="K1538" s="66"/>
      <c r="L1538" s="66"/>
    </row>
    <row r="1539" spans="1:12" x14ac:dyDescent="0.2">
      <c r="A1539" s="41"/>
      <c r="B1539" s="2"/>
      <c r="E1539" s="279"/>
      <c r="F1539" s="280"/>
      <c r="G1539" s="45"/>
      <c r="H1539" s="45"/>
      <c r="I1539" s="278"/>
      <c r="J1539" s="45"/>
      <c r="K1539" s="66"/>
      <c r="L1539" s="66"/>
    </row>
    <row r="1540" spans="1:12" x14ac:dyDescent="0.2">
      <c r="A1540" s="41"/>
      <c r="B1540" s="2"/>
      <c r="E1540" s="279"/>
      <c r="F1540" s="280"/>
      <c r="G1540" s="45"/>
      <c r="H1540" s="45"/>
      <c r="I1540" s="278"/>
      <c r="J1540" s="45"/>
      <c r="K1540" s="66"/>
      <c r="L1540" s="66"/>
    </row>
    <row r="1541" spans="1:12" x14ac:dyDescent="0.2">
      <c r="A1541" s="41"/>
      <c r="B1541" s="2"/>
      <c r="E1541" s="279"/>
      <c r="F1541" s="280"/>
      <c r="G1541" s="45"/>
      <c r="H1541" s="45"/>
      <c r="I1541" s="278"/>
      <c r="J1541" s="45"/>
      <c r="K1541" s="66"/>
      <c r="L1541" s="66"/>
    </row>
    <row r="1542" spans="1:12" x14ac:dyDescent="0.2">
      <c r="A1542" s="41"/>
      <c r="B1542" s="2"/>
      <c r="E1542" s="279"/>
      <c r="F1542" s="280"/>
      <c r="G1542" s="45"/>
      <c r="H1542" s="45"/>
      <c r="I1542" s="278"/>
      <c r="J1542" s="45"/>
      <c r="K1542" s="66"/>
      <c r="L1542" s="66"/>
    </row>
    <row r="1543" spans="1:12" x14ac:dyDescent="0.2">
      <c r="A1543" s="41"/>
      <c r="B1543" s="2"/>
      <c r="E1543" s="279"/>
      <c r="F1543" s="280"/>
      <c r="G1543" s="45"/>
      <c r="H1543" s="45"/>
      <c r="I1543" s="278"/>
      <c r="J1543" s="45"/>
      <c r="K1543" s="66"/>
      <c r="L1543" s="66"/>
    </row>
    <row r="1544" spans="1:12" x14ac:dyDescent="0.2">
      <c r="A1544" s="41"/>
      <c r="B1544" s="2"/>
      <c r="E1544" s="279"/>
      <c r="F1544" s="280"/>
      <c r="G1544" s="45"/>
      <c r="H1544" s="45"/>
      <c r="I1544" s="278"/>
      <c r="J1544" s="45"/>
      <c r="K1544" s="66"/>
      <c r="L1544" s="66"/>
    </row>
    <row r="1545" spans="1:12" x14ac:dyDescent="0.2">
      <c r="A1545" s="41"/>
      <c r="B1545" s="2"/>
      <c r="E1545" s="279"/>
      <c r="F1545" s="280"/>
      <c r="G1545" s="45"/>
      <c r="H1545" s="45"/>
      <c r="I1545" s="278"/>
      <c r="J1545" s="45"/>
      <c r="K1545" s="66"/>
      <c r="L1545" s="66"/>
    </row>
    <row r="1546" spans="1:12" x14ac:dyDescent="0.2">
      <c r="A1546" s="41"/>
      <c r="B1546" s="2"/>
      <c r="E1546" s="279"/>
      <c r="F1546" s="280"/>
      <c r="G1546" s="45"/>
      <c r="H1546" s="45"/>
      <c r="I1546" s="278"/>
      <c r="J1546" s="45"/>
      <c r="K1546" s="66"/>
      <c r="L1546" s="66"/>
    </row>
    <row r="1547" spans="1:12" x14ac:dyDescent="0.2">
      <c r="A1547" s="41"/>
      <c r="B1547" s="2"/>
      <c r="E1547" s="279"/>
      <c r="F1547" s="280"/>
      <c r="G1547" s="45"/>
      <c r="H1547" s="45"/>
      <c r="I1547" s="278"/>
      <c r="J1547" s="45"/>
      <c r="K1547" s="66"/>
      <c r="L1547" s="66"/>
    </row>
    <row r="1548" spans="1:12" x14ac:dyDescent="0.2">
      <c r="A1548" s="41"/>
      <c r="B1548" s="2"/>
      <c r="E1548" s="279"/>
      <c r="F1548" s="280"/>
      <c r="G1548" s="45"/>
      <c r="H1548" s="45"/>
      <c r="I1548" s="278"/>
      <c r="J1548" s="45"/>
      <c r="K1548" s="66"/>
      <c r="L1548" s="66"/>
    </row>
    <row r="1549" spans="1:12" x14ac:dyDescent="0.2">
      <c r="A1549" s="41"/>
      <c r="B1549" s="2"/>
      <c r="E1549" s="279"/>
      <c r="F1549" s="280"/>
      <c r="G1549" s="45"/>
      <c r="H1549" s="45"/>
      <c r="I1549" s="278"/>
      <c r="J1549" s="45"/>
      <c r="K1549" s="66"/>
      <c r="L1549" s="66"/>
    </row>
    <row r="1550" spans="1:12" x14ac:dyDescent="0.2">
      <c r="A1550" s="41"/>
      <c r="B1550" s="2"/>
      <c r="E1550" s="279"/>
      <c r="F1550" s="280"/>
      <c r="G1550" s="45"/>
      <c r="H1550" s="45"/>
      <c r="I1550" s="278"/>
      <c r="J1550" s="45"/>
      <c r="K1550" s="66"/>
      <c r="L1550" s="66"/>
    </row>
    <row r="1551" spans="1:12" x14ac:dyDescent="0.2">
      <c r="A1551" s="41"/>
      <c r="B1551" s="2"/>
      <c r="E1551" s="279"/>
      <c r="F1551" s="280"/>
      <c r="G1551" s="45"/>
      <c r="H1551" s="45"/>
      <c r="I1551" s="278"/>
      <c r="J1551" s="45"/>
      <c r="K1551" s="66"/>
      <c r="L1551" s="66"/>
    </row>
    <row r="1552" spans="1:12" x14ac:dyDescent="0.2">
      <c r="A1552" s="41"/>
      <c r="B1552" s="2"/>
      <c r="E1552" s="279"/>
      <c r="F1552" s="280"/>
      <c r="G1552" s="45"/>
      <c r="H1552" s="45"/>
      <c r="I1552" s="278"/>
      <c r="J1552" s="45"/>
      <c r="K1552" s="66"/>
      <c r="L1552" s="66"/>
    </row>
    <row r="1553" spans="1:12" x14ac:dyDescent="0.2">
      <c r="A1553" s="41"/>
      <c r="B1553" s="2"/>
      <c r="E1553" s="279"/>
      <c r="F1553" s="280"/>
      <c r="G1553" s="45"/>
      <c r="H1553" s="45"/>
      <c r="I1553" s="278"/>
      <c r="J1553" s="45"/>
      <c r="K1553" s="66"/>
      <c r="L1553" s="66"/>
    </row>
    <row r="1554" spans="1:12" x14ac:dyDescent="0.2">
      <c r="A1554" s="41"/>
      <c r="B1554" s="2"/>
      <c r="E1554" s="279"/>
      <c r="F1554" s="280"/>
      <c r="G1554" s="45"/>
      <c r="H1554" s="45"/>
      <c r="I1554" s="278"/>
      <c r="J1554" s="45"/>
      <c r="K1554" s="66"/>
      <c r="L1554" s="66"/>
    </row>
    <row r="1555" spans="1:12" x14ac:dyDescent="0.2">
      <c r="A1555" s="41"/>
      <c r="B1555" s="2"/>
      <c r="E1555" s="279"/>
      <c r="F1555" s="280"/>
      <c r="G1555" s="45"/>
      <c r="H1555" s="45"/>
      <c r="I1555" s="278"/>
      <c r="J1555" s="45"/>
      <c r="K1555" s="66"/>
      <c r="L1555" s="66"/>
    </row>
    <row r="1556" spans="1:12" x14ac:dyDescent="0.2">
      <c r="A1556" s="41"/>
      <c r="B1556" s="2"/>
      <c r="E1556" s="279"/>
      <c r="F1556" s="280"/>
      <c r="G1556" s="45"/>
      <c r="H1556" s="45"/>
      <c r="I1556" s="278"/>
      <c r="J1556" s="45"/>
      <c r="K1556" s="66"/>
      <c r="L1556" s="66"/>
    </row>
    <row r="1557" spans="1:12" x14ac:dyDescent="0.2">
      <c r="A1557" s="41"/>
      <c r="B1557" s="2"/>
      <c r="E1557" s="279"/>
      <c r="F1557" s="280"/>
      <c r="G1557" s="45"/>
      <c r="H1557" s="45"/>
      <c r="I1557" s="278"/>
      <c r="J1557" s="45"/>
      <c r="K1557" s="66"/>
      <c r="L1557" s="66"/>
    </row>
    <row r="1558" spans="1:12" x14ac:dyDescent="0.2">
      <c r="A1558" s="41"/>
      <c r="B1558" s="2"/>
      <c r="E1558" s="279"/>
      <c r="F1558" s="280"/>
      <c r="G1558" s="45"/>
      <c r="H1558" s="45"/>
      <c r="I1558" s="278"/>
      <c r="J1558" s="45"/>
      <c r="K1558" s="66"/>
      <c r="L1558" s="66"/>
    </row>
    <row r="1559" spans="1:12" x14ac:dyDescent="0.2">
      <c r="A1559" s="41"/>
      <c r="B1559" s="2"/>
      <c r="E1559" s="279"/>
      <c r="F1559" s="280"/>
      <c r="G1559" s="45"/>
      <c r="H1559" s="45"/>
      <c r="I1559" s="278"/>
      <c r="J1559" s="45"/>
      <c r="K1559" s="66"/>
      <c r="L1559" s="66"/>
    </row>
    <row r="1560" spans="1:12" x14ac:dyDescent="0.2">
      <c r="A1560" s="41"/>
      <c r="B1560" s="2"/>
      <c r="E1560" s="279"/>
      <c r="F1560" s="280"/>
      <c r="G1560" s="45"/>
      <c r="H1560" s="45"/>
      <c r="I1560" s="278"/>
      <c r="J1560" s="45"/>
      <c r="K1560" s="66"/>
      <c r="L1560" s="66"/>
    </row>
    <row r="1561" spans="1:12" x14ac:dyDescent="0.2">
      <c r="A1561" s="41"/>
      <c r="B1561" s="2"/>
      <c r="E1561" s="279"/>
      <c r="F1561" s="280"/>
      <c r="G1561" s="45"/>
      <c r="H1561" s="45"/>
      <c r="I1561" s="278"/>
      <c r="J1561" s="45"/>
      <c r="K1561" s="66"/>
      <c r="L1561" s="66"/>
    </row>
    <row r="1562" spans="1:12" x14ac:dyDescent="0.2">
      <c r="A1562" s="41"/>
      <c r="B1562" s="2"/>
      <c r="E1562" s="279"/>
      <c r="F1562" s="280"/>
      <c r="G1562" s="45"/>
      <c r="H1562" s="45"/>
      <c r="I1562" s="278"/>
      <c r="J1562" s="45"/>
      <c r="K1562" s="66"/>
      <c r="L1562" s="66"/>
    </row>
    <row r="1563" spans="1:12" x14ac:dyDescent="0.2">
      <c r="A1563" s="41"/>
      <c r="B1563" s="2"/>
      <c r="E1563" s="279"/>
      <c r="F1563" s="280"/>
      <c r="G1563" s="45"/>
      <c r="H1563" s="45"/>
      <c r="I1563" s="278"/>
      <c r="J1563" s="45"/>
      <c r="K1563" s="66"/>
      <c r="L1563" s="66"/>
    </row>
    <row r="1564" spans="1:12" x14ac:dyDescent="0.2">
      <c r="A1564" s="41"/>
      <c r="B1564" s="2"/>
      <c r="E1564" s="279"/>
      <c r="F1564" s="280"/>
      <c r="G1564" s="45"/>
      <c r="H1564" s="45"/>
      <c r="I1564" s="278"/>
      <c r="J1564" s="45"/>
      <c r="K1564" s="66"/>
      <c r="L1564" s="66"/>
    </row>
    <row r="1565" spans="1:12" x14ac:dyDescent="0.2">
      <c r="A1565" s="41"/>
      <c r="B1565" s="2"/>
      <c r="E1565" s="279"/>
      <c r="F1565" s="280"/>
      <c r="G1565" s="45"/>
      <c r="H1565" s="45"/>
      <c r="I1565" s="278"/>
      <c r="J1565" s="45"/>
      <c r="K1565" s="66"/>
      <c r="L1565" s="66"/>
    </row>
    <row r="1566" spans="1:12" x14ac:dyDescent="0.2">
      <c r="A1566" s="41"/>
      <c r="B1566" s="2"/>
      <c r="E1566" s="279"/>
      <c r="F1566" s="280"/>
      <c r="G1566" s="45"/>
      <c r="H1566" s="45"/>
      <c r="I1566" s="278"/>
      <c r="J1566" s="45"/>
      <c r="K1566" s="66"/>
      <c r="L1566" s="66"/>
    </row>
    <row r="1567" spans="1:12" x14ac:dyDescent="0.2">
      <c r="A1567" s="41"/>
      <c r="B1567" s="2"/>
      <c r="E1567" s="279"/>
      <c r="F1567" s="280"/>
      <c r="G1567" s="45"/>
      <c r="H1567" s="45"/>
      <c r="I1567" s="278"/>
      <c r="J1567" s="45"/>
      <c r="K1567" s="66"/>
      <c r="L1567" s="66"/>
    </row>
    <row r="1568" spans="1:12" x14ac:dyDescent="0.2">
      <c r="A1568" s="41"/>
      <c r="B1568" s="2"/>
      <c r="E1568" s="279"/>
      <c r="F1568" s="280"/>
      <c r="G1568" s="45"/>
      <c r="H1568" s="45"/>
      <c r="I1568" s="278"/>
      <c r="J1568" s="45"/>
      <c r="K1568" s="66"/>
      <c r="L1568" s="66"/>
    </row>
    <row r="1569" spans="1:12" x14ac:dyDescent="0.2">
      <c r="A1569" s="41"/>
      <c r="B1569" s="2"/>
      <c r="E1569" s="279"/>
      <c r="F1569" s="280"/>
      <c r="G1569" s="45"/>
      <c r="H1569" s="45"/>
      <c r="I1569" s="278"/>
      <c r="J1569" s="45"/>
      <c r="K1569" s="66"/>
      <c r="L1569" s="66"/>
    </row>
    <row r="1570" spans="1:12" x14ac:dyDescent="0.2">
      <c r="A1570" s="41"/>
      <c r="B1570" s="2"/>
      <c r="E1570" s="279"/>
      <c r="F1570" s="280"/>
      <c r="G1570" s="45"/>
      <c r="H1570" s="45"/>
      <c r="I1570" s="278"/>
      <c r="J1570" s="45"/>
      <c r="K1570" s="66"/>
      <c r="L1570" s="66"/>
    </row>
    <row r="1571" spans="1:12" x14ac:dyDescent="0.2">
      <c r="A1571" s="41"/>
      <c r="B1571" s="2"/>
      <c r="E1571" s="279"/>
      <c r="F1571" s="280"/>
      <c r="G1571" s="45"/>
      <c r="H1571" s="45"/>
      <c r="I1571" s="278"/>
      <c r="J1571" s="45"/>
      <c r="K1571" s="66"/>
      <c r="L1571" s="66"/>
    </row>
    <row r="1572" spans="1:12" x14ac:dyDescent="0.2">
      <c r="A1572" s="41"/>
      <c r="B1572" s="2"/>
      <c r="E1572" s="279"/>
      <c r="F1572" s="280"/>
      <c r="G1572" s="45"/>
      <c r="H1572" s="45"/>
      <c r="I1572" s="278"/>
      <c r="J1572" s="45"/>
      <c r="K1572" s="66"/>
      <c r="L1572" s="66"/>
    </row>
    <row r="1573" spans="1:12" x14ac:dyDescent="0.2">
      <c r="A1573" s="41"/>
      <c r="B1573" s="2"/>
      <c r="E1573" s="279"/>
      <c r="F1573" s="280"/>
      <c r="G1573" s="45"/>
      <c r="H1573" s="45"/>
      <c r="I1573" s="278"/>
      <c r="J1573" s="45"/>
      <c r="K1573" s="66"/>
      <c r="L1573" s="66"/>
    </row>
    <row r="1574" spans="1:12" x14ac:dyDescent="0.2">
      <c r="A1574" s="41"/>
      <c r="B1574" s="2"/>
      <c r="E1574" s="279"/>
      <c r="F1574" s="280"/>
      <c r="G1574" s="45"/>
      <c r="H1574" s="45"/>
      <c r="I1574" s="278"/>
      <c r="J1574" s="45"/>
      <c r="K1574" s="66"/>
      <c r="L1574" s="66"/>
    </row>
    <row r="1575" spans="1:12" x14ac:dyDescent="0.2">
      <c r="A1575" s="41"/>
      <c r="B1575" s="2"/>
      <c r="E1575" s="279"/>
      <c r="F1575" s="280"/>
      <c r="G1575" s="45"/>
      <c r="H1575" s="45"/>
      <c r="I1575" s="278"/>
      <c r="J1575" s="45"/>
      <c r="K1575" s="66"/>
      <c r="L1575" s="66"/>
    </row>
    <row r="1576" spans="1:12" x14ac:dyDescent="0.2">
      <c r="A1576" s="41"/>
      <c r="B1576" s="2"/>
      <c r="E1576" s="279"/>
      <c r="F1576" s="280"/>
      <c r="G1576" s="45"/>
      <c r="H1576" s="45"/>
      <c r="I1576" s="278"/>
      <c r="J1576" s="45"/>
      <c r="K1576" s="66"/>
      <c r="L1576" s="66"/>
    </row>
    <row r="1577" spans="1:12" x14ac:dyDescent="0.2">
      <c r="A1577" s="41"/>
      <c r="B1577" s="2"/>
      <c r="E1577" s="279"/>
      <c r="F1577" s="280"/>
      <c r="G1577" s="45"/>
      <c r="H1577" s="45"/>
      <c r="I1577" s="278"/>
      <c r="J1577" s="45"/>
      <c r="K1577" s="66"/>
      <c r="L1577" s="66"/>
    </row>
    <row r="1578" spans="1:12" x14ac:dyDescent="0.2">
      <c r="A1578" s="41"/>
      <c r="B1578" s="2"/>
      <c r="E1578" s="279"/>
      <c r="F1578" s="280"/>
      <c r="G1578" s="45"/>
      <c r="H1578" s="45"/>
      <c r="I1578" s="278"/>
      <c r="J1578" s="45"/>
      <c r="K1578" s="66"/>
      <c r="L1578" s="66"/>
    </row>
    <row r="1579" spans="1:12" x14ac:dyDescent="0.2">
      <c r="A1579" s="41"/>
      <c r="B1579" s="2"/>
      <c r="E1579" s="279"/>
      <c r="F1579" s="280"/>
      <c r="G1579" s="45"/>
      <c r="H1579" s="45"/>
      <c r="I1579" s="278"/>
      <c r="J1579" s="45"/>
      <c r="K1579" s="66"/>
      <c r="L1579" s="66"/>
    </row>
    <row r="1580" spans="1:12" x14ac:dyDescent="0.2">
      <c r="A1580" s="41"/>
      <c r="B1580" s="2"/>
      <c r="E1580" s="279"/>
      <c r="F1580" s="280"/>
      <c r="G1580" s="45"/>
      <c r="H1580" s="45"/>
      <c r="I1580" s="278"/>
      <c r="J1580" s="45"/>
      <c r="K1580" s="66"/>
      <c r="L1580" s="66"/>
    </row>
    <row r="1581" spans="1:12" x14ac:dyDescent="0.2">
      <c r="A1581" s="41"/>
      <c r="B1581" s="2"/>
      <c r="E1581" s="279"/>
      <c r="F1581" s="280"/>
      <c r="G1581" s="45"/>
      <c r="H1581" s="45"/>
      <c r="I1581" s="278"/>
      <c r="J1581" s="45"/>
      <c r="K1581" s="66"/>
      <c r="L1581" s="66"/>
    </row>
    <row r="1582" spans="1:12" x14ac:dyDescent="0.2">
      <c r="A1582" s="41"/>
      <c r="B1582" s="2"/>
      <c r="E1582" s="279"/>
      <c r="F1582" s="280"/>
      <c r="G1582" s="45"/>
      <c r="H1582" s="45"/>
      <c r="I1582" s="278"/>
      <c r="J1582" s="45"/>
      <c r="K1582" s="66"/>
      <c r="L1582" s="66"/>
    </row>
    <row r="1583" spans="1:12" x14ac:dyDescent="0.2">
      <c r="A1583" s="41"/>
      <c r="B1583" s="2"/>
      <c r="E1583" s="279"/>
      <c r="F1583" s="280"/>
      <c r="G1583" s="45"/>
      <c r="H1583" s="45"/>
      <c r="I1583" s="278"/>
      <c r="J1583" s="45"/>
      <c r="K1583" s="66"/>
      <c r="L1583" s="66"/>
    </row>
    <row r="1584" spans="1:12" x14ac:dyDescent="0.2">
      <c r="A1584" s="41"/>
      <c r="B1584" s="2"/>
      <c r="E1584" s="279"/>
      <c r="F1584" s="280"/>
      <c r="G1584" s="45"/>
      <c r="H1584" s="45"/>
      <c r="I1584" s="278"/>
      <c r="J1584" s="45"/>
      <c r="K1584" s="66"/>
      <c r="L1584" s="66"/>
    </row>
    <row r="1585" spans="1:12" x14ac:dyDescent="0.2">
      <c r="A1585" s="41"/>
      <c r="B1585" s="2"/>
      <c r="E1585" s="279"/>
      <c r="F1585" s="280"/>
      <c r="G1585" s="45"/>
      <c r="H1585" s="45"/>
      <c r="I1585" s="278"/>
      <c r="J1585" s="45"/>
      <c r="K1585" s="66"/>
      <c r="L1585" s="66"/>
    </row>
    <row r="1586" spans="1:12" x14ac:dyDescent="0.2">
      <c r="A1586" s="41"/>
      <c r="B1586" s="2"/>
      <c r="E1586" s="279"/>
      <c r="F1586" s="280"/>
      <c r="G1586" s="45"/>
      <c r="H1586" s="45"/>
      <c r="I1586" s="278"/>
      <c r="J1586" s="45"/>
      <c r="K1586" s="66"/>
      <c r="L1586" s="66"/>
    </row>
    <row r="1587" spans="1:12" x14ac:dyDescent="0.2">
      <c r="A1587" s="41"/>
      <c r="B1587" s="2"/>
      <c r="E1587" s="279"/>
      <c r="F1587" s="280"/>
      <c r="G1587" s="45"/>
      <c r="H1587" s="45"/>
      <c r="I1587" s="278"/>
      <c r="J1587" s="45"/>
      <c r="K1587" s="66"/>
      <c r="L1587" s="66"/>
    </row>
    <row r="1588" spans="1:12" x14ac:dyDescent="0.2">
      <c r="A1588" s="41"/>
      <c r="B1588" s="2"/>
      <c r="E1588" s="279"/>
      <c r="F1588" s="280"/>
      <c r="G1588" s="45"/>
      <c r="H1588" s="45"/>
      <c r="I1588" s="278"/>
      <c r="J1588" s="45"/>
      <c r="K1588" s="66"/>
      <c r="L1588" s="66"/>
    </row>
    <row r="1589" spans="1:12" x14ac:dyDescent="0.2">
      <c r="A1589" s="41"/>
      <c r="B1589" s="2"/>
      <c r="E1589" s="279"/>
      <c r="F1589" s="280"/>
      <c r="G1589" s="45"/>
      <c r="H1589" s="45"/>
      <c r="I1589" s="278"/>
      <c r="J1589" s="45"/>
      <c r="K1589" s="66"/>
      <c r="L1589" s="66"/>
    </row>
    <row r="1590" spans="1:12" x14ac:dyDescent="0.2">
      <c r="A1590" s="41"/>
      <c r="B1590" s="2"/>
      <c r="E1590" s="279"/>
      <c r="F1590" s="280"/>
      <c r="G1590" s="45"/>
      <c r="H1590" s="45"/>
      <c r="I1590" s="278"/>
      <c r="J1590" s="45"/>
      <c r="K1590" s="66"/>
      <c r="L1590" s="66"/>
    </row>
    <row r="1591" spans="1:12" x14ac:dyDescent="0.2">
      <c r="A1591" s="41"/>
      <c r="B1591" s="2"/>
      <c r="E1591" s="279"/>
      <c r="F1591" s="280"/>
      <c r="G1591" s="45"/>
      <c r="H1591" s="45"/>
      <c r="I1591" s="278"/>
      <c r="J1591" s="45"/>
      <c r="K1591" s="66"/>
      <c r="L1591" s="66"/>
    </row>
    <row r="1592" spans="1:12" x14ac:dyDescent="0.2">
      <c r="A1592" s="41"/>
      <c r="B1592" s="2"/>
      <c r="E1592" s="279"/>
      <c r="F1592" s="280"/>
      <c r="G1592" s="45"/>
      <c r="H1592" s="45"/>
      <c r="I1592" s="278"/>
      <c r="J1592" s="45"/>
      <c r="K1592" s="66"/>
      <c r="L1592" s="66"/>
    </row>
    <row r="1593" spans="1:12" x14ac:dyDescent="0.2">
      <c r="A1593" s="41"/>
      <c r="B1593" s="2"/>
      <c r="E1593" s="279"/>
      <c r="F1593" s="280"/>
      <c r="G1593" s="45"/>
      <c r="H1593" s="45"/>
      <c r="I1593" s="278"/>
      <c r="J1593" s="45"/>
      <c r="K1593" s="66"/>
      <c r="L1593" s="66"/>
    </row>
    <row r="1594" spans="1:12" x14ac:dyDescent="0.2">
      <c r="A1594" s="41"/>
      <c r="B1594" s="2"/>
      <c r="E1594" s="279"/>
      <c r="F1594" s="280"/>
      <c r="G1594" s="45"/>
      <c r="H1594" s="45"/>
      <c r="I1594" s="278"/>
      <c r="J1594" s="45"/>
      <c r="K1594" s="66"/>
      <c r="L1594" s="66"/>
    </row>
    <row r="1595" spans="1:12" x14ac:dyDescent="0.2">
      <c r="A1595" s="41"/>
      <c r="B1595" s="2"/>
      <c r="E1595" s="279"/>
      <c r="F1595" s="280"/>
      <c r="G1595" s="45"/>
      <c r="H1595" s="45"/>
      <c r="I1595" s="278"/>
      <c r="J1595" s="45"/>
      <c r="K1595" s="66"/>
      <c r="L1595" s="66"/>
    </row>
    <row r="1596" spans="1:12" x14ac:dyDescent="0.2">
      <c r="A1596" s="41"/>
      <c r="B1596" s="2"/>
      <c r="E1596" s="279"/>
      <c r="F1596" s="280"/>
      <c r="G1596" s="45"/>
      <c r="H1596" s="45"/>
      <c r="I1596" s="278"/>
      <c r="J1596" s="45"/>
      <c r="K1596" s="66"/>
      <c r="L1596" s="66"/>
    </row>
    <row r="1597" spans="1:12" x14ac:dyDescent="0.2">
      <c r="A1597" s="41"/>
      <c r="B1597" s="2"/>
      <c r="E1597" s="279"/>
      <c r="F1597" s="280"/>
      <c r="G1597" s="45"/>
      <c r="H1597" s="45"/>
      <c r="I1597" s="278"/>
      <c r="J1597" s="45"/>
      <c r="K1597" s="66"/>
      <c r="L1597" s="66"/>
    </row>
    <row r="1598" spans="1:12" x14ac:dyDescent="0.2">
      <c r="A1598" s="41"/>
      <c r="B1598" s="2"/>
      <c r="E1598" s="279"/>
      <c r="F1598" s="280"/>
      <c r="G1598" s="45"/>
      <c r="H1598" s="45"/>
      <c r="I1598" s="278"/>
      <c r="J1598" s="45"/>
      <c r="K1598" s="66"/>
      <c r="L1598" s="66"/>
    </row>
    <row r="1599" spans="1:12" x14ac:dyDescent="0.2">
      <c r="A1599" s="41"/>
      <c r="B1599" s="2"/>
      <c r="E1599" s="279"/>
      <c r="F1599" s="280"/>
      <c r="G1599" s="45"/>
      <c r="H1599" s="45"/>
      <c r="I1599" s="278"/>
      <c r="J1599" s="45"/>
      <c r="K1599" s="66"/>
      <c r="L1599" s="66"/>
    </row>
    <row r="1600" spans="1:12" x14ac:dyDescent="0.2">
      <c r="A1600" s="41"/>
      <c r="B1600" s="2"/>
      <c r="E1600" s="279"/>
      <c r="F1600" s="280"/>
      <c r="G1600" s="45"/>
      <c r="H1600" s="45"/>
      <c r="I1600" s="278"/>
      <c r="J1600" s="45"/>
      <c r="K1600" s="66"/>
      <c r="L1600" s="66"/>
    </row>
    <row r="1601" spans="1:12" x14ac:dyDescent="0.2">
      <c r="A1601" s="41"/>
      <c r="B1601" s="2"/>
      <c r="E1601" s="279"/>
      <c r="F1601" s="280"/>
      <c r="G1601" s="45"/>
      <c r="H1601" s="45"/>
      <c r="I1601" s="278"/>
      <c r="J1601" s="45"/>
      <c r="K1601" s="66"/>
      <c r="L1601" s="66"/>
    </row>
    <row r="1602" spans="1:12" x14ac:dyDescent="0.2">
      <c r="A1602" s="41"/>
      <c r="B1602" s="2"/>
      <c r="E1602" s="279"/>
      <c r="F1602" s="280"/>
      <c r="G1602" s="45"/>
      <c r="H1602" s="45"/>
      <c r="I1602" s="278"/>
      <c r="J1602" s="45"/>
      <c r="K1602" s="66"/>
      <c r="L1602" s="66"/>
    </row>
    <row r="1603" spans="1:12" x14ac:dyDescent="0.2">
      <c r="A1603" s="41"/>
      <c r="B1603" s="2"/>
      <c r="E1603" s="279"/>
      <c r="F1603" s="280"/>
      <c r="G1603" s="45"/>
      <c r="H1603" s="45"/>
      <c r="I1603" s="278"/>
      <c r="J1603" s="45"/>
      <c r="K1603" s="66"/>
      <c r="L1603" s="66"/>
    </row>
    <row r="1604" spans="1:12" x14ac:dyDescent="0.2">
      <c r="A1604" s="41"/>
      <c r="B1604" s="2"/>
      <c r="E1604" s="279"/>
      <c r="F1604" s="280"/>
      <c r="G1604" s="45"/>
      <c r="H1604" s="45"/>
      <c r="I1604" s="278"/>
      <c r="J1604" s="45"/>
      <c r="K1604" s="66"/>
      <c r="L1604" s="66"/>
    </row>
    <row r="1605" spans="1:12" x14ac:dyDescent="0.2">
      <c r="A1605" s="41"/>
      <c r="B1605" s="2"/>
      <c r="E1605" s="279"/>
      <c r="F1605" s="280"/>
      <c r="G1605" s="45"/>
      <c r="H1605" s="45"/>
      <c r="I1605" s="278"/>
      <c r="J1605" s="45"/>
      <c r="K1605" s="66"/>
      <c r="L1605" s="66"/>
    </row>
    <row r="1606" spans="1:12" x14ac:dyDescent="0.2">
      <c r="A1606" s="41"/>
      <c r="B1606" s="2"/>
      <c r="E1606" s="279"/>
      <c r="F1606" s="280"/>
      <c r="G1606" s="45"/>
      <c r="H1606" s="45"/>
      <c r="I1606" s="278"/>
      <c r="J1606" s="45"/>
      <c r="K1606" s="66"/>
      <c r="L1606" s="66"/>
    </row>
    <row r="1607" spans="1:12" x14ac:dyDescent="0.2">
      <c r="A1607" s="41"/>
      <c r="B1607" s="2"/>
      <c r="E1607" s="279"/>
      <c r="F1607" s="280"/>
      <c r="G1607" s="45"/>
      <c r="H1607" s="45"/>
      <c r="I1607" s="278"/>
      <c r="J1607" s="45"/>
      <c r="K1607" s="66"/>
      <c r="L1607" s="66"/>
    </row>
    <row r="1608" spans="1:12" x14ac:dyDescent="0.2">
      <c r="A1608" s="41"/>
      <c r="B1608" s="2"/>
      <c r="E1608" s="279"/>
      <c r="F1608" s="280"/>
      <c r="G1608" s="45"/>
      <c r="H1608" s="45"/>
      <c r="I1608" s="278"/>
      <c r="J1608" s="45"/>
      <c r="K1608" s="66"/>
      <c r="L1608" s="66"/>
    </row>
    <row r="1609" spans="1:12" x14ac:dyDescent="0.2">
      <c r="A1609" s="41"/>
      <c r="B1609" s="2"/>
      <c r="E1609" s="279"/>
      <c r="F1609" s="280"/>
      <c r="G1609" s="45"/>
      <c r="H1609" s="45"/>
      <c r="I1609" s="278"/>
      <c r="J1609" s="45"/>
      <c r="K1609" s="66"/>
      <c r="L1609" s="66"/>
    </row>
    <row r="1610" spans="1:12" x14ac:dyDescent="0.2">
      <c r="A1610" s="41"/>
      <c r="B1610" s="2"/>
      <c r="E1610" s="279"/>
      <c r="F1610" s="280"/>
      <c r="G1610" s="45"/>
      <c r="H1610" s="45"/>
      <c r="I1610" s="278"/>
      <c r="J1610" s="45"/>
      <c r="K1610" s="66"/>
      <c r="L1610" s="66"/>
    </row>
    <row r="1611" spans="1:12" x14ac:dyDescent="0.2">
      <c r="A1611" s="41"/>
      <c r="B1611" s="2"/>
      <c r="E1611" s="279"/>
      <c r="F1611" s="280"/>
      <c r="G1611" s="45"/>
      <c r="H1611" s="45"/>
      <c r="I1611" s="278"/>
      <c r="J1611" s="45"/>
      <c r="K1611" s="66"/>
      <c r="L1611" s="66"/>
    </row>
    <row r="1612" spans="1:12" x14ac:dyDescent="0.2">
      <c r="A1612" s="41"/>
      <c r="B1612" s="2"/>
      <c r="E1612" s="279"/>
      <c r="F1612" s="280"/>
      <c r="G1612" s="45"/>
      <c r="H1612" s="45"/>
      <c r="I1612" s="278"/>
      <c r="J1612" s="45"/>
      <c r="K1612" s="66"/>
      <c r="L1612" s="66"/>
    </row>
    <row r="1613" spans="1:12" x14ac:dyDescent="0.2">
      <c r="A1613" s="41"/>
      <c r="B1613" s="2"/>
      <c r="E1613" s="279"/>
      <c r="F1613" s="280"/>
      <c r="G1613" s="45"/>
      <c r="H1613" s="45"/>
      <c r="I1613" s="278"/>
      <c r="J1613" s="45"/>
      <c r="K1613" s="66"/>
      <c r="L1613" s="66"/>
    </row>
    <row r="1614" spans="1:12" x14ac:dyDescent="0.2">
      <c r="A1614" s="41"/>
      <c r="B1614" s="2"/>
      <c r="E1614" s="279"/>
      <c r="F1614" s="280"/>
      <c r="G1614" s="45"/>
      <c r="H1614" s="45"/>
      <c r="I1614" s="278"/>
      <c r="J1614" s="45"/>
      <c r="K1614" s="66"/>
      <c r="L1614" s="66"/>
    </row>
    <row r="1615" spans="1:12" x14ac:dyDescent="0.2">
      <c r="A1615" s="41"/>
      <c r="B1615" s="2"/>
      <c r="E1615" s="279"/>
      <c r="F1615" s="280"/>
      <c r="G1615" s="45"/>
      <c r="H1615" s="45"/>
      <c r="I1615" s="278"/>
      <c r="J1615" s="45"/>
      <c r="K1615" s="66"/>
      <c r="L1615" s="66"/>
    </row>
    <row r="1616" spans="1:12" x14ac:dyDescent="0.2">
      <c r="A1616" s="41"/>
      <c r="B1616" s="2"/>
      <c r="E1616" s="279"/>
      <c r="F1616" s="280"/>
      <c r="G1616" s="45"/>
      <c r="H1616" s="45"/>
      <c r="I1616" s="278"/>
      <c r="J1616" s="45"/>
      <c r="K1616" s="66"/>
      <c r="L1616" s="66"/>
    </row>
    <row r="1617" spans="1:12" x14ac:dyDescent="0.2">
      <c r="A1617" s="41"/>
      <c r="B1617" s="2"/>
      <c r="E1617" s="279"/>
      <c r="F1617" s="280"/>
      <c r="G1617" s="45"/>
      <c r="H1617" s="45"/>
      <c r="I1617" s="278"/>
      <c r="J1617" s="45"/>
      <c r="K1617" s="66"/>
      <c r="L1617" s="66"/>
    </row>
    <row r="1618" spans="1:12" x14ac:dyDescent="0.2">
      <c r="A1618" s="41"/>
      <c r="B1618" s="2"/>
      <c r="E1618" s="279"/>
      <c r="F1618" s="280"/>
      <c r="G1618" s="45"/>
      <c r="H1618" s="45"/>
      <c r="I1618" s="278"/>
      <c r="J1618" s="45"/>
      <c r="K1618" s="66"/>
      <c r="L1618" s="66"/>
    </row>
    <row r="1619" spans="1:12" x14ac:dyDescent="0.2">
      <c r="A1619" s="41"/>
      <c r="B1619" s="2"/>
      <c r="E1619" s="279"/>
      <c r="F1619" s="280"/>
      <c r="G1619" s="45"/>
      <c r="H1619" s="45"/>
      <c r="I1619" s="278"/>
      <c r="J1619" s="45"/>
      <c r="K1619" s="66"/>
      <c r="L1619" s="66"/>
    </row>
    <row r="1620" spans="1:12" x14ac:dyDescent="0.2">
      <c r="A1620" s="41"/>
      <c r="B1620" s="2"/>
      <c r="E1620" s="279"/>
      <c r="F1620" s="280"/>
      <c r="G1620" s="45"/>
      <c r="H1620" s="45"/>
      <c r="I1620" s="278"/>
      <c r="J1620" s="45"/>
      <c r="K1620" s="66"/>
      <c r="L1620" s="66"/>
    </row>
    <row r="1621" spans="1:12" x14ac:dyDescent="0.2">
      <c r="A1621" s="41"/>
      <c r="B1621" s="2"/>
      <c r="E1621" s="279"/>
      <c r="F1621" s="280"/>
      <c r="G1621" s="45"/>
      <c r="H1621" s="45"/>
      <c r="I1621" s="278"/>
      <c r="J1621" s="45"/>
      <c r="K1621" s="66"/>
      <c r="L1621" s="66"/>
    </row>
    <row r="1622" spans="1:12" x14ac:dyDescent="0.2">
      <c r="A1622" s="41"/>
      <c r="B1622" s="2"/>
      <c r="E1622" s="279"/>
      <c r="F1622" s="280"/>
      <c r="G1622" s="45"/>
      <c r="H1622" s="45"/>
      <c r="I1622" s="278"/>
      <c r="J1622" s="45"/>
      <c r="K1622" s="66"/>
      <c r="L1622" s="66"/>
    </row>
    <row r="1623" spans="1:12" x14ac:dyDescent="0.2">
      <c r="A1623" s="41"/>
      <c r="B1623" s="2"/>
      <c r="E1623" s="279"/>
      <c r="F1623" s="280"/>
      <c r="G1623" s="45"/>
      <c r="H1623" s="45"/>
      <c r="I1623" s="278"/>
      <c r="J1623" s="45"/>
      <c r="K1623" s="66"/>
      <c r="L1623" s="66"/>
    </row>
    <row r="1624" spans="1:12" x14ac:dyDescent="0.2">
      <c r="A1624" s="41"/>
      <c r="B1624" s="2"/>
      <c r="E1624" s="279"/>
      <c r="F1624" s="280"/>
      <c r="G1624" s="45"/>
      <c r="H1624" s="45"/>
      <c r="I1624" s="278"/>
      <c r="J1624" s="45"/>
      <c r="K1624" s="66"/>
      <c r="L1624" s="66"/>
    </row>
    <row r="1625" spans="1:12" x14ac:dyDescent="0.2">
      <c r="A1625" s="41"/>
      <c r="B1625" s="2"/>
      <c r="E1625" s="279"/>
      <c r="F1625" s="280"/>
      <c r="G1625" s="45"/>
      <c r="H1625" s="45"/>
      <c r="I1625" s="278"/>
      <c r="J1625" s="45"/>
      <c r="K1625" s="66"/>
      <c r="L1625" s="66"/>
    </row>
    <row r="1626" spans="1:12" x14ac:dyDescent="0.2">
      <c r="A1626" s="41"/>
      <c r="B1626" s="2"/>
      <c r="E1626" s="279"/>
      <c r="F1626" s="280"/>
      <c r="G1626" s="45"/>
      <c r="H1626" s="45"/>
      <c r="I1626" s="278"/>
      <c r="J1626" s="45"/>
      <c r="K1626" s="66"/>
      <c r="L1626" s="66"/>
    </row>
    <row r="1627" spans="1:12" x14ac:dyDescent="0.2">
      <c r="A1627" s="41"/>
      <c r="B1627" s="2"/>
      <c r="E1627" s="279"/>
      <c r="F1627" s="280"/>
      <c r="G1627" s="45"/>
      <c r="H1627" s="45"/>
      <c r="I1627" s="278"/>
      <c r="J1627" s="45"/>
      <c r="K1627" s="66"/>
      <c r="L1627" s="66"/>
    </row>
    <row r="1628" spans="1:12" x14ac:dyDescent="0.2">
      <c r="A1628" s="41"/>
      <c r="B1628" s="2"/>
      <c r="E1628" s="279"/>
      <c r="F1628" s="280"/>
      <c r="G1628" s="45"/>
      <c r="H1628" s="45"/>
      <c r="I1628" s="278"/>
      <c r="J1628" s="45"/>
      <c r="K1628" s="66"/>
      <c r="L1628" s="66"/>
    </row>
    <row r="1629" spans="1:12" x14ac:dyDescent="0.2">
      <c r="A1629" s="41"/>
      <c r="B1629" s="2"/>
      <c r="E1629" s="279"/>
      <c r="F1629" s="280"/>
      <c r="G1629" s="45"/>
      <c r="H1629" s="45"/>
      <c r="I1629" s="278"/>
      <c r="J1629" s="45"/>
      <c r="K1629" s="66"/>
      <c r="L1629" s="66"/>
    </row>
    <row r="1630" spans="1:12" x14ac:dyDescent="0.2">
      <c r="A1630" s="41"/>
      <c r="B1630" s="2"/>
      <c r="E1630" s="279"/>
      <c r="F1630" s="280"/>
      <c r="G1630" s="45"/>
      <c r="H1630" s="45"/>
      <c r="I1630" s="278"/>
      <c r="J1630" s="45"/>
      <c r="K1630" s="66"/>
      <c r="L1630" s="66"/>
    </row>
    <row r="1631" spans="1:12" x14ac:dyDescent="0.2">
      <c r="A1631" s="41"/>
      <c r="B1631" s="2"/>
      <c r="E1631" s="279"/>
      <c r="F1631" s="280"/>
      <c r="G1631" s="45"/>
      <c r="H1631" s="45"/>
      <c r="I1631" s="278"/>
      <c r="J1631" s="45"/>
      <c r="K1631" s="66"/>
      <c r="L1631" s="66"/>
    </row>
    <row r="1632" spans="1:12" x14ac:dyDescent="0.2">
      <c r="A1632" s="41"/>
      <c r="B1632" s="2"/>
      <c r="E1632" s="279"/>
      <c r="F1632" s="280"/>
      <c r="G1632" s="45"/>
      <c r="H1632" s="45"/>
      <c r="I1632" s="278"/>
      <c r="J1632" s="45"/>
      <c r="K1632" s="66"/>
      <c r="L1632" s="66"/>
    </row>
    <row r="1633" spans="1:12" x14ac:dyDescent="0.2">
      <c r="A1633" s="41"/>
      <c r="B1633" s="2"/>
      <c r="E1633" s="279"/>
      <c r="F1633" s="280"/>
      <c r="G1633" s="45"/>
      <c r="H1633" s="45"/>
      <c r="I1633" s="278"/>
      <c r="J1633" s="45"/>
      <c r="K1633" s="66"/>
      <c r="L1633" s="66"/>
    </row>
    <row r="1634" spans="1:12" x14ac:dyDescent="0.2">
      <c r="A1634" s="41"/>
      <c r="B1634" s="2"/>
      <c r="E1634" s="279"/>
      <c r="F1634" s="280"/>
      <c r="G1634" s="45"/>
      <c r="H1634" s="45"/>
      <c r="I1634" s="278"/>
      <c r="J1634" s="45"/>
      <c r="K1634" s="66"/>
      <c r="L1634" s="66"/>
    </row>
    <row r="1635" spans="1:12" x14ac:dyDescent="0.2">
      <c r="A1635" s="41"/>
      <c r="B1635" s="2"/>
      <c r="E1635" s="279"/>
      <c r="F1635" s="280"/>
      <c r="G1635" s="45"/>
      <c r="H1635" s="45"/>
      <c r="I1635" s="278"/>
      <c r="J1635" s="45"/>
      <c r="K1635" s="66"/>
      <c r="L1635" s="66"/>
    </row>
    <row r="1636" spans="1:12" x14ac:dyDescent="0.2">
      <c r="A1636" s="41"/>
      <c r="B1636" s="2"/>
      <c r="E1636" s="279"/>
      <c r="F1636" s="280"/>
      <c r="G1636" s="45"/>
      <c r="H1636" s="45"/>
      <c r="I1636" s="278"/>
      <c r="J1636" s="45"/>
      <c r="K1636" s="66"/>
      <c r="L1636" s="66"/>
    </row>
    <row r="1637" spans="1:12" x14ac:dyDescent="0.2">
      <c r="A1637" s="41"/>
      <c r="B1637" s="2"/>
      <c r="E1637" s="279"/>
      <c r="F1637" s="280"/>
      <c r="G1637" s="45"/>
      <c r="H1637" s="45"/>
      <c r="I1637" s="278"/>
      <c r="J1637" s="45"/>
      <c r="K1637" s="66"/>
      <c r="L1637" s="66"/>
    </row>
    <row r="1638" spans="1:12" x14ac:dyDescent="0.2">
      <c r="A1638" s="41"/>
      <c r="B1638" s="2"/>
      <c r="E1638" s="279"/>
      <c r="F1638" s="280"/>
      <c r="G1638" s="45"/>
      <c r="H1638" s="45"/>
      <c r="I1638" s="278"/>
      <c r="J1638" s="45"/>
      <c r="K1638" s="66"/>
      <c r="L1638" s="66"/>
    </row>
    <row r="1639" spans="1:12" x14ac:dyDescent="0.2">
      <c r="A1639" s="41"/>
      <c r="B1639" s="2"/>
      <c r="E1639" s="279"/>
      <c r="F1639" s="280"/>
      <c r="G1639" s="45"/>
      <c r="H1639" s="45"/>
      <c r="I1639" s="278"/>
      <c r="J1639" s="45"/>
      <c r="K1639" s="66"/>
      <c r="L1639" s="66"/>
    </row>
    <row r="1640" spans="1:12" x14ac:dyDescent="0.2">
      <c r="A1640" s="41"/>
      <c r="B1640" s="2"/>
      <c r="E1640" s="279"/>
      <c r="F1640" s="280"/>
      <c r="G1640" s="45"/>
      <c r="H1640" s="45"/>
      <c r="I1640" s="278"/>
      <c r="J1640" s="45"/>
      <c r="K1640" s="66"/>
      <c r="L1640" s="66"/>
    </row>
    <row r="1641" spans="1:12" x14ac:dyDescent="0.2">
      <c r="A1641" s="41"/>
      <c r="B1641" s="2"/>
      <c r="E1641" s="279"/>
      <c r="F1641" s="280"/>
      <c r="G1641" s="45"/>
      <c r="H1641" s="45"/>
      <c r="I1641" s="278"/>
      <c r="J1641" s="45"/>
      <c r="K1641" s="66"/>
      <c r="L1641" s="66"/>
    </row>
    <row r="1642" spans="1:12" x14ac:dyDescent="0.2">
      <c r="A1642" s="41"/>
      <c r="B1642" s="2"/>
      <c r="E1642" s="279"/>
      <c r="F1642" s="280"/>
      <c r="G1642" s="45"/>
      <c r="H1642" s="45"/>
      <c r="I1642" s="278"/>
      <c r="J1642" s="45"/>
      <c r="K1642" s="66"/>
      <c r="L1642" s="66"/>
    </row>
    <row r="1643" spans="1:12" x14ac:dyDescent="0.2">
      <c r="A1643" s="41"/>
      <c r="B1643" s="2"/>
      <c r="E1643" s="279"/>
      <c r="F1643" s="280"/>
      <c r="G1643" s="45"/>
      <c r="H1643" s="45"/>
      <c r="I1643" s="278"/>
      <c r="J1643" s="45"/>
      <c r="K1643" s="66"/>
      <c r="L1643" s="66"/>
    </row>
    <row r="1644" spans="1:12" x14ac:dyDescent="0.2">
      <c r="A1644" s="41"/>
      <c r="B1644" s="2"/>
      <c r="E1644" s="279"/>
      <c r="F1644" s="280"/>
      <c r="G1644" s="45"/>
      <c r="H1644" s="45"/>
      <c r="I1644" s="278"/>
      <c r="J1644" s="45"/>
      <c r="K1644" s="66"/>
      <c r="L1644" s="66"/>
    </row>
    <row r="1645" spans="1:12" x14ac:dyDescent="0.2">
      <c r="A1645" s="41"/>
      <c r="B1645" s="2"/>
      <c r="E1645" s="279"/>
      <c r="F1645" s="280"/>
      <c r="G1645" s="45"/>
      <c r="H1645" s="45"/>
      <c r="I1645" s="278"/>
      <c r="J1645" s="45"/>
      <c r="K1645" s="66"/>
      <c r="L1645" s="66"/>
    </row>
    <row r="1646" spans="1:12" x14ac:dyDescent="0.2">
      <c r="A1646" s="41"/>
      <c r="B1646" s="2"/>
      <c r="E1646" s="279"/>
      <c r="F1646" s="280"/>
      <c r="G1646" s="45"/>
      <c r="H1646" s="45"/>
      <c r="I1646" s="278"/>
      <c r="J1646" s="45"/>
      <c r="K1646" s="66"/>
      <c r="L1646" s="66"/>
    </row>
    <row r="1647" spans="1:12" x14ac:dyDescent="0.2">
      <c r="A1647" s="41"/>
      <c r="B1647" s="2"/>
      <c r="E1647" s="279"/>
      <c r="F1647" s="280"/>
      <c r="G1647" s="45"/>
      <c r="H1647" s="45"/>
      <c r="I1647" s="278"/>
      <c r="J1647" s="45"/>
      <c r="K1647" s="66"/>
      <c r="L1647" s="66"/>
    </row>
    <row r="1648" spans="1:12" x14ac:dyDescent="0.2">
      <c r="A1648" s="41"/>
      <c r="B1648" s="2"/>
      <c r="E1648" s="279"/>
      <c r="F1648" s="280"/>
      <c r="G1648" s="45"/>
      <c r="H1648" s="45"/>
      <c r="I1648" s="278"/>
      <c r="J1648" s="45"/>
      <c r="K1648" s="66"/>
      <c r="L1648" s="66"/>
    </row>
    <row r="1649" spans="1:12" x14ac:dyDescent="0.2">
      <c r="A1649" s="41"/>
      <c r="B1649" s="2"/>
      <c r="E1649" s="279"/>
      <c r="F1649" s="280"/>
      <c r="G1649" s="45"/>
      <c r="H1649" s="45"/>
      <c r="I1649" s="278"/>
      <c r="J1649" s="45"/>
      <c r="K1649" s="66"/>
      <c r="L1649" s="66"/>
    </row>
    <row r="1650" spans="1:12" x14ac:dyDescent="0.2">
      <c r="A1650" s="41"/>
      <c r="B1650" s="2"/>
      <c r="E1650" s="279"/>
      <c r="F1650" s="280"/>
      <c r="G1650" s="45"/>
      <c r="H1650" s="45"/>
      <c r="I1650" s="278"/>
      <c r="J1650" s="45"/>
      <c r="K1650" s="66"/>
      <c r="L1650" s="66"/>
    </row>
    <row r="1651" spans="1:12" x14ac:dyDescent="0.2">
      <c r="A1651" s="41"/>
      <c r="B1651" s="2"/>
      <c r="E1651" s="279"/>
      <c r="F1651" s="280"/>
      <c r="G1651" s="45"/>
      <c r="H1651" s="45"/>
      <c r="I1651" s="278"/>
      <c r="J1651" s="45"/>
      <c r="K1651" s="66"/>
      <c r="L1651" s="66"/>
    </row>
    <row r="1652" spans="1:12" x14ac:dyDescent="0.2">
      <c r="A1652" s="41"/>
      <c r="B1652" s="2"/>
      <c r="E1652" s="279"/>
      <c r="F1652" s="280"/>
      <c r="G1652" s="45"/>
      <c r="H1652" s="45"/>
      <c r="I1652" s="278"/>
      <c r="J1652" s="45"/>
      <c r="K1652" s="66"/>
      <c r="L1652" s="66"/>
    </row>
    <row r="1653" spans="1:12" x14ac:dyDescent="0.2">
      <c r="A1653" s="41"/>
      <c r="B1653" s="2"/>
      <c r="E1653" s="279"/>
      <c r="F1653" s="280"/>
      <c r="G1653" s="45"/>
      <c r="H1653" s="45"/>
      <c r="I1653" s="278"/>
      <c r="J1653" s="45"/>
      <c r="K1653" s="66"/>
      <c r="L1653" s="66"/>
    </row>
    <row r="1654" spans="1:12" x14ac:dyDescent="0.2">
      <c r="A1654" s="41"/>
      <c r="B1654" s="2"/>
      <c r="E1654" s="279"/>
      <c r="F1654" s="280"/>
      <c r="G1654" s="45"/>
      <c r="H1654" s="45"/>
      <c r="I1654" s="278"/>
      <c r="J1654" s="45"/>
      <c r="K1654" s="66"/>
      <c r="L1654" s="66"/>
    </row>
    <row r="1655" spans="1:12" x14ac:dyDescent="0.2">
      <c r="A1655" s="41"/>
      <c r="B1655" s="2"/>
      <c r="E1655" s="279"/>
      <c r="F1655" s="280"/>
      <c r="G1655" s="45"/>
      <c r="H1655" s="45"/>
      <c r="I1655" s="278"/>
      <c r="J1655" s="45"/>
      <c r="K1655" s="66"/>
      <c r="L1655" s="66"/>
    </row>
    <row r="1656" spans="1:12" x14ac:dyDescent="0.2">
      <c r="A1656" s="41"/>
      <c r="B1656" s="2"/>
      <c r="E1656" s="279"/>
      <c r="F1656" s="280"/>
      <c r="G1656" s="45"/>
      <c r="H1656" s="45"/>
      <c r="I1656" s="278"/>
      <c r="J1656" s="45"/>
      <c r="K1656" s="66"/>
      <c r="L1656" s="66"/>
    </row>
    <row r="1657" spans="1:12" x14ac:dyDescent="0.2">
      <c r="A1657" s="41"/>
      <c r="B1657" s="2"/>
      <c r="E1657" s="279"/>
      <c r="F1657" s="280"/>
      <c r="G1657" s="45"/>
      <c r="H1657" s="45"/>
      <c r="I1657" s="278"/>
      <c r="J1657" s="45"/>
      <c r="K1657" s="66"/>
      <c r="L1657" s="66"/>
    </row>
    <row r="1658" spans="1:12" x14ac:dyDescent="0.2">
      <c r="A1658" s="41"/>
      <c r="B1658" s="2"/>
      <c r="E1658" s="279"/>
      <c r="F1658" s="280"/>
      <c r="G1658" s="45"/>
      <c r="H1658" s="45"/>
      <c r="I1658" s="278"/>
      <c r="J1658" s="45"/>
      <c r="K1658" s="66"/>
      <c r="L1658" s="66"/>
    </row>
    <row r="1659" spans="1:12" x14ac:dyDescent="0.2">
      <c r="A1659" s="41"/>
      <c r="B1659" s="2"/>
      <c r="E1659" s="279"/>
      <c r="F1659" s="280"/>
      <c r="G1659" s="45"/>
      <c r="H1659" s="45"/>
      <c r="I1659" s="278"/>
      <c r="J1659" s="45"/>
      <c r="K1659" s="66"/>
      <c r="L1659" s="66"/>
    </row>
    <row r="1660" spans="1:12" x14ac:dyDescent="0.2">
      <c r="A1660" s="41"/>
      <c r="B1660" s="2"/>
      <c r="E1660" s="279"/>
      <c r="F1660" s="280"/>
      <c r="G1660" s="45"/>
      <c r="H1660" s="45"/>
      <c r="I1660" s="278"/>
      <c r="J1660" s="45"/>
      <c r="K1660" s="66"/>
      <c r="L1660" s="66"/>
    </row>
    <row r="1661" spans="1:12" x14ac:dyDescent="0.2">
      <c r="A1661" s="41"/>
      <c r="B1661" s="2"/>
      <c r="E1661" s="279"/>
      <c r="F1661" s="280"/>
      <c r="G1661" s="45"/>
      <c r="H1661" s="45"/>
      <c r="I1661" s="278"/>
      <c r="J1661" s="45"/>
      <c r="K1661" s="66"/>
      <c r="L1661" s="66"/>
    </row>
    <row r="1662" spans="1:12" x14ac:dyDescent="0.2">
      <c r="A1662" s="41"/>
      <c r="B1662" s="2"/>
      <c r="E1662" s="279"/>
      <c r="F1662" s="280"/>
      <c r="G1662" s="45"/>
      <c r="H1662" s="45"/>
      <c r="I1662" s="278"/>
      <c r="J1662" s="45"/>
      <c r="K1662" s="66"/>
      <c r="L1662" s="66"/>
    </row>
    <row r="1663" spans="1:12" x14ac:dyDescent="0.2">
      <c r="A1663" s="41"/>
      <c r="B1663" s="2"/>
      <c r="E1663" s="279"/>
      <c r="F1663" s="280"/>
      <c r="G1663" s="45"/>
      <c r="H1663" s="45"/>
      <c r="I1663" s="278"/>
      <c r="J1663" s="45"/>
      <c r="K1663" s="66"/>
      <c r="L1663" s="66"/>
    </row>
    <row r="1664" spans="1:12" x14ac:dyDescent="0.2">
      <c r="A1664" s="41"/>
      <c r="B1664" s="2"/>
      <c r="E1664" s="279"/>
      <c r="F1664" s="280"/>
      <c r="G1664" s="45"/>
      <c r="H1664" s="45"/>
      <c r="I1664" s="278"/>
      <c r="J1664" s="45"/>
      <c r="K1664" s="66"/>
      <c r="L1664" s="66"/>
    </row>
    <row r="1665" spans="1:12" x14ac:dyDescent="0.2">
      <c r="A1665" s="41"/>
      <c r="B1665" s="2"/>
      <c r="E1665" s="279"/>
      <c r="F1665" s="280"/>
      <c r="G1665" s="45"/>
      <c r="H1665" s="45"/>
      <c r="I1665" s="278"/>
      <c r="J1665" s="45"/>
      <c r="K1665" s="66"/>
      <c r="L1665" s="66"/>
    </row>
    <row r="1666" spans="1:12" x14ac:dyDescent="0.2">
      <c r="A1666" s="41"/>
      <c r="B1666" s="2"/>
      <c r="E1666" s="279"/>
      <c r="F1666" s="280"/>
      <c r="G1666" s="45"/>
      <c r="H1666" s="45"/>
      <c r="I1666" s="278"/>
      <c r="J1666" s="45"/>
      <c r="K1666" s="66"/>
      <c r="L1666" s="66"/>
    </row>
    <row r="1667" spans="1:12" x14ac:dyDescent="0.2">
      <c r="A1667" s="41"/>
      <c r="B1667" s="2"/>
      <c r="E1667" s="279"/>
      <c r="F1667" s="280"/>
      <c r="G1667" s="45"/>
      <c r="H1667" s="45"/>
      <c r="I1667" s="278"/>
      <c r="J1667" s="45"/>
      <c r="K1667" s="66"/>
      <c r="L1667" s="66"/>
    </row>
    <row r="1668" spans="1:12" x14ac:dyDescent="0.2">
      <c r="A1668" s="41"/>
      <c r="B1668" s="2"/>
      <c r="E1668" s="279"/>
      <c r="F1668" s="280"/>
      <c r="G1668" s="45"/>
      <c r="H1668" s="45"/>
      <c r="I1668" s="278"/>
      <c r="J1668" s="45"/>
      <c r="K1668" s="66"/>
      <c r="L1668" s="66"/>
    </row>
    <row r="1669" spans="1:12" x14ac:dyDescent="0.2">
      <c r="A1669" s="41"/>
      <c r="B1669" s="2"/>
      <c r="E1669" s="279"/>
      <c r="F1669" s="280"/>
      <c r="G1669" s="45"/>
      <c r="H1669" s="45"/>
      <c r="I1669" s="278"/>
      <c r="J1669" s="45"/>
      <c r="K1669" s="66"/>
      <c r="L1669" s="66"/>
    </row>
    <row r="1670" spans="1:12" x14ac:dyDescent="0.2">
      <c r="A1670" s="41"/>
      <c r="B1670" s="2"/>
      <c r="E1670" s="279"/>
      <c r="F1670" s="280"/>
      <c r="G1670" s="45"/>
      <c r="H1670" s="45"/>
      <c r="I1670" s="278"/>
      <c r="J1670" s="45"/>
      <c r="K1670" s="66"/>
      <c r="L1670" s="66"/>
    </row>
    <row r="1671" spans="1:12" x14ac:dyDescent="0.2">
      <c r="A1671" s="41"/>
      <c r="B1671" s="2"/>
      <c r="E1671" s="279"/>
      <c r="F1671" s="280"/>
      <c r="G1671" s="45"/>
      <c r="H1671" s="45"/>
      <c r="I1671" s="278"/>
      <c r="J1671" s="45"/>
      <c r="K1671" s="66"/>
      <c r="L1671" s="66"/>
    </row>
    <row r="1672" spans="1:12" x14ac:dyDescent="0.2">
      <c r="A1672" s="41"/>
      <c r="B1672" s="2"/>
      <c r="E1672" s="279"/>
      <c r="F1672" s="280"/>
      <c r="G1672" s="45"/>
      <c r="H1672" s="45"/>
      <c r="I1672" s="278"/>
      <c r="J1672" s="45"/>
      <c r="K1672" s="66"/>
      <c r="L1672" s="66"/>
    </row>
    <row r="1673" spans="1:12" x14ac:dyDescent="0.2">
      <c r="A1673" s="41"/>
      <c r="B1673" s="2"/>
      <c r="E1673" s="279"/>
      <c r="F1673" s="280"/>
      <c r="G1673" s="45"/>
      <c r="H1673" s="45"/>
      <c r="I1673" s="278"/>
      <c r="J1673" s="45"/>
      <c r="K1673" s="66"/>
      <c r="L1673" s="66"/>
    </row>
    <row r="1674" spans="1:12" x14ac:dyDescent="0.2">
      <c r="A1674" s="41"/>
      <c r="B1674" s="2"/>
      <c r="E1674" s="279"/>
      <c r="F1674" s="280"/>
      <c r="G1674" s="45"/>
      <c r="H1674" s="45"/>
      <c r="I1674" s="278"/>
      <c r="J1674" s="45"/>
      <c r="K1674" s="66"/>
      <c r="L1674" s="66"/>
    </row>
    <row r="1675" spans="1:12" x14ac:dyDescent="0.2">
      <c r="A1675" s="41"/>
      <c r="B1675" s="2"/>
      <c r="E1675" s="279"/>
      <c r="F1675" s="280"/>
      <c r="G1675" s="45"/>
      <c r="H1675" s="45"/>
      <c r="I1675" s="278"/>
      <c r="J1675" s="45"/>
      <c r="K1675" s="66"/>
      <c r="L1675" s="66"/>
    </row>
    <row r="1676" spans="1:12" x14ac:dyDescent="0.2">
      <c r="A1676" s="41"/>
      <c r="B1676" s="2"/>
      <c r="E1676" s="279"/>
      <c r="F1676" s="280"/>
      <c r="G1676" s="45"/>
      <c r="H1676" s="45"/>
      <c r="I1676" s="278"/>
      <c r="J1676" s="45"/>
      <c r="K1676" s="66"/>
      <c r="L1676" s="66"/>
    </row>
    <row r="1677" spans="1:12" x14ac:dyDescent="0.2">
      <c r="A1677" s="41"/>
      <c r="B1677" s="2"/>
      <c r="E1677" s="279"/>
      <c r="F1677" s="280"/>
      <c r="G1677" s="45"/>
      <c r="H1677" s="45"/>
      <c r="I1677" s="278"/>
      <c r="J1677" s="45"/>
      <c r="K1677" s="66"/>
      <c r="L1677" s="66"/>
    </row>
    <row r="1678" spans="1:12" x14ac:dyDescent="0.2">
      <c r="A1678" s="41"/>
      <c r="B1678" s="2"/>
      <c r="E1678" s="279"/>
      <c r="F1678" s="280"/>
      <c r="G1678" s="45"/>
      <c r="H1678" s="45"/>
      <c r="I1678" s="278"/>
      <c r="J1678" s="45"/>
      <c r="K1678" s="66"/>
      <c r="L1678" s="66"/>
    </row>
    <row r="1679" spans="1:12" x14ac:dyDescent="0.2">
      <c r="A1679" s="41"/>
      <c r="B1679" s="2"/>
      <c r="E1679" s="279"/>
      <c r="F1679" s="280"/>
      <c r="G1679" s="45"/>
      <c r="H1679" s="45"/>
      <c r="I1679" s="278"/>
      <c r="J1679" s="45"/>
      <c r="K1679" s="66"/>
      <c r="L1679" s="66"/>
    </row>
    <row r="1680" spans="1:12" x14ac:dyDescent="0.2">
      <c r="A1680" s="41"/>
      <c r="B1680" s="2"/>
      <c r="E1680" s="279"/>
      <c r="F1680" s="280"/>
      <c r="G1680" s="45"/>
      <c r="H1680" s="45"/>
      <c r="I1680" s="278"/>
      <c r="J1680" s="45"/>
      <c r="K1680" s="66"/>
      <c r="L1680" s="66"/>
    </row>
    <row r="1681" spans="1:12" x14ac:dyDescent="0.2">
      <c r="A1681" s="41"/>
      <c r="B1681" s="2"/>
      <c r="E1681" s="279"/>
      <c r="F1681" s="280"/>
      <c r="G1681" s="45"/>
      <c r="H1681" s="45"/>
      <c r="I1681" s="278"/>
      <c r="J1681" s="45"/>
      <c r="K1681" s="66"/>
      <c r="L1681" s="66"/>
    </row>
    <row r="1682" spans="1:12" x14ac:dyDescent="0.2">
      <c r="A1682" s="41"/>
      <c r="B1682" s="2"/>
      <c r="E1682" s="279"/>
      <c r="F1682" s="280"/>
      <c r="G1682" s="45"/>
      <c r="H1682" s="45"/>
      <c r="I1682" s="278"/>
      <c r="J1682" s="45"/>
      <c r="K1682" s="66"/>
      <c r="L1682" s="66"/>
    </row>
    <row r="1683" spans="1:12" x14ac:dyDescent="0.2">
      <c r="A1683" s="41"/>
      <c r="B1683" s="2"/>
      <c r="E1683" s="279"/>
      <c r="F1683" s="280"/>
      <c r="G1683" s="45"/>
      <c r="H1683" s="45"/>
      <c r="I1683" s="278"/>
      <c r="J1683" s="45"/>
      <c r="K1683" s="66"/>
      <c r="L1683" s="66"/>
    </row>
    <row r="1684" spans="1:12" x14ac:dyDescent="0.2">
      <c r="A1684" s="41"/>
      <c r="B1684" s="2"/>
      <c r="E1684" s="279"/>
      <c r="F1684" s="280"/>
      <c r="G1684" s="45"/>
      <c r="H1684" s="45"/>
      <c r="I1684" s="278"/>
      <c r="J1684" s="45"/>
      <c r="K1684" s="66"/>
      <c r="L1684" s="66"/>
    </row>
    <row r="1685" spans="1:12" x14ac:dyDescent="0.2">
      <c r="A1685" s="41"/>
      <c r="B1685" s="2"/>
      <c r="E1685" s="279"/>
      <c r="F1685" s="280"/>
      <c r="G1685" s="45"/>
      <c r="H1685" s="45"/>
      <c r="I1685" s="278"/>
      <c r="J1685" s="45"/>
      <c r="K1685" s="66"/>
      <c r="L1685" s="66"/>
    </row>
    <row r="1686" spans="1:12" x14ac:dyDescent="0.2">
      <c r="A1686" s="41"/>
      <c r="B1686" s="2"/>
      <c r="E1686" s="279"/>
      <c r="F1686" s="280"/>
      <c r="G1686" s="45"/>
      <c r="H1686" s="45"/>
      <c r="I1686" s="278"/>
      <c r="J1686" s="45"/>
      <c r="K1686" s="66"/>
      <c r="L1686" s="66"/>
    </row>
    <row r="1687" spans="1:12" x14ac:dyDescent="0.2">
      <c r="A1687" s="41"/>
      <c r="B1687" s="2"/>
      <c r="E1687" s="279"/>
      <c r="F1687" s="280"/>
      <c r="G1687" s="45"/>
      <c r="H1687" s="45"/>
      <c r="I1687" s="278"/>
      <c r="J1687" s="45"/>
      <c r="K1687" s="66"/>
      <c r="L1687" s="66"/>
    </row>
    <row r="1688" spans="1:12" x14ac:dyDescent="0.2">
      <c r="A1688" s="41"/>
      <c r="B1688" s="2"/>
      <c r="E1688" s="279"/>
      <c r="F1688" s="280"/>
      <c r="G1688" s="45"/>
      <c r="H1688" s="45"/>
      <c r="I1688" s="278"/>
      <c r="J1688" s="45"/>
      <c r="K1688" s="66"/>
      <c r="L1688" s="66"/>
    </row>
    <row r="1689" spans="1:12" x14ac:dyDescent="0.2">
      <c r="A1689" s="41"/>
      <c r="B1689" s="2"/>
      <c r="E1689" s="279"/>
      <c r="F1689" s="280"/>
      <c r="G1689" s="45"/>
      <c r="H1689" s="45"/>
      <c r="I1689" s="278"/>
      <c r="J1689" s="45"/>
      <c r="K1689" s="66"/>
      <c r="L1689" s="66"/>
    </row>
    <row r="1690" spans="1:12" x14ac:dyDescent="0.2">
      <c r="A1690" s="41"/>
      <c r="B1690" s="2"/>
      <c r="E1690" s="279"/>
      <c r="F1690" s="280"/>
      <c r="G1690" s="45"/>
      <c r="H1690" s="45"/>
      <c r="I1690" s="278"/>
      <c r="J1690" s="45"/>
      <c r="K1690" s="66"/>
      <c r="L1690" s="66"/>
    </row>
    <row r="1691" spans="1:12" x14ac:dyDescent="0.2">
      <c r="A1691" s="41"/>
      <c r="B1691" s="2"/>
      <c r="E1691" s="279"/>
      <c r="F1691" s="280"/>
      <c r="G1691" s="45"/>
      <c r="H1691" s="45"/>
      <c r="I1691" s="278"/>
      <c r="J1691" s="45"/>
      <c r="K1691" s="66"/>
      <c r="L1691" s="66"/>
    </row>
    <row r="1692" spans="1:12" x14ac:dyDescent="0.2">
      <c r="A1692" s="41"/>
      <c r="B1692" s="2"/>
      <c r="E1692" s="279"/>
      <c r="F1692" s="280"/>
      <c r="G1692" s="45"/>
      <c r="H1692" s="45"/>
      <c r="I1692" s="278"/>
      <c r="J1692" s="45"/>
      <c r="K1692" s="66"/>
      <c r="L1692" s="66"/>
    </row>
    <row r="1693" spans="1:12" x14ac:dyDescent="0.2">
      <c r="A1693" s="41"/>
      <c r="B1693" s="2"/>
      <c r="E1693" s="279"/>
      <c r="F1693" s="280"/>
      <c r="G1693" s="45"/>
      <c r="H1693" s="45"/>
      <c r="I1693" s="278"/>
      <c r="J1693" s="45"/>
      <c r="K1693" s="66"/>
      <c r="L1693" s="66"/>
    </row>
    <row r="1694" spans="1:12" x14ac:dyDescent="0.2">
      <c r="A1694" s="41"/>
      <c r="B1694" s="2"/>
      <c r="E1694" s="279"/>
      <c r="F1694" s="280"/>
      <c r="G1694" s="45"/>
      <c r="H1694" s="45"/>
      <c r="I1694" s="278"/>
      <c r="J1694" s="45"/>
      <c r="K1694" s="66"/>
      <c r="L1694" s="66"/>
    </row>
    <row r="1695" spans="1:12" x14ac:dyDescent="0.2">
      <c r="A1695" s="41"/>
      <c r="B1695" s="2"/>
      <c r="E1695" s="279"/>
      <c r="F1695" s="280"/>
      <c r="G1695" s="45"/>
      <c r="H1695" s="45"/>
      <c r="I1695" s="278"/>
      <c r="J1695" s="45"/>
      <c r="K1695" s="66"/>
      <c r="L1695" s="66"/>
    </row>
    <row r="1696" spans="1:12" x14ac:dyDescent="0.2">
      <c r="A1696" s="41"/>
      <c r="B1696" s="2"/>
      <c r="E1696" s="279"/>
      <c r="F1696" s="280"/>
      <c r="G1696" s="45"/>
      <c r="H1696" s="45"/>
      <c r="I1696" s="278"/>
      <c r="J1696" s="45"/>
      <c r="K1696" s="66"/>
      <c r="L1696" s="66"/>
    </row>
    <row r="1697" spans="1:12" x14ac:dyDescent="0.2">
      <c r="A1697" s="41"/>
      <c r="B1697" s="2"/>
      <c r="E1697" s="279"/>
      <c r="F1697" s="280"/>
      <c r="G1697" s="45"/>
      <c r="H1697" s="45"/>
      <c r="I1697" s="278"/>
      <c r="J1697" s="45"/>
      <c r="K1697" s="66"/>
      <c r="L1697" s="66"/>
    </row>
    <row r="1698" spans="1:12" x14ac:dyDescent="0.2">
      <c r="A1698" s="41"/>
      <c r="B1698" s="2"/>
      <c r="E1698" s="279"/>
      <c r="F1698" s="280"/>
      <c r="G1698" s="45"/>
      <c r="H1698" s="45"/>
      <c r="I1698" s="278"/>
      <c r="J1698" s="45"/>
      <c r="K1698" s="66"/>
      <c r="L1698" s="66"/>
    </row>
    <row r="1699" spans="1:12" x14ac:dyDescent="0.2">
      <c r="A1699" s="41"/>
      <c r="B1699" s="2"/>
      <c r="E1699" s="279"/>
      <c r="F1699" s="280"/>
      <c r="G1699" s="45"/>
      <c r="H1699" s="45"/>
      <c r="I1699" s="278"/>
      <c r="J1699" s="45"/>
      <c r="K1699" s="66"/>
      <c r="L1699" s="66"/>
    </row>
    <row r="1700" spans="1:12" x14ac:dyDescent="0.2">
      <c r="A1700" s="41"/>
      <c r="B1700" s="2"/>
      <c r="E1700" s="279"/>
      <c r="F1700" s="280"/>
      <c r="G1700" s="45"/>
      <c r="H1700" s="45"/>
      <c r="I1700" s="278"/>
      <c r="J1700" s="45"/>
      <c r="K1700" s="66"/>
      <c r="L1700" s="66"/>
    </row>
    <row r="1701" spans="1:12" x14ac:dyDescent="0.2">
      <c r="A1701" s="41"/>
      <c r="B1701" s="2"/>
      <c r="E1701" s="279"/>
      <c r="F1701" s="280"/>
      <c r="G1701" s="45"/>
      <c r="H1701" s="45"/>
      <c r="I1701" s="278"/>
      <c r="J1701" s="45"/>
      <c r="K1701" s="66"/>
      <c r="L1701" s="66"/>
    </row>
    <row r="1702" spans="1:12" x14ac:dyDescent="0.2">
      <c r="A1702" s="41"/>
      <c r="B1702" s="2"/>
      <c r="E1702" s="279"/>
      <c r="F1702" s="280"/>
      <c r="G1702" s="45"/>
      <c r="H1702" s="45"/>
      <c r="I1702" s="278"/>
      <c r="J1702" s="45"/>
      <c r="K1702" s="66"/>
      <c r="L1702" s="66"/>
    </row>
    <row r="1703" spans="1:12" x14ac:dyDescent="0.2">
      <c r="A1703" s="41"/>
      <c r="B1703" s="2"/>
      <c r="E1703" s="279"/>
      <c r="F1703" s="280"/>
      <c r="G1703" s="45"/>
      <c r="H1703" s="45"/>
      <c r="I1703" s="278"/>
      <c r="J1703" s="45"/>
      <c r="K1703" s="66"/>
      <c r="L1703" s="66"/>
    </row>
    <row r="1704" spans="1:12" x14ac:dyDescent="0.2">
      <c r="A1704" s="41"/>
      <c r="B1704" s="2"/>
      <c r="E1704" s="279"/>
      <c r="F1704" s="280"/>
      <c r="G1704" s="45"/>
      <c r="H1704" s="45"/>
      <c r="I1704" s="278"/>
      <c r="J1704" s="45"/>
      <c r="K1704" s="66"/>
      <c r="L1704" s="66"/>
    </row>
    <row r="1705" spans="1:12" x14ac:dyDescent="0.2">
      <c r="A1705" s="41"/>
      <c r="B1705" s="2"/>
      <c r="E1705" s="279"/>
      <c r="F1705" s="280"/>
      <c r="G1705" s="45"/>
      <c r="H1705" s="45"/>
      <c r="I1705" s="278"/>
      <c r="J1705" s="45"/>
      <c r="K1705" s="66"/>
      <c r="L1705" s="66"/>
    </row>
    <row r="1706" spans="1:12" x14ac:dyDescent="0.2">
      <c r="A1706" s="41"/>
      <c r="B1706" s="2"/>
      <c r="E1706" s="279"/>
      <c r="F1706" s="280"/>
      <c r="G1706" s="45"/>
      <c r="H1706" s="45"/>
      <c r="I1706" s="278"/>
      <c r="J1706" s="45"/>
      <c r="K1706" s="66"/>
      <c r="L1706" s="66"/>
    </row>
    <row r="1707" spans="1:12" x14ac:dyDescent="0.2">
      <c r="A1707" s="41"/>
      <c r="B1707" s="2"/>
      <c r="E1707" s="279"/>
      <c r="F1707" s="280"/>
      <c r="G1707" s="45"/>
      <c r="H1707" s="45"/>
      <c r="I1707" s="278"/>
      <c r="J1707" s="45"/>
      <c r="K1707" s="66"/>
      <c r="L1707" s="66"/>
    </row>
    <row r="1708" spans="1:12" x14ac:dyDescent="0.2">
      <c r="A1708" s="41"/>
      <c r="B1708" s="2"/>
      <c r="E1708" s="279"/>
      <c r="F1708" s="280"/>
      <c r="G1708" s="45"/>
      <c r="H1708" s="45"/>
      <c r="I1708" s="278"/>
      <c r="J1708" s="45"/>
      <c r="K1708" s="66"/>
      <c r="L1708" s="66"/>
    </row>
    <row r="1709" spans="1:12" x14ac:dyDescent="0.2">
      <c r="A1709" s="41"/>
      <c r="B1709" s="2"/>
      <c r="E1709" s="279"/>
      <c r="F1709" s="280"/>
      <c r="G1709" s="45"/>
      <c r="H1709" s="45"/>
      <c r="I1709" s="278"/>
      <c r="J1709" s="45"/>
      <c r="K1709" s="66"/>
      <c r="L1709" s="66"/>
    </row>
    <row r="1710" spans="1:12" x14ac:dyDescent="0.2">
      <c r="A1710" s="41"/>
      <c r="B1710" s="2"/>
      <c r="E1710" s="279"/>
      <c r="F1710" s="280"/>
      <c r="G1710" s="45"/>
      <c r="H1710" s="45"/>
      <c r="I1710" s="278"/>
      <c r="J1710" s="45"/>
      <c r="K1710" s="66"/>
      <c r="L1710" s="66"/>
    </row>
    <row r="1711" spans="1:12" x14ac:dyDescent="0.2">
      <c r="A1711" s="41"/>
      <c r="B1711" s="2"/>
      <c r="E1711" s="279"/>
      <c r="F1711" s="280"/>
      <c r="G1711" s="45"/>
      <c r="H1711" s="45"/>
      <c r="I1711" s="278"/>
      <c r="J1711" s="45"/>
      <c r="K1711" s="66"/>
      <c r="L1711" s="66"/>
    </row>
    <row r="1712" spans="1:12" x14ac:dyDescent="0.2">
      <c r="A1712" s="41"/>
      <c r="B1712" s="2"/>
      <c r="E1712" s="279"/>
      <c r="F1712" s="280"/>
      <c r="G1712" s="45"/>
      <c r="H1712" s="45"/>
      <c r="I1712" s="278"/>
      <c r="J1712" s="45"/>
      <c r="K1712" s="66"/>
      <c r="L1712" s="66"/>
    </row>
    <row r="1713" spans="1:12" x14ac:dyDescent="0.2">
      <c r="A1713" s="41"/>
      <c r="B1713" s="2"/>
      <c r="E1713" s="279"/>
      <c r="F1713" s="280"/>
      <c r="G1713" s="45"/>
      <c r="H1713" s="45"/>
      <c r="I1713" s="278"/>
      <c r="J1713" s="45"/>
      <c r="K1713" s="66"/>
      <c r="L1713" s="66"/>
    </row>
    <row r="1714" spans="1:12" x14ac:dyDescent="0.2">
      <c r="A1714" s="41"/>
      <c r="B1714" s="2"/>
      <c r="E1714" s="279"/>
      <c r="F1714" s="280"/>
      <c r="G1714" s="45"/>
      <c r="H1714" s="45"/>
      <c r="I1714" s="278"/>
      <c r="J1714" s="45"/>
      <c r="K1714" s="66"/>
      <c r="L1714" s="66"/>
    </row>
    <row r="1715" spans="1:12" x14ac:dyDescent="0.2">
      <c r="A1715" s="41"/>
      <c r="B1715" s="2"/>
      <c r="E1715" s="279"/>
      <c r="F1715" s="280"/>
      <c r="G1715" s="45"/>
      <c r="H1715" s="45"/>
      <c r="I1715" s="278"/>
      <c r="J1715" s="45"/>
      <c r="K1715" s="66"/>
      <c r="L1715" s="66"/>
    </row>
    <row r="1716" spans="1:12" x14ac:dyDescent="0.2">
      <c r="A1716" s="41"/>
      <c r="B1716" s="2"/>
      <c r="E1716" s="279"/>
      <c r="F1716" s="280"/>
      <c r="G1716" s="45"/>
      <c r="H1716" s="45"/>
      <c r="I1716" s="278"/>
      <c r="J1716" s="45"/>
      <c r="K1716" s="66"/>
      <c r="L1716" s="66"/>
    </row>
    <row r="1717" spans="1:12" x14ac:dyDescent="0.2">
      <c r="A1717" s="41"/>
      <c r="B1717" s="2"/>
      <c r="E1717" s="279"/>
      <c r="F1717" s="280"/>
      <c r="G1717" s="45"/>
      <c r="H1717" s="45"/>
      <c r="I1717" s="278"/>
      <c r="J1717" s="45"/>
      <c r="K1717" s="66"/>
      <c r="L1717" s="66"/>
    </row>
    <row r="1718" spans="1:12" x14ac:dyDescent="0.2">
      <c r="A1718" s="41"/>
      <c r="B1718" s="2"/>
      <c r="E1718" s="279"/>
      <c r="F1718" s="280"/>
      <c r="G1718" s="45"/>
      <c r="H1718" s="45"/>
      <c r="I1718" s="278"/>
      <c r="J1718" s="45"/>
      <c r="K1718" s="66"/>
      <c r="L1718" s="66"/>
    </row>
    <row r="1719" spans="1:12" x14ac:dyDescent="0.2">
      <c r="A1719" s="41"/>
      <c r="B1719" s="2"/>
      <c r="E1719" s="279"/>
      <c r="F1719" s="280"/>
      <c r="G1719" s="45"/>
      <c r="H1719" s="45"/>
      <c r="I1719" s="278"/>
      <c r="J1719" s="45"/>
      <c r="K1719" s="66"/>
      <c r="L1719" s="66"/>
    </row>
    <row r="1720" spans="1:12" x14ac:dyDescent="0.2">
      <c r="A1720" s="41"/>
      <c r="B1720" s="2"/>
      <c r="E1720" s="279"/>
      <c r="F1720" s="280"/>
      <c r="G1720" s="45"/>
      <c r="H1720" s="45"/>
      <c r="I1720" s="278"/>
      <c r="J1720" s="45"/>
      <c r="K1720" s="66"/>
      <c r="L1720" s="66"/>
    </row>
    <row r="1721" spans="1:12" x14ac:dyDescent="0.2">
      <c r="A1721" s="41"/>
      <c r="B1721" s="2"/>
      <c r="E1721" s="279"/>
      <c r="F1721" s="280"/>
      <c r="G1721" s="45"/>
      <c r="H1721" s="45"/>
      <c r="I1721" s="278"/>
      <c r="J1721" s="45"/>
      <c r="K1721" s="66"/>
      <c r="L1721" s="66"/>
    </row>
    <row r="1722" spans="1:12" x14ac:dyDescent="0.2">
      <c r="A1722" s="41"/>
      <c r="B1722" s="2"/>
      <c r="E1722" s="279"/>
      <c r="F1722" s="280"/>
      <c r="G1722" s="45"/>
      <c r="H1722" s="45"/>
      <c r="I1722" s="278"/>
      <c r="J1722" s="45"/>
      <c r="K1722" s="66"/>
      <c r="L1722" s="66"/>
    </row>
    <row r="1723" spans="1:12" x14ac:dyDescent="0.2">
      <c r="A1723" s="41"/>
      <c r="B1723" s="2"/>
      <c r="E1723" s="279"/>
      <c r="F1723" s="280"/>
      <c r="G1723" s="45"/>
      <c r="H1723" s="45"/>
      <c r="I1723" s="278"/>
      <c r="J1723" s="45"/>
      <c r="K1723" s="66"/>
      <c r="L1723" s="66"/>
    </row>
    <row r="1724" spans="1:12" x14ac:dyDescent="0.2">
      <c r="A1724" s="41"/>
      <c r="B1724" s="2"/>
      <c r="E1724" s="279"/>
      <c r="F1724" s="280"/>
      <c r="G1724" s="45"/>
      <c r="H1724" s="45"/>
      <c r="I1724" s="278"/>
      <c r="J1724" s="45"/>
      <c r="K1724" s="66"/>
      <c r="L1724" s="66"/>
    </row>
    <row r="1725" spans="1:12" x14ac:dyDescent="0.2">
      <c r="A1725" s="41"/>
      <c r="B1725" s="2"/>
      <c r="E1725" s="279"/>
      <c r="F1725" s="280"/>
      <c r="G1725" s="45"/>
      <c r="H1725" s="45"/>
      <c r="I1725" s="278"/>
      <c r="J1725" s="45"/>
      <c r="K1725" s="66"/>
      <c r="L1725" s="66"/>
    </row>
    <row r="1726" spans="1:12" x14ac:dyDescent="0.2">
      <c r="A1726" s="41"/>
      <c r="B1726" s="2"/>
      <c r="E1726" s="279"/>
      <c r="F1726" s="280"/>
      <c r="G1726" s="45"/>
      <c r="H1726" s="45"/>
      <c r="I1726" s="278"/>
      <c r="J1726" s="45"/>
      <c r="K1726" s="66"/>
      <c r="L1726" s="66"/>
    </row>
    <row r="1727" spans="1:12" x14ac:dyDescent="0.2">
      <c r="A1727" s="41"/>
      <c r="B1727" s="2"/>
      <c r="E1727" s="279"/>
      <c r="F1727" s="280"/>
      <c r="G1727" s="45"/>
      <c r="H1727" s="45"/>
      <c r="I1727" s="278"/>
      <c r="J1727" s="45"/>
      <c r="K1727" s="66"/>
      <c r="L1727" s="66"/>
    </row>
    <row r="1728" spans="1:12" x14ac:dyDescent="0.2">
      <c r="A1728" s="41"/>
      <c r="B1728" s="2"/>
      <c r="E1728" s="279"/>
      <c r="F1728" s="280"/>
      <c r="G1728" s="45"/>
      <c r="H1728" s="45"/>
      <c r="I1728" s="278"/>
      <c r="J1728" s="45"/>
      <c r="K1728" s="66"/>
      <c r="L1728" s="66"/>
    </row>
    <row r="1729" spans="1:12" x14ac:dyDescent="0.2">
      <c r="A1729" s="41"/>
      <c r="B1729" s="2"/>
      <c r="E1729" s="279"/>
      <c r="F1729" s="280"/>
      <c r="G1729" s="45"/>
      <c r="H1729" s="45"/>
      <c r="I1729" s="278"/>
      <c r="J1729" s="45"/>
      <c r="K1729" s="66"/>
      <c r="L1729" s="66"/>
    </row>
    <row r="1730" spans="1:12" x14ac:dyDescent="0.2">
      <c r="A1730" s="41"/>
      <c r="B1730" s="2"/>
      <c r="E1730" s="279"/>
      <c r="F1730" s="280"/>
      <c r="G1730" s="45"/>
      <c r="H1730" s="45"/>
      <c r="I1730" s="278"/>
      <c r="J1730" s="45"/>
      <c r="K1730" s="66"/>
      <c r="L1730" s="66"/>
    </row>
    <row r="1731" spans="1:12" x14ac:dyDescent="0.2">
      <c r="A1731" s="41"/>
      <c r="B1731" s="2"/>
      <c r="E1731" s="279"/>
      <c r="F1731" s="280"/>
      <c r="G1731" s="45"/>
      <c r="H1731" s="45"/>
      <c r="I1731" s="278"/>
      <c r="J1731" s="45"/>
      <c r="K1731" s="66"/>
      <c r="L1731" s="66"/>
    </row>
    <row r="1732" spans="1:12" x14ac:dyDescent="0.2">
      <c r="A1732" s="41"/>
      <c r="B1732" s="2"/>
      <c r="E1732" s="279"/>
      <c r="F1732" s="280"/>
      <c r="G1732" s="45"/>
      <c r="H1732" s="45"/>
      <c r="I1732" s="278"/>
      <c r="J1732" s="45"/>
      <c r="K1732" s="66"/>
      <c r="L1732" s="66"/>
    </row>
    <row r="1733" spans="1:12" x14ac:dyDescent="0.2">
      <c r="A1733" s="41"/>
      <c r="B1733" s="2"/>
      <c r="E1733" s="279"/>
      <c r="F1733" s="280"/>
      <c r="G1733" s="45"/>
      <c r="H1733" s="45"/>
      <c r="I1733" s="278"/>
      <c r="J1733" s="45"/>
      <c r="K1733" s="66"/>
      <c r="L1733" s="66"/>
    </row>
    <row r="1734" spans="1:12" x14ac:dyDescent="0.2">
      <c r="A1734" s="41"/>
      <c r="B1734" s="2"/>
      <c r="E1734" s="279"/>
      <c r="F1734" s="280"/>
      <c r="G1734" s="45"/>
      <c r="H1734" s="45"/>
      <c r="I1734" s="278"/>
      <c r="J1734" s="45"/>
      <c r="K1734" s="66"/>
      <c r="L1734" s="66"/>
    </row>
    <row r="1735" spans="1:12" x14ac:dyDescent="0.2">
      <c r="A1735" s="41"/>
      <c r="B1735" s="2"/>
      <c r="E1735" s="279"/>
      <c r="F1735" s="280"/>
      <c r="G1735" s="45"/>
      <c r="H1735" s="45"/>
      <c r="I1735" s="278"/>
      <c r="J1735" s="45"/>
      <c r="K1735" s="66"/>
      <c r="L1735" s="66"/>
    </row>
    <row r="1736" spans="1:12" x14ac:dyDescent="0.2">
      <c r="A1736" s="41"/>
      <c r="B1736" s="2"/>
      <c r="E1736" s="279"/>
      <c r="F1736" s="280"/>
      <c r="G1736" s="45"/>
      <c r="H1736" s="45"/>
      <c r="I1736" s="278"/>
      <c r="J1736" s="45"/>
      <c r="K1736" s="66"/>
      <c r="L1736" s="66"/>
    </row>
    <row r="1737" spans="1:12" x14ac:dyDescent="0.2">
      <c r="A1737" s="41"/>
      <c r="B1737" s="2"/>
      <c r="E1737" s="279"/>
      <c r="F1737" s="280"/>
      <c r="G1737" s="45"/>
      <c r="H1737" s="45"/>
      <c r="I1737" s="278"/>
      <c r="J1737" s="45"/>
      <c r="K1737" s="66"/>
      <c r="L1737" s="66"/>
    </row>
    <row r="1738" spans="1:12" x14ac:dyDescent="0.2">
      <c r="A1738" s="41"/>
      <c r="B1738" s="2"/>
      <c r="E1738" s="279"/>
      <c r="F1738" s="280"/>
      <c r="G1738" s="45"/>
      <c r="H1738" s="45"/>
      <c r="I1738" s="278"/>
      <c r="J1738" s="45"/>
      <c r="K1738" s="66"/>
      <c r="L1738" s="66"/>
    </row>
    <row r="1739" spans="1:12" x14ac:dyDescent="0.2">
      <c r="A1739" s="41"/>
      <c r="B1739" s="2"/>
      <c r="E1739" s="279"/>
      <c r="F1739" s="280"/>
      <c r="G1739" s="45"/>
      <c r="H1739" s="45"/>
      <c r="I1739" s="278"/>
      <c r="J1739" s="45"/>
      <c r="K1739" s="66"/>
      <c r="L1739" s="66"/>
    </row>
    <row r="1740" spans="1:12" x14ac:dyDescent="0.2">
      <c r="A1740" s="41"/>
      <c r="B1740" s="2"/>
      <c r="E1740" s="279"/>
      <c r="F1740" s="280"/>
      <c r="G1740" s="45"/>
      <c r="H1740" s="45"/>
      <c r="I1740" s="278"/>
      <c r="J1740" s="45"/>
      <c r="K1740" s="66"/>
      <c r="L1740" s="66"/>
    </row>
    <row r="1741" spans="1:12" x14ac:dyDescent="0.2">
      <c r="A1741" s="41"/>
      <c r="B1741" s="2"/>
      <c r="E1741" s="279"/>
      <c r="F1741" s="280"/>
      <c r="G1741" s="45"/>
      <c r="H1741" s="45"/>
      <c r="I1741" s="278"/>
      <c r="J1741" s="45"/>
      <c r="K1741" s="66"/>
      <c r="L1741" s="66"/>
    </row>
    <row r="1742" spans="1:12" x14ac:dyDescent="0.2">
      <c r="A1742" s="41"/>
      <c r="B1742" s="2"/>
      <c r="E1742" s="279"/>
      <c r="F1742" s="280"/>
      <c r="G1742" s="45"/>
      <c r="H1742" s="45"/>
      <c r="I1742" s="278"/>
      <c r="J1742" s="45"/>
      <c r="K1742" s="66"/>
      <c r="L1742" s="66"/>
    </row>
    <row r="1743" spans="1:12" x14ac:dyDescent="0.2">
      <c r="A1743" s="41"/>
      <c r="B1743" s="2"/>
      <c r="E1743" s="279"/>
      <c r="F1743" s="280"/>
      <c r="G1743" s="45"/>
      <c r="H1743" s="45"/>
      <c r="I1743" s="278"/>
      <c r="J1743" s="45"/>
      <c r="K1743" s="66"/>
      <c r="L1743" s="66"/>
    </row>
    <row r="1744" spans="1:12" x14ac:dyDescent="0.2">
      <c r="A1744" s="41"/>
      <c r="B1744" s="2"/>
      <c r="E1744" s="279"/>
      <c r="F1744" s="280"/>
      <c r="G1744" s="45"/>
      <c r="H1744" s="45"/>
      <c r="I1744" s="278"/>
      <c r="J1744" s="45"/>
      <c r="K1744" s="66"/>
      <c r="L1744" s="66"/>
    </row>
    <row r="1745" spans="1:12" x14ac:dyDescent="0.2">
      <c r="A1745" s="41"/>
      <c r="B1745" s="2"/>
      <c r="E1745" s="279"/>
      <c r="F1745" s="280"/>
      <c r="G1745" s="45"/>
      <c r="H1745" s="45"/>
      <c r="I1745" s="278"/>
      <c r="J1745" s="45"/>
      <c r="K1745" s="66"/>
      <c r="L1745" s="66"/>
    </row>
    <row r="1746" spans="1:12" x14ac:dyDescent="0.2">
      <c r="A1746" s="41"/>
      <c r="B1746" s="2"/>
      <c r="E1746" s="279"/>
      <c r="F1746" s="280"/>
      <c r="G1746" s="45"/>
      <c r="H1746" s="45"/>
      <c r="I1746" s="278"/>
      <c r="J1746" s="45"/>
      <c r="K1746" s="66"/>
      <c r="L1746" s="66"/>
    </row>
    <row r="1747" spans="1:12" x14ac:dyDescent="0.2">
      <c r="A1747" s="41"/>
      <c r="B1747" s="2"/>
      <c r="E1747" s="279"/>
      <c r="F1747" s="280"/>
      <c r="G1747" s="45"/>
      <c r="H1747" s="45"/>
      <c r="I1747" s="278"/>
      <c r="J1747" s="45"/>
      <c r="K1747" s="66"/>
      <c r="L1747" s="66"/>
    </row>
    <row r="1748" spans="1:12" x14ac:dyDescent="0.2">
      <c r="A1748" s="41"/>
      <c r="B1748" s="2"/>
      <c r="E1748" s="279"/>
      <c r="F1748" s="280"/>
      <c r="G1748" s="45"/>
      <c r="H1748" s="45"/>
      <c r="I1748" s="278"/>
      <c r="J1748" s="45"/>
      <c r="K1748" s="66"/>
      <c r="L1748" s="66"/>
    </row>
    <row r="1749" spans="1:12" x14ac:dyDescent="0.2">
      <c r="A1749" s="41"/>
      <c r="B1749" s="2"/>
      <c r="E1749" s="279"/>
      <c r="F1749" s="280"/>
      <c r="G1749" s="45"/>
      <c r="H1749" s="45"/>
      <c r="I1749" s="278"/>
      <c r="J1749" s="45"/>
      <c r="K1749" s="66"/>
      <c r="L1749" s="66"/>
    </row>
    <row r="1750" spans="1:12" x14ac:dyDescent="0.2">
      <c r="A1750" s="41"/>
      <c r="B1750" s="2"/>
      <c r="E1750" s="279"/>
      <c r="F1750" s="280"/>
      <c r="G1750" s="45"/>
      <c r="H1750" s="45"/>
      <c r="I1750" s="278"/>
      <c r="J1750" s="45"/>
      <c r="K1750" s="66"/>
      <c r="L1750" s="66"/>
    </row>
    <row r="1751" spans="1:12" x14ac:dyDescent="0.2">
      <c r="A1751" s="41"/>
      <c r="B1751" s="2"/>
      <c r="E1751" s="279"/>
      <c r="F1751" s="280"/>
      <c r="G1751" s="45"/>
      <c r="H1751" s="45"/>
      <c r="I1751" s="278"/>
      <c r="J1751" s="45"/>
      <c r="K1751" s="66"/>
      <c r="L1751" s="66"/>
    </row>
    <row r="1752" spans="1:12" x14ac:dyDescent="0.2">
      <c r="A1752" s="41"/>
      <c r="B1752" s="2"/>
      <c r="E1752" s="279"/>
      <c r="F1752" s="280"/>
      <c r="G1752" s="45"/>
      <c r="H1752" s="45"/>
      <c r="I1752" s="278"/>
      <c r="J1752" s="45"/>
      <c r="K1752" s="66"/>
      <c r="L1752" s="66"/>
    </row>
    <row r="1753" spans="1:12" x14ac:dyDescent="0.2">
      <c r="A1753" s="41"/>
      <c r="B1753" s="2"/>
      <c r="E1753" s="279"/>
      <c r="F1753" s="280"/>
      <c r="G1753" s="45"/>
      <c r="H1753" s="45"/>
      <c r="I1753" s="278"/>
      <c r="J1753" s="45"/>
      <c r="K1753" s="66"/>
      <c r="L1753" s="66"/>
    </row>
    <row r="1754" spans="1:12" x14ac:dyDescent="0.2">
      <c r="A1754" s="41"/>
      <c r="B1754" s="2"/>
      <c r="E1754" s="279"/>
      <c r="F1754" s="280"/>
      <c r="G1754" s="45"/>
      <c r="H1754" s="45"/>
      <c r="I1754" s="278"/>
      <c r="J1754" s="45"/>
      <c r="K1754" s="66"/>
      <c r="L1754" s="66"/>
    </row>
    <row r="1755" spans="1:12" x14ac:dyDescent="0.2">
      <c r="A1755" s="41"/>
      <c r="B1755" s="2"/>
      <c r="E1755" s="279"/>
      <c r="F1755" s="280"/>
      <c r="G1755" s="45"/>
      <c r="H1755" s="45"/>
      <c r="I1755" s="278"/>
      <c r="J1755" s="45"/>
      <c r="K1755" s="66"/>
      <c r="L1755" s="66"/>
    </row>
    <row r="1756" spans="1:12" x14ac:dyDescent="0.2">
      <c r="A1756" s="41"/>
      <c r="B1756" s="2"/>
      <c r="E1756" s="279"/>
      <c r="F1756" s="280"/>
      <c r="G1756" s="45"/>
      <c r="H1756" s="45"/>
      <c r="I1756" s="278"/>
      <c r="J1756" s="45"/>
      <c r="K1756" s="66"/>
      <c r="L1756" s="66"/>
    </row>
    <row r="1757" spans="1:12" x14ac:dyDescent="0.2">
      <c r="A1757" s="41"/>
      <c r="B1757" s="2"/>
      <c r="E1757" s="279"/>
      <c r="F1757" s="280"/>
      <c r="G1757" s="45"/>
      <c r="H1757" s="45"/>
      <c r="I1757" s="278"/>
      <c r="J1757" s="45"/>
      <c r="K1757" s="66"/>
      <c r="L1757" s="66"/>
    </row>
    <row r="1758" spans="1:12" x14ac:dyDescent="0.2">
      <c r="A1758" s="41"/>
      <c r="B1758" s="2"/>
      <c r="E1758" s="279"/>
      <c r="F1758" s="280"/>
      <c r="G1758" s="45"/>
      <c r="H1758" s="45"/>
      <c r="I1758" s="278"/>
      <c r="J1758" s="45"/>
      <c r="K1758" s="66"/>
      <c r="L1758" s="66"/>
    </row>
    <row r="1759" spans="1:12" x14ac:dyDescent="0.2">
      <c r="A1759" s="41"/>
      <c r="B1759" s="2"/>
      <c r="E1759" s="279"/>
      <c r="F1759" s="280"/>
      <c r="G1759" s="45"/>
      <c r="H1759" s="45"/>
      <c r="I1759" s="278"/>
      <c r="J1759" s="45"/>
      <c r="K1759" s="66"/>
      <c r="L1759" s="66"/>
    </row>
    <row r="1760" spans="1:12" x14ac:dyDescent="0.2">
      <c r="A1760" s="41"/>
      <c r="B1760" s="2"/>
      <c r="E1760" s="279"/>
      <c r="F1760" s="280"/>
      <c r="G1760" s="45"/>
      <c r="H1760" s="45"/>
      <c r="I1760" s="278"/>
      <c r="J1760" s="45"/>
      <c r="K1760" s="66"/>
      <c r="L1760" s="66"/>
    </row>
    <row r="1761" spans="1:12" x14ac:dyDescent="0.2">
      <c r="A1761" s="41"/>
      <c r="B1761" s="2"/>
      <c r="E1761" s="279"/>
      <c r="F1761" s="280"/>
      <c r="G1761" s="45"/>
      <c r="H1761" s="45"/>
      <c r="I1761" s="278"/>
      <c r="J1761" s="45"/>
      <c r="K1761" s="66"/>
      <c r="L1761" s="66"/>
    </row>
    <row r="1762" spans="1:12" x14ac:dyDescent="0.2">
      <c r="A1762" s="41"/>
      <c r="B1762" s="2"/>
      <c r="E1762" s="279"/>
      <c r="F1762" s="280"/>
      <c r="G1762" s="45"/>
      <c r="H1762" s="45"/>
      <c r="I1762" s="278"/>
      <c r="J1762" s="45"/>
      <c r="K1762" s="66"/>
      <c r="L1762" s="66"/>
    </row>
    <row r="1763" spans="1:12" x14ac:dyDescent="0.2">
      <c r="A1763" s="41"/>
      <c r="B1763" s="2"/>
      <c r="E1763" s="279"/>
      <c r="F1763" s="280"/>
      <c r="G1763" s="45"/>
      <c r="H1763" s="45"/>
      <c r="I1763" s="278"/>
      <c r="J1763" s="45"/>
      <c r="K1763" s="66"/>
      <c r="L1763" s="66"/>
    </row>
    <row r="1764" spans="1:12" x14ac:dyDescent="0.2">
      <c r="A1764" s="41"/>
      <c r="B1764" s="2"/>
      <c r="E1764" s="279"/>
      <c r="F1764" s="280"/>
      <c r="G1764" s="45"/>
      <c r="H1764" s="45"/>
      <c r="I1764" s="278"/>
      <c r="J1764" s="45"/>
      <c r="K1764" s="66"/>
      <c r="L1764" s="66"/>
    </row>
    <row r="1765" spans="1:12" x14ac:dyDescent="0.2">
      <c r="A1765" s="41"/>
      <c r="B1765" s="2"/>
      <c r="E1765" s="279"/>
      <c r="F1765" s="280"/>
      <c r="G1765" s="45"/>
      <c r="H1765" s="45"/>
      <c r="I1765" s="278"/>
      <c r="J1765" s="45"/>
      <c r="K1765" s="66"/>
      <c r="L1765" s="66"/>
    </row>
    <row r="1766" spans="1:12" x14ac:dyDescent="0.2">
      <c r="A1766" s="41"/>
      <c r="B1766" s="2"/>
      <c r="E1766" s="279"/>
      <c r="F1766" s="280"/>
      <c r="G1766" s="45"/>
      <c r="H1766" s="45"/>
      <c r="I1766" s="278"/>
      <c r="J1766" s="45"/>
      <c r="K1766" s="66"/>
      <c r="L1766" s="66"/>
    </row>
    <row r="1767" spans="1:12" x14ac:dyDescent="0.2">
      <c r="A1767" s="41"/>
      <c r="B1767" s="2"/>
      <c r="E1767" s="279"/>
      <c r="F1767" s="280"/>
      <c r="G1767" s="45"/>
      <c r="H1767" s="45"/>
      <c r="I1767" s="278"/>
      <c r="J1767" s="45"/>
      <c r="K1767" s="66"/>
      <c r="L1767" s="66"/>
    </row>
    <row r="1768" spans="1:12" x14ac:dyDescent="0.2">
      <c r="A1768" s="41"/>
      <c r="B1768" s="2"/>
      <c r="E1768" s="279"/>
      <c r="F1768" s="280"/>
      <c r="G1768" s="45"/>
      <c r="H1768" s="45"/>
      <c r="I1768" s="278"/>
      <c r="J1768" s="45"/>
      <c r="K1768" s="66"/>
      <c r="L1768" s="66"/>
    </row>
    <row r="1769" spans="1:12" x14ac:dyDescent="0.2">
      <c r="A1769" s="41"/>
      <c r="B1769" s="2"/>
      <c r="E1769" s="279"/>
      <c r="F1769" s="280"/>
      <c r="G1769" s="45"/>
      <c r="H1769" s="45"/>
      <c r="I1769" s="278"/>
      <c r="J1769" s="45"/>
      <c r="K1769" s="66"/>
      <c r="L1769" s="66"/>
    </row>
    <row r="1770" spans="1:12" x14ac:dyDescent="0.2">
      <c r="A1770" s="41"/>
      <c r="B1770" s="2"/>
      <c r="E1770" s="279"/>
      <c r="F1770" s="280"/>
      <c r="G1770" s="45"/>
      <c r="H1770" s="45"/>
      <c r="I1770" s="278"/>
      <c r="J1770" s="45"/>
      <c r="K1770" s="66"/>
      <c r="L1770" s="66"/>
    </row>
    <row r="1771" spans="1:12" x14ac:dyDescent="0.2">
      <c r="A1771" s="41"/>
      <c r="B1771" s="2"/>
      <c r="E1771" s="279"/>
      <c r="F1771" s="280"/>
      <c r="G1771" s="45"/>
      <c r="H1771" s="45"/>
      <c r="I1771" s="278"/>
      <c r="J1771" s="45"/>
      <c r="K1771" s="66"/>
      <c r="L1771" s="66"/>
    </row>
    <row r="1772" spans="1:12" x14ac:dyDescent="0.2">
      <c r="A1772" s="41"/>
      <c r="B1772" s="2"/>
      <c r="E1772" s="279"/>
      <c r="F1772" s="280"/>
      <c r="G1772" s="45"/>
      <c r="H1772" s="45"/>
      <c r="I1772" s="278"/>
      <c r="J1772" s="45"/>
      <c r="K1772" s="66"/>
      <c r="L1772" s="66"/>
    </row>
    <row r="1773" spans="1:12" x14ac:dyDescent="0.2">
      <c r="A1773" s="41"/>
      <c r="B1773" s="2"/>
      <c r="E1773" s="279"/>
      <c r="F1773" s="280"/>
      <c r="G1773" s="45"/>
      <c r="H1773" s="45"/>
      <c r="I1773" s="278"/>
      <c r="J1773" s="45"/>
      <c r="K1773" s="66"/>
      <c r="L1773" s="66"/>
    </row>
    <row r="1774" spans="1:12" x14ac:dyDescent="0.2">
      <c r="A1774" s="41"/>
      <c r="B1774" s="2"/>
      <c r="E1774" s="279"/>
      <c r="F1774" s="280"/>
      <c r="G1774" s="45"/>
      <c r="H1774" s="45"/>
      <c r="I1774" s="278"/>
      <c r="J1774" s="45"/>
      <c r="K1774" s="66"/>
      <c r="L1774" s="66"/>
    </row>
    <row r="1775" spans="1:12" x14ac:dyDescent="0.2">
      <c r="A1775" s="41"/>
      <c r="B1775" s="2"/>
      <c r="E1775" s="279"/>
      <c r="F1775" s="280"/>
      <c r="G1775" s="45"/>
      <c r="H1775" s="45"/>
      <c r="I1775" s="278"/>
      <c r="J1775" s="45"/>
      <c r="K1775" s="66"/>
      <c r="L1775" s="66"/>
    </row>
    <row r="1776" spans="1:12" x14ac:dyDescent="0.2">
      <c r="A1776" s="41"/>
      <c r="B1776" s="2"/>
      <c r="E1776" s="279"/>
      <c r="F1776" s="280"/>
      <c r="G1776" s="45"/>
      <c r="H1776" s="45"/>
      <c r="I1776" s="278"/>
      <c r="J1776" s="45"/>
      <c r="K1776" s="66"/>
      <c r="L1776" s="66"/>
    </row>
    <row r="1777" spans="1:12" x14ac:dyDescent="0.2">
      <c r="A1777" s="41"/>
      <c r="B1777" s="2"/>
      <c r="E1777" s="279"/>
      <c r="F1777" s="280"/>
      <c r="G1777" s="45"/>
      <c r="H1777" s="45"/>
      <c r="I1777" s="278"/>
      <c r="J1777" s="45"/>
      <c r="K1777" s="66"/>
      <c r="L1777" s="66"/>
    </row>
    <row r="1778" spans="1:12" x14ac:dyDescent="0.2">
      <c r="A1778" s="41"/>
      <c r="B1778" s="2"/>
      <c r="E1778" s="279"/>
      <c r="F1778" s="280"/>
      <c r="G1778" s="45"/>
      <c r="H1778" s="45"/>
      <c r="I1778" s="278"/>
      <c r="J1778" s="45"/>
      <c r="K1778" s="66"/>
      <c r="L1778" s="66"/>
    </row>
    <row r="1779" spans="1:12" x14ac:dyDescent="0.2">
      <c r="A1779" s="41"/>
      <c r="B1779" s="2"/>
      <c r="E1779" s="279"/>
      <c r="F1779" s="280"/>
      <c r="G1779" s="45"/>
      <c r="H1779" s="45"/>
      <c r="I1779" s="278"/>
      <c r="J1779" s="45"/>
      <c r="K1779" s="66"/>
      <c r="L1779" s="66"/>
    </row>
    <row r="1780" spans="1:12" x14ac:dyDescent="0.2">
      <c r="A1780" s="41"/>
      <c r="B1780" s="2"/>
      <c r="E1780" s="279"/>
      <c r="F1780" s="280"/>
      <c r="G1780" s="45"/>
      <c r="H1780" s="45"/>
      <c r="I1780" s="278"/>
      <c r="J1780" s="45"/>
      <c r="K1780" s="66"/>
      <c r="L1780" s="66"/>
    </row>
    <row r="1781" spans="1:12" x14ac:dyDescent="0.2">
      <c r="A1781" s="41"/>
      <c r="B1781" s="2"/>
      <c r="E1781" s="279"/>
      <c r="F1781" s="280"/>
      <c r="G1781" s="45"/>
      <c r="H1781" s="45"/>
      <c r="I1781" s="278"/>
      <c r="J1781" s="45"/>
      <c r="K1781" s="66"/>
      <c r="L1781" s="66"/>
    </row>
    <row r="1782" spans="1:12" x14ac:dyDescent="0.2">
      <c r="A1782" s="41"/>
      <c r="B1782" s="2"/>
      <c r="E1782" s="279"/>
      <c r="F1782" s="280"/>
      <c r="G1782" s="45"/>
      <c r="H1782" s="45"/>
      <c r="I1782" s="278"/>
      <c r="J1782" s="45"/>
      <c r="K1782" s="66"/>
      <c r="L1782" s="66"/>
    </row>
    <row r="1783" spans="1:12" x14ac:dyDescent="0.2">
      <c r="A1783" s="41"/>
      <c r="B1783" s="2"/>
      <c r="E1783" s="279"/>
      <c r="F1783" s="280"/>
      <c r="G1783" s="45"/>
      <c r="H1783" s="45"/>
      <c r="I1783" s="278"/>
      <c r="J1783" s="45"/>
      <c r="K1783" s="66"/>
      <c r="L1783" s="66"/>
    </row>
    <row r="1784" spans="1:12" x14ac:dyDescent="0.2">
      <c r="A1784" s="41"/>
      <c r="B1784" s="2"/>
      <c r="E1784" s="279"/>
      <c r="F1784" s="280"/>
      <c r="G1784" s="45"/>
      <c r="H1784" s="45"/>
      <c r="I1784" s="278"/>
      <c r="J1784" s="45"/>
      <c r="K1784" s="66"/>
      <c r="L1784" s="66"/>
    </row>
    <row r="1785" spans="1:12" x14ac:dyDescent="0.2">
      <c r="A1785" s="41"/>
      <c r="B1785" s="2"/>
      <c r="E1785" s="279"/>
      <c r="F1785" s="280"/>
      <c r="G1785" s="45"/>
      <c r="H1785" s="45"/>
      <c r="I1785" s="278"/>
      <c r="J1785" s="45"/>
      <c r="K1785" s="66"/>
      <c r="L1785" s="66"/>
    </row>
    <row r="1786" spans="1:12" x14ac:dyDescent="0.2">
      <c r="A1786" s="41"/>
      <c r="B1786" s="2"/>
      <c r="E1786" s="279"/>
      <c r="F1786" s="280"/>
      <c r="G1786" s="45"/>
      <c r="H1786" s="45"/>
      <c r="I1786" s="278"/>
      <c r="J1786" s="45"/>
      <c r="K1786" s="66"/>
      <c r="L1786" s="66"/>
    </row>
    <row r="1787" spans="1:12" x14ac:dyDescent="0.2">
      <c r="A1787" s="41"/>
      <c r="B1787" s="2"/>
      <c r="E1787" s="279"/>
      <c r="F1787" s="280"/>
      <c r="G1787" s="45"/>
      <c r="H1787" s="45"/>
      <c r="I1787" s="278"/>
      <c r="J1787" s="45"/>
      <c r="K1787" s="66"/>
      <c r="L1787" s="66"/>
    </row>
    <row r="1788" spans="1:12" x14ac:dyDescent="0.2">
      <c r="A1788" s="41"/>
      <c r="B1788" s="2"/>
      <c r="E1788" s="279"/>
      <c r="F1788" s="280"/>
      <c r="G1788" s="45"/>
      <c r="H1788" s="45"/>
      <c r="I1788" s="278"/>
      <c r="J1788" s="45"/>
      <c r="K1788" s="66"/>
      <c r="L1788" s="66"/>
    </row>
    <row r="1789" spans="1:12" x14ac:dyDescent="0.2">
      <c r="A1789" s="41"/>
      <c r="B1789" s="2"/>
      <c r="E1789" s="279"/>
      <c r="F1789" s="280"/>
      <c r="G1789" s="45"/>
      <c r="H1789" s="45"/>
      <c r="I1789" s="278"/>
      <c r="J1789" s="45"/>
      <c r="K1789" s="66"/>
      <c r="L1789" s="66"/>
    </row>
    <row r="1790" spans="1:12" x14ac:dyDescent="0.2">
      <c r="A1790" s="41"/>
      <c r="B1790" s="2"/>
      <c r="E1790" s="279"/>
      <c r="F1790" s="280"/>
      <c r="G1790" s="45"/>
      <c r="H1790" s="45"/>
      <c r="I1790" s="278"/>
      <c r="J1790" s="45"/>
      <c r="K1790" s="66"/>
      <c r="L1790" s="66"/>
    </row>
    <row r="1791" spans="1:12" x14ac:dyDescent="0.2">
      <c r="A1791" s="41"/>
      <c r="B1791" s="2"/>
      <c r="E1791" s="279"/>
      <c r="F1791" s="280"/>
      <c r="G1791" s="45"/>
      <c r="H1791" s="45"/>
      <c r="I1791" s="278"/>
      <c r="J1791" s="45"/>
      <c r="K1791" s="66"/>
      <c r="L1791" s="66"/>
    </row>
    <row r="1792" spans="1:12" x14ac:dyDescent="0.2">
      <c r="A1792" s="41"/>
      <c r="B1792" s="2"/>
      <c r="E1792" s="279"/>
      <c r="F1792" s="280"/>
      <c r="G1792" s="45"/>
      <c r="H1792" s="45"/>
      <c r="I1792" s="278"/>
      <c r="J1792" s="45"/>
      <c r="K1792" s="66"/>
      <c r="L1792" s="66"/>
    </row>
    <row r="1793" spans="1:12" x14ac:dyDescent="0.2">
      <c r="A1793" s="41"/>
      <c r="B1793" s="2"/>
      <c r="E1793" s="279"/>
      <c r="F1793" s="280"/>
      <c r="G1793" s="45"/>
      <c r="H1793" s="45"/>
      <c r="I1793" s="278"/>
      <c r="J1793" s="45"/>
      <c r="K1793" s="66"/>
      <c r="L1793" s="66"/>
    </row>
    <row r="1794" spans="1:12" x14ac:dyDescent="0.2">
      <c r="A1794" s="41"/>
      <c r="B1794" s="2"/>
      <c r="E1794" s="279"/>
      <c r="F1794" s="280"/>
      <c r="G1794" s="45"/>
      <c r="H1794" s="45"/>
      <c r="I1794" s="278"/>
      <c r="J1794" s="45"/>
      <c r="K1794" s="66"/>
      <c r="L1794" s="66"/>
    </row>
    <row r="1795" spans="1:12" x14ac:dyDescent="0.2">
      <c r="A1795" s="41"/>
      <c r="B1795" s="2"/>
      <c r="E1795" s="279"/>
      <c r="F1795" s="280"/>
      <c r="G1795" s="45"/>
      <c r="H1795" s="45"/>
      <c r="I1795" s="278"/>
      <c r="J1795" s="45"/>
      <c r="K1795" s="66"/>
      <c r="L1795" s="66"/>
    </row>
    <row r="1796" spans="1:12" x14ac:dyDescent="0.2">
      <c r="A1796" s="41"/>
      <c r="B1796" s="2"/>
      <c r="E1796" s="279"/>
      <c r="F1796" s="280"/>
      <c r="G1796" s="45"/>
      <c r="H1796" s="45"/>
      <c r="I1796" s="278"/>
      <c r="J1796" s="45"/>
      <c r="K1796" s="66"/>
      <c r="L1796" s="66"/>
    </row>
    <row r="1797" spans="1:12" x14ac:dyDescent="0.2">
      <c r="A1797" s="41"/>
      <c r="B1797" s="2"/>
      <c r="E1797" s="279"/>
      <c r="F1797" s="280"/>
      <c r="G1797" s="45"/>
      <c r="H1797" s="45"/>
      <c r="I1797" s="278"/>
      <c r="J1797" s="45"/>
      <c r="K1797" s="66"/>
      <c r="L1797" s="66"/>
    </row>
    <row r="1798" spans="1:12" x14ac:dyDescent="0.2">
      <c r="A1798" s="41"/>
      <c r="B1798" s="2"/>
      <c r="E1798" s="279"/>
      <c r="F1798" s="280"/>
      <c r="G1798" s="45"/>
      <c r="H1798" s="45"/>
      <c r="I1798" s="278"/>
      <c r="J1798" s="45"/>
      <c r="K1798" s="66"/>
      <c r="L1798" s="66"/>
    </row>
    <row r="1799" spans="1:12" x14ac:dyDescent="0.2">
      <c r="A1799" s="41"/>
      <c r="B1799" s="2"/>
      <c r="E1799" s="279"/>
      <c r="F1799" s="280"/>
      <c r="G1799" s="45"/>
      <c r="H1799" s="45"/>
      <c r="I1799" s="278"/>
      <c r="J1799" s="45"/>
      <c r="K1799" s="66"/>
      <c r="L1799" s="66"/>
    </row>
    <row r="1800" spans="1:12" x14ac:dyDescent="0.2">
      <c r="A1800" s="41"/>
      <c r="B1800" s="2"/>
      <c r="E1800" s="279"/>
      <c r="F1800" s="280"/>
      <c r="G1800" s="45"/>
      <c r="H1800" s="45"/>
      <c r="I1800" s="278"/>
      <c r="J1800" s="45"/>
      <c r="K1800" s="66"/>
      <c r="L1800" s="66"/>
    </row>
    <row r="1801" spans="1:12" x14ac:dyDescent="0.2">
      <c r="A1801" s="41"/>
      <c r="B1801" s="2"/>
      <c r="E1801" s="279"/>
      <c r="F1801" s="280"/>
      <c r="G1801" s="45"/>
      <c r="H1801" s="45"/>
      <c r="I1801" s="278"/>
      <c r="J1801" s="45"/>
      <c r="K1801" s="66"/>
      <c r="L1801" s="66"/>
    </row>
    <row r="1802" spans="1:12" x14ac:dyDescent="0.2">
      <c r="A1802" s="41"/>
      <c r="B1802" s="2"/>
      <c r="E1802" s="279"/>
      <c r="F1802" s="280"/>
      <c r="G1802" s="45"/>
      <c r="H1802" s="45"/>
      <c r="I1802" s="278"/>
      <c r="J1802" s="45"/>
      <c r="K1802" s="66"/>
      <c r="L1802" s="66"/>
    </row>
    <row r="1803" spans="1:12" x14ac:dyDescent="0.2">
      <c r="A1803" s="41"/>
      <c r="B1803" s="2"/>
      <c r="E1803" s="279"/>
      <c r="F1803" s="280"/>
      <c r="G1803" s="45"/>
      <c r="H1803" s="45"/>
      <c r="I1803" s="278"/>
      <c r="J1803" s="45"/>
      <c r="K1803" s="66"/>
      <c r="L1803" s="66"/>
    </row>
    <row r="1804" spans="1:12" x14ac:dyDescent="0.2">
      <c r="A1804" s="41"/>
      <c r="B1804" s="2"/>
      <c r="E1804" s="279"/>
      <c r="F1804" s="280"/>
      <c r="G1804" s="45"/>
      <c r="H1804" s="45"/>
      <c r="I1804" s="278"/>
      <c r="J1804" s="45"/>
      <c r="K1804" s="66"/>
      <c r="L1804" s="66"/>
    </row>
    <row r="1805" spans="1:12" x14ac:dyDescent="0.2">
      <c r="A1805" s="41"/>
      <c r="B1805" s="2"/>
      <c r="E1805" s="279"/>
      <c r="F1805" s="280"/>
      <c r="G1805" s="45"/>
      <c r="H1805" s="45"/>
      <c r="I1805" s="278"/>
      <c r="J1805" s="45"/>
      <c r="K1805" s="66"/>
      <c r="L1805" s="66"/>
    </row>
    <row r="1806" spans="1:12" x14ac:dyDescent="0.2">
      <c r="A1806" s="41"/>
      <c r="B1806" s="2"/>
      <c r="E1806" s="279"/>
      <c r="F1806" s="280"/>
      <c r="G1806" s="45"/>
      <c r="H1806" s="45"/>
      <c r="I1806" s="278"/>
      <c r="J1806" s="45"/>
      <c r="K1806" s="66"/>
      <c r="L1806" s="66"/>
    </row>
    <row r="1807" spans="1:12" x14ac:dyDescent="0.2">
      <c r="A1807" s="41"/>
      <c r="B1807" s="2"/>
      <c r="E1807" s="279"/>
      <c r="F1807" s="280"/>
      <c r="G1807" s="45"/>
      <c r="H1807" s="45"/>
      <c r="I1807" s="278"/>
      <c r="J1807" s="45"/>
      <c r="K1807" s="66"/>
      <c r="L1807" s="66"/>
    </row>
    <row r="1808" spans="1:12" x14ac:dyDescent="0.2">
      <c r="A1808" s="41"/>
      <c r="B1808" s="2"/>
      <c r="E1808" s="279"/>
      <c r="F1808" s="280"/>
      <c r="G1808" s="45"/>
      <c r="H1808" s="45"/>
      <c r="I1808" s="278"/>
      <c r="J1808" s="45"/>
      <c r="K1808" s="66"/>
      <c r="L1808" s="66"/>
    </row>
    <row r="1809" spans="1:12" x14ac:dyDescent="0.2">
      <c r="A1809" s="41"/>
      <c r="B1809" s="2"/>
      <c r="E1809" s="279"/>
      <c r="F1809" s="280"/>
      <c r="G1809" s="45"/>
      <c r="H1809" s="45"/>
      <c r="I1809" s="278"/>
      <c r="J1809" s="45"/>
      <c r="K1809" s="66"/>
      <c r="L1809" s="66"/>
    </row>
    <row r="1810" spans="1:12" x14ac:dyDescent="0.2">
      <c r="A1810" s="41"/>
      <c r="B1810" s="2"/>
      <c r="E1810" s="279"/>
      <c r="F1810" s="280"/>
      <c r="G1810" s="45"/>
      <c r="H1810" s="45"/>
      <c r="I1810" s="278"/>
      <c r="J1810" s="45"/>
      <c r="K1810" s="66"/>
      <c r="L1810" s="66"/>
    </row>
    <row r="1811" spans="1:12" x14ac:dyDescent="0.2">
      <c r="A1811" s="41"/>
      <c r="B1811" s="2"/>
      <c r="E1811" s="279"/>
      <c r="F1811" s="280"/>
      <c r="G1811" s="45"/>
      <c r="H1811" s="45"/>
      <c r="I1811" s="278"/>
      <c r="J1811" s="45"/>
      <c r="K1811" s="66"/>
      <c r="L1811" s="66"/>
    </row>
    <row r="1812" spans="1:12" x14ac:dyDescent="0.2">
      <c r="A1812" s="41"/>
      <c r="B1812" s="2"/>
      <c r="E1812" s="279"/>
      <c r="F1812" s="280"/>
      <c r="G1812" s="45"/>
      <c r="H1812" s="45"/>
      <c r="I1812" s="278"/>
      <c r="J1812" s="45"/>
      <c r="K1812" s="66"/>
      <c r="L1812" s="66"/>
    </row>
    <row r="1813" spans="1:12" x14ac:dyDescent="0.2">
      <c r="A1813" s="41"/>
      <c r="B1813" s="2"/>
      <c r="E1813" s="279"/>
      <c r="F1813" s="280"/>
      <c r="G1813" s="45"/>
      <c r="H1813" s="45"/>
      <c r="I1813" s="278"/>
      <c r="J1813" s="45"/>
      <c r="K1813" s="66"/>
      <c r="L1813" s="66"/>
    </row>
    <row r="1814" spans="1:12" x14ac:dyDescent="0.2">
      <c r="A1814" s="41"/>
      <c r="B1814" s="2"/>
      <c r="E1814" s="279"/>
      <c r="F1814" s="280"/>
      <c r="G1814" s="45"/>
      <c r="H1814" s="45"/>
      <c r="I1814" s="278"/>
      <c r="J1814" s="45"/>
      <c r="K1814" s="66"/>
      <c r="L1814" s="66"/>
    </row>
    <row r="1815" spans="1:12" x14ac:dyDescent="0.2">
      <c r="A1815" s="41"/>
      <c r="B1815" s="2"/>
      <c r="E1815" s="279"/>
      <c r="F1815" s="280"/>
      <c r="G1815" s="45"/>
      <c r="H1815" s="45"/>
      <c r="I1815" s="278"/>
      <c r="J1815" s="45"/>
      <c r="K1815" s="66"/>
      <c r="L1815" s="66"/>
    </row>
    <row r="1816" spans="1:12" x14ac:dyDescent="0.2">
      <c r="A1816" s="41"/>
      <c r="B1816" s="2"/>
      <c r="E1816" s="279"/>
      <c r="F1816" s="280"/>
      <c r="G1816" s="45"/>
      <c r="H1816" s="45"/>
      <c r="I1816" s="278"/>
      <c r="J1816" s="45"/>
      <c r="K1816" s="66"/>
      <c r="L1816" s="66"/>
    </row>
    <row r="1817" spans="1:12" x14ac:dyDescent="0.2">
      <c r="A1817" s="41"/>
      <c r="B1817" s="2"/>
      <c r="E1817" s="279"/>
      <c r="F1817" s="280"/>
      <c r="G1817" s="45"/>
      <c r="H1817" s="45"/>
      <c r="I1817" s="278"/>
      <c r="J1817" s="45"/>
      <c r="K1817" s="66"/>
      <c r="L1817" s="66"/>
    </row>
    <row r="1818" spans="1:12" x14ac:dyDescent="0.2">
      <c r="A1818" s="41"/>
      <c r="B1818" s="2"/>
      <c r="E1818" s="279"/>
      <c r="F1818" s="280"/>
      <c r="G1818" s="45"/>
      <c r="H1818" s="45"/>
      <c r="I1818" s="278"/>
      <c r="J1818" s="45"/>
      <c r="K1818" s="66"/>
      <c r="L1818" s="66"/>
    </row>
    <row r="1819" spans="1:12" x14ac:dyDescent="0.2">
      <c r="A1819" s="41"/>
      <c r="B1819" s="2"/>
      <c r="E1819" s="279"/>
      <c r="F1819" s="280"/>
      <c r="G1819" s="45"/>
      <c r="H1819" s="45"/>
      <c r="I1819" s="278"/>
      <c r="J1819" s="45"/>
      <c r="K1819" s="66"/>
      <c r="L1819" s="66"/>
    </row>
    <row r="1820" spans="1:12" x14ac:dyDescent="0.2">
      <c r="A1820" s="41"/>
      <c r="B1820" s="2"/>
      <c r="E1820" s="279"/>
      <c r="F1820" s="280"/>
      <c r="G1820" s="45"/>
      <c r="H1820" s="45"/>
      <c r="I1820" s="278"/>
      <c r="J1820" s="45"/>
      <c r="K1820" s="66"/>
      <c r="L1820" s="66"/>
    </row>
    <row r="1821" spans="1:12" x14ac:dyDescent="0.2">
      <c r="A1821" s="41"/>
      <c r="B1821" s="2"/>
      <c r="E1821" s="279"/>
      <c r="F1821" s="280"/>
      <c r="G1821" s="45"/>
      <c r="H1821" s="45"/>
      <c r="I1821" s="278"/>
      <c r="J1821" s="45"/>
      <c r="K1821" s="66"/>
      <c r="L1821" s="66"/>
    </row>
    <row r="1822" spans="1:12" x14ac:dyDescent="0.2">
      <c r="A1822" s="41"/>
      <c r="B1822" s="2"/>
      <c r="E1822" s="279"/>
      <c r="F1822" s="280"/>
      <c r="G1822" s="45"/>
      <c r="H1822" s="45"/>
      <c r="I1822" s="278"/>
      <c r="J1822" s="45"/>
      <c r="K1822" s="66"/>
      <c r="L1822" s="66"/>
    </row>
    <row r="1823" spans="1:12" x14ac:dyDescent="0.2">
      <c r="A1823" s="41"/>
      <c r="B1823" s="2"/>
      <c r="E1823" s="279"/>
      <c r="F1823" s="280"/>
      <c r="G1823" s="45"/>
      <c r="H1823" s="45"/>
      <c r="I1823" s="278"/>
      <c r="J1823" s="45"/>
      <c r="K1823" s="66"/>
      <c r="L1823" s="66"/>
    </row>
    <row r="1824" spans="1:12" x14ac:dyDescent="0.2">
      <c r="A1824" s="41"/>
      <c r="B1824" s="2"/>
      <c r="E1824" s="279"/>
      <c r="F1824" s="280"/>
      <c r="G1824" s="45"/>
      <c r="H1824" s="45"/>
      <c r="I1824" s="278"/>
      <c r="J1824" s="45"/>
      <c r="K1824" s="66"/>
      <c r="L1824" s="66"/>
    </row>
    <row r="1825" spans="1:12" x14ac:dyDescent="0.2">
      <c r="A1825" s="41"/>
      <c r="B1825" s="2"/>
      <c r="E1825" s="279"/>
      <c r="F1825" s="280"/>
      <c r="G1825" s="45"/>
      <c r="H1825" s="45"/>
      <c r="I1825" s="278"/>
      <c r="J1825" s="45"/>
      <c r="K1825" s="66"/>
      <c r="L1825" s="66"/>
    </row>
    <row r="1826" spans="1:12" x14ac:dyDescent="0.2">
      <c r="A1826" s="41"/>
      <c r="B1826" s="2"/>
      <c r="E1826" s="279"/>
      <c r="F1826" s="280"/>
      <c r="G1826" s="45"/>
      <c r="H1826" s="45"/>
      <c r="I1826" s="278"/>
      <c r="J1826" s="45"/>
      <c r="K1826" s="66"/>
      <c r="L1826" s="66"/>
    </row>
    <row r="1827" spans="1:12" x14ac:dyDescent="0.2">
      <c r="A1827" s="41"/>
      <c r="B1827" s="2"/>
      <c r="E1827" s="279"/>
      <c r="F1827" s="280"/>
      <c r="G1827" s="45"/>
      <c r="H1827" s="45"/>
      <c r="I1827" s="278"/>
      <c r="J1827" s="45"/>
      <c r="K1827" s="66"/>
      <c r="L1827" s="66"/>
    </row>
    <row r="1828" spans="1:12" x14ac:dyDescent="0.2">
      <c r="A1828" s="41"/>
      <c r="B1828" s="2"/>
      <c r="E1828" s="279"/>
      <c r="F1828" s="280"/>
      <c r="G1828" s="45"/>
      <c r="H1828" s="45"/>
      <c r="I1828" s="278"/>
      <c r="J1828" s="45"/>
      <c r="K1828" s="66"/>
      <c r="L1828" s="66"/>
    </row>
    <row r="1829" spans="1:12" x14ac:dyDescent="0.2">
      <c r="A1829" s="41"/>
      <c r="B1829" s="2"/>
      <c r="E1829" s="279"/>
      <c r="F1829" s="280"/>
      <c r="G1829" s="45"/>
      <c r="H1829" s="45"/>
      <c r="I1829" s="278"/>
      <c r="J1829" s="45"/>
      <c r="K1829" s="66"/>
      <c r="L1829" s="66"/>
    </row>
    <row r="1830" spans="1:12" x14ac:dyDescent="0.2">
      <c r="A1830" s="41"/>
      <c r="B1830" s="2"/>
      <c r="E1830" s="279"/>
      <c r="F1830" s="280"/>
      <c r="G1830" s="45"/>
      <c r="H1830" s="45"/>
      <c r="I1830" s="278"/>
      <c r="J1830" s="45"/>
      <c r="K1830" s="66"/>
      <c r="L1830" s="66"/>
    </row>
    <row r="1831" spans="1:12" x14ac:dyDescent="0.2">
      <c r="A1831" s="41"/>
      <c r="B1831" s="2"/>
      <c r="E1831" s="279"/>
      <c r="F1831" s="280"/>
      <c r="G1831" s="45"/>
      <c r="H1831" s="45"/>
      <c r="I1831" s="278"/>
      <c r="J1831" s="45"/>
      <c r="K1831" s="66"/>
      <c r="L1831" s="66"/>
    </row>
    <row r="1832" spans="1:12" x14ac:dyDescent="0.2">
      <c r="A1832" s="41"/>
      <c r="B1832" s="2"/>
      <c r="E1832" s="279"/>
      <c r="F1832" s="280"/>
      <c r="G1832" s="45"/>
      <c r="H1832" s="45"/>
      <c r="I1832" s="278"/>
      <c r="J1832" s="45"/>
      <c r="K1832" s="66"/>
      <c r="L1832" s="66"/>
    </row>
    <row r="1833" spans="1:12" x14ac:dyDescent="0.2">
      <c r="A1833" s="41"/>
      <c r="B1833" s="2"/>
      <c r="E1833" s="279"/>
      <c r="F1833" s="280"/>
      <c r="G1833" s="45"/>
      <c r="H1833" s="45"/>
      <c r="I1833" s="278"/>
      <c r="J1833" s="45"/>
      <c r="K1833" s="66"/>
      <c r="L1833" s="66"/>
    </row>
    <row r="1834" spans="1:12" x14ac:dyDescent="0.2">
      <c r="A1834" s="41"/>
      <c r="B1834" s="2"/>
      <c r="E1834" s="279"/>
      <c r="F1834" s="280"/>
      <c r="G1834" s="45"/>
      <c r="H1834" s="45"/>
      <c r="I1834" s="278"/>
      <c r="J1834" s="45"/>
      <c r="K1834" s="66"/>
      <c r="L1834" s="66"/>
    </row>
    <row r="1835" spans="1:12" x14ac:dyDescent="0.2">
      <c r="A1835" s="41"/>
      <c r="B1835" s="2"/>
      <c r="E1835" s="279"/>
      <c r="F1835" s="280"/>
      <c r="G1835" s="45"/>
      <c r="H1835" s="45"/>
      <c r="I1835" s="278"/>
      <c r="J1835" s="45"/>
      <c r="K1835" s="66"/>
      <c r="L1835" s="66"/>
    </row>
    <row r="1836" spans="1:12" x14ac:dyDescent="0.2">
      <c r="A1836" s="41"/>
      <c r="B1836" s="2"/>
      <c r="E1836" s="279"/>
      <c r="F1836" s="280"/>
      <c r="G1836" s="45"/>
      <c r="H1836" s="45"/>
      <c r="I1836" s="278"/>
      <c r="J1836" s="45"/>
      <c r="K1836" s="66"/>
      <c r="L1836" s="66"/>
    </row>
    <row r="1837" spans="1:12" x14ac:dyDescent="0.2">
      <c r="A1837" s="41"/>
      <c r="B1837" s="2"/>
      <c r="E1837" s="279"/>
      <c r="F1837" s="280"/>
      <c r="G1837" s="45"/>
      <c r="H1837" s="45"/>
      <c r="I1837" s="278"/>
      <c r="J1837" s="45"/>
      <c r="K1837" s="66"/>
      <c r="L1837" s="66"/>
    </row>
    <row r="1838" spans="1:12" x14ac:dyDescent="0.2">
      <c r="A1838" s="41"/>
      <c r="B1838" s="2"/>
      <c r="E1838" s="279"/>
      <c r="F1838" s="280"/>
      <c r="G1838" s="45"/>
      <c r="H1838" s="45"/>
      <c r="I1838" s="278"/>
      <c r="J1838" s="45"/>
      <c r="K1838" s="66"/>
      <c r="L1838" s="66"/>
    </row>
    <row r="1839" spans="1:12" x14ac:dyDescent="0.2">
      <c r="A1839" s="41"/>
      <c r="B1839" s="2"/>
      <c r="E1839" s="279"/>
      <c r="F1839" s="280"/>
      <c r="G1839" s="45"/>
      <c r="H1839" s="45"/>
      <c r="I1839" s="278"/>
      <c r="J1839" s="45"/>
      <c r="K1839" s="66"/>
      <c r="L1839" s="66"/>
    </row>
    <row r="1840" spans="1:12" x14ac:dyDescent="0.2">
      <c r="A1840" s="41"/>
      <c r="B1840" s="2"/>
      <c r="E1840" s="279"/>
      <c r="F1840" s="280"/>
      <c r="G1840" s="45"/>
      <c r="H1840" s="45"/>
      <c r="I1840" s="278"/>
      <c r="J1840" s="45"/>
      <c r="K1840" s="66"/>
      <c r="L1840" s="66"/>
    </row>
    <row r="1841" spans="1:12" x14ac:dyDescent="0.2">
      <c r="A1841" s="41"/>
      <c r="B1841" s="2"/>
      <c r="E1841" s="279"/>
      <c r="F1841" s="280"/>
      <c r="G1841" s="45"/>
      <c r="H1841" s="45"/>
      <c r="I1841" s="278"/>
      <c r="J1841" s="45"/>
      <c r="K1841" s="66"/>
      <c r="L1841" s="66"/>
    </row>
    <row r="1842" spans="1:12" x14ac:dyDescent="0.2">
      <c r="A1842" s="41"/>
      <c r="B1842" s="2"/>
      <c r="E1842" s="279"/>
      <c r="F1842" s="280"/>
      <c r="G1842" s="45"/>
      <c r="H1842" s="45"/>
      <c r="I1842" s="278"/>
      <c r="J1842" s="45"/>
      <c r="K1842" s="66"/>
      <c r="L1842" s="66"/>
    </row>
    <row r="1843" spans="1:12" x14ac:dyDescent="0.2">
      <c r="A1843" s="41"/>
      <c r="B1843" s="2"/>
      <c r="E1843" s="279"/>
      <c r="F1843" s="280"/>
      <c r="G1843" s="45"/>
      <c r="H1843" s="45"/>
      <c r="I1843" s="278"/>
      <c r="J1843" s="45"/>
      <c r="K1843" s="66"/>
      <c r="L1843" s="66"/>
    </row>
    <row r="1844" spans="1:12" x14ac:dyDescent="0.2">
      <c r="A1844" s="41"/>
      <c r="B1844" s="2"/>
      <c r="E1844" s="279"/>
      <c r="F1844" s="280"/>
      <c r="G1844" s="45"/>
      <c r="H1844" s="45"/>
      <c r="I1844" s="278"/>
      <c r="J1844" s="45"/>
      <c r="K1844" s="66"/>
      <c r="L1844" s="66"/>
    </row>
    <row r="1845" spans="1:12" x14ac:dyDescent="0.2">
      <c r="A1845" s="41"/>
      <c r="B1845" s="2"/>
      <c r="E1845" s="279"/>
      <c r="F1845" s="280"/>
      <c r="G1845" s="45"/>
      <c r="H1845" s="45"/>
      <c r="I1845" s="278"/>
      <c r="J1845" s="45"/>
      <c r="K1845" s="66"/>
      <c r="L1845" s="66"/>
    </row>
    <row r="1846" spans="1:12" x14ac:dyDescent="0.2">
      <c r="A1846" s="41"/>
      <c r="B1846" s="2"/>
      <c r="E1846" s="279"/>
      <c r="F1846" s="280"/>
      <c r="G1846" s="45"/>
      <c r="H1846" s="45"/>
      <c r="I1846" s="278"/>
      <c r="J1846" s="45"/>
      <c r="K1846" s="66"/>
      <c r="L1846" s="66"/>
    </row>
    <row r="1847" spans="1:12" x14ac:dyDescent="0.2">
      <c r="A1847" s="41"/>
      <c r="B1847" s="2"/>
      <c r="E1847" s="279"/>
      <c r="F1847" s="280"/>
      <c r="G1847" s="45"/>
      <c r="H1847" s="45"/>
      <c r="I1847" s="278"/>
      <c r="J1847" s="45"/>
      <c r="K1847" s="66"/>
      <c r="L1847" s="66"/>
    </row>
    <row r="1848" spans="1:12" x14ac:dyDescent="0.2">
      <c r="A1848" s="41"/>
      <c r="B1848" s="2"/>
      <c r="E1848" s="279"/>
      <c r="F1848" s="280"/>
      <c r="G1848" s="45"/>
      <c r="H1848" s="45"/>
      <c r="I1848" s="278"/>
      <c r="J1848" s="45"/>
      <c r="K1848" s="66"/>
      <c r="L1848" s="66"/>
    </row>
    <row r="1849" spans="1:12" x14ac:dyDescent="0.2">
      <c r="A1849" s="41"/>
      <c r="B1849" s="2"/>
      <c r="E1849" s="279"/>
      <c r="F1849" s="280"/>
      <c r="G1849" s="45"/>
      <c r="H1849" s="45"/>
      <c r="I1849" s="278"/>
      <c r="J1849" s="45"/>
      <c r="K1849" s="66"/>
      <c r="L1849" s="66"/>
    </row>
    <row r="1850" spans="1:12" x14ac:dyDescent="0.2">
      <c r="A1850" s="41"/>
      <c r="B1850" s="2"/>
      <c r="E1850" s="279"/>
      <c r="F1850" s="280"/>
      <c r="G1850" s="45"/>
      <c r="H1850" s="45"/>
      <c r="I1850" s="278"/>
      <c r="J1850" s="45"/>
      <c r="K1850" s="66"/>
      <c r="L1850" s="66"/>
    </row>
    <row r="1851" spans="1:12" x14ac:dyDescent="0.2">
      <c r="A1851" s="41"/>
      <c r="B1851" s="2"/>
      <c r="E1851" s="279"/>
      <c r="F1851" s="280"/>
      <c r="G1851" s="45"/>
      <c r="H1851" s="45"/>
      <c r="I1851" s="278"/>
      <c r="J1851" s="45"/>
      <c r="K1851" s="66"/>
      <c r="L1851" s="66"/>
    </row>
    <row r="1852" spans="1:12" x14ac:dyDescent="0.2">
      <c r="A1852" s="41"/>
      <c r="B1852" s="2"/>
      <c r="E1852" s="279"/>
      <c r="F1852" s="280"/>
      <c r="G1852" s="45"/>
      <c r="H1852" s="45"/>
      <c r="I1852" s="278"/>
      <c r="J1852" s="45"/>
      <c r="K1852" s="66"/>
      <c r="L1852" s="66"/>
    </row>
    <row r="1853" spans="1:12" x14ac:dyDescent="0.2">
      <c r="A1853" s="41"/>
      <c r="B1853" s="2"/>
      <c r="E1853" s="279"/>
      <c r="F1853" s="280"/>
      <c r="G1853" s="45"/>
      <c r="H1853" s="45"/>
      <c r="I1853" s="278"/>
      <c r="J1853" s="45"/>
      <c r="K1853" s="66"/>
      <c r="L1853" s="66"/>
    </row>
    <row r="1854" spans="1:12" x14ac:dyDescent="0.2">
      <c r="A1854" s="41"/>
      <c r="B1854" s="2"/>
      <c r="E1854" s="279"/>
      <c r="F1854" s="280"/>
      <c r="G1854" s="45"/>
      <c r="H1854" s="45"/>
      <c r="I1854" s="278"/>
      <c r="J1854" s="45"/>
      <c r="K1854" s="66"/>
      <c r="L1854" s="66"/>
    </row>
    <row r="1855" spans="1:12" x14ac:dyDescent="0.2">
      <c r="A1855" s="41"/>
      <c r="B1855" s="2"/>
      <c r="E1855" s="279"/>
      <c r="F1855" s="280"/>
      <c r="G1855" s="45"/>
      <c r="H1855" s="45"/>
      <c r="I1855" s="278"/>
      <c r="J1855" s="45"/>
      <c r="K1855" s="66"/>
      <c r="L1855" s="66"/>
    </row>
    <row r="1856" spans="1:12" x14ac:dyDescent="0.2">
      <c r="A1856" s="41"/>
      <c r="B1856" s="2"/>
      <c r="E1856" s="279"/>
      <c r="F1856" s="280"/>
      <c r="G1856" s="45"/>
      <c r="H1856" s="45"/>
      <c r="I1856" s="278"/>
      <c r="J1856" s="45"/>
      <c r="K1856" s="66"/>
      <c r="L1856" s="66"/>
    </row>
    <row r="1857" spans="1:12" x14ac:dyDescent="0.2">
      <c r="A1857" s="41"/>
      <c r="B1857" s="2"/>
      <c r="E1857" s="279"/>
      <c r="F1857" s="280"/>
      <c r="G1857" s="45"/>
      <c r="H1857" s="45"/>
      <c r="I1857" s="278"/>
      <c r="J1857" s="45"/>
      <c r="K1857" s="66"/>
      <c r="L1857" s="66"/>
    </row>
    <row r="1858" spans="1:12" x14ac:dyDescent="0.2">
      <c r="A1858" s="41"/>
      <c r="B1858" s="2"/>
      <c r="E1858" s="279"/>
      <c r="F1858" s="280"/>
      <c r="G1858" s="45"/>
      <c r="H1858" s="45"/>
      <c r="I1858" s="278"/>
      <c r="J1858" s="45"/>
      <c r="K1858" s="66"/>
      <c r="L1858" s="66"/>
    </row>
    <row r="1859" spans="1:12" x14ac:dyDescent="0.2">
      <c r="A1859" s="41"/>
      <c r="B1859" s="2"/>
      <c r="E1859" s="279"/>
      <c r="F1859" s="280"/>
      <c r="G1859" s="45"/>
      <c r="H1859" s="45"/>
      <c r="I1859" s="278"/>
      <c r="J1859" s="45"/>
      <c r="K1859" s="66"/>
      <c r="L1859" s="66"/>
    </row>
    <row r="1860" spans="1:12" x14ac:dyDescent="0.2">
      <c r="A1860" s="41"/>
      <c r="B1860" s="2"/>
      <c r="E1860" s="279"/>
      <c r="F1860" s="280"/>
      <c r="G1860" s="45"/>
      <c r="H1860" s="45"/>
      <c r="I1860" s="278"/>
      <c r="J1860" s="45"/>
      <c r="K1860" s="66"/>
      <c r="L1860" s="66"/>
    </row>
    <row r="1861" spans="1:12" x14ac:dyDescent="0.2">
      <c r="A1861" s="41"/>
      <c r="B1861" s="2"/>
      <c r="E1861" s="279"/>
      <c r="F1861" s="280"/>
      <c r="G1861" s="45"/>
      <c r="H1861" s="45"/>
      <c r="I1861" s="278"/>
      <c r="J1861" s="45"/>
      <c r="K1861" s="66"/>
      <c r="L1861" s="66"/>
    </row>
    <row r="1862" spans="1:12" x14ac:dyDescent="0.2">
      <c r="A1862" s="41"/>
      <c r="B1862" s="2"/>
      <c r="E1862" s="279"/>
      <c r="F1862" s="280"/>
      <c r="G1862" s="45"/>
      <c r="H1862" s="45"/>
      <c r="I1862" s="278"/>
      <c r="J1862" s="45"/>
      <c r="K1862" s="66"/>
      <c r="L1862" s="66"/>
    </row>
    <row r="1863" spans="1:12" x14ac:dyDescent="0.2">
      <c r="A1863" s="41"/>
      <c r="B1863" s="2"/>
      <c r="E1863" s="279"/>
      <c r="F1863" s="280"/>
      <c r="G1863" s="45"/>
      <c r="H1863" s="45"/>
      <c r="I1863" s="278"/>
      <c r="J1863" s="45"/>
      <c r="K1863" s="66"/>
      <c r="L1863" s="66"/>
    </row>
    <row r="1864" spans="1:12" x14ac:dyDescent="0.2">
      <c r="A1864" s="41"/>
      <c r="B1864" s="2"/>
      <c r="E1864" s="279"/>
      <c r="F1864" s="280"/>
      <c r="G1864" s="45"/>
      <c r="H1864" s="45"/>
      <c r="I1864" s="278"/>
      <c r="J1864" s="45"/>
      <c r="K1864" s="66"/>
      <c r="L1864" s="66"/>
    </row>
    <row r="1865" spans="1:12" x14ac:dyDescent="0.2">
      <c r="A1865" s="41"/>
      <c r="B1865" s="2"/>
      <c r="E1865" s="279"/>
      <c r="F1865" s="280"/>
      <c r="G1865" s="45"/>
      <c r="H1865" s="45"/>
      <c r="I1865" s="278"/>
      <c r="J1865" s="45"/>
      <c r="K1865" s="66"/>
      <c r="L1865" s="66"/>
    </row>
    <row r="1866" spans="1:12" x14ac:dyDescent="0.2">
      <c r="A1866" s="41"/>
      <c r="B1866" s="2"/>
      <c r="E1866" s="279"/>
      <c r="F1866" s="280"/>
      <c r="G1866" s="45"/>
      <c r="H1866" s="45"/>
      <c r="I1866" s="278"/>
      <c r="J1866" s="45"/>
      <c r="K1866" s="66"/>
      <c r="L1866" s="66"/>
    </row>
    <row r="1867" spans="1:12" x14ac:dyDescent="0.2">
      <c r="A1867" s="41"/>
      <c r="B1867" s="2"/>
      <c r="E1867" s="279"/>
      <c r="F1867" s="280"/>
      <c r="G1867" s="45"/>
      <c r="H1867" s="45"/>
      <c r="I1867" s="278"/>
      <c r="J1867" s="45"/>
      <c r="K1867" s="66"/>
      <c r="L1867" s="66"/>
    </row>
    <row r="1868" spans="1:12" x14ac:dyDescent="0.2">
      <c r="A1868" s="41"/>
      <c r="B1868" s="2"/>
      <c r="E1868" s="279"/>
      <c r="F1868" s="280"/>
      <c r="G1868" s="45"/>
      <c r="H1868" s="45"/>
      <c r="I1868" s="278"/>
      <c r="J1868" s="45"/>
      <c r="K1868" s="66"/>
      <c r="L1868" s="66"/>
    </row>
    <row r="1869" spans="1:12" x14ac:dyDescent="0.2">
      <c r="A1869" s="41"/>
      <c r="B1869" s="2"/>
      <c r="E1869" s="279"/>
      <c r="F1869" s="280"/>
      <c r="G1869" s="45"/>
      <c r="H1869" s="45"/>
      <c r="I1869" s="278"/>
      <c r="J1869" s="45"/>
      <c r="K1869" s="66"/>
      <c r="L1869" s="66"/>
    </row>
    <row r="1870" spans="1:12" x14ac:dyDescent="0.2">
      <c r="A1870" s="41"/>
      <c r="B1870" s="2"/>
      <c r="E1870" s="279"/>
      <c r="F1870" s="280"/>
      <c r="G1870" s="45"/>
      <c r="H1870" s="45"/>
      <c r="I1870" s="278"/>
      <c r="J1870" s="45"/>
      <c r="K1870" s="66"/>
      <c r="L1870" s="66"/>
    </row>
    <row r="1871" spans="1:12" x14ac:dyDescent="0.2">
      <c r="A1871" s="41"/>
      <c r="B1871" s="2"/>
      <c r="E1871" s="279"/>
      <c r="F1871" s="280"/>
      <c r="G1871" s="45"/>
      <c r="H1871" s="45"/>
      <c r="I1871" s="278"/>
      <c r="J1871" s="45"/>
      <c r="K1871" s="66"/>
      <c r="L1871" s="66"/>
    </row>
    <row r="1872" spans="1:12" x14ac:dyDescent="0.2">
      <c r="A1872" s="41"/>
      <c r="B1872" s="2"/>
      <c r="E1872" s="279"/>
      <c r="F1872" s="280"/>
      <c r="G1872" s="45"/>
      <c r="H1872" s="45"/>
      <c r="I1872" s="278"/>
      <c r="J1872" s="45"/>
      <c r="K1872" s="66"/>
      <c r="L1872" s="66"/>
    </row>
    <row r="1873" spans="1:12" x14ac:dyDescent="0.2">
      <c r="A1873" s="41"/>
      <c r="B1873" s="2"/>
      <c r="E1873" s="279"/>
      <c r="F1873" s="280"/>
      <c r="G1873" s="45"/>
      <c r="H1873" s="45"/>
      <c r="I1873" s="278"/>
      <c r="J1873" s="45"/>
      <c r="K1873" s="66"/>
      <c r="L1873" s="66"/>
    </row>
    <row r="1874" spans="1:12" x14ac:dyDescent="0.2">
      <c r="A1874" s="41"/>
      <c r="B1874" s="2"/>
      <c r="E1874" s="279"/>
      <c r="F1874" s="280"/>
      <c r="G1874" s="45"/>
      <c r="H1874" s="45"/>
      <c r="I1874" s="278"/>
      <c r="J1874" s="45"/>
      <c r="K1874" s="66"/>
      <c r="L1874" s="66"/>
    </row>
    <row r="1875" spans="1:12" x14ac:dyDescent="0.2">
      <c r="A1875" s="41"/>
      <c r="B1875" s="2"/>
      <c r="E1875" s="279"/>
      <c r="F1875" s="280"/>
      <c r="G1875" s="45"/>
      <c r="H1875" s="45"/>
      <c r="I1875" s="278"/>
      <c r="J1875" s="45"/>
      <c r="K1875" s="66"/>
      <c r="L1875" s="66"/>
    </row>
    <row r="1876" spans="1:12" x14ac:dyDescent="0.2">
      <c r="A1876" s="41"/>
      <c r="B1876" s="2"/>
      <c r="E1876" s="279"/>
      <c r="F1876" s="280"/>
      <c r="G1876" s="45"/>
      <c r="H1876" s="45"/>
      <c r="I1876" s="278"/>
      <c r="J1876" s="45"/>
      <c r="K1876" s="66"/>
      <c r="L1876" s="66"/>
    </row>
    <row r="1877" spans="1:12" x14ac:dyDescent="0.2">
      <c r="A1877" s="41"/>
      <c r="B1877" s="2"/>
      <c r="E1877" s="279"/>
      <c r="F1877" s="280"/>
      <c r="G1877" s="45"/>
      <c r="H1877" s="45"/>
      <c r="I1877" s="278"/>
      <c r="J1877" s="45"/>
      <c r="K1877" s="66"/>
      <c r="L1877" s="66"/>
    </row>
    <row r="1878" spans="1:12" x14ac:dyDescent="0.2">
      <c r="A1878" s="41"/>
      <c r="B1878" s="2"/>
      <c r="E1878" s="279"/>
      <c r="F1878" s="280"/>
      <c r="G1878" s="45"/>
      <c r="H1878" s="45"/>
      <c r="I1878" s="278"/>
      <c r="J1878" s="45"/>
      <c r="K1878" s="66"/>
      <c r="L1878" s="66"/>
    </row>
    <row r="1879" spans="1:12" x14ac:dyDescent="0.2">
      <c r="A1879" s="41"/>
      <c r="B1879" s="2"/>
      <c r="E1879" s="279"/>
      <c r="F1879" s="280"/>
      <c r="G1879" s="45"/>
      <c r="H1879" s="45"/>
      <c r="I1879" s="278"/>
      <c r="J1879" s="45"/>
      <c r="K1879" s="66"/>
      <c r="L1879" s="66"/>
    </row>
    <row r="1880" spans="1:12" x14ac:dyDescent="0.2">
      <c r="A1880" s="41"/>
      <c r="B1880" s="2"/>
      <c r="E1880" s="279"/>
      <c r="F1880" s="280"/>
      <c r="G1880" s="45"/>
      <c r="H1880" s="45"/>
      <c r="I1880" s="278"/>
      <c r="J1880" s="45"/>
      <c r="K1880" s="66"/>
      <c r="L1880" s="66"/>
    </row>
    <row r="1881" spans="1:12" x14ac:dyDescent="0.2">
      <c r="A1881" s="41"/>
      <c r="B1881" s="2"/>
      <c r="E1881" s="279"/>
      <c r="F1881" s="280"/>
      <c r="G1881" s="45"/>
      <c r="H1881" s="45"/>
      <c r="I1881" s="278"/>
      <c r="J1881" s="45"/>
      <c r="K1881" s="66"/>
      <c r="L1881" s="66"/>
    </row>
    <row r="1882" spans="1:12" x14ac:dyDescent="0.2">
      <c r="A1882" s="41"/>
      <c r="B1882" s="2"/>
      <c r="E1882" s="279"/>
      <c r="F1882" s="280"/>
      <c r="G1882" s="45"/>
      <c r="H1882" s="45"/>
      <c r="I1882" s="278"/>
      <c r="J1882" s="45"/>
      <c r="K1882" s="66"/>
      <c r="L1882" s="66"/>
    </row>
    <row r="1883" spans="1:12" x14ac:dyDescent="0.2">
      <c r="A1883" s="41"/>
      <c r="B1883" s="2"/>
      <c r="E1883" s="279"/>
      <c r="F1883" s="280"/>
      <c r="G1883" s="45"/>
      <c r="H1883" s="45"/>
      <c r="I1883" s="278"/>
      <c r="J1883" s="45"/>
      <c r="K1883" s="66"/>
      <c r="L1883" s="66"/>
    </row>
    <row r="1884" spans="1:12" x14ac:dyDescent="0.2">
      <c r="A1884" s="41"/>
      <c r="B1884" s="2"/>
      <c r="E1884" s="279"/>
      <c r="F1884" s="280"/>
      <c r="G1884" s="45"/>
      <c r="H1884" s="45"/>
      <c r="I1884" s="278"/>
      <c r="J1884" s="45"/>
      <c r="K1884" s="66"/>
      <c r="L1884" s="66"/>
    </row>
    <row r="1885" spans="1:12" x14ac:dyDescent="0.2">
      <c r="A1885" s="41"/>
      <c r="B1885" s="2"/>
      <c r="E1885" s="279"/>
      <c r="F1885" s="280"/>
      <c r="G1885" s="45"/>
      <c r="H1885" s="45"/>
      <c r="I1885" s="278"/>
      <c r="J1885" s="45"/>
      <c r="K1885" s="66"/>
      <c r="L1885" s="66"/>
    </row>
    <row r="1886" spans="1:12" x14ac:dyDescent="0.2">
      <c r="A1886" s="41"/>
      <c r="B1886" s="2"/>
      <c r="E1886" s="279"/>
      <c r="F1886" s="280"/>
      <c r="G1886" s="45"/>
      <c r="H1886" s="45"/>
      <c r="I1886" s="278"/>
      <c r="J1886" s="45"/>
      <c r="K1886" s="66"/>
      <c r="L1886" s="66"/>
    </row>
    <row r="1887" spans="1:12" x14ac:dyDescent="0.2">
      <c r="A1887" s="41"/>
      <c r="B1887" s="2"/>
      <c r="E1887" s="279"/>
      <c r="F1887" s="280"/>
      <c r="G1887" s="45"/>
      <c r="H1887" s="45"/>
      <c r="I1887" s="278"/>
      <c r="J1887" s="45"/>
      <c r="K1887" s="66"/>
      <c r="L1887" s="66"/>
    </row>
    <row r="1888" spans="1:12" x14ac:dyDescent="0.2">
      <c r="A1888" s="41"/>
      <c r="B1888" s="2"/>
      <c r="E1888" s="279"/>
      <c r="F1888" s="280"/>
      <c r="G1888" s="45"/>
      <c r="H1888" s="45"/>
      <c r="I1888" s="278"/>
      <c r="J1888" s="45"/>
      <c r="K1888" s="66"/>
      <c r="L1888" s="66"/>
    </row>
    <row r="1889" spans="1:12" x14ac:dyDescent="0.2">
      <c r="A1889" s="41"/>
      <c r="B1889" s="2"/>
      <c r="E1889" s="279"/>
      <c r="F1889" s="280"/>
      <c r="G1889" s="45"/>
      <c r="H1889" s="45"/>
      <c r="I1889" s="278"/>
      <c r="J1889" s="45"/>
      <c r="K1889" s="66"/>
      <c r="L1889" s="66"/>
    </row>
    <row r="1890" spans="1:12" x14ac:dyDescent="0.2">
      <c r="A1890" s="41"/>
      <c r="B1890" s="2"/>
      <c r="E1890" s="279"/>
      <c r="F1890" s="280"/>
      <c r="G1890" s="45"/>
      <c r="H1890" s="45"/>
      <c r="I1890" s="278"/>
      <c r="J1890" s="45"/>
      <c r="K1890" s="66"/>
      <c r="L1890" s="66"/>
    </row>
    <row r="1891" spans="1:12" x14ac:dyDescent="0.2">
      <c r="A1891" s="41"/>
      <c r="B1891" s="2"/>
      <c r="E1891" s="279"/>
      <c r="F1891" s="280"/>
      <c r="G1891" s="45"/>
      <c r="H1891" s="45"/>
      <c r="I1891" s="278"/>
      <c r="J1891" s="45"/>
      <c r="K1891" s="66"/>
      <c r="L1891" s="66"/>
    </row>
    <row r="1892" spans="1:12" x14ac:dyDescent="0.2">
      <c r="A1892" s="41"/>
      <c r="B1892" s="2"/>
      <c r="E1892" s="279"/>
      <c r="F1892" s="280"/>
      <c r="G1892" s="45"/>
      <c r="H1892" s="45"/>
      <c r="I1892" s="278"/>
      <c r="J1892" s="45"/>
      <c r="K1892" s="66"/>
      <c r="L1892" s="66"/>
    </row>
    <row r="1893" spans="1:12" x14ac:dyDescent="0.2">
      <c r="A1893" s="41"/>
      <c r="B1893" s="2"/>
      <c r="E1893" s="279"/>
      <c r="F1893" s="280"/>
      <c r="G1893" s="45"/>
      <c r="H1893" s="45"/>
      <c r="I1893" s="278"/>
      <c r="J1893" s="45"/>
      <c r="K1893" s="66"/>
      <c r="L1893" s="66"/>
    </row>
    <row r="1894" spans="1:12" x14ac:dyDescent="0.2">
      <c r="A1894" s="41"/>
      <c r="B1894" s="2"/>
      <c r="E1894" s="279"/>
      <c r="F1894" s="280"/>
      <c r="G1894" s="45"/>
      <c r="H1894" s="45"/>
      <c r="I1894" s="278"/>
      <c r="J1894" s="45"/>
      <c r="K1894" s="66"/>
      <c r="L1894" s="66"/>
    </row>
    <row r="1895" spans="1:12" x14ac:dyDescent="0.2">
      <c r="A1895" s="41"/>
      <c r="B1895" s="2"/>
      <c r="E1895" s="279"/>
      <c r="F1895" s="280"/>
      <c r="G1895" s="45"/>
      <c r="H1895" s="45"/>
      <c r="I1895" s="278"/>
      <c r="J1895" s="45"/>
      <c r="K1895" s="66"/>
      <c r="L1895" s="66"/>
    </row>
    <row r="1896" spans="1:12" x14ac:dyDescent="0.2">
      <c r="A1896" s="41"/>
      <c r="B1896" s="2"/>
      <c r="E1896" s="279"/>
      <c r="F1896" s="280"/>
      <c r="G1896" s="45"/>
      <c r="H1896" s="45"/>
      <c r="I1896" s="278"/>
      <c r="J1896" s="45"/>
      <c r="K1896" s="66"/>
      <c r="L1896" s="66"/>
    </row>
    <row r="1897" spans="1:12" x14ac:dyDescent="0.2">
      <c r="A1897" s="41"/>
      <c r="B1897" s="2"/>
      <c r="E1897" s="279"/>
      <c r="F1897" s="280"/>
      <c r="G1897" s="45"/>
      <c r="H1897" s="45"/>
      <c r="I1897" s="278"/>
      <c r="J1897" s="45"/>
      <c r="K1897" s="66"/>
      <c r="L1897" s="66"/>
    </row>
    <row r="1898" spans="1:12" x14ac:dyDescent="0.2">
      <c r="A1898" s="41"/>
      <c r="B1898" s="2"/>
      <c r="E1898" s="279"/>
      <c r="F1898" s="280"/>
      <c r="G1898" s="45"/>
      <c r="H1898" s="45"/>
      <c r="I1898" s="278"/>
      <c r="J1898" s="45"/>
      <c r="K1898" s="66"/>
      <c r="L1898" s="66"/>
    </row>
    <row r="1899" spans="1:12" x14ac:dyDescent="0.2">
      <c r="A1899" s="41"/>
      <c r="B1899" s="2"/>
      <c r="E1899" s="279"/>
      <c r="F1899" s="280"/>
      <c r="G1899" s="45"/>
      <c r="H1899" s="45"/>
      <c r="I1899" s="278"/>
      <c r="J1899" s="45"/>
      <c r="K1899" s="66"/>
      <c r="L1899" s="66"/>
    </row>
    <row r="1900" spans="1:12" x14ac:dyDescent="0.2">
      <c r="A1900" s="41"/>
      <c r="B1900" s="2"/>
      <c r="E1900" s="279"/>
      <c r="F1900" s="280"/>
      <c r="G1900" s="45"/>
      <c r="H1900" s="45"/>
      <c r="I1900" s="278"/>
      <c r="J1900" s="45"/>
      <c r="K1900" s="66"/>
      <c r="L1900" s="66"/>
    </row>
    <row r="1901" spans="1:12" x14ac:dyDescent="0.2">
      <c r="A1901" s="41"/>
      <c r="B1901" s="2"/>
      <c r="E1901" s="279"/>
      <c r="F1901" s="280"/>
      <c r="G1901" s="45"/>
      <c r="H1901" s="45"/>
      <c r="I1901" s="278"/>
      <c r="J1901" s="45"/>
      <c r="K1901" s="66"/>
      <c r="L1901" s="66"/>
    </row>
    <row r="1902" spans="1:12" x14ac:dyDescent="0.2">
      <c r="A1902" s="41"/>
      <c r="B1902" s="2"/>
      <c r="E1902" s="279"/>
      <c r="F1902" s="280"/>
      <c r="G1902" s="45"/>
      <c r="H1902" s="45"/>
      <c r="I1902" s="278"/>
      <c r="J1902" s="45"/>
      <c r="K1902" s="66"/>
      <c r="L1902" s="66"/>
    </row>
    <row r="1903" spans="1:12" x14ac:dyDescent="0.2">
      <c r="A1903" s="41"/>
      <c r="B1903" s="2"/>
      <c r="E1903" s="279"/>
      <c r="F1903" s="280"/>
      <c r="G1903" s="45"/>
      <c r="H1903" s="45"/>
      <c r="I1903" s="278"/>
      <c r="J1903" s="45"/>
      <c r="K1903" s="66"/>
      <c r="L1903" s="66"/>
    </row>
    <row r="1904" spans="1:12" x14ac:dyDescent="0.2">
      <c r="A1904" s="41"/>
      <c r="B1904" s="2"/>
      <c r="E1904" s="279"/>
      <c r="F1904" s="280"/>
      <c r="G1904" s="45"/>
      <c r="H1904" s="45"/>
      <c r="I1904" s="278"/>
      <c r="J1904" s="45"/>
      <c r="K1904" s="66"/>
      <c r="L1904" s="66"/>
    </row>
    <row r="1905" spans="1:12" x14ac:dyDescent="0.2">
      <c r="A1905" s="41"/>
      <c r="B1905" s="2"/>
      <c r="E1905" s="279"/>
      <c r="F1905" s="280"/>
      <c r="G1905" s="45"/>
      <c r="H1905" s="45"/>
      <c r="I1905" s="278"/>
      <c r="J1905" s="45"/>
      <c r="K1905" s="66"/>
      <c r="L1905" s="66"/>
    </row>
    <row r="1906" spans="1:12" x14ac:dyDescent="0.2">
      <c r="A1906" s="41"/>
      <c r="B1906" s="2"/>
      <c r="E1906" s="279"/>
      <c r="F1906" s="280"/>
      <c r="G1906" s="45"/>
      <c r="H1906" s="45"/>
      <c r="I1906" s="278"/>
      <c r="J1906" s="45"/>
      <c r="K1906" s="66"/>
      <c r="L1906" s="66"/>
    </row>
    <row r="1907" spans="1:12" x14ac:dyDescent="0.2">
      <c r="A1907" s="41"/>
      <c r="B1907" s="2"/>
      <c r="E1907" s="279"/>
      <c r="F1907" s="280"/>
      <c r="G1907" s="45"/>
      <c r="H1907" s="45"/>
      <c r="I1907" s="278"/>
      <c r="J1907" s="45"/>
      <c r="K1907" s="66"/>
      <c r="L1907" s="66"/>
    </row>
    <row r="1908" spans="1:12" x14ac:dyDescent="0.2">
      <c r="A1908" s="41"/>
      <c r="B1908" s="2"/>
      <c r="E1908" s="279"/>
      <c r="F1908" s="280"/>
      <c r="G1908" s="45"/>
      <c r="H1908" s="45"/>
      <c r="I1908" s="278"/>
      <c r="J1908" s="45"/>
      <c r="K1908" s="66"/>
      <c r="L1908" s="66"/>
    </row>
    <row r="1909" spans="1:12" x14ac:dyDescent="0.2">
      <c r="A1909" s="41"/>
      <c r="B1909" s="2"/>
      <c r="E1909" s="279"/>
      <c r="F1909" s="280"/>
      <c r="G1909" s="45"/>
      <c r="H1909" s="45"/>
      <c r="I1909" s="278"/>
      <c r="J1909" s="45"/>
      <c r="K1909" s="66"/>
      <c r="L1909" s="66"/>
    </row>
    <row r="1910" spans="1:12" x14ac:dyDescent="0.2">
      <c r="A1910" s="41"/>
      <c r="B1910" s="2"/>
      <c r="E1910" s="279"/>
      <c r="F1910" s="280"/>
      <c r="G1910" s="45"/>
      <c r="H1910" s="45"/>
      <c r="I1910" s="278"/>
      <c r="J1910" s="45"/>
      <c r="K1910" s="66"/>
      <c r="L1910" s="66"/>
    </row>
    <row r="1911" spans="1:12" x14ac:dyDescent="0.2">
      <c r="A1911" s="41"/>
      <c r="B1911" s="2"/>
      <c r="E1911" s="279"/>
      <c r="F1911" s="280"/>
      <c r="G1911" s="45"/>
      <c r="H1911" s="45"/>
      <c r="I1911" s="278"/>
      <c r="J1911" s="45"/>
      <c r="K1911" s="66"/>
      <c r="L1911" s="66"/>
    </row>
    <row r="1912" spans="1:12" x14ac:dyDescent="0.2">
      <c r="A1912" s="41"/>
      <c r="B1912" s="2"/>
      <c r="E1912" s="279"/>
      <c r="F1912" s="280"/>
      <c r="G1912" s="45"/>
      <c r="H1912" s="45"/>
      <c r="I1912" s="278"/>
      <c r="J1912" s="45"/>
      <c r="K1912" s="66"/>
      <c r="L1912" s="66"/>
    </row>
    <row r="1913" spans="1:12" x14ac:dyDescent="0.2">
      <c r="A1913" s="41"/>
      <c r="B1913" s="2"/>
      <c r="E1913" s="279"/>
      <c r="F1913" s="280"/>
      <c r="G1913" s="45"/>
      <c r="H1913" s="45"/>
      <c r="I1913" s="278"/>
      <c r="J1913" s="45"/>
      <c r="K1913" s="66"/>
      <c r="L1913" s="66"/>
    </row>
    <row r="1914" spans="1:12" x14ac:dyDescent="0.2">
      <c r="A1914" s="41"/>
      <c r="B1914" s="2"/>
      <c r="E1914" s="279"/>
      <c r="F1914" s="280"/>
      <c r="G1914" s="45"/>
      <c r="H1914" s="45"/>
      <c r="I1914" s="278"/>
      <c r="J1914" s="45"/>
      <c r="K1914" s="66"/>
      <c r="L1914" s="66"/>
    </row>
    <row r="1915" spans="1:12" x14ac:dyDescent="0.2">
      <c r="A1915" s="41"/>
      <c r="B1915" s="2"/>
      <c r="E1915" s="279"/>
      <c r="F1915" s="280"/>
      <c r="G1915" s="45"/>
      <c r="H1915" s="45"/>
      <c r="I1915" s="278"/>
      <c r="J1915" s="45"/>
      <c r="K1915" s="66"/>
      <c r="L1915" s="66"/>
    </row>
    <row r="1916" spans="1:12" x14ac:dyDescent="0.2">
      <c r="A1916" s="41"/>
      <c r="B1916" s="2"/>
      <c r="E1916" s="279"/>
      <c r="F1916" s="280"/>
      <c r="G1916" s="45"/>
      <c r="H1916" s="45"/>
      <c r="I1916" s="278"/>
      <c r="J1916" s="45"/>
      <c r="K1916" s="66"/>
      <c r="L1916" s="66"/>
    </row>
    <row r="1917" spans="1:12" x14ac:dyDescent="0.2">
      <c r="A1917" s="41"/>
      <c r="B1917" s="2"/>
      <c r="E1917" s="279"/>
      <c r="F1917" s="280"/>
      <c r="G1917" s="45"/>
      <c r="H1917" s="45"/>
      <c r="I1917" s="278"/>
      <c r="J1917" s="45"/>
      <c r="K1917" s="66"/>
      <c r="L1917" s="66"/>
    </row>
    <row r="1918" spans="1:12" x14ac:dyDescent="0.2">
      <c r="A1918" s="41"/>
      <c r="B1918" s="2"/>
      <c r="E1918" s="279"/>
      <c r="F1918" s="280"/>
      <c r="G1918" s="45"/>
      <c r="H1918" s="45"/>
      <c r="I1918" s="278"/>
      <c r="J1918" s="45"/>
      <c r="K1918" s="66"/>
      <c r="L1918" s="66"/>
    </row>
    <row r="1919" spans="1:12" x14ac:dyDescent="0.2">
      <c r="A1919" s="41"/>
      <c r="B1919" s="2"/>
      <c r="E1919" s="279"/>
      <c r="F1919" s="280"/>
      <c r="G1919" s="45"/>
      <c r="H1919" s="45"/>
      <c r="I1919" s="278"/>
      <c r="J1919" s="45"/>
      <c r="K1919" s="66"/>
      <c r="L1919" s="66"/>
    </row>
    <row r="1920" spans="1:12" x14ac:dyDescent="0.2">
      <c r="A1920" s="41"/>
      <c r="B1920" s="2"/>
      <c r="E1920" s="279"/>
      <c r="F1920" s="280"/>
      <c r="G1920" s="45"/>
      <c r="H1920" s="45"/>
      <c r="I1920" s="278"/>
      <c r="J1920" s="45"/>
      <c r="K1920" s="66"/>
      <c r="L1920" s="66"/>
    </row>
    <row r="1921" spans="1:12" x14ac:dyDescent="0.2">
      <c r="A1921" s="41"/>
      <c r="B1921" s="2"/>
      <c r="E1921" s="279"/>
      <c r="F1921" s="280"/>
      <c r="G1921" s="45"/>
      <c r="H1921" s="45"/>
      <c r="I1921" s="278"/>
      <c r="J1921" s="45"/>
      <c r="K1921" s="66"/>
      <c r="L1921" s="66"/>
    </row>
    <row r="1922" spans="1:12" x14ac:dyDescent="0.2">
      <c r="A1922" s="41"/>
      <c r="B1922" s="2"/>
      <c r="E1922" s="279"/>
      <c r="F1922" s="280"/>
      <c r="G1922" s="45"/>
      <c r="H1922" s="45"/>
      <c r="I1922" s="278"/>
      <c r="J1922" s="45"/>
      <c r="K1922" s="66"/>
      <c r="L1922" s="66"/>
    </row>
    <row r="1923" spans="1:12" x14ac:dyDescent="0.2">
      <c r="A1923" s="41"/>
      <c r="B1923" s="2"/>
      <c r="E1923" s="279"/>
      <c r="F1923" s="280"/>
      <c r="G1923" s="45"/>
      <c r="H1923" s="45"/>
      <c r="I1923" s="278"/>
      <c r="J1923" s="45"/>
      <c r="K1923" s="66"/>
      <c r="L1923" s="66"/>
    </row>
    <row r="1924" spans="1:12" x14ac:dyDescent="0.2">
      <c r="A1924" s="41"/>
      <c r="B1924" s="2"/>
      <c r="E1924" s="279"/>
      <c r="F1924" s="280"/>
      <c r="G1924" s="45"/>
      <c r="H1924" s="45"/>
      <c r="I1924" s="278"/>
      <c r="J1924" s="45"/>
      <c r="K1924" s="66"/>
      <c r="L1924" s="66"/>
    </row>
    <row r="1925" spans="1:12" x14ac:dyDescent="0.2">
      <c r="A1925" s="41"/>
      <c r="B1925" s="2"/>
      <c r="E1925" s="279"/>
      <c r="F1925" s="280"/>
      <c r="G1925" s="45"/>
      <c r="H1925" s="45"/>
      <c r="I1925" s="278"/>
      <c r="J1925" s="45"/>
      <c r="K1925" s="66"/>
      <c r="L1925" s="66"/>
    </row>
    <row r="1926" spans="1:12" x14ac:dyDescent="0.2">
      <c r="A1926" s="41"/>
      <c r="B1926" s="2"/>
      <c r="E1926" s="279"/>
      <c r="F1926" s="280"/>
      <c r="G1926" s="45"/>
      <c r="H1926" s="45"/>
      <c r="I1926" s="278"/>
      <c r="J1926" s="45"/>
      <c r="K1926" s="66"/>
      <c r="L1926" s="66"/>
    </row>
    <row r="1927" spans="1:12" x14ac:dyDescent="0.2">
      <c r="A1927" s="41"/>
      <c r="B1927" s="2"/>
      <c r="E1927" s="279"/>
      <c r="F1927" s="280"/>
      <c r="G1927" s="45"/>
      <c r="H1927" s="45"/>
      <c r="I1927" s="278"/>
      <c r="J1927" s="45"/>
      <c r="K1927" s="66"/>
      <c r="L1927" s="66"/>
    </row>
    <row r="1928" spans="1:12" x14ac:dyDescent="0.2">
      <c r="A1928" s="41"/>
      <c r="B1928" s="2"/>
      <c r="E1928" s="279"/>
      <c r="F1928" s="280"/>
      <c r="G1928" s="45"/>
      <c r="H1928" s="45"/>
      <c r="I1928" s="278"/>
      <c r="J1928" s="45"/>
      <c r="K1928" s="66"/>
      <c r="L1928" s="66"/>
    </row>
    <row r="1929" spans="1:12" x14ac:dyDescent="0.2">
      <c r="A1929" s="41"/>
      <c r="B1929" s="2"/>
      <c r="E1929" s="279"/>
      <c r="F1929" s="280"/>
      <c r="G1929" s="45"/>
      <c r="H1929" s="45"/>
      <c r="I1929" s="278"/>
      <c r="J1929" s="45"/>
      <c r="K1929" s="66"/>
      <c r="L1929" s="66"/>
    </row>
    <row r="1930" spans="1:12" x14ac:dyDescent="0.2">
      <c r="A1930" s="41"/>
      <c r="B1930" s="2"/>
      <c r="E1930" s="279"/>
      <c r="F1930" s="280"/>
      <c r="G1930" s="45"/>
      <c r="H1930" s="45"/>
      <c r="I1930" s="278"/>
      <c r="J1930" s="45"/>
      <c r="K1930" s="66"/>
      <c r="L1930" s="66"/>
    </row>
    <row r="1931" spans="1:12" x14ac:dyDescent="0.2">
      <c r="A1931" s="41"/>
      <c r="B1931" s="2"/>
      <c r="E1931" s="279"/>
      <c r="F1931" s="280"/>
      <c r="G1931" s="45"/>
      <c r="H1931" s="45"/>
      <c r="I1931" s="278"/>
      <c r="J1931" s="45"/>
      <c r="K1931" s="66"/>
      <c r="L1931" s="66"/>
    </row>
    <row r="1932" spans="1:12" x14ac:dyDescent="0.2">
      <c r="A1932" s="41"/>
      <c r="B1932" s="2"/>
      <c r="E1932" s="279"/>
      <c r="F1932" s="280"/>
      <c r="G1932" s="45"/>
      <c r="H1932" s="45"/>
      <c r="I1932" s="278"/>
      <c r="J1932" s="45"/>
      <c r="K1932" s="66"/>
      <c r="L1932" s="66"/>
    </row>
    <row r="1933" spans="1:12" x14ac:dyDescent="0.2">
      <c r="A1933" s="41"/>
      <c r="B1933" s="2"/>
      <c r="E1933" s="279"/>
      <c r="F1933" s="280"/>
      <c r="G1933" s="45"/>
      <c r="H1933" s="45"/>
      <c r="I1933" s="278"/>
      <c r="J1933" s="45"/>
      <c r="K1933" s="66"/>
      <c r="L1933" s="66"/>
    </row>
    <row r="1934" spans="1:12" x14ac:dyDescent="0.2">
      <c r="A1934" s="41"/>
      <c r="B1934" s="2"/>
      <c r="E1934" s="279"/>
      <c r="F1934" s="280"/>
      <c r="G1934" s="45"/>
      <c r="H1934" s="45"/>
      <c r="I1934" s="278"/>
      <c r="J1934" s="45"/>
      <c r="K1934" s="66"/>
      <c r="L1934" s="66"/>
    </row>
    <row r="1935" spans="1:12" x14ac:dyDescent="0.2">
      <c r="A1935" s="41"/>
      <c r="B1935" s="2"/>
      <c r="E1935" s="279"/>
      <c r="F1935" s="280"/>
      <c r="G1935" s="45"/>
      <c r="H1935" s="45"/>
      <c r="I1935" s="278"/>
      <c r="J1935" s="45"/>
      <c r="K1935" s="66"/>
      <c r="L1935" s="66"/>
    </row>
    <row r="1936" spans="1:12" x14ac:dyDescent="0.2">
      <c r="A1936" s="41"/>
      <c r="B1936" s="2"/>
      <c r="E1936" s="279"/>
      <c r="F1936" s="280"/>
      <c r="G1936" s="45"/>
      <c r="H1936" s="45"/>
      <c r="I1936" s="278"/>
      <c r="J1936" s="45"/>
      <c r="K1936" s="66"/>
      <c r="L1936" s="66"/>
    </row>
    <row r="1937" spans="1:12" x14ac:dyDescent="0.2">
      <c r="A1937" s="41"/>
      <c r="B1937" s="2"/>
      <c r="E1937" s="279"/>
      <c r="F1937" s="280"/>
      <c r="G1937" s="45"/>
      <c r="H1937" s="45"/>
      <c r="I1937" s="278"/>
      <c r="J1937" s="45"/>
      <c r="K1937" s="66"/>
      <c r="L1937" s="66"/>
    </row>
    <row r="1938" spans="1:12" x14ac:dyDescent="0.2">
      <c r="A1938" s="41"/>
      <c r="B1938" s="2"/>
      <c r="E1938" s="279"/>
      <c r="F1938" s="280"/>
      <c r="G1938" s="45"/>
      <c r="H1938" s="45"/>
      <c r="I1938" s="278"/>
      <c r="J1938" s="45"/>
      <c r="K1938" s="66"/>
      <c r="L1938" s="66"/>
    </row>
    <row r="1939" spans="1:12" x14ac:dyDescent="0.2">
      <c r="A1939" s="41"/>
      <c r="B1939" s="2"/>
      <c r="E1939" s="279"/>
      <c r="F1939" s="280"/>
      <c r="G1939" s="45"/>
      <c r="H1939" s="45"/>
      <c r="I1939" s="278"/>
      <c r="J1939" s="45"/>
      <c r="K1939" s="66"/>
      <c r="L1939" s="66"/>
    </row>
    <row r="1940" spans="1:12" x14ac:dyDescent="0.2">
      <c r="A1940" s="41"/>
      <c r="B1940" s="2"/>
      <c r="E1940" s="279"/>
      <c r="F1940" s="280"/>
      <c r="G1940" s="45"/>
      <c r="H1940" s="45"/>
      <c r="I1940" s="278"/>
      <c r="J1940" s="45"/>
      <c r="K1940" s="66"/>
      <c r="L1940" s="66"/>
    </row>
    <row r="1941" spans="1:12" x14ac:dyDescent="0.2">
      <c r="A1941" s="41"/>
      <c r="B1941" s="2"/>
      <c r="E1941" s="279"/>
      <c r="F1941" s="280"/>
      <c r="G1941" s="45"/>
      <c r="H1941" s="45"/>
      <c r="I1941" s="278"/>
      <c r="J1941" s="45"/>
      <c r="K1941" s="66"/>
      <c r="L1941" s="66"/>
    </row>
    <row r="1942" spans="1:12" x14ac:dyDescent="0.2">
      <c r="A1942" s="41"/>
      <c r="B1942" s="2"/>
      <c r="E1942" s="279"/>
      <c r="F1942" s="280"/>
      <c r="G1942" s="45"/>
      <c r="H1942" s="45"/>
      <c r="I1942" s="278"/>
      <c r="J1942" s="45"/>
      <c r="K1942" s="66"/>
      <c r="L1942" s="66"/>
    </row>
    <row r="1943" spans="1:12" x14ac:dyDescent="0.2">
      <c r="A1943" s="41"/>
      <c r="B1943" s="2"/>
      <c r="E1943" s="279"/>
      <c r="F1943" s="280"/>
      <c r="G1943" s="45"/>
      <c r="H1943" s="45"/>
      <c r="I1943" s="278"/>
      <c r="J1943" s="45"/>
      <c r="K1943" s="66"/>
      <c r="L1943" s="66"/>
    </row>
    <row r="1944" spans="1:12" x14ac:dyDescent="0.2">
      <c r="A1944" s="41"/>
      <c r="B1944" s="2"/>
      <c r="E1944" s="279"/>
      <c r="F1944" s="280"/>
      <c r="G1944" s="45"/>
      <c r="H1944" s="45"/>
      <c r="I1944" s="278"/>
      <c r="J1944" s="45"/>
      <c r="K1944" s="66"/>
      <c r="L1944" s="66"/>
    </row>
    <row r="1945" spans="1:12" x14ac:dyDescent="0.2">
      <c r="A1945" s="41"/>
      <c r="B1945" s="2"/>
      <c r="E1945" s="279"/>
      <c r="F1945" s="280"/>
      <c r="G1945" s="45"/>
      <c r="H1945" s="45"/>
      <c r="I1945" s="278"/>
      <c r="J1945" s="45"/>
      <c r="K1945" s="66"/>
      <c r="L1945" s="66"/>
    </row>
    <row r="1946" spans="1:12" x14ac:dyDescent="0.2">
      <c r="A1946" s="41"/>
      <c r="B1946" s="2"/>
      <c r="E1946" s="279"/>
      <c r="F1946" s="280"/>
      <c r="G1946" s="45"/>
      <c r="H1946" s="45"/>
      <c r="I1946" s="278"/>
      <c r="J1946" s="45"/>
      <c r="K1946" s="66"/>
      <c r="L1946" s="66"/>
    </row>
    <row r="1947" spans="1:12" x14ac:dyDescent="0.2">
      <c r="A1947" s="41"/>
      <c r="B1947" s="2"/>
      <c r="E1947" s="279"/>
      <c r="F1947" s="280"/>
      <c r="G1947" s="45"/>
      <c r="H1947" s="45"/>
      <c r="I1947" s="278"/>
      <c r="J1947" s="45"/>
      <c r="K1947" s="66"/>
      <c r="L1947" s="66"/>
    </row>
    <row r="1948" spans="1:12" x14ac:dyDescent="0.2">
      <c r="A1948" s="41"/>
      <c r="B1948" s="2"/>
      <c r="E1948" s="279"/>
      <c r="F1948" s="280"/>
      <c r="G1948" s="45"/>
      <c r="H1948" s="45"/>
      <c r="I1948" s="278"/>
      <c r="J1948" s="45"/>
      <c r="K1948" s="66"/>
      <c r="L1948" s="66"/>
    </row>
    <row r="1949" spans="1:12" x14ac:dyDescent="0.2">
      <c r="A1949" s="41"/>
      <c r="B1949" s="2"/>
      <c r="E1949" s="279"/>
      <c r="F1949" s="280"/>
      <c r="G1949" s="45"/>
      <c r="H1949" s="45"/>
      <c r="I1949" s="278"/>
      <c r="J1949" s="45"/>
      <c r="K1949" s="66"/>
      <c r="L1949" s="66"/>
    </row>
    <row r="1950" spans="1:12" x14ac:dyDescent="0.2">
      <c r="A1950" s="41"/>
      <c r="B1950" s="2"/>
      <c r="E1950" s="279"/>
      <c r="F1950" s="280"/>
      <c r="G1950" s="45"/>
      <c r="H1950" s="45"/>
      <c r="I1950" s="278"/>
      <c r="J1950" s="45"/>
      <c r="K1950" s="66"/>
      <c r="L1950" s="66"/>
    </row>
    <row r="1951" spans="1:12" x14ac:dyDescent="0.2">
      <c r="A1951" s="41"/>
      <c r="B1951" s="2"/>
      <c r="E1951" s="279"/>
      <c r="F1951" s="280"/>
      <c r="G1951" s="45"/>
      <c r="H1951" s="45"/>
      <c r="I1951" s="278"/>
      <c r="J1951" s="45"/>
      <c r="K1951" s="66"/>
      <c r="L1951" s="66"/>
    </row>
    <row r="1952" spans="1:12" x14ac:dyDescent="0.2">
      <c r="A1952" s="41"/>
      <c r="B1952" s="2"/>
      <c r="E1952" s="279"/>
      <c r="F1952" s="280"/>
      <c r="G1952" s="45"/>
      <c r="H1952" s="45"/>
      <c r="I1952" s="278"/>
      <c r="J1952" s="45"/>
      <c r="K1952" s="66"/>
      <c r="L1952" s="66"/>
    </row>
    <row r="1953" spans="1:9" x14ac:dyDescent="0.2">
      <c r="A1953" s="41"/>
      <c r="B1953" s="2"/>
      <c r="E1953" s="279"/>
      <c r="F1953" s="280"/>
      <c r="G1953" s="45"/>
      <c r="H1953" s="45"/>
      <c r="I1953" s="278"/>
    </row>
  </sheetData>
  <sheetProtection algorithmName="SHA-512" hashValue="v3rJhAZcJw14TNxVAduH2un/86iqZsOEDwWqJTlLV286EUrmhw6vfbOeE/MKMIqCilmwlBSMIDqMTqzdEFTing==" saltValue="uf61XLKnTnPQNJW1CxTbRA==" spinCount="100000" sheet="1" objects="1" scenarios="1"/>
  <protectedRanges>
    <protectedRange sqref="G17:G18 H121:H123 H135:H136 H37:H44 H48:H50 H28:H33 E64:E66 G64:G66 D75:E80 G75:G80 D89:E89 G89 H90:H95 H101:H105 H109:H111 G120 H60 G59 E59 C146:C149 E120 E146:E149 H127:H130 H172:H173 G167:G168 F146:G157 C155 E155" name="Bereich1"/>
    <protectedRange sqref="H131" name="Bereich1_2"/>
    <protectedRange sqref="H96" name="Bereich1_1_1"/>
  </protectedRanges>
  <mergeCells count="102">
    <mergeCell ref="A4:L4"/>
    <mergeCell ref="A6:L6"/>
    <mergeCell ref="B7:I7"/>
    <mergeCell ref="A8:L8"/>
    <mergeCell ref="B10:L10"/>
    <mergeCell ref="A12:G12"/>
    <mergeCell ref="A19:F19"/>
    <mergeCell ref="K22:L22"/>
    <mergeCell ref="B23:D23"/>
    <mergeCell ref="B27:I27"/>
    <mergeCell ref="B28:D28"/>
    <mergeCell ref="B29:D29"/>
    <mergeCell ref="A13:C13"/>
    <mergeCell ref="A14:C14"/>
    <mergeCell ref="A15:F15"/>
    <mergeCell ref="A16:G16"/>
    <mergeCell ref="A17:C17"/>
    <mergeCell ref="A18:C18"/>
    <mergeCell ref="B37:D37"/>
    <mergeCell ref="B38:D38"/>
    <mergeCell ref="B39:D39"/>
    <mergeCell ref="B40:D40"/>
    <mergeCell ref="B41:D41"/>
    <mergeCell ref="B42:D42"/>
    <mergeCell ref="B30:D30"/>
    <mergeCell ref="B31:D31"/>
    <mergeCell ref="B32:D32"/>
    <mergeCell ref="B33:D33"/>
    <mergeCell ref="B34:G34"/>
    <mergeCell ref="B36:I36"/>
    <mergeCell ref="B50:D50"/>
    <mergeCell ref="B51:G51"/>
    <mergeCell ref="K53:L53"/>
    <mergeCell ref="B54:D54"/>
    <mergeCell ref="B58:I58"/>
    <mergeCell ref="B61:G61"/>
    <mergeCell ref="B43:D43"/>
    <mergeCell ref="B44:D44"/>
    <mergeCell ref="B45:G45"/>
    <mergeCell ref="B47:I47"/>
    <mergeCell ref="B48:D48"/>
    <mergeCell ref="B49:D49"/>
    <mergeCell ref="C74:G74"/>
    <mergeCell ref="B81:G81"/>
    <mergeCell ref="K83:L83"/>
    <mergeCell ref="B84:D84"/>
    <mergeCell ref="B88:I88"/>
    <mergeCell ref="B90:D90"/>
    <mergeCell ref="B63:I63"/>
    <mergeCell ref="B64:D64"/>
    <mergeCell ref="B65:D65"/>
    <mergeCell ref="B66:D66"/>
    <mergeCell ref="B67:G67"/>
    <mergeCell ref="B73:I73"/>
    <mergeCell ref="B99:I99"/>
    <mergeCell ref="B100:D100"/>
    <mergeCell ref="E100:G100"/>
    <mergeCell ref="B101:D101"/>
    <mergeCell ref="B102:D102"/>
    <mergeCell ref="B103:D103"/>
    <mergeCell ref="B91:D91"/>
    <mergeCell ref="B92:D92"/>
    <mergeCell ref="B93:D93"/>
    <mergeCell ref="B94:D94"/>
    <mergeCell ref="B95:D95"/>
    <mergeCell ref="B97:G97"/>
    <mergeCell ref="B111:D111"/>
    <mergeCell ref="B112:G112"/>
    <mergeCell ref="K114:L114"/>
    <mergeCell ref="B115:D115"/>
    <mergeCell ref="B119:I119"/>
    <mergeCell ref="B120:D120"/>
    <mergeCell ref="B104:D104"/>
    <mergeCell ref="B105:D105"/>
    <mergeCell ref="B106:G106"/>
    <mergeCell ref="B108:I108"/>
    <mergeCell ref="B109:D109"/>
    <mergeCell ref="B110:D110"/>
    <mergeCell ref="B130:D130"/>
    <mergeCell ref="B132:G132"/>
    <mergeCell ref="B136:D136"/>
    <mergeCell ref="B140:G140"/>
    <mergeCell ref="K142:L142"/>
    <mergeCell ref="A145:I145"/>
    <mergeCell ref="B121:D121"/>
    <mergeCell ref="B122:D122"/>
    <mergeCell ref="B123:D123"/>
    <mergeCell ref="B124:G124"/>
    <mergeCell ref="B126:I126"/>
    <mergeCell ref="B127:D127"/>
    <mergeCell ref="B174:G174"/>
    <mergeCell ref="B176:G176"/>
    <mergeCell ref="A178:H178"/>
    <mergeCell ref="A158:E158"/>
    <mergeCell ref="B160:G160"/>
    <mergeCell ref="B162:D162"/>
    <mergeCell ref="B166:I166"/>
    <mergeCell ref="M166:N173"/>
    <mergeCell ref="B167:D167"/>
    <mergeCell ref="B169:G169"/>
    <mergeCell ref="B171:I171"/>
    <mergeCell ref="B172:G172"/>
  </mergeCells>
  <conditionalFormatting sqref="H28:H33">
    <cfRule type="cellIs" dxfId="47" priority="11" stopIfTrue="1" operator="equal">
      <formula>""""""</formula>
    </cfRule>
    <cfRule type="cellIs" dxfId="46" priority="12" stopIfTrue="1" operator="notEqual">
      <formula>""""""</formula>
    </cfRule>
  </conditionalFormatting>
  <conditionalFormatting sqref="E76:E78 E80">
    <cfRule type="cellIs" dxfId="45" priority="9" stopIfTrue="1" operator="equal">
      <formula>0</formula>
    </cfRule>
    <cfRule type="cellIs" dxfId="44" priority="10" stopIfTrue="1" operator="notEqual">
      <formula>0</formula>
    </cfRule>
  </conditionalFormatting>
  <conditionalFormatting sqref="H100">
    <cfRule type="cellIs" dxfId="43" priority="7" stopIfTrue="1" operator="equal">
      <formula>""""""</formula>
    </cfRule>
    <cfRule type="cellIs" dxfId="42" priority="8" stopIfTrue="1" operator="notEqual">
      <formula>""""""</formula>
    </cfRule>
  </conditionalFormatting>
  <conditionalFormatting sqref="H120">
    <cfRule type="cellIs" dxfId="41" priority="5" stopIfTrue="1" operator="equal">
      <formula>""""""</formula>
    </cfRule>
    <cfRule type="cellIs" dxfId="40" priority="6" stopIfTrue="1" operator="notEqual">
      <formula>""""""</formula>
    </cfRule>
  </conditionalFormatting>
  <conditionalFormatting sqref="H37:H44">
    <cfRule type="cellIs" dxfId="39" priority="3" stopIfTrue="1" operator="equal">
      <formula>""""""</formula>
    </cfRule>
    <cfRule type="cellIs" dxfId="38" priority="4" stopIfTrue="1" operator="notEqual">
      <formula>""""""</formula>
    </cfRule>
  </conditionalFormatting>
  <conditionalFormatting sqref="E79">
    <cfRule type="cellIs" dxfId="37" priority="1" stopIfTrue="1" operator="equal">
      <formula>0</formula>
    </cfRule>
    <cfRule type="cellIs" dxfId="36" priority="2" stopIfTrue="1" operator="notEqual">
      <formula>0</formula>
    </cfRule>
  </conditionalFormatting>
  <printOptions horizontalCentered="1"/>
  <pageMargins left="0.78740157480314965" right="0.78740157480314965" top="0.78740157480314965" bottom="0.78740157480314965" header="0.31496062992125984" footer="0.47244094488188981"/>
  <pageSetup paperSize="9" scale="85" fitToHeight="0"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53"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FDD1-C6F8-4944-A928-1E12AC3B3215}">
  <dimension ref="A1:P1953"/>
  <sheetViews>
    <sheetView showGridLines="0" topLeftCell="A139" zoomScaleNormal="100" zoomScaleSheetLayoutView="100" zoomScalePageLayoutView="115" workbookViewId="0">
      <selection activeCell="F109" sqref="F109"/>
    </sheetView>
  </sheetViews>
  <sheetFormatPr baseColWidth="10" defaultColWidth="11.42578125" defaultRowHeight="12.75" x14ac:dyDescent="0.2"/>
  <cols>
    <col min="1" max="1" width="14.28515625" style="1" customWidth="1"/>
    <col min="2" max="2" width="39.28515625" style="205" customWidth="1"/>
    <col min="3" max="3" width="21.28515625" style="2" customWidth="1"/>
    <col min="4" max="4" width="17.140625" style="2" customWidth="1"/>
    <col min="5" max="5" width="12.28515625" style="3" customWidth="1"/>
    <col min="6" max="6" width="20.42578125" style="31" customWidth="1"/>
    <col min="7" max="7" width="21.28515625" style="43" customWidth="1"/>
    <col min="8" max="8" width="19.28515625" style="43" customWidth="1"/>
    <col min="9" max="9" width="22" style="46" customWidth="1"/>
    <col min="10" max="10" width="1.7109375" style="43" customWidth="1"/>
    <col min="11" max="12" width="6.5703125" style="42" customWidth="1"/>
    <col min="13" max="13" width="5.7109375" style="43" customWidth="1"/>
    <col min="14" max="14" width="10.42578125" style="43" customWidth="1"/>
    <col min="15" max="16384" width="11.42578125" style="43"/>
  </cols>
  <sheetData>
    <row r="1" spans="1:12" ht="18" x14ac:dyDescent="0.2">
      <c r="A1" s="203" t="s">
        <v>542</v>
      </c>
      <c r="B1" s="203" t="s">
        <v>543</v>
      </c>
      <c r="C1" s="203"/>
      <c r="D1" s="203"/>
      <c r="F1" s="4"/>
      <c r="G1" s="61"/>
      <c r="I1" s="785" t="s">
        <v>538</v>
      </c>
    </row>
    <row r="2" spans="1:12" ht="18" x14ac:dyDescent="0.2">
      <c r="A2" s="4" t="str">
        <f>Übersicht!B2</f>
        <v>Südthüringen-Unterfranken-Netz (SUN) Los B</v>
      </c>
      <c r="B2" s="331"/>
      <c r="C2" s="5"/>
      <c r="D2" s="5"/>
      <c r="G2" s="62"/>
      <c r="H2" s="62"/>
      <c r="I2" s="62"/>
    </row>
    <row r="3" spans="1:12" s="135" customFormat="1" ht="15" customHeight="1" x14ac:dyDescent="0.2">
      <c r="A3" s="131" t="s">
        <v>544</v>
      </c>
      <c r="B3" s="204"/>
      <c r="C3" s="132"/>
      <c r="D3" s="132"/>
      <c r="E3" s="133"/>
      <c r="F3" s="132"/>
      <c r="G3" s="132"/>
      <c r="H3" s="132"/>
      <c r="I3" s="134"/>
      <c r="K3" s="136"/>
      <c r="L3" s="136"/>
    </row>
    <row r="4" spans="1:12" s="29" customFormat="1" ht="12.75" customHeight="1" x14ac:dyDescent="0.2">
      <c r="A4" s="860" t="s">
        <v>499</v>
      </c>
      <c r="B4" s="860"/>
      <c r="C4" s="860"/>
      <c r="D4" s="860"/>
      <c r="E4" s="860"/>
      <c r="F4" s="860"/>
      <c r="G4" s="860"/>
      <c r="H4" s="860"/>
      <c r="I4" s="860"/>
      <c r="J4" s="860"/>
      <c r="K4" s="860"/>
      <c r="L4" s="860"/>
    </row>
    <row r="5" spans="1:12" ht="15" customHeight="1" x14ac:dyDescent="0.2">
      <c r="A5" s="215"/>
      <c r="B5" s="2"/>
    </row>
    <row r="6" spans="1:12" s="10" customFormat="1" ht="15" customHeight="1" x14ac:dyDescent="0.2">
      <c r="A6" s="812" t="str">
        <f>Übersicht!B5</f>
        <v>Nur grün hinterlegte Felder sind vom Bieter auszufüllen.</v>
      </c>
      <c r="B6" s="812"/>
      <c r="C6" s="812"/>
      <c r="D6" s="812"/>
      <c r="E6" s="812"/>
      <c r="F6" s="812"/>
      <c r="G6" s="812"/>
      <c r="H6" s="812"/>
      <c r="I6" s="812"/>
      <c r="J6" s="812"/>
      <c r="K6" s="812"/>
      <c r="L6" s="812"/>
    </row>
    <row r="7" spans="1:12" s="129" customFormat="1" ht="24.75" customHeight="1" thickBot="1" x14ac:dyDescent="0.25">
      <c r="A7" s="433" t="str">
        <f>Übersicht!B7</f>
        <v>Bieter:</v>
      </c>
      <c r="B7" s="808">
        <f>Übersicht!C7</f>
        <v>0</v>
      </c>
      <c r="C7" s="808"/>
      <c r="D7" s="808"/>
      <c r="E7" s="808"/>
      <c r="F7" s="808"/>
      <c r="G7" s="808"/>
      <c r="H7" s="808"/>
      <c r="I7" s="808"/>
      <c r="K7" s="130"/>
      <c r="L7" s="130"/>
    </row>
    <row r="8" spans="1:12" s="19" customFormat="1" ht="43.5" customHeight="1" thickBot="1" x14ac:dyDescent="0.25">
      <c r="A8" s="818" t="s">
        <v>28</v>
      </c>
      <c r="B8" s="819"/>
      <c r="C8" s="819"/>
      <c r="D8" s="819"/>
      <c r="E8" s="819"/>
      <c r="F8" s="819"/>
      <c r="G8" s="819"/>
      <c r="H8" s="819"/>
      <c r="I8" s="819"/>
      <c r="J8" s="819"/>
      <c r="K8" s="819"/>
      <c r="L8" s="820"/>
    </row>
    <row r="9" spans="1:12" s="18" customFormat="1" ht="15" customHeight="1" x14ac:dyDescent="0.2">
      <c r="A9" s="21"/>
      <c r="B9" s="13"/>
      <c r="C9" s="13"/>
      <c r="D9" s="13"/>
      <c r="E9" s="14"/>
      <c r="F9" s="15"/>
      <c r="G9" s="16"/>
      <c r="H9" s="20"/>
      <c r="I9" s="50"/>
      <c r="K9" s="65"/>
      <c r="L9" s="65"/>
    </row>
    <row r="10" spans="1:12" s="19" customFormat="1" ht="18" customHeight="1" x14ac:dyDescent="0.2">
      <c r="A10" s="224"/>
      <c r="B10" s="836" t="s">
        <v>472</v>
      </c>
      <c r="C10" s="836"/>
      <c r="D10" s="836"/>
      <c r="E10" s="836"/>
      <c r="F10" s="836"/>
      <c r="G10" s="836"/>
      <c r="H10" s="836"/>
      <c r="I10" s="836"/>
      <c r="J10" s="836"/>
      <c r="K10" s="836"/>
      <c r="L10" s="836"/>
    </row>
    <row r="11" spans="1:12" s="19" customFormat="1" ht="9.9499999999999993" customHeight="1" x14ac:dyDescent="0.2">
      <c r="A11" s="225"/>
      <c r="B11" s="226"/>
      <c r="C11" s="226"/>
      <c r="D11" s="226"/>
      <c r="E11" s="227"/>
      <c r="F11" s="228"/>
      <c r="G11" s="229"/>
      <c r="H11" s="229"/>
      <c r="I11" s="49"/>
      <c r="K11" s="42"/>
      <c r="L11" s="42"/>
    </row>
    <row r="12" spans="1:12" s="19" customFormat="1" ht="18" customHeight="1" x14ac:dyDescent="0.2">
      <c r="A12" s="849"/>
      <c r="B12" s="850"/>
      <c r="C12" s="850"/>
      <c r="D12" s="850"/>
      <c r="E12" s="850"/>
      <c r="F12" s="850"/>
      <c r="G12" s="851"/>
      <c r="H12" s="49"/>
      <c r="J12" s="42"/>
      <c r="K12" s="42"/>
    </row>
    <row r="13" spans="1:12" s="57" customFormat="1" ht="18" customHeight="1" x14ac:dyDescent="0.2">
      <c r="A13" s="814" t="s">
        <v>342</v>
      </c>
      <c r="B13" s="814"/>
      <c r="C13" s="814"/>
      <c r="D13" s="54"/>
      <c r="E13" s="55" t="s">
        <v>21</v>
      </c>
      <c r="F13" s="218"/>
      <c r="G13" s="355">
        <v>14711.2</v>
      </c>
      <c r="H13" s="342"/>
      <c r="J13" s="67"/>
      <c r="K13" s="67"/>
    </row>
    <row r="14" spans="1:12" s="57" customFormat="1" ht="18" customHeight="1" x14ac:dyDescent="0.2">
      <c r="A14" s="814" t="s">
        <v>364</v>
      </c>
      <c r="B14" s="814"/>
      <c r="C14" s="814"/>
      <c r="D14" s="352"/>
      <c r="E14" s="55" t="s">
        <v>21</v>
      </c>
      <c r="F14" s="353"/>
      <c r="G14" s="355">
        <v>0</v>
      </c>
      <c r="H14" s="345"/>
      <c r="J14" s="67"/>
      <c r="K14" s="67"/>
    </row>
    <row r="15" spans="1:12" s="19" customFormat="1" ht="18" customHeight="1" x14ac:dyDescent="0.2">
      <c r="A15" s="824"/>
      <c r="B15" s="825"/>
      <c r="C15" s="825"/>
      <c r="D15" s="825"/>
      <c r="E15" s="825"/>
      <c r="F15" s="826"/>
      <c r="G15" s="219">
        <f>SUM(G13:G14)</f>
        <v>14711.2</v>
      </c>
      <c r="H15" s="49"/>
      <c r="J15" s="42"/>
      <c r="K15" s="42"/>
    </row>
    <row r="16" spans="1:12" s="19" customFormat="1" ht="18" customHeight="1" x14ac:dyDescent="0.2">
      <c r="A16" s="849"/>
      <c r="B16" s="850"/>
      <c r="C16" s="850"/>
      <c r="D16" s="850"/>
      <c r="E16" s="850"/>
      <c r="F16" s="850"/>
      <c r="G16" s="851"/>
      <c r="H16" s="49"/>
      <c r="J16" s="42"/>
      <c r="K16" s="42"/>
    </row>
    <row r="17" spans="1:16" s="57" customFormat="1" ht="18" customHeight="1" x14ac:dyDescent="0.2">
      <c r="A17" s="852" t="s">
        <v>58</v>
      </c>
      <c r="B17" s="852"/>
      <c r="C17" s="852"/>
      <c r="D17" s="54"/>
      <c r="E17" s="55" t="s">
        <v>48</v>
      </c>
      <c r="F17" s="218"/>
      <c r="G17" s="220"/>
      <c r="H17" s="56"/>
      <c r="J17" s="67"/>
      <c r="K17" s="67"/>
    </row>
    <row r="18" spans="1:16" s="57" customFormat="1" ht="18" customHeight="1" x14ac:dyDescent="0.2">
      <c r="A18" s="852" t="s">
        <v>59</v>
      </c>
      <c r="B18" s="852"/>
      <c r="C18" s="852"/>
      <c r="D18" s="221"/>
      <c r="E18" s="55" t="s">
        <v>60</v>
      </c>
      <c r="F18" s="222"/>
      <c r="G18" s="220"/>
      <c r="H18" s="56"/>
      <c r="J18" s="67"/>
      <c r="K18" s="67"/>
    </row>
    <row r="19" spans="1:16" s="19" customFormat="1" ht="18" customHeight="1" x14ac:dyDescent="0.2">
      <c r="A19" s="824"/>
      <c r="B19" s="825"/>
      <c r="C19" s="825"/>
      <c r="D19" s="825"/>
      <c r="E19" s="825"/>
      <c r="F19" s="826"/>
      <c r="G19" s="219">
        <f>SUM(G17:G18)</f>
        <v>0</v>
      </c>
      <c r="H19" s="49"/>
      <c r="J19" s="42"/>
      <c r="K19" s="42"/>
    </row>
    <row r="20" spans="1:16" s="19" customFormat="1" ht="18" customHeight="1" x14ac:dyDescent="0.2">
      <c r="A20" s="322"/>
      <c r="B20" s="322"/>
      <c r="C20" s="322"/>
      <c r="D20" s="322"/>
      <c r="E20" s="322"/>
      <c r="F20" s="322"/>
      <c r="G20" s="323"/>
      <c r="H20" s="49"/>
      <c r="J20" s="42"/>
      <c r="K20" s="42"/>
    </row>
    <row r="21" spans="1:16" s="24" customFormat="1" ht="10.5" customHeight="1" x14ac:dyDescent="0.2">
      <c r="A21" s="314"/>
      <c r="B21" s="348"/>
      <c r="C21" s="348"/>
      <c r="D21" s="348"/>
      <c r="E21" s="348"/>
      <c r="F21" s="348"/>
      <c r="G21" s="313"/>
      <c r="H21" s="309"/>
      <c r="I21" s="309"/>
      <c r="K21" s="309"/>
      <c r="L21" s="309"/>
    </row>
    <row r="22" spans="1:16" s="24" customFormat="1" ht="15.75" customHeight="1" x14ac:dyDescent="0.2">
      <c r="A22" s="314"/>
      <c r="B22" s="348"/>
      <c r="C22" s="348"/>
      <c r="D22" s="348"/>
      <c r="E22" s="348"/>
      <c r="F22" s="348"/>
      <c r="G22" s="313"/>
      <c r="H22" s="309"/>
      <c r="I22" s="309"/>
      <c r="K22" s="853" t="s">
        <v>261</v>
      </c>
      <c r="L22" s="853"/>
    </row>
    <row r="23" spans="1:16" s="24" customFormat="1" ht="41.25" customHeight="1" x14ac:dyDescent="0.2">
      <c r="A23" s="312" t="s">
        <v>2</v>
      </c>
      <c r="B23" s="841" t="s">
        <v>3</v>
      </c>
      <c r="C23" s="841"/>
      <c r="D23" s="841"/>
      <c r="E23" s="769" t="s">
        <v>18</v>
      </c>
      <c r="F23" s="769" t="s">
        <v>1</v>
      </c>
      <c r="G23" s="769" t="s">
        <v>29</v>
      </c>
      <c r="H23" s="769" t="s">
        <v>30</v>
      </c>
      <c r="I23" s="769" t="s">
        <v>69</v>
      </c>
      <c r="J23" s="315"/>
      <c r="K23" s="769" t="s">
        <v>262</v>
      </c>
      <c r="L23" s="769" t="s">
        <v>263</v>
      </c>
      <c r="N23" s="170" t="s">
        <v>322</v>
      </c>
    </row>
    <row r="24" spans="1:16" s="45" customFormat="1" ht="7.5" customHeight="1" x14ac:dyDescent="0.2">
      <c r="A24" s="225" t="s">
        <v>2</v>
      </c>
      <c r="B24" s="226" t="s">
        <v>3</v>
      </c>
      <c r="C24" s="226"/>
      <c r="D24" s="226"/>
      <c r="E24" s="227" t="s">
        <v>18</v>
      </c>
      <c r="F24" s="228" t="s">
        <v>1</v>
      </c>
      <c r="G24" s="229" t="s">
        <v>29</v>
      </c>
      <c r="H24" s="229" t="s">
        <v>30</v>
      </c>
      <c r="I24" s="52"/>
      <c r="K24" s="66"/>
      <c r="L24" s="66"/>
    </row>
    <row r="25" spans="1:16" ht="18" customHeight="1" x14ac:dyDescent="0.2">
      <c r="A25" s="224" t="s">
        <v>9</v>
      </c>
      <c r="B25" s="762" t="s">
        <v>94</v>
      </c>
      <c r="C25" s="762"/>
      <c r="D25" s="762"/>
      <c r="E25" s="230"/>
      <c r="F25" s="231"/>
      <c r="G25" s="232"/>
      <c r="H25" s="232"/>
      <c r="I25" s="232"/>
      <c r="J25" s="233"/>
      <c r="K25" s="234"/>
      <c r="L25" s="234"/>
      <c r="M25" s="234"/>
      <c r="N25" s="234"/>
    </row>
    <row r="26" spans="1:16" ht="9.9499999999999993" customHeight="1" x14ac:dyDescent="0.2">
      <c r="A26" s="225"/>
      <c r="B26" s="226"/>
      <c r="C26" s="226"/>
      <c r="D26" s="226"/>
      <c r="E26" s="227"/>
      <c r="F26" s="228"/>
      <c r="G26" s="229"/>
      <c r="H26" s="229"/>
      <c r="I26" s="47"/>
      <c r="J26" s="45"/>
      <c r="K26" s="66"/>
      <c r="L26" s="66"/>
    </row>
    <row r="27" spans="1:16" ht="18" customHeight="1" x14ac:dyDescent="0.2">
      <c r="A27" s="216" t="s">
        <v>5</v>
      </c>
      <c r="B27" s="842" t="s">
        <v>95</v>
      </c>
      <c r="C27" s="843"/>
      <c r="D27" s="843"/>
      <c r="E27" s="843"/>
      <c r="F27" s="843"/>
      <c r="G27" s="843"/>
      <c r="H27" s="843"/>
      <c r="I27" s="844"/>
      <c r="M27" s="19"/>
      <c r="N27" s="19"/>
      <c r="O27" s="19"/>
      <c r="P27" s="19"/>
    </row>
    <row r="28" spans="1:16" s="24" customFormat="1" ht="18" customHeight="1" x14ac:dyDescent="0.2">
      <c r="A28" s="217" t="s">
        <v>11</v>
      </c>
      <c r="B28" s="833" t="s">
        <v>63</v>
      </c>
      <c r="C28" s="834"/>
      <c r="D28" s="835"/>
      <c r="E28" s="54"/>
      <c r="F28" s="53"/>
      <c r="G28" s="218"/>
      <c r="H28" s="236"/>
      <c r="I28" s="237">
        <f>IF($G$15=0,0,ROUND(H28/FplkmBS1,3))</f>
        <v>0</v>
      </c>
      <c r="K28" s="317" t="s">
        <v>71</v>
      </c>
      <c r="L28" s="316"/>
      <c r="M28" s="19"/>
      <c r="N28" s="434"/>
      <c r="O28" s="19"/>
      <c r="P28" s="19"/>
    </row>
    <row r="29" spans="1:16" s="24" customFormat="1" ht="18" customHeight="1" x14ac:dyDescent="0.2">
      <c r="A29" s="217" t="s">
        <v>10</v>
      </c>
      <c r="B29" s="833" t="s">
        <v>62</v>
      </c>
      <c r="C29" s="834"/>
      <c r="D29" s="835"/>
      <c r="E29" s="54"/>
      <c r="F29" s="53"/>
      <c r="G29" s="218"/>
      <c r="H29" s="236"/>
      <c r="I29" s="237">
        <f>IF($G$15=0,0,ROUND(H29/FplkmBS1,3))</f>
        <v>0</v>
      </c>
      <c r="K29" s="317" t="s">
        <v>71</v>
      </c>
      <c r="L29" s="316"/>
      <c r="M29" s="19"/>
      <c r="N29" s="434"/>
      <c r="O29" s="19"/>
      <c r="P29" s="19"/>
    </row>
    <row r="30" spans="1:16" s="24" customFormat="1" ht="18" customHeight="1" x14ac:dyDescent="0.2">
      <c r="A30" s="217" t="s">
        <v>15</v>
      </c>
      <c r="B30" s="833" t="s">
        <v>93</v>
      </c>
      <c r="C30" s="834"/>
      <c r="D30" s="835"/>
      <c r="E30" s="54"/>
      <c r="F30" s="53"/>
      <c r="G30" s="218"/>
      <c r="H30" s="236"/>
      <c r="I30" s="237">
        <f>IF($G$15=0,0,ROUND(H30/FplkmBS1,3))</f>
        <v>0</v>
      </c>
      <c r="K30" s="317" t="s">
        <v>71</v>
      </c>
      <c r="L30" s="316"/>
      <c r="M30" s="19"/>
      <c r="N30" s="434"/>
      <c r="O30" s="19"/>
      <c r="P30" s="19"/>
    </row>
    <row r="31" spans="1:16" s="24" customFormat="1" ht="18" customHeight="1" x14ac:dyDescent="0.2">
      <c r="A31" s="217" t="s">
        <v>37</v>
      </c>
      <c r="B31" s="833" t="s">
        <v>61</v>
      </c>
      <c r="C31" s="834"/>
      <c r="D31" s="835"/>
      <c r="E31" s="54"/>
      <c r="F31" s="53"/>
      <c r="G31" s="218"/>
      <c r="H31" s="236"/>
      <c r="I31" s="237">
        <f>IF($G$15=0,0,ROUND(H31/FplkmBS1,3))</f>
        <v>0</v>
      </c>
      <c r="K31" s="317" t="s">
        <v>71</v>
      </c>
      <c r="L31" s="316"/>
      <c r="M31" s="19"/>
      <c r="N31" s="434"/>
      <c r="O31" s="19"/>
      <c r="P31" s="19"/>
    </row>
    <row r="32" spans="1:16" s="24" customFormat="1" ht="18" customHeight="1" x14ac:dyDescent="0.2">
      <c r="A32" s="217" t="s">
        <v>307</v>
      </c>
      <c r="B32" s="814" t="s">
        <v>101</v>
      </c>
      <c r="C32" s="814"/>
      <c r="D32" s="814"/>
      <c r="E32" s="54"/>
      <c r="F32" s="53"/>
      <c r="G32" s="218"/>
      <c r="H32" s="236"/>
      <c r="I32" s="237">
        <f t="shared" ref="I32:I33" si="0">IF($G$15=0,0,ROUND(H32/FplkmBS1,3))</f>
        <v>0</v>
      </c>
      <c r="K32" s="317" t="s">
        <v>71</v>
      </c>
      <c r="L32" s="316"/>
      <c r="M32" s="19"/>
      <c r="N32" s="434"/>
      <c r="O32" s="19"/>
      <c r="P32" s="19"/>
    </row>
    <row r="33" spans="1:16" s="24" customFormat="1" ht="18" customHeight="1" x14ac:dyDescent="0.2">
      <c r="A33" s="217" t="s">
        <v>308</v>
      </c>
      <c r="B33" s="837" t="s">
        <v>111</v>
      </c>
      <c r="C33" s="838"/>
      <c r="D33" s="839"/>
      <c r="E33" s="54"/>
      <c r="F33" s="53"/>
      <c r="G33" s="218"/>
      <c r="H33" s="236"/>
      <c r="I33" s="237">
        <f t="shared" si="0"/>
        <v>0</v>
      </c>
      <c r="K33" s="317" t="s">
        <v>71</v>
      </c>
      <c r="L33" s="316"/>
      <c r="M33" s="19"/>
      <c r="N33" s="434"/>
      <c r="O33" s="19"/>
      <c r="P33" s="19"/>
    </row>
    <row r="34" spans="1:16" ht="18" customHeight="1" x14ac:dyDescent="0.2">
      <c r="A34" s="238"/>
      <c r="B34" s="824" t="s">
        <v>26</v>
      </c>
      <c r="C34" s="825"/>
      <c r="D34" s="825"/>
      <c r="E34" s="825"/>
      <c r="F34" s="825"/>
      <c r="G34" s="826"/>
      <c r="H34" s="239">
        <f>ROUND(SUM(H28:H33),2)</f>
        <v>0</v>
      </c>
      <c r="I34" s="240">
        <f>IF($G$15=0,0,ROUND(H34/FplkmBS1,3))</f>
        <v>0</v>
      </c>
      <c r="K34" s="66"/>
      <c r="L34" s="66"/>
      <c r="M34" s="19"/>
      <c r="N34" s="19"/>
      <c r="O34" s="19"/>
      <c r="P34" s="19"/>
    </row>
    <row r="35" spans="1:16" ht="9.9499999999999993" customHeight="1" x14ac:dyDescent="0.2">
      <c r="A35" s="245"/>
      <c r="B35" s="241"/>
      <c r="C35" s="241"/>
      <c r="D35" s="241"/>
      <c r="E35" s="241"/>
      <c r="F35" s="242"/>
      <c r="G35" s="241"/>
      <c r="H35" s="243"/>
      <c r="I35" s="33"/>
    </row>
    <row r="36" spans="1:16" ht="18" customHeight="1" x14ac:dyDescent="0.2">
      <c r="A36" s="216" t="s">
        <v>6</v>
      </c>
      <c r="B36" s="842" t="s">
        <v>96</v>
      </c>
      <c r="C36" s="843"/>
      <c r="D36" s="843"/>
      <c r="E36" s="843"/>
      <c r="F36" s="843"/>
      <c r="G36" s="843"/>
      <c r="H36" s="843"/>
      <c r="I36" s="844"/>
    </row>
    <row r="37" spans="1:16" s="24" customFormat="1" ht="18" customHeight="1" x14ac:dyDescent="0.2">
      <c r="A37" s="217" t="s">
        <v>12</v>
      </c>
      <c r="B37" s="852" t="s">
        <v>97</v>
      </c>
      <c r="C37" s="852"/>
      <c r="D37" s="852"/>
      <c r="E37" s="54"/>
      <c r="F37" s="53"/>
      <c r="G37" s="218"/>
      <c r="H37" s="236"/>
      <c r="I37" s="237">
        <f t="shared" ref="I37:I45" si="1">IF($G$15=0,0,ROUND(H37/FplkmBS1,3))</f>
        <v>0</v>
      </c>
      <c r="K37" s="317" t="s">
        <v>71</v>
      </c>
      <c r="L37" s="316"/>
      <c r="N37" s="317" t="s">
        <v>71</v>
      </c>
    </row>
    <row r="38" spans="1:16" s="24" customFormat="1" ht="18" customHeight="1" x14ac:dyDescent="0.2">
      <c r="A38" s="217" t="s">
        <v>13</v>
      </c>
      <c r="B38" s="833" t="s">
        <v>98</v>
      </c>
      <c r="C38" s="834"/>
      <c r="D38" s="835"/>
      <c r="E38" s="54"/>
      <c r="F38" s="53"/>
      <c r="G38" s="218"/>
      <c r="H38" s="236"/>
      <c r="I38" s="237">
        <f t="shared" si="1"/>
        <v>0</v>
      </c>
      <c r="K38" s="317" t="s">
        <v>71</v>
      </c>
      <c r="L38" s="316"/>
      <c r="N38" s="317" t="s">
        <v>71</v>
      </c>
    </row>
    <row r="39" spans="1:16" s="24" customFormat="1" ht="18" customHeight="1" x14ac:dyDescent="0.2">
      <c r="A39" s="217" t="s">
        <v>14</v>
      </c>
      <c r="B39" s="833" t="s">
        <v>258</v>
      </c>
      <c r="C39" s="834"/>
      <c r="D39" s="835"/>
      <c r="E39" s="54"/>
      <c r="F39" s="53"/>
      <c r="G39" s="218"/>
      <c r="H39" s="236"/>
      <c r="I39" s="237">
        <f t="shared" si="1"/>
        <v>0</v>
      </c>
      <c r="K39" s="317" t="s">
        <v>71</v>
      </c>
      <c r="L39" s="316"/>
      <c r="N39" s="317" t="s">
        <v>71</v>
      </c>
    </row>
    <row r="40" spans="1:16" s="24" customFormat="1" ht="18" customHeight="1" x14ac:dyDescent="0.2">
      <c r="A40" s="217" t="s">
        <v>112</v>
      </c>
      <c r="B40" s="852" t="s">
        <v>99</v>
      </c>
      <c r="C40" s="852"/>
      <c r="D40" s="852"/>
      <c r="E40" s="54"/>
      <c r="F40" s="53"/>
      <c r="G40" s="218"/>
      <c r="H40" s="236"/>
      <c r="I40" s="237">
        <f t="shared" si="1"/>
        <v>0</v>
      </c>
      <c r="K40" s="317" t="s">
        <v>71</v>
      </c>
      <c r="L40" s="316"/>
      <c r="N40" s="317" t="s">
        <v>71</v>
      </c>
    </row>
    <row r="41" spans="1:16" s="24" customFormat="1" ht="18" customHeight="1" x14ac:dyDescent="0.2">
      <c r="A41" s="217" t="s">
        <v>113</v>
      </c>
      <c r="B41" s="833" t="s">
        <v>235</v>
      </c>
      <c r="C41" s="834"/>
      <c r="D41" s="835"/>
      <c r="E41" s="54"/>
      <c r="F41" s="53"/>
      <c r="G41" s="218"/>
      <c r="H41" s="236"/>
      <c r="I41" s="237">
        <f t="shared" si="1"/>
        <v>0</v>
      </c>
      <c r="K41" s="317" t="s">
        <v>71</v>
      </c>
      <c r="L41" s="316"/>
      <c r="N41" s="317" t="s">
        <v>71</v>
      </c>
    </row>
    <row r="42" spans="1:16" s="24" customFormat="1" ht="18" customHeight="1" x14ac:dyDescent="0.2">
      <c r="A42" s="217" t="s">
        <v>114</v>
      </c>
      <c r="B42" s="837" t="s">
        <v>236</v>
      </c>
      <c r="C42" s="838"/>
      <c r="D42" s="839"/>
      <c r="E42" s="54"/>
      <c r="F42" s="53"/>
      <c r="G42" s="218"/>
      <c r="H42" s="236"/>
      <c r="I42" s="237">
        <f t="shared" si="1"/>
        <v>0</v>
      </c>
      <c r="K42" s="317" t="s">
        <v>71</v>
      </c>
      <c r="L42" s="316"/>
      <c r="N42" s="317" t="s">
        <v>71</v>
      </c>
    </row>
    <row r="43" spans="1:16" s="24" customFormat="1" ht="18" customHeight="1" x14ac:dyDescent="0.2">
      <c r="A43" s="217" t="s">
        <v>115</v>
      </c>
      <c r="B43" s="821" t="s">
        <v>100</v>
      </c>
      <c r="C43" s="822"/>
      <c r="D43" s="823"/>
      <c r="E43" s="54"/>
      <c r="F43" s="53"/>
      <c r="G43" s="218"/>
      <c r="H43" s="236"/>
      <c r="I43" s="237">
        <f t="shared" si="1"/>
        <v>0</v>
      </c>
      <c r="K43" s="317" t="s">
        <v>71</v>
      </c>
      <c r="L43" s="316"/>
      <c r="N43" s="317" t="s">
        <v>71</v>
      </c>
    </row>
    <row r="44" spans="1:16" s="24" customFormat="1" ht="18" customHeight="1" x14ac:dyDescent="0.2">
      <c r="A44" s="217" t="s">
        <v>116</v>
      </c>
      <c r="B44" s="814" t="s">
        <v>286</v>
      </c>
      <c r="C44" s="814"/>
      <c r="D44" s="814"/>
      <c r="E44" s="54"/>
      <c r="F44" s="53"/>
      <c r="G44" s="218"/>
      <c r="H44" s="236"/>
      <c r="I44" s="237">
        <f t="shared" si="1"/>
        <v>0</v>
      </c>
      <c r="K44" s="317" t="s">
        <v>71</v>
      </c>
      <c r="L44" s="316"/>
      <c r="N44" s="317" t="s">
        <v>71</v>
      </c>
    </row>
    <row r="45" spans="1:16" ht="18" customHeight="1" x14ac:dyDescent="0.2">
      <c r="A45" s="238"/>
      <c r="B45" s="824" t="s">
        <v>25</v>
      </c>
      <c r="C45" s="825"/>
      <c r="D45" s="825"/>
      <c r="E45" s="825"/>
      <c r="F45" s="825"/>
      <c r="G45" s="826"/>
      <c r="H45" s="239">
        <f>ROUND(SUM(H37:H44),2)</f>
        <v>0</v>
      </c>
      <c r="I45" s="240">
        <f t="shared" si="1"/>
        <v>0</v>
      </c>
      <c r="K45" s="66"/>
      <c r="L45" s="66"/>
    </row>
    <row r="46" spans="1:16" s="45" customFormat="1" ht="9.9499999999999993" customHeight="1" x14ac:dyDescent="0.2">
      <c r="A46" s="246"/>
      <c r="B46" s="226"/>
      <c r="C46" s="226"/>
      <c r="D46" s="226"/>
      <c r="E46" s="227"/>
      <c r="F46" s="228"/>
      <c r="G46" s="229"/>
      <c r="H46" s="247"/>
      <c r="I46" s="52"/>
      <c r="K46" s="66"/>
      <c r="L46" s="66"/>
    </row>
    <row r="47" spans="1:16" ht="18" customHeight="1" x14ac:dyDescent="0.2">
      <c r="A47" s="216" t="s">
        <v>7</v>
      </c>
      <c r="B47" s="827" t="s">
        <v>102</v>
      </c>
      <c r="C47" s="828"/>
      <c r="D47" s="828"/>
      <c r="E47" s="828"/>
      <c r="F47" s="828"/>
      <c r="G47" s="828"/>
      <c r="H47" s="828"/>
      <c r="I47" s="829"/>
      <c r="K47" s="128"/>
    </row>
    <row r="48" spans="1:16" ht="18" customHeight="1" x14ac:dyDescent="0.2">
      <c r="A48" s="217" t="s">
        <v>39</v>
      </c>
      <c r="B48" s="837" t="s">
        <v>104</v>
      </c>
      <c r="C48" s="838"/>
      <c r="D48" s="839"/>
      <c r="E48" s="53"/>
      <c r="F48" s="53"/>
      <c r="G48" s="53"/>
      <c r="H48" s="198"/>
      <c r="I48" s="237">
        <f t="shared" ref="I48:I51" si="2">IF($G$15=0,0,ROUND(H48/FplkmBS1,3))</f>
        <v>0</v>
      </c>
      <c r="K48" s="317" t="s">
        <v>71</v>
      </c>
      <c r="L48" s="318"/>
      <c r="N48" s="328"/>
    </row>
    <row r="49" spans="1:16" ht="18" customHeight="1" x14ac:dyDescent="0.2">
      <c r="A49" s="217" t="s">
        <v>40</v>
      </c>
      <c r="B49" s="821" t="s">
        <v>268</v>
      </c>
      <c r="C49" s="822"/>
      <c r="D49" s="823"/>
      <c r="E49" s="53"/>
      <c r="F49" s="53"/>
      <c r="G49" s="53"/>
      <c r="H49" s="198"/>
      <c r="I49" s="237">
        <f t="shared" si="2"/>
        <v>0</v>
      </c>
      <c r="K49" s="317" t="s">
        <v>71</v>
      </c>
      <c r="L49" s="317"/>
      <c r="N49" s="328"/>
    </row>
    <row r="50" spans="1:16" ht="18" customHeight="1" x14ac:dyDescent="0.2">
      <c r="A50" s="217" t="s">
        <v>233</v>
      </c>
      <c r="B50" s="845" t="s">
        <v>103</v>
      </c>
      <c r="C50" s="846"/>
      <c r="D50" s="847"/>
      <c r="E50" s="53"/>
      <c r="F50" s="53"/>
      <c r="G50" s="53"/>
      <c r="H50" s="198"/>
      <c r="I50" s="237">
        <f t="shared" si="2"/>
        <v>0</v>
      </c>
      <c r="K50" s="317" t="s">
        <v>71</v>
      </c>
      <c r="L50" s="317"/>
      <c r="N50" s="328"/>
    </row>
    <row r="51" spans="1:16" ht="18" customHeight="1" x14ac:dyDescent="0.2">
      <c r="A51" s="238"/>
      <c r="B51" s="824" t="s">
        <v>43</v>
      </c>
      <c r="C51" s="825"/>
      <c r="D51" s="825"/>
      <c r="E51" s="825"/>
      <c r="F51" s="825"/>
      <c r="G51" s="826"/>
      <c r="H51" s="239">
        <f>ROUND(SUM(H48:H50),2)</f>
        <v>0</v>
      </c>
      <c r="I51" s="240">
        <f t="shared" si="2"/>
        <v>0</v>
      </c>
    </row>
    <row r="52" spans="1:16" ht="18" customHeight="1" x14ac:dyDescent="0.2">
      <c r="A52" s="249"/>
      <c r="B52" s="250"/>
      <c r="C52" s="250"/>
      <c r="D52" s="250"/>
      <c r="E52" s="251"/>
      <c r="F52" s="252"/>
      <c r="G52" s="253" t="s">
        <v>73</v>
      </c>
      <c r="H52" s="254">
        <f>H51+H45+H34</f>
        <v>0</v>
      </c>
      <c r="I52" s="255">
        <f>IF(FplkmBS1=0,0,ROUND(H52/FplkmBS1,3))</f>
        <v>0</v>
      </c>
    </row>
    <row r="53" spans="1:16" s="18" customFormat="1" ht="15" customHeight="1" x14ac:dyDescent="0.2">
      <c r="A53" s="21"/>
      <c r="B53" s="13"/>
      <c r="C53" s="13"/>
      <c r="D53" s="13"/>
      <c r="E53" s="22"/>
      <c r="F53" s="23"/>
      <c r="G53" s="16"/>
      <c r="H53" s="269"/>
      <c r="I53" s="50"/>
      <c r="K53" s="853" t="s">
        <v>261</v>
      </c>
      <c r="L53" s="853"/>
    </row>
    <row r="54" spans="1:16" s="24" customFormat="1" ht="42" customHeight="1" x14ac:dyDescent="0.2">
      <c r="A54" s="235" t="s">
        <v>2</v>
      </c>
      <c r="B54" s="830" t="s">
        <v>3</v>
      </c>
      <c r="C54" s="831"/>
      <c r="D54" s="832"/>
      <c r="E54" s="769" t="s">
        <v>18</v>
      </c>
      <c r="F54" s="769" t="s">
        <v>1</v>
      </c>
      <c r="G54" s="769" t="s">
        <v>29</v>
      </c>
      <c r="H54" s="260" t="s">
        <v>30</v>
      </c>
      <c r="I54" s="769" t="s">
        <v>69</v>
      </c>
      <c r="K54" s="769" t="s">
        <v>262</v>
      </c>
      <c r="L54" s="769" t="s">
        <v>263</v>
      </c>
      <c r="N54" s="170" t="s">
        <v>322</v>
      </c>
    </row>
    <row r="55" spans="1:16" s="45" customFormat="1" ht="9.9499999999999993" customHeight="1" x14ac:dyDescent="0.2">
      <c r="A55" s="225" t="s">
        <v>0</v>
      </c>
      <c r="B55" s="226"/>
      <c r="C55" s="226"/>
      <c r="D55" s="226"/>
      <c r="E55" s="227"/>
      <c r="F55" s="228"/>
      <c r="G55" s="229"/>
      <c r="H55" s="247"/>
      <c r="I55" s="52"/>
      <c r="K55" s="66"/>
      <c r="L55" s="66"/>
    </row>
    <row r="56" spans="1:16" ht="18" customHeight="1" x14ac:dyDescent="0.2">
      <c r="A56" s="224" t="s">
        <v>22</v>
      </c>
      <c r="B56" s="762" t="s">
        <v>31</v>
      </c>
      <c r="C56" s="762"/>
      <c r="D56" s="762"/>
      <c r="E56" s="230"/>
      <c r="F56" s="231"/>
      <c r="G56" s="232"/>
      <c r="H56" s="256"/>
      <c r="I56" s="232"/>
      <c r="J56" s="233"/>
      <c r="K56" s="234"/>
      <c r="L56" s="234"/>
      <c r="M56" s="234"/>
      <c r="N56" s="234"/>
    </row>
    <row r="57" spans="1:16" ht="9.9499999999999993" customHeight="1" x14ac:dyDescent="0.2">
      <c r="A57" s="276"/>
      <c r="B57" s="226"/>
      <c r="C57" s="226"/>
      <c r="D57" s="226"/>
      <c r="E57" s="227"/>
      <c r="F57" s="228"/>
      <c r="G57" s="229"/>
      <c r="H57" s="247"/>
      <c r="I57" s="47"/>
    </row>
    <row r="58" spans="1:16" ht="18" customHeight="1" x14ac:dyDescent="0.2">
      <c r="A58" s="216" t="s">
        <v>117</v>
      </c>
      <c r="B58" s="827" t="s">
        <v>38</v>
      </c>
      <c r="C58" s="828"/>
      <c r="D58" s="828"/>
      <c r="E58" s="828"/>
      <c r="F58" s="828"/>
      <c r="G58" s="828"/>
      <c r="H58" s="828"/>
      <c r="I58" s="829"/>
    </row>
    <row r="59" spans="1:16" ht="18" customHeight="1" x14ac:dyDescent="0.2">
      <c r="A59" s="217" t="s">
        <v>118</v>
      </c>
      <c r="B59" s="766" t="s">
        <v>366</v>
      </c>
      <c r="C59" s="767"/>
      <c r="D59" s="329"/>
      <c r="E59" s="783"/>
      <c r="F59" s="55" t="s">
        <v>35</v>
      </c>
      <c r="G59" s="198"/>
      <c r="H59" s="259">
        <f>ROUND(E59*G59,2)</f>
        <v>0</v>
      </c>
      <c r="I59" s="237">
        <f>IFERROR(H59/FplkmBS1,0)</f>
        <v>0</v>
      </c>
      <c r="K59" s="319"/>
      <c r="L59" s="317" t="s">
        <v>71</v>
      </c>
      <c r="N59" s="317" t="s">
        <v>71</v>
      </c>
      <c r="P59" s="784" t="s">
        <v>537</v>
      </c>
    </row>
    <row r="60" spans="1:16" ht="18" customHeight="1" x14ac:dyDescent="0.2">
      <c r="A60" s="217" t="s">
        <v>119</v>
      </c>
      <c r="B60" s="766" t="s">
        <v>367</v>
      </c>
      <c r="C60" s="767"/>
      <c r="D60" s="329"/>
      <c r="E60" s="53"/>
      <c r="F60" s="53"/>
      <c r="G60" s="53"/>
      <c r="H60" s="198"/>
      <c r="I60" s="237">
        <f>IFERROR(H60/FplkmBS1,0)</f>
        <v>0</v>
      </c>
      <c r="K60" s="319"/>
      <c r="L60" s="317" t="s">
        <v>71</v>
      </c>
      <c r="N60" s="317" t="s">
        <v>71</v>
      </c>
    </row>
    <row r="61" spans="1:16" ht="18" customHeight="1" x14ac:dyDescent="0.2">
      <c r="A61" s="238"/>
      <c r="B61" s="824" t="s">
        <v>179</v>
      </c>
      <c r="C61" s="825"/>
      <c r="D61" s="825"/>
      <c r="E61" s="825"/>
      <c r="F61" s="825"/>
      <c r="G61" s="826"/>
      <c r="H61" s="239">
        <f>ROUND(SUM(H59:H60),2)</f>
        <v>0</v>
      </c>
      <c r="I61" s="240">
        <f>IF($G$15=0,0,ROUND(H61/FplkmBS1,3))</f>
        <v>0</v>
      </c>
    </row>
    <row r="62" spans="1:16" ht="9.9499999999999993" customHeight="1" x14ac:dyDescent="0.2">
      <c r="A62" s="245"/>
      <c r="B62" s="25"/>
      <c r="C62" s="25"/>
      <c r="D62" s="25"/>
      <c r="E62" s="26"/>
      <c r="F62" s="27"/>
      <c r="G62" s="28"/>
      <c r="H62" s="199"/>
      <c r="I62" s="40"/>
    </row>
    <row r="63" spans="1:16" ht="18" customHeight="1" x14ac:dyDescent="0.2">
      <c r="A63" s="216" t="s">
        <v>120</v>
      </c>
      <c r="B63" s="827" t="s">
        <v>31</v>
      </c>
      <c r="C63" s="828"/>
      <c r="D63" s="828"/>
      <c r="E63" s="828"/>
      <c r="F63" s="828"/>
      <c r="G63" s="828"/>
      <c r="H63" s="828"/>
      <c r="I63" s="829"/>
    </row>
    <row r="64" spans="1:16" ht="18" customHeight="1" x14ac:dyDescent="0.2">
      <c r="A64" s="217" t="s">
        <v>176</v>
      </c>
      <c r="B64" s="814" t="s">
        <v>287</v>
      </c>
      <c r="C64" s="814"/>
      <c r="D64" s="814"/>
      <c r="E64" s="257"/>
      <c r="F64" s="55" t="s">
        <v>35</v>
      </c>
      <c r="G64" s="258"/>
      <c r="H64" s="259">
        <f>ROUND(E64*G64,2)</f>
        <v>0</v>
      </c>
      <c r="I64" s="237">
        <f>IF($G$15=0,0,ROUND(H64/FplkmBS1,3))</f>
        <v>0</v>
      </c>
      <c r="K64" s="318"/>
      <c r="L64" s="317" t="s">
        <v>71</v>
      </c>
      <c r="N64" s="317" t="s">
        <v>71</v>
      </c>
    </row>
    <row r="65" spans="1:15" ht="18" customHeight="1" x14ac:dyDescent="0.2">
      <c r="A65" s="217" t="s">
        <v>177</v>
      </c>
      <c r="B65" s="837" t="s">
        <v>36</v>
      </c>
      <c r="C65" s="838"/>
      <c r="D65" s="839"/>
      <c r="E65" s="257"/>
      <c r="F65" s="55" t="s">
        <v>35</v>
      </c>
      <c r="G65" s="258"/>
      <c r="H65" s="259">
        <f>ROUND(E65*G65,2)</f>
        <v>0</v>
      </c>
      <c r="I65" s="237">
        <f>IF($G$15=0,0,ROUND(H65/FplkmBS1,3))</f>
        <v>0</v>
      </c>
      <c r="K65" s="354" t="s">
        <v>71</v>
      </c>
      <c r="L65" s="346"/>
      <c r="M65" s="342"/>
      <c r="N65" s="317" t="s">
        <v>71</v>
      </c>
    </row>
    <row r="66" spans="1:15" ht="18" customHeight="1" x14ac:dyDescent="0.2">
      <c r="A66" s="217" t="s">
        <v>178</v>
      </c>
      <c r="B66" s="814" t="s">
        <v>23</v>
      </c>
      <c r="C66" s="814"/>
      <c r="D66" s="814"/>
      <c r="E66" s="257"/>
      <c r="F66" s="55" t="s">
        <v>47</v>
      </c>
      <c r="G66" s="258"/>
      <c r="H66" s="259">
        <f>ROUND(E66*G66,2)</f>
        <v>0</v>
      </c>
      <c r="I66" s="237">
        <f>IF($G$15=0,0,ROUND(H66/FplkmBS1,3))</f>
        <v>0</v>
      </c>
      <c r="K66" s="354" t="s">
        <v>71</v>
      </c>
      <c r="L66" s="346"/>
      <c r="M66" s="342"/>
      <c r="N66" s="317" t="s">
        <v>71</v>
      </c>
    </row>
    <row r="67" spans="1:15" ht="18" customHeight="1" x14ac:dyDescent="0.2">
      <c r="A67" s="238"/>
      <c r="B67" s="824" t="s">
        <v>180</v>
      </c>
      <c r="C67" s="825"/>
      <c r="D67" s="825"/>
      <c r="E67" s="825"/>
      <c r="F67" s="825"/>
      <c r="G67" s="826"/>
      <c r="H67" s="239">
        <f>ROUND(SUM(H64,H65,H66),2)</f>
        <v>0</v>
      </c>
      <c r="I67" s="240">
        <f>IF($G$15=0,0,ROUND(H67/FplkmBS1,3))</f>
        <v>0</v>
      </c>
      <c r="K67" s="68"/>
      <c r="L67" s="127"/>
    </row>
    <row r="68" spans="1:15" ht="18" customHeight="1" x14ac:dyDescent="0.2">
      <c r="A68" s="249"/>
      <c r="B68" s="250"/>
      <c r="C68" s="250"/>
      <c r="D68" s="250"/>
      <c r="E68" s="251"/>
      <c r="F68" s="252"/>
      <c r="G68" s="253" t="s">
        <v>182</v>
      </c>
      <c r="H68" s="254">
        <f>H61+H67</f>
        <v>0</v>
      </c>
      <c r="I68" s="255">
        <f>IF(FplkmBS1=0,0,ROUND(H68/FplkmBS1,3))</f>
        <v>0</v>
      </c>
    </row>
    <row r="69" spans="1:15" ht="9.9499999999999993" customHeight="1" x14ac:dyDescent="0.2">
      <c r="A69" s="137"/>
      <c r="B69" s="25"/>
      <c r="C69" s="25"/>
      <c r="D69" s="25"/>
      <c r="E69" s="26"/>
      <c r="F69" s="27"/>
      <c r="G69" s="28"/>
      <c r="H69" s="199"/>
      <c r="I69" s="40"/>
    </row>
    <row r="70" spans="1:15" s="45" customFormat="1" ht="9.9499999999999993" customHeight="1" x14ac:dyDescent="0.2">
      <c r="A70" s="225"/>
      <c r="B70" s="226"/>
      <c r="C70" s="226"/>
      <c r="D70" s="226"/>
      <c r="E70" s="227"/>
      <c r="F70" s="228"/>
      <c r="G70" s="229"/>
      <c r="H70" s="247"/>
      <c r="I70" s="52"/>
      <c r="K70" s="66"/>
      <c r="L70" s="66"/>
    </row>
    <row r="71" spans="1:15" ht="18" customHeight="1" x14ac:dyDescent="0.2">
      <c r="A71" s="224" t="s">
        <v>8</v>
      </c>
      <c r="B71" s="762" t="s">
        <v>41</v>
      </c>
      <c r="C71" s="762"/>
      <c r="D71" s="762"/>
      <c r="E71" s="230"/>
      <c r="F71" s="231"/>
      <c r="G71" s="232"/>
      <c r="H71" s="256"/>
      <c r="I71" s="232"/>
      <c r="J71" s="233"/>
      <c r="K71" s="234"/>
      <c r="L71" s="234"/>
      <c r="M71" s="234"/>
      <c r="N71" s="234"/>
    </row>
    <row r="72" spans="1:15" ht="9.9499999999999993" customHeight="1" x14ac:dyDescent="0.2">
      <c r="A72" s="225" t="s">
        <v>0</v>
      </c>
      <c r="B72" s="226"/>
      <c r="C72" s="226"/>
      <c r="D72" s="226"/>
      <c r="E72" s="227"/>
      <c r="F72" s="228"/>
      <c r="G72" s="229"/>
      <c r="H72" s="247"/>
      <c r="I72" s="52"/>
    </row>
    <row r="73" spans="1:15" ht="18" customHeight="1" x14ac:dyDescent="0.2">
      <c r="A73" s="216" t="s">
        <v>8</v>
      </c>
      <c r="B73" s="827" t="s">
        <v>41</v>
      </c>
      <c r="C73" s="828"/>
      <c r="D73" s="828"/>
      <c r="E73" s="828"/>
      <c r="F73" s="828"/>
      <c r="G73" s="828"/>
      <c r="H73" s="828"/>
      <c r="I73" s="829"/>
      <c r="K73" s="80"/>
    </row>
    <row r="74" spans="1:15" ht="18" customHeight="1" x14ac:dyDescent="0.2">
      <c r="A74" s="217" t="s">
        <v>121</v>
      </c>
      <c r="B74" s="223" t="s">
        <v>4</v>
      </c>
      <c r="C74" s="863"/>
      <c r="D74" s="864"/>
      <c r="E74" s="864"/>
      <c r="F74" s="864"/>
      <c r="G74" s="865"/>
      <c r="H74" s="259">
        <f>SUM(H75:H76)</f>
        <v>0</v>
      </c>
      <c r="I74" s="237">
        <f>IF($G$15=0,0,ROUND(H74/FplkmBS1,3))</f>
        <v>0</v>
      </c>
      <c r="K74" s="128"/>
    </row>
    <row r="75" spans="1:15" ht="18" customHeight="1" x14ac:dyDescent="0.2">
      <c r="A75" s="262" t="s">
        <v>122</v>
      </c>
      <c r="B75" s="206" t="s">
        <v>33</v>
      </c>
      <c r="C75" s="206" t="s">
        <v>264</v>
      </c>
      <c r="D75" s="308" t="s">
        <v>257</v>
      </c>
      <c r="E75" s="258"/>
      <c r="F75" s="263" t="s">
        <v>265</v>
      </c>
      <c r="G75" s="360"/>
      <c r="H75" s="259">
        <f t="shared" ref="H75:H80" si="3">ROUND(E75*G75,2)</f>
        <v>0</v>
      </c>
      <c r="I75" s="237">
        <f t="shared" ref="I75:I80" si="4">IF($G$15=0,0,ROUND(H75/FplkmBS1,3))</f>
        <v>0</v>
      </c>
      <c r="K75" s="318"/>
      <c r="L75" s="320" t="s">
        <v>71</v>
      </c>
      <c r="M75" s="307"/>
      <c r="N75" s="318" t="s">
        <v>71</v>
      </c>
    </row>
    <row r="76" spans="1:15" ht="18" customHeight="1" x14ac:dyDescent="0.2">
      <c r="A76" s="262" t="s">
        <v>123</v>
      </c>
      <c r="B76" s="206" t="s">
        <v>42</v>
      </c>
      <c r="C76" s="206" t="s">
        <v>264</v>
      </c>
      <c r="D76" s="308" t="s">
        <v>257</v>
      </c>
      <c r="E76" s="58"/>
      <c r="F76" s="263" t="s">
        <v>265</v>
      </c>
      <c r="G76" s="360"/>
      <c r="H76" s="259">
        <f t="shared" si="3"/>
        <v>0</v>
      </c>
      <c r="I76" s="237">
        <f t="shared" si="4"/>
        <v>0</v>
      </c>
      <c r="K76" s="317"/>
      <c r="L76" s="320" t="s">
        <v>71</v>
      </c>
      <c r="M76" s="307"/>
      <c r="N76" s="318" t="s">
        <v>71</v>
      </c>
      <c r="O76" s="19"/>
    </row>
    <row r="77" spans="1:15" ht="18" customHeight="1" x14ac:dyDescent="0.2">
      <c r="A77" s="217" t="s">
        <v>124</v>
      </c>
      <c r="B77" s="248" t="s">
        <v>237</v>
      </c>
      <c r="C77" s="248" t="s">
        <v>264</v>
      </c>
      <c r="D77" s="308" t="s">
        <v>257</v>
      </c>
      <c r="E77" s="58"/>
      <c r="F77" s="55" t="s">
        <v>265</v>
      </c>
      <c r="G77" s="360"/>
      <c r="H77" s="259">
        <f t="shared" si="3"/>
        <v>0</v>
      </c>
      <c r="I77" s="237">
        <f t="shared" si="4"/>
        <v>0</v>
      </c>
      <c r="K77" s="317" t="s">
        <v>71</v>
      </c>
      <c r="L77" s="320"/>
      <c r="M77" s="307"/>
      <c r="N77" s="317" t="s">
        <v>71</v>
      </c>
      <c r="O77" s="342"/>
    </row>
    <row r="78" spans="1:15" ht="18" customHeight="1" x14ac:dyDescent="0.2">
      <c r="A78" s="217" t="s">
        <v>238</v>
      </c>
      <c r="B78" s="248" t="s">
        <v>280</v>
      </c>
      <c r="C78" s="248" t="s">
        <v>264</v>
      </c>
      <c r="D78" s="308" t="s">
        <v>257</v>
      </c>
      <c r="E78" s="58"/>
      <c r="F78" s="55" t="s">
        <v>265</v>
      </c>
      <c r="G78" s="360"/>
      <c r="H78" s="259">
        <f t="shared" si="3"/>
        <v>0</v>
      </c>
      <c r="I78" s="237">
        <f t="shared" si="4"/>
        <v>0</v>
      </c>
      <c r="K78" s="317" t="s">
        <v>71</v>
      </c>
      <c r="L78" s="347"/>
      <c r="M78" s="342"/>
      <c r="N78" s="317" t="s">
        <v>71</v>
      </c>
    </row>
    <row r="79" spans="1:15" ht="24" customHeight="1" x14ac:dyDescent="0.2">
      <c r="A79" s="217" t="s">
        <v>245</v>
      </c>
      <c r="B79" s="763" t="s">
        <v>279</v>
      </c>
      <c r="C79" s="53"/>
      <c r="D79" s="53"/>
      <c r="E79" s="58"/>
      <c r="F79" s="55" t="s">
        <v>355</v>
      </c>
      <c r="G79" s="360"/>
      <c r="H79" s="259">
        <f t="shared" si="3"/>
        <v>0</v>
      </c>
      <c r="I79" s="237">
        <f>IF($G$15=0,0,ROUND(H79/FplkmBS1,3))</f>
        <v>0</v>
      </c>
      <c r="K79" s="317"/>
      <c r="L79" s="321" t="s">
        <v>71</v>
      </c>
      <c r="M79" s="307"/>
      <c r="N79" s="317" t="s">
        <v>71</v>
      </c>
    </row>
    <row r="80" spans="1:15" ht="24.75" customHeight="1" x14ac:dyDescent="0.2">
      <c r="A80" s="217" t="s">
        <v>304</v>
      </c>
      <c r="B80" s="768" t="s">
        <v>239</v>
      </c>
      <c r="C80" s="248" t="s">
        <v>264</v>
      </c>
      <c r="D80" s="308" t="s">
        <v>257</v>
      </c>
      <c r="E80" s="59"/>
      <c r="F80" s="55" t="s">
        <v>265</v>
      </c>
      <c r="G80" s="361"/>
      <c r="H80" s="259">
        <f t="shared" si="3"/>
        <v>0</v>
      </c>
      <c r="I80" s="237">
        <f t="shared" si="4"/>
        <v>0</v>
      </c>
      <c r="K80" s="317" t="s">
        <v>71</v>
      </c>
      <c r="L80" s="321"/>
      <c r="M80" s="307"/>
      <c r="N80" s="317" t="s">
        <v>71</v>
      </c>
      <c r="O80" s="342"/>
    </row>
    <row r="81" spans="1:15" s="19" customFormat="1" ht="18" customHeight="1" x14ac:dyDescent="0.2">
      <c r="A81" s="238"/>
      <c r="B81" s="824" t="s">
        <v>181</v>
      </c>
      <c r="C81" s="825"/>
      <c r="D81" s="825"/>
      <c r="E81" s="825"/>
      <c r="F81" s="825"/>
      <c r="G81" s="826"/>
      <c r="H81" s="239">
        <f>ROUND(SUM(H74,H77,H78,H79,H80),2)</f>
        <v>0</v>
      </c>
      <c r="I81" s="240">
        <f>IF($G$15=0,0,ROUND(H81/FplkmBS1,3))</f>
        <v>0</v>
      </c>
      <c r="K81" s="42"/>
      <c r="L81" s="42"/>
      <c r="O81" s="341"/>
    </row>
    <row r="82" spans="1:15" ht="18" customHeight="1" x14ac:dyDescent="0.2">
      <c r="A82" s="249"/>
      <c r="B82" s="250"/>
      <c r="C82" s="250"/>
      <c r="D82" s="250"/>
      <c r="E82" s="251"/>
      <c r="F82" s="252"/>
      <c r="G82" s="253" t="s">
        <v>181</v>
      </c>
      <c r="H82" s="254">
        <f>H81</f>
        <v>0</v>
      </c>
      <c r="I82" s="255">
        <f>IF(FplkmBS1=0,0,ROUND(H82/FplkmBS1,3))</f>
        <v>0</v>
      </c>
    </row>
    <row r="83" spans="1:15" ht="15" customHeight="1" x14ac:dyDescent="0.2">
      <c r="A83" s="137"/>
      <c r="B83" s="25"/>
      <c r="C83" s="25"/>
      <c r="D83" s="25"/>
      <c r="E83" s="26"/>
      <c r="F83" s="27"/>
      <c r="G83" s="28"/>
      <c r="H83" s="199"/>
      <c r="I83" s="40"/>
      <c r="K83" s="853" t="s">
        <v>261</v>
      </c>
      <c r="L83" s="853"/>
    </row>
    <row r="84" spans="1:15" ht="36" customHeight="1" x14ac:dyDescent="0.2">
      <c r="A84" s="235" t="s">
        <v>2</v>
      </c>
      <c r="B84" s="830" t="s">
        <v>3</v>
      </c>
      <c r="C84" s="831"/>
      <c r="D84" s="832"/>
      <c r="E84" s="769" t="s">
        <v>18</v>
      </c>
      <c r="F84" s="769" t="s">
        <v>1</v>
      </c>
      <c r="G84" s="769" t="s">
        <v>29</v>
      </c>
      <c r="H84" s="260" t="s">
        <v>30</v>
      </c>
      <c r="I84" s="769" t="s">
        <v>69</v>
      </c>
      <c r="K84" s="769" t="s">
        <v>262</v>
      </c>
      <c r="L84" s="769" t="s">
        <v>263</v>
      </c>
      <c r="N84" s="170" t="s">
        <v>322</v>
      </c>
    </row>
    <row r="85" spans="1:15" ht="9.9499999999999993" customHeight="1" x14ac:dyDescent="0.2">
      <c r="A85" s="35"/>
      <c r="B85" s="34"/>
      <c r="C85" s="34"/>
      <c r="D85" s="34"/>
      <c r="E85" s="36"/>
      <c r="F85" s="37"/>
      <c r="G85" s="38"/>
      <c r="H85" s="200"/>
      <c r="I85" s="40"/>
    </row>
    <row r="86" spans="1:15" ht="18" customHeight="1" x14ac:dyDescent="0.2">
      <c r="A86" s="224" t="s">
        <v>74</v>
      </c>
      <c r="B86" s="762" t="s">
        <v>105</v>
      </c>
      <c r="C86" s="762"/>
      <c r="D86" s="762"/>
      <c r="E86" s="230"/>
      <c r="F86" s="231"/>
      <c r="G86" s="232"/>
      <c r="H86" s="256"/>
      <c r="I86" s="232"/>
      <c r="J86" s="233"/>
      <c r="K86" s="234"/>
      <c r="L86" s="234"/>
      <c r="M86" s="234"/>
      <c r="N86" s="234"/>
    </row>
    <row r="87" spans="1:15" ht="9.9499999999999993" customHeight="1" x14ac:dyDescent="0.2">
      <c r="A87" s="225" t="s">
        <v>0</v>
      </c>
      <c r="B87" s="226"/>
      <c r="C87" s="226"/>
      <c r="D87" s="226"/>
      <c r="E87" s="227"/>
      <c r="F87" s="228"/>
      <c r="G87" s="229"/>
      <c r="H87" s="247"/>
      <c r="I87" s="52"/>
    </row>
    <row r="88" spans="1:15" ht="18" customHeight="1" x14ac:dyDescent="0.2">
      <c r="A88" s="216" t="s">
        <v>106</v>
      </c>
      <c r="B88" s="827" t="s">
        <v>44</v>
      </c>
      <c r="C88" s="828"/>
      <c r="D88" s="828"/>
      <c r="E88" s="828"/>
      <c r="F88" s="828"/>
      <c r="G88" s="828"/>
      <c r="H88" s="828"/>
      <c r="I88" s="829"/>
    </row>
    <row r="89" spans="1:15" ht="18" customHeight="1" x14ac:dyDescent="0.2">
      <c r="A89" s="265" t="s">
        <v>107</v>
      </c>
      <c r="B89" s="755" t="s">
        <v>223</v>
      </c>
      <c r="C89" s="248" t="s">
        <v>264</v>
      </c>
      <c r="D89" s="308" t="s">
        <v>257</v>
      </c>
      <c r="E89" s="258"/>
      <c r="F89" s="55" t="s">
        <v>265</v>
      </c>
      <c r="G89" s="360"/>
      <c r="H89" s="264">
        <f>ROUND(E89*G89,2)</f>
        <v>0</v>
      </c>
      <c r="I89" s="237">
        <f t="shared" ref="I89:I97" si="5">IF($G$15=0,0,ROUND(H89/FplkmBS1,3))</f>
        <v>0</v>
      </c>
      <c r="K89" s="318" t="s">
        <v>71</v>
      </c>
      <c r="L89" s="318"/>
      <c r="M89" s="307"/>
      <c r="N89" s="317" t="s">
        <v>71</v>
      </c>
      <c r="O89" s="342"/>
    </row>
    <row r="90" spans="1:15" ht="18" customHeight="1" x14ac:dyDescent="0.2">
      <c r="A90" s="265" t="s">
        <v>108</v>
      </c>
      <c r="B90" s="837" t="s">
        <v>224</v>
      </c>
      <c r="C90" s="838"/>
      <c r="D90" s="839"/>
      <c r="E90" s="48"/>
      <c r="F90" s="48"/>
      <c r="G90" s="48"/>
      <c r="H90" s="266"/>
      <c r="I90" s="237">
        <f t="shared" si="5"/>
        <v>0</v>
      </c>
      <c r="K90" s="318" t="s">
        <v>71</v>
      </c>
      <c r="L90" s="318"/>
      <c r="N90" s="328"/>
    </row>
    <row r="91" spans="1:15" ht="18" customHeight="1" x14ac:dyDescent="0.2">
      <c r="A91" s="265" t="s">
        <v>110</v>
      </c>
      <c r="B91" s="837" t="s">
        <v>225</v>
      </c>
      <c r="C91" s="838"/>
      <c r="D91" s="839"/>
      <c r="E91" s="48"/>
      <c r="F91" s="48"/>
      <c r="G91" s="48"/>
      <c r="H91" s="266"/>
      <c r="I91" s="237">
        <f t="shared" si="5"/>
        <v>0</v>
      </c>
      <c r="K91" s="318" t="s">
        <v>71</v>
      </c>
      <c r="L91" s="318"/>
      <c r="N91" s="328"/>
    </row>
    <row r="92" spans="1:15" ht="18" customHeight="1" x14ac:dyDescent="0.2">
      <c r="A92" s="265" t="s">
        <v>270</v>
      </c>
      <c r="B92" s="837" t="s">
        <v>226</v>
      </c>
      <c r="C92" s="838"/>
      <c r="D92" s="839"/>
      <c r="E92" s="48"/>
      <c r="F92" s="48"/>
      <c r="G92" s="48"/>
      <c r="H92" s="266"/>
      <c r="I92" s="237">
        <f t="shared" si="5"/>
        <v>0</v>
      </c>
      <c r="K92" s="318" t="s">
        <v>71</v>
      </c>
      <c r="L92" s="318"/>
      <c r="N92" s="328"/>
    </row>
    <row r="93" spans="1:15" ht="18" customHeight="1" x14ac:dyDescent="0.2">
      <c r="A93" s="265" t="s">
        <v>283</v>
      </c>
      <c r="B93" s="814" t="s">
        <v>310</v>
      </c>
      <c r="C93" s="814"/>
      <c r="D93" s="814"/>
      <c r="E93" s="48"/>
      <c r="F93" s="48"/>
      <c r="G93" s="48"/>
      <c r="H93" s="266"/>
      <c r="I93" s="237">
        <f t="shared" si="5"/>
        <v>0</v>
      </c>
      <c r="K93" s="318" t="s">
        <v>71</v>
      </c>
      <c r="L93" s="318"/>
      <c r="N93" s="328"/>
    </row>
    <row r="94" spans="1:15" ht="18" customHeight="1" x14ac:dyDescent="0.2">
      <c r="A94" s="265" t="s">
        <v>284</v>
      </c>
      <c r="B94" s="837" t="s">
        <v>52</v>
      </c>
      <c r="C94" s="838"/>
      <c r="D94" s="839"/>
      <c r="E94" s="48"/>
      <c r="F94" s="48"/>
      <c r="G94" s="48"/>
      <c r="H94" s="266"/>
      <c r="I94" s="237">
        <f t="shared" si="5"/>
        <v>0</v>
      </c>
      <c r="K94" s="318" t="s">
        <v>71</v>
      </c>
      <c r="L94" s="318"/>
      <c r="N94" s="328"/>
    </row>
    <row r="95" spans="1:15" ht="18" customHeight="1" x14ac:dyDescent="0.2">
      <c r="A95" s="265" t="s">
        <v>285</v>
      </c>
      <c r="B95" s="814" t="s">
        <v>231</v>
      </c>
      <c r="C95" s="814"/>
      <c r="D95" s="814"/>
      <c r="E95" s="48"/>
      <c r="F95" s="48"/>
      <c r="G95" s="48"/>
      <c r="H95" s="266"/>
      <c r="I95" s="237">
        <f t="shared" si="5"/>
        <v>0</v>
      </c>
      <c r="K95" s="318" t="s">
        <v>71</v>
      </c>
      <c r="L95" s="318"/>
      <c r="N95" s="328"/>
    </row>
    <row r="96" spans="1:15" s="793" customFormat="1" ht="18" customHeight="1" x14ac:dyDescent="0.2">
      <c r="A96" s="787" t="s">
        <v>588</v>
      </c>
      <c r="B96" s="788" t="s">
        <v>589</v>
      </c>
      <c r="C96" s="789"/>
      <c r="D96" s="789"/>
      <c r="E96" s="797"/>
      <c r="F96" s="797"/>
      <c r="G96" s="798"/>
      <c r="H96" s="266"/>
      <c r="I96" s="792">
        <f>IF($G$15=0,0,ROUND(H96/FplkmBS1,3))</f>
        <v>0</v>
      </c>
      <c r="K96" s="794" t="s">
        <v>71</v>
      </c>
      <c r="L96" s="794"/>
      <c r="N96" s="796"/>
    </row>
    <row r="97" spans="1:15" ht="18" customHeight="1" x14ac:dyDescent="0.2">
      <c r="A97" s="238"/>
      <c r="B97" s="824" t="s">
        <v>184</v>
      </c>
      <c r="C97" s="825"/>
      <c r="D97" s="825"/>
      <c r="E97" s="825"/>
      <c r="F97" s="825"/>
      <c r="G97" s="826"/>
      <c r="H97" s="239">
        <f>ROUND(SUM(H89:H96),2)</f>
        <v>0</v>
      </c>
      <c r="I97" s="240">
        <f t="shared" si="5"/>
        <v>0</v>
      </c>
    </row>
    <row r="98" spans="1:15" s="19" customFormat="1" ht="9.9499999999999993" customHeight="1" x14ac:dyDescent="0.2">
      <c r="A98" s="30"/>
      <c r="B98" s="30"/>
      <c r="C98" s="30"/>
      <c r="D98" s="30"/>
      <c r="H98" s="201"/>
      <c r="K98" s="42"/>
      <c r="L98" s="42"/>
    </row>
    <row r="99" spans="1:15" ht="18" customHeight="1" x14ac:dyDescent="0.2">
      <c r="A99" s="216" t="s">
        <v>125</v>
      </c>
      <c r="B99" s="827" t="s">
        <v>34</v>
      </c>
      <c r="C99" s="828"/>
      <c r="D99" s="828"/>
      <c r="E99" s="828"/>
      <c r="F99" s="828"/>
      <c r="G99" s="828"/>
      <c r="H99" s="828"/>
      <c r="I99" s="829"/>
    </row>
    <row r="100" spans="1:15" ht="18" customHeight="1" x14ac:dyDescent="0.2">
      <c r="A100" s="265" t="s">
        <v>126</v>
      </c>
      <c r="B100" s="852" t="s">
        <v>317</v>
      </c>
      <c r="C100" s="852"/>
      <c r="D100" s="852"/>
      <c r="E100" s="862" t="s">
        <v>68</v>
      </c>
      <c r="F100" s="862"/>
      <c r="G100" s="862"/>
      <c r="H100" s="326">
        <v>0</v>
      </c>
      <c r="I100" s="237">
        <f t="shared" ref="I100:I106" si="6">IF($G$15=0,0,ROUND(H100/FplkmBS1,3))</f>
        <v>0</v>
      </c>
      <c r="K100" s="318" t="s">
        <v>71</v>
      </c>
      <c r="L100" s="320"/>
      <c r="N100" s="328"/>
      <c r="O100" s="342"/>
    </row>
    <row r="101" spans="1:15" ht="18" customHeight="1" x14ac:dyDescent="0.2">
      <c r="A101" s="265" t="s">
        <v>228</v>
      </c>
      <c r="B101" s="833" t="s">
        <v>232</v>
      </c>
      <c r="C101" s="834"/>
      <c r="D101" s="835"/>
      <c r="E101" s="53"/>
      <c r="F101" s="53"/>
      <c r="G101" s="53"/>
      <c r="H101" s="198"/>
      <c r="I101" s="237">
        <f t="shared" si="6"/>
        <v>0</v>
      </c>
      <c r="K101" s="318" t="s">
        <v>71</v>
      </c>
      <c r="L101" s="320"/>
      <c r="N101" s="328"/>
    </row>
    <row r="102" spans="1:15" ht="18" customHeight="1" x14ac:dyDescent="0.2">
      <c r="A102" s="265" t="s">
        <v>127</v>
      </c>
      <c r="B102" s="833" t="s">
        <v>66</v>
      </c>
      <c r="C102" s="834"/>
      <c r="D102" s="835"/>
      <c r="E102" s="53"/>
      <c r="F102" s="53"/>
      <c r="G102" s="53"/>
      <c r="H102" s="198"/>
      <c r="I102" s="237">
        <f t="shared" si="6"/>
        <v>0</v>
      </c>
      <c r="K102" s="318" t="s">
        <v>71</v>
      </c>
      <c r="L102" s="320"/>
      <c r="M102" s="69"/>
      <c r="N102" s="328"/>
    </row>
    <row r="103" spans="1:15" ht="21" customHeight="1" x14ac:dyDescent="0.2">
      <c r="A103" s="265" t="s">
        <v>229</v>
      </c>
      <c r="B103" s="833" t="s">
        <v>269</v>
      </c>
      <c r="C103" s="834"/>
      <c r="D103" s="835"/>
      <c r="E103" s="53"/>
      <c r="F103" s="53"/>
      <c r="G103" s="53"/>
      <c r="H103" s="198"/>
      <c r="I103" s="237">
        <f t="shared" si="6"/>
        <v>0</v>
      </c>
      <c r="K103" s="318" t="s">
        <v>71</v>
      </c>
      <c r="L103" s="320"/>
      <c r="M103" s="69"/>
      <c r="N103" s="328"/>
    </row>
    <row r="104" spans="1:15" ht="18" customHeight="1" x14ac:dyDescent="0.2">
      <c r="A104" s="265" t="s">
        <v>227</v>
      </c>
      <c r="B104" s="833" t="s">
        <v>323</v>
      </c>
      <c r="C104" s="834"/>
      <c r="D104" s="835"/>
      <c r="E104" s="53"/>
      <c r="F104" s="53"/>
      <c r="G104" s="53"/>
      <c r="H104" s="198"/>
      <c r="I104" s="237">
        <f t="shared" si="6"/>
        <v>0</v>
      </c>
      <c r="K104" s="318" t="s">
        <v>71</v>
      </c>
      <c r="L104" s="320"/>
      <c r="M104" s="69"/>
      <c r="N104" s="328"/>
    </row>
    <row r="105" spans="1:15" ht="18" customHeight="1" x14ac:dyDescent="0.2">
      <c r="A105" s="265" t="s">
        <v>230</v>
      </c>
      <c r="B105" s="833" t="s">
        <v>56</v>
      </c>
      <c r="C105" s="834"/>
      <c r="D105" s="835"/>
      <c r="E105" s="53"/>
      <c r="F105" s="53"/>
      <c r="G105" s="53"/>
      <c r="H105" s="198"/>
      <c r="I105" s="237">
        <f t="shared" si="6"/>
        <v>0</v>
      </c>
      <c r="K105" s="318" t="s">
        <v>71</v>
      </c>
      <c r="L105" s="320"/>
      <c r="M105" s="69"/>
      <c r="N105" s="328"/>
    </row>
    <row r="106" spans="1:15" ht="18" customHeight="1" x14ac:dyDescent="0.2">
      <c r="A106" s="238"/>
      <c r="B106" s="824" t="s">
        <v>185</v>
      </c>
      <c r="C106" s="825"/>
      <c r="D106" s="825"/>
      <c r="E106" s="825"/>
      <c r="F106" s="825"/>
      <c r="G106" s="826"/>
      <c r="H106" s="239">
        <f>ROUND(SUM(H100:H105),2)</f>
        <v>0</v>
      </c>
      <c r="I106" s="240">
        <f t="shared" si="6"/>
        <v>0</v>
      </c>
      <c r="O106" s="43" t="s">
        <v>309</v>
      </c>
    </row>
    <row r="107" spans="1:15" s="45" customFormat="1" ht="9.9499999999999993" customHeight="1" x14ac:dyDescent="0.2">
      <c r="A107" s="225" t="s">
        <v>0</v>
      </c>
      <c r="B107" s="226"/>
      <c r="C107" s="226"/>
      <c r="D107" s="226"/>
      <c r="E107" s="227"/>
      <c r="F107" s="228"/>
      <c r="G107" s="229"/>
      <c r="H107" s="247"/>
      <c r="I107" s="52"/>
      <c r="K107" s="66"/>
      <c r="L107" s="66"/>
    </row>
    <row r="108" spans="1:15" ht="18" customHeight="1" x14ac:dyDescent="0.2">
      <c r="A108" s="216" t="s">
        <v>128</v>
      </c>
      <c r="B108" s="827" t="s">
        <v>45</v>
      </c>
      <c r="C108" s="828"/>
      <c r="D108" s="828"/>
      <c r="E108" s="828"/>
      <c r="F108" s="828"/>
      <c r="G108" s="828"/>
      <c r="H108" s="828"/>
      <c r="I108" s="829"/>
    </row>
    <row r="109" spans="1:15" ht="18" customHeight="1" x14ac:dyDescent="0.2">
      <c r="A109" s="265" t="s">
        <v>129</v>
      </c>
      <c r="B109" s="833" t="s">
        <v>64</v>
      </c>
      <c r="C109" s="834"/>
      <c r="D109" s="835"/>
      <c r="E109" s="48"/>
      <c r="F109" s="48"/>
      <c r="G109" s="48"/>
      <c r="H109" s="266"/>
      <c r="I109" s="237">
        <f>IF($G$15=0,0,ROUND(H109/FplkmBS1,3))</f>
        <v>0</v>
      </c>
      <c r="K109" s="318"/>
      <c r="L109" s="318" t="s">
        <v>71</v>
      </c>
      <c r="N109" s="328"/>
    </row>
    <row r="110" spans="1:15" ht="18" customHeight="1" x14ac:dyDescent="0.2">
      <c r="A110" s="265" t="s">
        <v>130</v>
      </c>
      <c r="B110" s="833" t="s">
        <v>65</v>
      </c>
      <c r="C110" s="834"/>
      <c r="D110" s="835"/>
      <c r="E110" s="48"/>
      <c r="F110" s="48"/>
      <c r="G110" s="48"/>
      <c r="H110" s="266"/>
      <c r="I110" s="237">
        <f>IF($G$15=0,0,ROUND(H110/FplkmBS1,3))</f>
        <v>0</v>
      </c>
      <c r="K110" s="318"/>
      <c r="L110" s="318" t="s">
        <v>71</v>
      </c>
      <c r="N110" s="328"/>
    </row>
    <row r="111" spans="1:15" ht="18" customHeight="1" x14ac:dyDescent="0.2">
      <c r="A111" s="265" t="s">
        <v>131</v>
      </c>
      <c r="B111" s="814" t="s">
        <v>57</v>
      </c>
      <c r="C111" s="814"/>
      <c r="D111" s="814"/>
      <c r="E111" s="48"/>
      <c r="F111" s="48"/>
      <c r="G111" s="48"/>
      <c r="H111" s="266"/>
      <c r="I111" s="237">
        <f>IF($G$15=0,0,ROUND(H111/FplkmBS1,3))</f>
        <v>0</v>
      </c>
      <c r="K111" s="318" t="s">
        <v>71</v>
      </c>
      <c r="L111" s="318"/>
      <c r="N111" s="328"/>
    </row>
    <row r="112" spans="1:15" ht="20.100000000000001" customHeight="1" x14ac:dyDescent="0.2">
      <c r="A112" s="238"/>
      <c r="B112" s="824" t="s">
        <v>186</v>
      </c>
      <c r="C112" s="825"/>
      <c r="D112" s="825"/>
      <c r="E112" s="825"/>
      <c r="F112" s="825"/>
      <c r="G112" s="826"/>
      <c r="H112" s="239">
        <f>ROUND(SUM(H109:H111),2)</f>
        <v>0</v>
      </c>
      <c r="I112" s="240">
        <f>IF($G$15=0,0,ROUND(H112/FplkmBS1,3))</f>
        <v>0</v>
      </c>
    </row>
    <row r="113" spans="1:14" ht="20.100000000000001" customHeight="1" x14ac:dyDescent="0.2">
      <c r="A113" s="249"/>
      <c r="B113" s="250"/>
      <c r="C113" s="250"/>
      <c r="D113" s="250"/>
      <c r="E113" s="251"/>
      <c r="F113" s="252"/>
      <c r="G113" s="253" t="s">
        <v>183</v>
      </c>
      <c r="H113" s="254">
        <f>H97+H106+H112</f>
        <v>0</v>
      </c>
      <c r="I113" s="255">
        <f>IF(FplkmBS1=0,0,ROUND(H113/FplkmBS1,3))</f>
        <v>0</v>
      </c>
    </row>
    <row r="114" spans="1:14" ht="15" customHeight="1" x14ac:dyDescent="0.2">
      <c r="A114" s="137"/>
      <c r="B114" s="25"/>
      <c r="C114" s="25"/>
      <c r="D114" s="25"/>
      <c r="E114" s="26"/>
      <c r="F114" s="27"/>
      <c r="G114" s="28"/>
      <c r="H114" s="199"/>
      <c r="I114" s="40"/>
      <c r="K114" s="853" t="s">
        <v>261</v>
      </c>
      <c r="L114" s="853"/>
    </row>
    <row r="115" spans="1:14" ht="36" customHeight="1" x14ac:dyDescent="0.2">
      <c r="A115" s="235" t="s">
        <v>2</v>
      </c>
      <c r="B115" s="830" t="s">
        <v>3</v>
      </c>
      <c r="C115" s="831"/>
      <c r="D115" s="832"/>
      <c r="E115" s="769" t="s">
        <v>18</v>
      </c>
      <c r="F115" s="769" t="s">
        <v>1</v>
      </c>
      <c r="G115" s="769" t="s">
        <v>29</v>
      </c>
      <c r="H115" s="260" t="s">
        <v>30</v>
      </c>
      <c r="I115" s="769" t="s">
        <v>69</v>
      </c>
      <c r="K115" s="769" t="s">
        <v>262</v>
      </c>
      <c r="L115" s="769" t="s">
        <v>263</v>
      </c>
      <c r="N115" s="170" t="s">
        <v>322</v>
      </c>
    </row>
    <row r="116" spans="1:14" s="45" customFormat="1" ht="9.9499999999999993" customHeight="1" x14ac:dyDescent="0.2">
      <c r="A116" s="225"/>
      <c r="B116" s="226"/>
      <c r="C116" s="226"/>
      <c r="D116" s="226"/>
      <c r="E116" s="227"/>
      <c r="F116" s="228"/>
      <c r="G116" s="229"/>
      <c r="H116" s="247"/>
      <c r="I116" s="52"/>
      <c r="K116" s="66"/>
      <c r="L116" s="66"/>
    </row>
    <row r="117" spans="1:14" ht="18" customHeight="1" x14ac:dyDescent="0.2">
      <c r="A117" s="224" t="s">
        <v>75</v>
      </c>
      <c r="B117" s="762" t="s">
        <v>19</v>
      </c>
      <c r="C117" s="762"/>
      <c r="D117" s="762"/>
      <c r="E117" s="230"/>
      <c r="F117" s="231"/>
      <c r="G117" s="232"/>
      <c r="H117" s="256"/>
      <c r="I117" s="232"/>
      <c r="J117" s="233"/>
      <c r="K117" s="234"/>
      <c r="L117" s="234"/>
      <c r="M117" s="234"/>
      <c r="N117" s="234"/>
    </row>
    <row r="118" spans="1:14" ht="9" customHeight="1" x14ac:dyDescent="0.2">
      <c r="A118" s="225" t="s">
        <v>0</v>
      </c>
      <c r="B118" s="226"/>
      <c r="C118" s="226"/>
      <c r="D118" s="226"/>
      <c r="E118" s="227"/>
      <c r="F118" s="228"/>
      <c r="G118" s="229"/>
      <c r="H118" s="247"/>
      <c r="I118" s="52"/>
    </row>
    <row r="119" spans="1:14" ht="18" customHeight="1" x14ac:dyDescent="0.2">
      <c r="A119" s="216" t="s">
        <v>76</v>
      </c>
      <c r="B119" s="827" t="s">
        <v>19</v>
      </c>
      <c r="C119" s="828"/>
      <c r="D119" s="828"/>
      <c r="E119" s="828"/>
      <c r="F119" s="828"/>
      <c r="G119" s="828"/>
      <c r="H119" s="828"/>
      <c r="I119" s="829"/>
    </row>
    <row r="120" spans="1:14" ht="18" customHeight="1" x14ac:dyDescent="0.2">
      <c r="A120" s="265" t="s">
        <v>77</v>
      </c>
      <c r="B120" s="837" t="s">
        <v>49</v>
      </c>
      <c r="C120" s="838"/>
      <c r="D120" s="839"/>
      <c r="E120" s="267"/>
      <c r="F120" s="55" t="s">
        <v>51</v>
      </c>
      <c r="G120" s="607"/>
      <c r="H120" s="259">
        <f>ROUND(E120*G120,2)</f>
        <v>0</v>
      </c>
      <c r="I120" s="237">
        <f t="shared" ref="I120:I124" si="7">IF($G$15=0,0,ROUND(H120/FplkmBS1,3))</f>
        <v>0</v>
      </c>
      <c r="K120" s="318" t="s">
        <v>71</v>
      </c>
      <c r="L120" s="318"/>
      <c r="N120" s="328"/>
    </row>
    <row r="121" spans="1:14" ht="18" customHeight="1" x14ac:dyDescent="0.2">
      <c r="A121" s="265" t="s">
        <v>78</v>
      </c>
      <c r="B121" s="833" t="s">
        <v>70</v>
      </c>
      <c r="C121" s="834"/>
      <c r="D121" s="835"/>
      <c r="E121" s="53"/>
      <c r="F121" s="53"/>
      <c r="G121" s="53"/>
      <c r="H121" s="198"/>
      <c r="I121" s="237">
        <f t="shared" si="7"/>
        <v>0</v>
      </c>
      <c r="K121" s="318" t="s">
        <v>71</v>
      </c>
      <c r="L121" s="318"/>
      <c r="N121" s="328"/>
    </row>
    <row r="122" spans="1:14" ht="18" customHeight="1" x14ac:dyDescent="0.2">
      <c r="A122" s="265" t="s">
        <v>79</v>
      </c>
      <c r="B122" s="833" t="s">
        <v>370</v>
      </c>
      <c r="C122" s="834"/>
      <c r="D122" s="835"/>
      <c r="E122" s="53"/>
      <c r="F122" s="53"/>
      <c r="G122" s="53"/>
      <c r="H122" s="198"/>
      <c r="I122" s="237">
        <f t="shared" ref="I122" si="8">IF($G$15=0,0,ROUND(H122/FplkmBS1,3))</f>
        <v>0</v>
      </c>
      <c r="J122" s="717"/>
      <c r="K122" s="318" t="s">
        <v>71</v>
      </c>
      <c r="L122" s="318"/>
      <c r="N122" s="328"/>
    </row>
    <row r="123" spans="1:14" ht="18" customHeight="1" x14ac:dyDescent="0.2">
      <c r="A123" s="265" t="s">
        <v>80</v>
      </c>
      <c r="B123" s="833" t="s">
        <v>50</v>
      </c>
      <c r="C123" s="834"/>
      <c r="D123" s="835"/>
      <c r="E123" s="53"/>
      <c r="F123" s="53"/>
      <c r="G123" s="53"/>
      <c r="H123" s="198"/>
      <c r="I123" s="237">
        <f t="shared" si="7"/>
        <v>0</v>
      </c>
      <c r="K123" s="318" t="s">
        <v>71</v>
      </c>
      <c r="L123" s="318"/>
      <c r="N123" s="328"/>
    </row>
    <row r="124" spans="1:14" ht="18" customHeight="1" x14ac:dyDescent="0.2">
      <c r="A124" s="238"/>
      <c r="B124" s="824" t="s">
        <v>86</v>
      </c>
      <c r="C124" s="825"/>
      <c r="D124" s="825"/>
      <c r="E124" s="825"/>
      <c r="F124" s="825"/>
      <c r="G124" s="826"/>
      <c r="H124" s="239">
        <f>ROUND(SUM(H120:H123),2)</f>
        <v>0</v>
      </c>
      <c r="I124" s="240">
        <f t="shared" si="7"/>
        <v>0</v>
      </c>
    </row>
    <row r="125" spans="1:14" s="19" customFormat="1" ht="9.9499999999999993" customHeight="1" x14ac:dyDescent="0.2">
      <c r="A125" s="30"/>
      <c r="B125" s="30"/>
      <c r="C125" s="30"/>
      <c r="D125" s="30"/>
      <c r="H125" s="201"/>
      <c r="K125" s="42"/>
      <c r="L125" s="42"/>
    </row>
    <row r="126" spans="1:14" ht="18" customHeight="1" x14ac:dyDescent="0.2">
      <c r="A126" s="216" t="s">
        <v>81</v>
      </c>
      <c r="B126" s="827" t="s">
        <v>132</v>
      </c>
      <c r="C126" s="828"/>
      <c r="D126" s="828"/>
      <c r="E126" s="828"/>
      <c r="F126" s="828"/>
      <c r="G126" s="828"/>
      <c r="H126" s="828"/>
      <c r="I126" s="829"/>
    </row>
    <row r="127" spans="1:14" ht="18" customHeight="1" x14ac:dyDescent="0.2">
      <c r="A127" s="265" t="s">
        <v>82</v>
      </c>
      <c r="B127" s="833" t="s">
        <v>90</v>
      </c>
      <c r="C127" s="834"/>
      <c r="D127" s="835"/>
      <c r="E127" s="53"/>
      <c r="F127" s="53"/>
      <c r="G127" s="53"/>
      <c r="H127" s="198"/>
      <c r="I127" s="237">
        <f t="shared" ref="I127:I132" si="9">IF($G$15=0,0,ROUND(H127/FplkmBS1,3))</f>
        <v>0</v>
      </c>
      <c r="K127" s="318" t="s">
        <v>71</v>
      </c>
      <c r="L127" s="318"/>
      <c r="N127" s="328"/>
    </row>
    <row r="128" spans="1:14" ht="18" customHeight="1" x14ac:dyDescent="0.2">
      <c r="A128" s="265" t="s">
        <v>83</v>
      </c>
      <c r="B128" s="759" t="s">
        <v>458</v>
      </c>
      <c r="C128" s="760"/>
      <c r="D128" s="761"/>
      <c r="E128" s="53"/>
      <c r="F128" s="53"/>
      <c r="G128" s="53"/>
      <c r="H128" s="198"/>
      <c r="I128" s="237">
        <f t="shared" si="9"/>
        <v>0</v>
      </c>
      <c r="K128" s="318" t="s">
        <v>71</v>
      </c>
      <c r="L128" s="318"/>
      <c r="M128" s="69"/>
      <c r="N128" s="328"/>
    </row>
    <row r="129" spans="1:14" ht="18" customHeight="1" x14ac:dyDescent="0.2">
      <c r="A129" s="265" t="s">
        <v>84</v>
      </c>
      <c r="B129" s="759" t="s">
        <v>459</v>
      </c>
      <c r="C129" s="760"/>
      <c r="D129" s="761"/>
      <c r="E129" s="53"/>
      <c r="F129" s="53"/>
      <c r="G129" s="53"/>
      <c r="H129" s="198"/>
      <c r="I129" s="237">
        <f t="shared" si="9"/>
        <v>0</v>
      </c>
      <c r="K129" s="317" t="s">
        <v>71</v>
      </c>
      <c r="L129" s="318"/>
      <c r="M129" s="69"/>
      <c r="N129" s="328"/>
    </row>
    <row r="130" spans="1:14" ht="18" customHeight="1" x14ac:dyDescent="0.2">
      <c r="A130" s="265" t="s">
        <v>344</v>
      </c>
      <c r="B130" s="833" t="s">
        <v>266</v>
      </c>
      <c r="C130" s="834"/>
      <c r="D130" s="835"/>
      <c r="E130" s="53"/>
      <c r="F130" s="53"/>
      <c r="G130" s="53"/>
      <c r="H130" s="198"/>
      <c r="I130" s="237">
        <f t="shared" si="9"/>
        <v>0</v>
      </c>
      <c r="K130" s="318" t="s">
        <v>71</v>
      </c>
      <c r="L130" s="318"/>
      <c r="M130" s="69"/>
      <c r="N130" s="328"/>
    </row>
    <row r="131" spans="1:14" ht="18" customHeight="1" x14ac:dyDescent="0.2">
      <c r="A131" s="787" t="s">
        <v>586</v>
      </c>
      <c r="B131" s="788" t="s">
        <v>587</v>
      </c>
      <c r="C131" s="789"/>
      <c r="D131" s="789"/>
      <c r="E131" s="790"/>
      <c r="F131" s="790"/>
      <c r="G131" s="791"/>
      <c r="H131" s="198"/>
      <c r="I131" s="792">
        <f>IF($G$15=0,0,ROUND(H131/FplkmBS1,3))</f>
        <v>0</v>
      </c>
      <c r="J131" s="793"/>
      <c r="K131" s="794" t="s">
        <v>71</v>
      </c>
      <c r="L131" s="794"/>
      <c r="M131" s="795"/>
      <c r="N131" s="796"/>
    </row>
    <row r="132" spans="1:14" ht="18" customHeight="1" x14ac:dyDescent="0.2">
      <c r="A132" s="238"/>
      <c r="B132" s="824" t="s">
        <v>85</v>
      </c>
      <c r="C132" s="825"/>
      <c r="D132" s="825"/>
      <c r="E132" s="825"/>
      <c r="F132" s="825"/>
      <c r="G132" s="826"/>
      <c r="H132" s="239">
        <f>ROUND(SUM(H127:H131),2)</f>
        <v>0</v>
      </c>
      <c r="I132" s="240">
        <f t="shared" si="9"/>
        <v>0</v>
      </c>
    </row>
    <row r="133" spans="1:14" ht="11.25" customHeight="1" x14ac:dyDescent="0.2">
      <c r="A133" s="43"/>
      <c r="B133" s="43"/>
      <c r="C133" s="43"/>
      <c r="D133" s="43"/>
      <c r="E133" s="43"/>
      <c r="F133" s="43"/>
      <c r="I133" s="43"/>
    </row>
    <row r="134" spans="1:14" ht="18" customHeight="1" x14ac:dyDescent="0.2">
      <c r="A134" s="216" t="s">
        <v>311</v>
      </c>
      <c r="B134" s="435" t="s">
        <v>312</v>
      </c>
      <c r="C134" s="436"/>
      <c r="D134" s="436"/>
      <c r="E134" s="436"/>
      <c r="F134" s="436"/>
      <c r="G134" s="436"/>
      <c r="H134" s="436"/>
      <c r="I134" s="437"/>
    </row>
    <row r="135" spans="1:14" ht="21" customHeight="1" x14ac:dyDescent="0.2">
      <c r="A135" s="265" t="s">
        <v>313</v>
      </c>
      <c r="B135" s="763" t="s">
        <v>316</v>
      </c>
      <c r="C135" s="764"/>
      <c r="D135" s="765"/>
      <c r="E135" s="438"/>
      <c r="F135" s="53"/>
      <c r="G135" s="53"/>
      <c r="H135" s="198"/>
      <c r="I135" s="237">
        <f>IF($G$15=0,0,ROUND(H135/FplkmBS1,3))</f>
        <v>0</v>
      </c>
      <c r="K135" s="346"/>
      <c r="L135" s="354" t="s">
        <v>71</v>
      </c>
      <c r="M135" s="342"/>
      <c r="N135" s="328"/>
    </row>
    <row r="136" spans="1:14" ht="18" customHeight="1" x14ac:dyDescent="0.2">
      <c r="A136" s="265" t="s">
        <v>423</v>
      </c>
      <c r="B136" s="837" t="s">
        <v>314</v>
      </c>
      <c r="C136" s="838"/>
      <c r="D136" s="839"/>
      <c r="E136" s="438"/>
      <c r="F136" s="53"/>
      <c r="G136" s="53"/>
      <c r="H136" s="198"/>
      <c r="I136" s="237">
        <f>IF($G$15=0,0,ROUND(H136/FplkmBS1,3))</f>
        <v>0</v>
      </c>
      <c r="K136" s="346"/>
      <c r="L136" s="354" t="s">
        <v>71</v>
      </c>
      <c r="M136" s="342"/>
      <c r="N136" s="328"/>
    </row>
    <row r="137" spans="1:14" ht="18" customHeight="1" x14ac:dyDescent="0.2">
      <c r="A137" s="439"/>
      <c r="B137" s="440"/>
      <c r="C137" s="441"/>
      <c r="D137" s="720"/>
      <c r="E137" s="441"/>
      <c r="F137" s="441"/>
      <c r="G137" s="443" t="s">
        <v>315</v>
      </c>
      <c r="H137" s="444">
        <f>ROUND(SUM(H135:H136),2)</f>
        <v>0</v>
      </c>
      <c r="I137" s="240">
        <f>IF($G$15=0,0,ROUND(H137/FplkmBS1,3))</f>
        <v>0</v>
      </c>
    </row>
    <row r="138" spans="1:14" ht="18" customHeight="1" x14ac:dyDescent="0.2">
      <c r="A138" s="249"/>
      <c r="B138" s="250"/>
      <c r="C138" s="250"/>
      <c r="D138" s="250"/>
      <c r="E138" s="251"/>
      <c r="F138" s="252"/>
      <c r="G138" s="253" t="s">
        <v>187</v>
      </c>
      <c r="H138" s="254">
        <f>H132+H124+H137</f>
        <v>0</v>
      </c>
      <c r="I138" s="240">
        <f>IF($G$15=0,0,ROUND(H138/FplkmBS1,3))</f>
        <v>0</v>
      </c>
    </row>
    <row r="139" spans="1:14" s="45" customFormat="1" ht="9.9499999999999993" customHeight="1" x14ac:dyDescent="0.2">
      <c r="A139" s="225" t="s">
        <v>0</v>
      </c>
      <c r="B139" s="226"/>
      <c r="C139" s="226"/>
      <c r="D139" s="226"/>
      <c r="E139" s="227"/>
      <c r="F139" s="228"/>
      <c r="G139" s="229"/>
      <c r="H139" s="247"/>
      <c r="I139" s="52"/>
      <c r="K139" s="66"/>
      <c r="L139" s="66"/>
    </row>
    <row r="140" spans="1:14" ht="18" customHeight="1" x14ac:dyDescent="0.2">
      <c r="A140" s="275" t="s">
        <v>133</v>
      </c>
      <c r="B140" s="848" t="s">
        <v>420</v>
      </c>
      <c r="C140" s="848"/>
      <c r="D140" s="848"/>
      <c r="E140" s="848"/>
      <c r="F140" s="848"/>
      <c r="G140" s="848"/>
      <c r="H140" s="271">
        <f>SUM(H34,H45,H51,H61,H67,H81,H97,H106,H112,H124,H132,H137)</f>
        <v>0</v>
      </c>
      <c r="I140" s="240">
        <f>IF($G$15=0,0,ROUND(H140/FplkmBS1,3))</f>
        <v>0</v>
      </c>
    </row>
    <row r="141" spans="1:14" ht="23.25" customHeight="1" x14ac:dyDescent="0.2">
      <c r="A141"/>
      <c r="B141"/>
      <c r="C141"/>
      <c r="D141"/>
      <c r="E141"/>
      <c r="F141"/>
      <c r="G141"/>
      <c r="H141"/>
      <c r="I141"/>
    </row>
    <row r="142" spans="1:14" ht="9" customHeight="1" x14ac:dyDescent="0.2">
      <c r="A142" s="137"/>
      <c r="B142" s="25"/>
      <c r="C142" s="25"/>
      <c r="D142" s="25"/>
      <c r="E142" s="26"/>
      <c r="F142" s="27"/>
      <c r="G142" s="28"/>
      <c r="H142" s="199"/>
      <c r="I142" s="40"/>
      <c r="K142" s="853" t="s">
        <v>261</v>
      </c>
      <c r="L142" s="853"/>
    </row>
    <row r="143" spans="1:14" ht="36" x14ac:dyDescent="0.2">
      <c r="A143" s="235" t="s">
        <v>2</v>
      </c>
      <c r="B143" s="405" t="s">
        <v>3</v>
      </c>
      <c r="C143" s="769" t="s">
        <v>18</v>
      </c>
      <c r="D143" s="769" t="s">
        <v>1</v>
      </c>
      <c r="E143" s="769" t="s">
        <v>29</v>
      </c>
      <c r="F143" s="260" t="s">
        <v>409</v>
      </c>
      <c r="G143" s="260" t="s">
        <v>417</v>
      </c>
      <c r="H143" s="769" t="s">
        <v>416</v>
      </c>
      <c r="I143" s="769" t="s">
        <v>418</v>
      </c>
      <c r="K143" s="769" t="s">
        <v>262</v>
      </c>
      <c r="L143" s="769" t="s">
        <v>263</v>
      </c>
      <c r="N143" s="170" t="s">
        <v>322</v>
      </c>
    </row>
    <row r="144" spans="1:14" x14ac:dyDescent="0.2">
      <c r="A144" s="39"/>
      <c r="B144" s="34"/>
      <c r="C144" s="34"/>
      <c r="D144" s="36"/>
      <c r="E144" s="37"/>
      <c r="F144" s="38"/>
      <c r="G144" s="38"/>
      <c r="H144" s="40"/>
      <c r="I144" s="40"/>
    </row>
    <row r="145" spans="1:14" ht="20.25" customHeight="1" x14ac:dyDescent="0.2">
      <c r="A145" s="854" t="s">
        <v>419</v>
      </c>
      <c r="B145" s="855"/>
      <c r="C145" s="855"/>
      <c r="D145" s="855"/>
      <c r="E145" s="855"/>
      <c r="F145" s="855"/>
      <c r="G145" s="855"/>
      <c r="H145" s="855"/>
      <c r="I145" s="856"/>
    </row>
    <row r="146" spans="1:14" ht="20.25" customHeight="1" x14ac:dyDescent="0.2">
      <c r="A146" s="265" t="s">
        <v>240</v>
      </c>
      <c r="B146" s="700" t="s">
        <v>72</v>
      </c>
      <c r="C146" s="60"/>
      <c r="D146" s="55" t="s">
        <v>51</v>
      </c>
      <c r="E146" s="607"/>
      <c r="F146" s="60"/>
      <c r="G146" s="53"/>
      <c r="H146" s="237">
        <f>IF($G$15=0,0,ROUND(F146/FplkmBS1,3))</f>
        <v>0</v>
      </c>
      <c r="I146" s="237">
        <f>IF($G$15=0,0,ROUND(G146/FplkmBS1,3))</f>
        <v>0</v>
      </c>
      <c r="K146" s="318" t="s">
        <v>71</v>
      </c>
      <c r="L146" s="318"/>
      <c r="N146" s="328"/>
    </row>
    <row r="147" spans="1:14" ht="20.25" customHeight="1" x14ac:dyDescent="0.2">
      <c r="A147" s="265" t="s">
        <v>241</v>
      </c>
      <c r="B147" s="700" t="s">
        <v>294</v>
      </c>
      <c r="C147" s="60"/>
      <c r="D147" s="55" t="s">
        <v>51</v>
      </c>
      <c r="E147" s="607"/>
      <c r="F147" s="60"/>
      <c r="G147" s="53"/>
      <c r="H147" s="237">
        <f t="shared" ref="H147:H152" si="10">IF($G$15=0,0,ROUND(F147/FplkmBS1,3))</f>
        <v>0</v>
      </c>
      <c r="I147" s="237">
        <f t="shared" ref="I147:I158" si="11">IF($G$15=0,0,ROUND(G147/FplkmBS1,3))</f>
        <v>0</v>
      </c>
      <c r="K147" s="318" t="s">
        <v>71</v>
      </c>
      <c r="L147" s="318"/>
      <c r="N147" s="328"/>
    </row>
    <row r="148" spans="1:14" ht="19.5" customHeight="1" x14ac:dyDescent="0.2">
      <c r="A148" s="265" t="s">
        <v>411</v>
      </c>
      <c r="B148" s="700" t="s">
        <v>368</v>
      </c>
      <c r="C148" s="60"/>
      <c r="D148" s="55" t="s">
        <v>51</v>
      </c>
      <c r="E148" s="607"/>
      <c r="F148" s="60"/>
      <c r="G148" s="53"/>
      <c r="H148" s="237">
        <f t="shared" si="10"/>
        <v>0</v>
      </c>
      <c r="I148" s="237">
        <f t="shared" si="11"/>
        <v>0</v>
      </c>
      <c r="K148" s="318" t="s">
        <v>71</v>
      </c>
      <c r="L148" s="318"/>
      <c r="N148" s="328"/>
    </row>
    <row r="149" spans="1:14" ht="21" customHeight="1" x14ac:dyDescent="0.2">
      <c r="A149" s="265" t="s">
        <v>412</v>
      </c>
      <c r="B149" s="759" t="s">
        <v>369</v>
      </c>
      <c r="C149" s="60"/>
      <c r="D149" s="55" t="s">
        <v>51</v>
      </c>
      <c r="E149" s="607"/>
      <c r="F149" s="60"/>
      <c r="G149" s="53"/>
      <c r="H149" s="237">
        <f t="shared" si="10"/>
        <v>0</v>
      </c>
      <c r="I149" s="237">
        <f t="shared" si="11"/>
        <v>0</v>
      </c>
      <c r="K149" s="318" t="s">
        <v>71</v>
      </c>
      <c r="L149" s="318"/>
      <c r="N149" s="328"/>
    </row>
    <row r="150" spans="1:14" ht="22.5" customHeight="1" x14ac:dyDescent="0.2">
      <c r="A150" s="265" t="s">
        <v>413</v>
      </c>
      <c r="B150" s="700" t="s">
        <v>343</v>
      </c>
      <c r="C150" s="53"/>
      <c r="D150" s="53"/>
      <c r="E150" s="53"/>
      <c r="F150" s="60"/>
      <c r="G150" s="53"/>
      <c r="H150" s="237">
        <f t="shared" si="10"/>
        <v>0</v>
      </c>
      <c r="I150" s="237">
        <f t="shared" si="11"/>
        <v>0</v>
      </c>
      <c r="K150" s="354" t="s">
        <v>71</v>
      </c>
      <c r="L150" s="354"/>
      <c r="M150" s="342"/>
      <c r="N150" s="328"/>
    </row>
    <row r="151" spans="1:14" ht="24" customHeight="1" x14ac:dyDescent="0.2">
      <c r="A151" s="265" t="s">
        <v>414</v>
      </c>
      <c r="B151" s="700" t="s">
        <v>135</v>
      </c>
      <c r="C151" s="53"/>
      <c r="D151" s="53"/>
      <c r="E151" s="53"/>
      <c r="F151" s="60"/>
      <c r="G151" s="53"/>
      <c r="H151" s="237">
        <f t="shared" si="10"/>
        <v>0</v>
      </c>
      <c r="I151" s="237">
        <f t="shared" si="11"/>
        <v>0</v>
      </c>
      <c r="K151" s="354" t="s">
        <v>71</v>
      </c>
      <c r="L151" s="354"/>
      <c r="M151" s="342"/>
      <c r="N151" s="328"/>
    </row>
    <row r="152" spans="1:14" ht="21" customHeight="1" x14ac:dyDescent="0.2">
      <c r="A152" s="265" t="s">
        <v>415</v>
      </c>
      <c r="B152" s="700" t="s">
        <v>92</v>
      </c>
      <c r="C152" s="53"/>
      <c r="D152" s="53"/>
      <c r="E152" s="53"/>
      <c r="F152" s="60"/>
      <c r="G152" s="53"/>
      <c r="H152" s="237">
        <f t="shared" si="10"/>
        <v>0</v>
      </c>
      <c r="I152" s="237">
        <f t="shared" si="11"/>
        <v>0</v>
      </c>
      <c r="K152" s="354" t="s">
        <v>71</v>
      </c>
      <c r="L152" s="354"/>
      <c r="M152" s="342"/>
      <c r="N152" s="328"/>
    </row>
    <row r="153" spans="1:14" ht="21" customHeight="1" x14ac:dyDescent="0.2">
      <c r="A153" s="265" t="s">
        <v>424</v>
      </c>
      <c r="B153" s="700" t="s">
        <v>292</v>
      </c>
      <c r="C153" s="53"/>
      <c r="D153" s="53"/>
      <c r="E153" s="53"/>
      <c r="F153" s="60"/>
      <c r="G153" s="53"/>
      <c r="H153" s="237">
        <f t="shared" ref="H153:H158" si="12">IF($G$15=0,0,ROUND(F153/FplkmBS1,3))</f>
        <v>0</v>
      </c>
      <c r="I153" s="237">
        <f t="shared" ref="I153:I157" si="13">IF($G$15=0,0,ROUND(G153/FplkmBS1,3))</f>
        <v>0</v>
      </c>
      <c r="K153" s="354" t="s">
        <v>71</v>
      </c>
      <c r="L153" s="354"/>
      <c r="M153" s="342"/>
      <c r="N153" s="328"/>
    </row>
    <row r="154" spans="1:14" ht="21" customHeight="1" x14ac:dyDescent="0.2">
      <c r="A154" s="265" t="s">
        <v>425</v>
      </c>
      <c r="B154" s="700" t="s">
        <v>429</v>
      </c>
      <c r="C154" s="53"/>
      <c r="D154" s="53"/>
      <c r="E154" s="53"/>
      <c r="F154" s="53"/>
      <c r="G154" s="53"/>
      <c r="H154" s="237">
        <f t="shared" si="12"/>
        <v>0</v>
      </c>
      <c r="I154" s="237">
        <f t="shared" si="13"/>
        <v>0</v>
      </c>
      <c r="K154" s="354" t="s">
        <v>71</v>
      </c>
      <c r="L154" s="354"/>
      <c r="M154" s="342"/>
      <c r="N154" s="328"/>
    </row>
    <row r="155" spans="1:14" ht="27" customHeight="1" x14ac:dyDescent="0.2">
      <c r="A155" s="265" t="s">
        <v>426</v>
      </c>
      <c r="B155" s="700" t="s">
        <v>430</v>
      </c>
      <c r="C155" s="727">
        <v>0</v>
      </c>
      <c r="D155" s="55" t="s">
        <v>433</v>
      </c>
      <c r="E155" s="727">
        <v>0</v>
      </c>
      <c r="F155" s="53"/>
      <c r="G155" s="53"/>
      <c r="H155" s="237">
        <f t="shared" si="12"/>
        <v>0</v>
      </c>
      <c r="I155" s="237">
        <f t="shared" si="13"/>
        <v>0</v>
      </c>
      <c r="K155" s="354" t="s">
        <v>71</v>
      </c>
      <c r="L155" s="354"/>
      <c r="M155" s="342"/>
      <c r="N155" s="328"/>
    </row>
    <row r="156" spans="1:14" ht="21" customHeight="1" x14ac:dyDescent="0.2">
      <c r="A156" s="265" t="s">
        <v>427</v>
      </c>
      <c r="B156" s="700" t="s">
        <v>431</v>
      </c>
      <c r="C156" s="53"/>
      <c r="D156" s="53"/>
      <c r="E156" s="53"/>
      <c r="F156" s="53"/>
      <c r="G156" s="53"/>
      <c r="H156" s="237">
        <f t="shared" si="12"/>
        <v>0</v>
      </c>
      <c r="I156" s="237">
        <f t="shared" si="13"/>
        <v>0</v>
      </c>
      <c r="K156" s="354" t="s">
        <v>71</v>
      </c>
      <c r="L156" s="354"/>
      <c r="M156" s="342"/>
      <c r="N156" s="328"/>
    </row>
    <row r="157" spans="1:14" ht="21.75" customHeight="1" x14ac:dyDescent="0.2">
      <c r="A157" s="265" t="s">
        <v>428</v>
      </c>
      <c r="B157" s="700" t="s">
        <v>432</v>
      </c>
      <c r="C157" s="53"/>
      <c r="D157" s="53"/>
      <c r="E157" s="53"/>
      <c r="F157" s="53"/>
      <c r="G157" s="53"/>
      <c r="H157" s="237">
        <f t="shared" si="12"/>
        <v>0</v>
      </c>
      <c r="I157" s="237">
        <f t="shared" si="13"/>
        <v>0</v>
      </c>
      <c r="K157" s="354" t="s">
        <v>71</v>
      </c>
      <c r="L157" s="354"/>
      <c r="N157" s="328"/>
    </row>
    <row r="158" spans="1:14" ht="18.75" customHeight="1" x14ac:dyDescent="0.2">
      <c r="A158" s="857" t="s">
        <v>410</v>
      </c>
      <c r="B158" s="858"/>
      <c r="C158" s="858"/>
      <c r="D158" s="858"/>
      <c r="E158" s="858"/>
      <c r="F158" s="444">
        <f>ROUND(SUM(F146:F157),2)</f>
        <v>0</v>
      </c>
      <c r="G158" s="444">
        <f>ROUND(SUM(G146:G157),2)</f>
        <v>0</v>
      </c>
      <c r="H158" s="240">
        <f t="shared" si="12"/>
        <v>0</v>
      </c>
      <c r="I158" s="240">
        <f t="shared" si="11"/>
        <v>0</v>
      </c>
    </row>
    <row r="159" spans="1:14" s="19" customFormat="1" ht="18" customHeight="1" x14ac:dyDescent="0.2">
      <c r="A159" s="73"/>
      <c r="B159" s="74"/>
      <c r="C159" s="74"/>
      <c r="D159" s="74"/>
      <c r="E159" s="75"/>
      <c r="F159" s="76"/>
      <c r="G159" s="77"/>
      <c r="H159" s="202"/>
      <c r="I159" s="78"/>
      <c r="J159" s="72"/>
      <c r="K159" s="79"/>
      <c r="L159" s="79"/>
      <c r="M159" s="43"/>
      <c r="N159" s="43"/>
    </row>
    <row r="160" spans="1:14" s="19" customFormat="1" ht="23.25" customHeight="1" x14ac:dyDescent="0.2">
      <c r="A160" s="275" t="s">
        <v>421</v>
      </c>
      <c r="B160" s="848" t="s">
        <v>422</v>
      </c>
      <c r="C160" s="848"/>
      <c r="D160" s="848"/>
      <c r="E160" s="848"/>
      <c r="F160" s="848"/>
      <c r="G160" s="848"/>
      <c r="H160" s="271">
        <f>SUM(H140+F158+G158)</f>
        <v>0</v>
      </c>
      <c r="I160" s="240">
        <f>IF($G$15=0,0,ROUND(H160/FplkmBS1,3))</f>
        <v>0</v>
      </c>
      <c r="J160" s="43"/>
      <c r="K160" s="42"/>
      <c r="L160" s="42"/>
      <c r="M160" s="43"/>
      <c r="N160" s="43"/>
    </row>
    <row r="161" spans="1:14" customFormat="1" ht="18" customHeight="1" x14ac:dyDescent="0.2"/>
    <row r="162" spans="1:14" s="19" customFormat="1" ht="34.5" customHeight="1" x14ac:dyDescent="0.2">
      <c r="A162" s="235" t="s">
        <v>2</v>
      </c>
      <c r="B162" s="830" t="s">
        <v>3</v>
      </c>
      <c r="C162" s="831"/>
      <c r="D162" s="832"/>
      <c r="E162" s="769" t="s">
        <v>18</v>
      </c>
      <c r="F162" s="769" t="s">
        <v>1</v>
      </c>
      <c r="G162" s="769" t="s">
        <v>29</v>
      </c>
      <c r="H162" s="260" t="s">
        <v>30</v>
      </c>
      <c r="I162" s="769" t="s">
        <v>69</v>
      </c>
      <c r="K162" s="42"/>
      <c r="L162" s="42"/>
    </row>
    <row r="163" spans="1:14" s="19" customFormat="1" ht="9.75" customHeight="1" x14ac:dyDescent="0.2">
      <c r="A163" s="225" t="s">
        <v>0</v>
      </c>
      <c r="B163" s="226"/>
      <c r="C163" s="226"/>
      <c r="D163" s="226"/>
      <c r="E163" s="227"/>
      <c r="F163" s="228"/>
      <c r="G163" s="229"/>
      <c r="H163" s="247"/>
      <c r="I163" s="52"/>
      <c r="J163"/>
      <c r="K163"/>
      <c r="L163"/>
      <c r="M163"/>
      <c r="N163"/>
    </row>
    <row r="164" spans="1:14" s="19" customFormat="1" ht="18" customHeight="1" x14ac:dyDescent="0.2">
      <c r="A164" s="224" t="s">
        <v>448</v>
      </c>
      <c r="B164" s="762" t="s">
        <v>46</v>
      </c>
      <c r="C164" s="762"/>
      <c r="D164" s="762"/>
      <c r="E164" s="230"/>
      <c r="F164" s="231"/>
      <c r="G164" s="232"/>
      <c r="H164" s="256"/>
      <c r="I164" s="232"/>
      <c r="J164" s="261"/>
      <c r="K164" s="234"/>
      <c r="L164" s="234"/>
      <c r="M164" s="234"/>
      <c r="N164" s="234"/>
    </row>
    <row r="165" spans="1:14" s="19" customFormat="1" ht="18" customHeight="1" x14ac:dyDescent="0.2">
      <c r="A165" s="30"/>
      <c r="B165" s="30"/>
      <c r="C165" s="30"/>
      <c r="D165" s="30"/>
      <c r="H165" s="201"/>
      <c r="K165" s="42"/>
      <c r="L165" s="42"/>
    </row>
    <row r="166" spans="1:14" s="19" customFormat="1" ht="18" customHeight="1" x14ac:dyDescent="0.2">
      <c r="A166" s="216" t="s">
        <v>449</v>
      </c>
      <c r="B166" s="827" t="s">
        <v>500</v>
      </c>
      <c r="C166" s="828"/>
      <c r="D166" s="828"/>
      <c r="E166" s="828"/>
      <c r="F166" s="828"/>
      <c r="G166" s="828"/>
      <c r="H166" s="828"/>
      <c r="I166" s="829"/>
      <c r="K166" s="42"/>
      <c r="L166" s="42"/>
      <c r="M166" s="859"/>
      <c r="N166" s="859"/>
    </row>
    <row r="167" spans="1:14" s="19" customFormat="1" ht="19.5" customHeight="1" x14ac:dyDescent="0.2">
      <c r="A167" s="217" t="s">
        <v>450</v>
      </c>
      <c r="B167" s="821" t="s">
        <v>345</v>
      </c>
      <c r="C167" s="822"/>
      <c r="D167" s="823"/>
      <c r="E167" s="272">
        <f>G13</f>
        <v>14711.2</v>
      </c>
      <c r="F167" s="273" t="s">
        <v>21</v>
      </c>
      <c r="G167" s="274"/>
      <c r="H167" s="259">
        <f>ROUND(E167*G167,2)</f>
        <v>0</v>
      </c>
      <c r="I167" s="237">
        <f t="shared" ref="I167:I168" si="14">IF($G$15=0,0,ROUND(H167/FplkmBS1,3))</f>
        <v>0</v>
      </c>
      <c r="K167" s="42"/>
      <c r="L167" s="42"/>
      <c r="M167" s="859"/>
      <c r="N167" s="859"/>
    </row>
    <row r="168" spans="1:14" s="19" customFormat="1" ht="18" customHeight="1" x14ac:dyDescent="0.2">
      <c r="A168" s="217" t="s">
        <v>451</v>
      </c>
      <c r="B168" s="756" t="s">
        <v>371</v>
      </c>
      <c r="C168" s="757"/>
      <c r="D168" s="757"/>
      <c r="E168" s="272">
        <f>G14</f>
        <v>0</v>
      </c>
      <c r="F168" s="273" t="s">
        <v>21</v>
      </c>
      <c r="G168" s="721">
        <v>0</v>
      </c>
      <c r="H168" s="259">
        <f>ROUND(E168*G168,2)</f>
        <v>0</v>
      </c>
      <c r="I168" s="237">
        <f t="shared" si="14"/>
        <v>0</v>
      </c>
      <c r="K168" s="42"/>
      <c r="L168" s="42"/>
      <c r="M168" s="859"/>
      <c r="N168" s="859"/>
    </row>
    <row r="169" spans="1:14" s="19" customFormat="1" ht="18" customHeight="1" x14ac:dyDescent="0.2">
      <c r="A169" s="238"/>
      <c r="B169" s="824" t="s">
        <v>455</v>
      </c>
      <c r="C169" s="825"/>
      <c r="D169" s="825"/>
      <c r="E169" s="825"/>
      <c r="F169" s="825"/>
      <c r="G169" s="826"/>
      <c r="H169" s="239">
        <f>ROUND(SUM(H167:H168),2)</f>
        <v>0</v>
      </c>
      <c r="I169" s="240">
        <f>IF($G$15=0,0,ROUND(H169/FplkmBS1,3))</f>
        <v>0</v>
      </c>
      <c r="K169" s="42"/>
      <c r="L169" s="42"/>
      <c r="M169" s="859"/>
      <c r="N169" s="859"/>
    </row>
    <row r="170" spans="1:14" s="19" customFormat="1" ht="18" customHeight="1" x14ac:dyDescent="0.2">
      <c r="A170" s="30"/>
      <c r="B170" s="30"/>
      <c r="C170" s="30"/>
      <c r="D170" s="30"/>
      <c r="H170" s="201"/>
      <c r="K170" s="42"/>
      <c r="L170" s="42"/>
      <c r="M170" s="859"/>
      <c r="N170" s="859"/>
    </row>
    <row r="171" spans="1:14" s="19" customFormat="1" ht="18" customHeight="1" x14ac:dyDescent="0.2">
      <c r="A171" s="216" t="s">
        <v>452</v>
      </c>
      <c r="B171" s="827" t="s">
        <v>501</v>
      </c>
      <c r="C171" s="828"/>
      <c r="D171" s="828"/>
      <c r="E171" s="828"/>
      <c r="F171" s="828"/>
      <c r="G171" s="828"/>
      <c r="H171" s="828"/>
      <c r="I171" s="829"/>
      <c r="K171" s="42"/>
      <c r="L171" s="42"/>
      <c r="M171" s="859"/>
      <c r="N171" s="859"/>
    </row>
    <row r="172" spans="1:14" s="19" customFormat="1" ht="18.75" customHeight="1" x14ac:dyDescent="0.2">
      <c r="A172" s="217" t="s">
        <v>453</v>
      </c>
      <c r="B172" s="821" t="str">
        <f>B167</f>
        <v>TLBV</v>
      </c>
      <c r="C172" s="822"/>
      <c r="D172" s="822"/>
      <c r="E172" s="822"/>
      <c r="F172" s="822"/>
      <c r="G172" s="823"/>
      <c r="H172" s="198"/>
      <c r="I172" s="237">
        <f>IF($G$15=0,0,ROUND(H172/FplkmBS1,3))</f>
        <v>0</v>
      </c>
      <c r="K172" s="42"/>
      <c r="L172" s="42"/>
      <c r="M172" s="859"/>
      <c r="N172" s="859"/>
    </row>
    <row r="173" spans="1:14" s="19" customFormat="1" ht="18" customHeight="1" x14ac:dyDescent="0.2">
      <c r="A173" s="217" t="s">
        <v>454</v>
      </c>
      <c r="B173" s="756" t="s">
        <v>371</v>
      </c>
      <c r="C173" s="757"/>
      <c r="D173" s="757"/>
      <c r="E173" s="757"/>
      <c r="F173" s="757"/>
      <c r="G173" s="758"/>
      <c r="H173" s="719">
        <v>0</v>
      </c>
      <c r="I173" s="237">
        <f>IF($G$15=0,0,ROUND(H173/FplkmBS1,3))</f>
        <v>0</v>
      </c>
      <c r="K173" s="42"/>
      <c r="L173" s="42"/>
      <c r="M173" s="859"/>
      <c r="N173" s="859"/>
    </row>
    <row r="174" spans="1:14" s="19" customFormat="1" ht="20.100000000000001" customHeight="1" x14ac:dyDescent="0.2">
      <c r="A174" s="238"/>
      <c r="B174" s="824" t="s">
        <v>456</v>
      </c>
      <c r="C174" s="825"/>
      <c r="D174" s="825"/>
      <c r="E174" s="825"/>
      <c r="F174" s="825"/>
      <c r="G174" s="826"/>
      <c r="H174" s="239">
        <f>ROUND(SUM(H172:H173),2)</f>
        <v>0</v>
      </c>
      <c r="I174" s="240">
        <f>IF($G$15=0,0,ROUND(H174/FplkmBS1,3))</f>
        <v>0</v>
      </c>
      <c r="K174" s="42"/>
      <c r="L174" s="42"/>
    </row>
    <row r="175" spans="1:14" s="19" customFormat="1" ht="20.100000000000001" customHeight="1" x14ac:dyDescent="0.2">
      <c r="A175" s="30"/>
      <c r="B175" s="30"/>
      <c r="C175" s="30"/>
      <c r="D175" s="30"/>
      <c r="K175" s="42"/>
      <c r="L175" s="42"/>
    </row>
    <row r="176" spans="1:14" s="19" customFormat="1" ht="20.100000000000001" customHeight="1" x14ac:dyDescent="0.2">
      <c r="A176" s="270"/>
      <c r="B176" s="861" t="s">
        <v>457</v>
      </c>
      <c r="C176" s="861"/>
      <c r="D176" s="861"/>
      <c r="E176" s="861"/>
      <c r="F176" s="861"/>
      <c r="G176" s="861"/>
      <c r="H176" s="271">
        <f>H169+H174</f>
        <v>0</v>
      </c>
      <c r="I176" s="240">
        <f>IF($G$15=0,0,ROUND(H176/FplkmBS1,3))</f>
        <v>0</v>
      </c>
      <c r="J176" s="30"/>
      <c r="K176" s="66"/>
      <c r="L176" s="66"/>
    </row>
    <row r="177" spans="1:14" s="19" customFormat="1" ht="20.100000000000001" customHeight="1" x14ac:dyDescent="0.2">
      <c r="A177" s="30"/>
      <c r="B177" s="30"/>
      <c r="C177" s="30"/>
      <c r="D177" s="30"/>
      <c r="E177" s="30"/>
      <c r="F177" s="30"/>
      <c r="G177" s="30"/>
      <c r="H177" s="277"/>
      <c r="I177" s="30"/>
      <c r="J177" s="30"/>
      <c r="K177" s="66"/>
      <c r="L177" s="66"/>
    </row>
    <row r="178" spans="1:14" s="19" customFormat="1" ht="20.100000000000001" customHeight="1" x14ac:dyDescent="0.2">
      <c r="A178" s="840"/>
      <c r="B178" s="840"/>
      <c r="C178" s="840"/>
      <c r="D178" s="840"/>
      <c r="E178" s="840"/>
      <c r="F178" s="840"/>
      <c r="G178" s="840"/>
      <c r="H178" s="840"/>
      <c r="I178" s="30"/>
      <c r="J178" s="30"/>
      <c r="K178" s="66"/>
      <c r="L178" s="66"/>
    </row>
    <row r="179" spans="1:14" s="19" customFormat="1" ht="20.100000000000001" customHeight="1" x14ac:dyDescent="0.2">
      <c r="A179" s="30"/>
      <c r="B179" s="30"/>
      <c r="C179" s="30"/>
      <c r="D179" s="30"/>
      <c r="E179" s="30"/>
      <c r="F179" s="30"/>
      <c r="G179" s="30"/>
      <c r="H179" s="30"/>
      <c r="I179" s="30"/>
      <c r="J179" s="30"/>
      <c r="K179" s="66"/>
      <c r="L179" s="66"/>
    </row>
    <row r="180" spans="1:14" ht="9.9499999999999993" customHeight="1" x14ac:dyDescent="0.2">
      <c r="A180" s="30"/>
      <c r="B180" s="30"/>
      <c r="C180" s="30"/>
      <c r="D180" s="30"/>
      <c r="E180" s="30"/>
      <c r="F180" s="30"/>
      <c r="G180" s="30"/>
      <c r="H180" s="30"/>
      <c r="I180" s="30"/>
      <c r="J180" s="30"/>
      <c r="K180" s="66"/>
      <c r="L180" s="66"/>
      <c r="M180" s="19"/>
      <c r="N180" s="19"/>
    </row>
    <row r="181" spans="1:14" ht="9.9499999999999993" customHeight="1" x14ac:dyDescent="0.2">
      <c r="A181" s="30"/>
      <c r="B181" s="30"/>
      <c r="C181" s="30"/>
      <c r="D181" s="30"/>
      <c r="E181" s="30"/>
      <c r="F181" s="30"/>
      <c r="G181" s="30"/>
      <c r="H181" s="30"/>
      <c r="I181" s="30"/>
      <c r="J181" s="30"/>
      <c r="K181" s="66"/>
      <c r="L181" s="66"/>
      <c r="M181" s="19"/>
      <c r="N181" s="19"/>
    </row>
    <row r="182" spans="1:14" ht="9.9499999999999993" customHeight="1" x14ac:dyDescent="0.2">
      <c r="A182" s="30"/>
      <c r="B182" s="30"/>
      <c r="C182" s="30"/>
      <c r="D182" s="30"/>
      <c r="E182" s="30"/>
      <c r="F182" s="30"/>
      <c r="G182" s="30"/>
      <c r="H182" s="30"/>
      <c r="I182" s="30"/>
      <c r="J182" s="45"/>
      <c r="K182" s="66"/>
      <c r="L182" s="66"/>
    </row>
    <row r="183" spans="1:14" x14ac:dyDescent="0.2">
      <c r="A183" s="30"/>
      <c r="B183" s="30"/>
      <c r="C183" s="30"/>
      <c r="D183" s="30"/>
      <c r="E183" s="30"/>
      <c r="F183" s="30"/>
      <c r="G183" s="30"/>
      <c r="H183" s="30"/>
      <c r="I183" s="30"/>
      <c r="J183" s="45"/>
      <c r="K183" s="66"/>
      <c r="L183" s="66"/>
    </row>
    <row r="184" spans="1:14" x14ac:dyDescent="0.2">
      <c r="A184" s="30"/>
      <c r="B184" s="30"/>
      <c r="C184" s="30"/>
      <c r="D184" s="30"/>
      <c r="E184" s="30"/>
      <c r="F184" s="30"/>
      <c r="G184" s="30"/>
      <c r="H184" s="30"/>
      <c r="I184" s="30"/>
      <c r="J184" s="45"/>
      <c r="K184" s="66"/>
      <c r="L184" s="66"/>
    </row>
    <row r="185" spans="1:14" x14ac:dyDescent="0.2">
      <c r="A185" s="39"/>
      <c r="B185" s="34"/>
      <c r="C185" s="34"/>
      <c r="D185" s="34"/>
      <c r="E185" s="36"/>
      <c r="F185" s="37"/>
      <c r="G185" s="38"/>
      <c r="H185" s="38"/>
      <c r="I185" s="40"/>
      <c r="J185" s="45"/>
      <c r="K185" s="66"/>
      <c r="L185" s="66"/>
    </row>
    <row r="186" spans="1:14" x14ac:dyDescent="0.2">
      <c r="A186" s="39"/>
      <c r="B186" s="34"/>
      <c r="C186" s="34"/>
      <c r="D186" s="34"/>
      <c r="E186" s="36"/>
      <c r="F186" s="37"/>
      <c r="G186" s="38"/>
      <c r="H186" s="38"/>
      <c r="I186" s="40"/>
      <c r="J186" s="45"/>
      <c r="K186" s="66"/>
      <c r="L186" s="66"/>
    </row>
    <row r="187" spans="1:14" x14ac:dyDescent="0.2">
      <c r="A187" s="39"/>
      <c r="B187" s="34"/>
      <c r="C187" s="34"/>
      <c r="D187" s="34"/>
      <c r="E187" s="36"/>
      <c r="F187" s="37"/>
      <c r="G187" s="38"/>
      <c r="H187" s="38"/>
      <c r="I187" s="40"/>
      <c r="J187" s="45"/>
      <c r="K187" s="66"/>
      <c r="L187" s="66"/>
    </row>
    <row r="188" spans="1:14" x14ac:dyDescent="0.2">
      <c r="A188" s="45"/>
      <c r="B188" s="45"/>
      <c r="C188" s="45"/>
      <c r="D188" s="45"/>
      <c r="E188" s="45"/>
      <c r="F188" s="45"/>
      <c r="G188" s="45"/>
      <c r="H188" s="45"/>
      <c r="I188" s="278"/>
      <c r="J188" s="45"/>
      <c r="K188" s="66"/>
      <c r="L188" s="66"/>
    </row>
    <row r="189" spans="1:14" x14ac:dyDescent="0.2">
      <c r="A189" s="41"/>
      <c r="B189" s="2"/>
      <c r="E189" s="279"/>
      <c r="F189" s="280"/>
      <c r="G189" s="45"/>
      <c r="H189" s="45"/>
      <c r="I189" s="278"/>
      <c r="J189" s="45"/>
      <c r="K189" s="66"/>
      <c r="L189" s="66"/>
    </row>
    <row r="190" spans="1:14" x14ac:dyDescent="0.2">
      <c r="A190" s="41"/>
      <c r="B190" s="2"/>
      <c r="E190" s="279"/>
      <c r="F190" s="280"/>
      <c r="G190" s="45"/>
      <c r="H190" s="45"/>
      <c r="I190" s="278"/>
      <c r="J190" s="45"/>
      <c r="K190" s="66"/>
      <c r="L190" s="66"/>
    </row>
    <row r="191" spans="1:14" x14ac:dyDescent="0.2">
      <c r="A191" s="41"/>
      <c r="B191" s="2"/>
      <c r="E191" s="279"/>
      <c r="F191" s="280"/>
      <c r="G191" s="45"/>
      <c r="H191" s="45"/>
      <c r="I191" s="278"/>
      <c r="J191" s="45"/>
      <c r="K191" s="66"/>
      <c r="L191" s="66"/>
    </row>
    <row r="192" spans="1:14" x14ac:dyDescent="0.2">
      <c r="A192" s="41"/>
      <c r="B192" s="2"/>
      <c r="E192" s="279"/>
      <c r="F192" s="280"/>
      <c r="G192" s="45"/>
      <c r="H192" s="45"/>
      <c r="I192" s="278"/>
      <c r="J192" s="45"/>
      <c r="K192" s="66"/>
      <c r="L192" s="66"/>
    </row>
    <row r="193" spans="1:12" x14ac:dyDescent="0.2">
      <c r="A193" s="41"/>
      <c r="B193" s="2"/>
      <c r="E193" s="279"/>
      <c r="F193" s="280"/>
      <c r="G193" s="45"/>
      <c r="H193" s="45"/>
      <c r="I193" s="278"/>
      <c r="J193" s="45"/>
      <c r="K193" s="66"/>
      <c r="L193" s="66"/>
    </row>
    <row r="194" spans="1:12" x14ac:dyDescent="0.2">
      <c r="A194" s="41"/>
      <c r="B194" s="2"/>
      <c r="E194" s="279"/>
      <c r="F194" s="280"/>
      <c r="G194" s="45"/>
      <c r="H194" s="45"/>
      <c r="I194" s="278"/>
      <c r="J194" s="45"/>
      <c r="K194" s="66"/>
      <c r="L194" s="66"/>
    </row>
    <row r="195" spans="1:12" x14ac:dyDescent="0.2">
      <c r="A195" s="41"/>
      <c r="B195" s="2"/>
      <c r="E195" s="279"/>
      <c r="F195" s="280"/>
      <c r="G195" s="45"/>
      <c r="H195" s="45"/>
      <c r="I195" s="278"/>
      <c r="J195" s="45"/>
      <c r="K195" s="66"/>
      <c r="L195" s="66"/>
    </row>
    <row r="196" spans="1:12" x14ac:dyDescent="0.2">
      <c r="A196" s="41"/>
      <c r="B196" s="2"/>
      <c r="E196" s="279"/>
      <c r="F196" s="280"/>
      <c r="G196" s="45"/>
      <c r="H196" s="45"/>
      <c r="I196" s="278"/>
      <c r="J196" s="45"/>
      <c r="K196" s="66"/>
      <c r="L196" s="66"/>
    </row>
    <row r="197" spans="1:12" x14ac:dyDescent="0.2">
      <c r="A197" s="41"/>
      <c r="B197" s="2"/>
      <c r="E197" s="279"/>
      <c r="F197" s="280"/>
      <c r="G197" s="45"/>
      <c r="H197" s="45"/>
      <c r="I197" s="278"/>
      <c r="J197" s="45"/>
      <c r="K197" s="66"/>
      <c r="L197" s="66"/>
    </row>
    <row r="198" spans="1:12" x14ac:dyDescent="0.2">
      <c r="A198" s="41"/>
      <c r="B198" s="2"/>
      <c r="E198" s="279"/>
      <c r="F198" s="280"/>
      <c r="G198" s="45"/>
      <c r="H198" s="45"/>
      <c r="I198" s="278"/>
      <c r="J198" s="45"/>
      <c r="K198" s="66"/>
      <c r="L198" s="66"/>
    </row>
    <row r="199" spans="1:12" x14ac:dyDescent="0.2">
      <c r="A199" s="41"/>
      <c r="B199" s="2"/>
      <c r="E199" s="279"/>
      <c r="F199" s="280"/>
      <c r="G199" s="45"/>
      <c r="H199" s="45"/>
      <c r="I199" s="278"/>
      <c r="J199" s="45"/>
      <c r="K199" s="66"/>
      <c r="L199" s="66"/>
    </row>
    <row r="200" spans="1:12" x14ac:dyDescent="0.2">
      <c r="A200" s="41"/>
      <c r="B200" s="2"/>
      <c r="E200" s="279"/>
      <c r="F200" s="280"/>
      <c r="G200" s="45"/>
      <c r="H200" s="45"/>
      <c r="I200" s="278"/>
      <c r="J200" s="45"/>
      <c r="K200" s="66"/>
      <c r="L200" s="66"/>
    </row>
    <row r="201" spans="1:12" x14ac:dyDescent="0.2">
      <c r="A201" s="41"/>
      <c r="B201" s="2"/>
      <c r="E201" s="279"/>
      <c r="F201" s="280"/>
      <c r="G201" s="45"/>
      <c r="H201" s="45"/>
      <c r="I201" s="278"/>
      <c r="J201" s="45"/>
      <c r="K201" s="66"/>
      <c r="L201" s="66"/>
    </row>
    <row r="202" spans="1:12" x14ac:dyDescent="0.2">
      <c r="A202" s="41"/>
      <c r="B202" s="2"/>
      <c r="E202" s="279"/>
      <c r="F202" s="280"/>
      <c r="G202" s="45"/>
      <c r="H202" s="45"/>
      <c r="I202" s="278"/>
      <c r="J202" s="45"/>
      <c r="K202" s="66"/>
      <c r="L202" s="66"/>
    </row>
    <row r="203" spans="1:12" x14ac:dyDescent="0.2">
      <c r="A203" s="41"/>
      <c r="B203" s="2"/>
      <c r="E203" s="279"/>
      <c r="F203" s="280"/>
      <c r="G203" s="45"/>
      <c r="H203" s="45"/>
      <c r="I203" s="278"/>
      <c r="J203" s="45"/>
      <c r="K203" s="66"/>
      <c r="L203" s="66"/>
    </row>
    <row r="204" spans="1:12" x14ac:dyDescent="0.2">
      <c r="A204" s="41"/>
      <c r="B204" s="2"/>
      <c r="E204" s="279"/>
      <c r="F204" s="280"/>
      <c r="G204" s="45"/>
      <c r="H204" s="45"/>
      <c r="I204" s="278"/>
      <c r="J204" s="45"/>
      <c r="K204" s="66"/>
      <c r="L204" s="66"/>
    </row>
    <row r="205" spans="1:12" x14ac:dyDescent="0.2">
      <c r="A205" s="41"/>
      <c r="B205" s="2"/>
      <c r="E205" s="279"/>
      <c r="F205" s="280"/>
      <c r="G205" s="45"/>
      <c r="H205" s="45"/>
      <c r="I205" s="278"/>
      <c r="J205" s="45"/>
      <c r="K205" s="66"/>
      <c r="L205" s="66"/>
    </row>
    <row r="206" spans="1:12" x14ac:dyDescent="0.2">
      <c r="A206" s="41"/>
      <c r="B206" s="2"/>
      <c r="E206" s="279"/>
      <c r="F206" s="280"/>
      <c r="G206" s="45"/>
      <c r="H206" s="45"/>
      <c r="I206" s="278"/>
      <c r="J206" s="45"/>
      <c r="K206" s="66"/>
      <c r="L206" s="66"/>
    </row>
    <row r="207" spans="1:12" x14ac:dyDescent="0.2">
      <c r="A207" s="41"/>
      <c r="B207" s="2"/>
      <c r="E207" s="279"/>
      <c r="F207" s="280"/>
      <c r="G207" s="45"/>
      <c r="H207" s="45"/>
      <c r="I207" s="278"/>
      <c r="J207" s="45"/>
      <c r="K207" s="66"/>
      <c r="L207" s="66"/>
    </row>
    <row r="208" spans="1:12" x14ac:dyDescent="0.2">
      <c r="A208" s="41"/>
      <c r="B208" s="2"/>
      <c r="E208" s="279"/>
      <c r="F208" s="280"/>
      <c r="G208" s="45"/>
      <c r="H208" s="45"/>
      <c r="I208" s="278"/>
      <c r="J208" s="45"/>
      <c r="K208" s="66"/>
      <c r="L208" s="66"/>
    </row>
    <row r="209" spans="1:12" x14ac:dyDescent="0.2">
      <c r="A209" s="41"/>
      <c r="B209" s="2"/>
      <c r="E209" s="279"/>
      <c r="F209" s="280"/>
      <c r="G209" s="45"/>
      <c r="H209" s="45"/>
      <c r="I209" s="278"/>
      <c r="J209" s="45"/>
      <c r="K209" s="66"/>
      <c r="L209" s="66"/>
    </row>
    <row r="210" spans="1:12" x14ac:dyDescent="0.2">
      <c r="A210" s="41"/>
      <c r="B210" s="2"/>
      <c r="E210" s="279"/>
      <c r="F210" s="280"/>
      <c r="G210" s="45"/>
      <c r="H210" s="45"/>
      <c r="I210" s="278"/>
      <c r="J210" s="45"/>
      <c r="K210" s="66"/>
      <c r="L210" s="66"/>
    </row>
    <row r="211" spans="1:12" x14ac:dyDescent="0.2">
      <c r="A211" s="41"/>
      <c r="B211" s="2"/>
      <c r="E211" s="279"/>
      <c r="F211" s="280"/>
      <c r="G211" s="45"/>
      <c r="H211" s="45"/>
      <c r="I211" s="278"/>
      <c r="J211" s="45"/>
      <c r="K211" s="66"/>
      <c r="L211" s="66"/>
    </row>
    <row r="212" spans="1:12" x14ac:dyDescent="0.2">
      <c r="A212" s="41"/>
      <c r="B212" s="2"/>
      <c r="E212" s="279"/>
      <c r="F212" s="280"/>
      <c r="G212" s="45"/>
      <c r="H212" s="45"/>
      <c r="I212" s="278"/>
      <c r="J212" s="45"/>
      <c r="K212" s="66"/>
      <c r="L212" s="66"/>
    </row>
    <row r="213" spans="1:12" x14ac:dyDescent="0.2">
      <c r="A213" s="41"/>
      <c r="B213" s="2"/>
      <c r="E213" s="279"/>
      <c r="F213" s="280"/>
      <c r="G213" s="45"/>
      <c r="H213" s="45"/>
      <c r="I213" s="278"/>
      <c r="J213" s="45"/>
      <c r="K213" s="66"/>
      <c r="L213" s="66"/>
    </row>
    <row r="214" spans="1:12" x14ac:dyDescent="0.2">
      <c r="A214" s="41"/>
      <c r="B214" s="2"/>
      <c r="E214" s="279"/>
      <c r="F214" s="280"/>
      <c r="G214" s="45"/>
      <c r="H214" s="45"/>
      <c r="I214" s="278"/>
      <c r="J214" s="45"/>
      <c r="K214" s="66"/>
      <c r="L214" s="66"/>
    </row>
    <row r="215" spans="1:12" x14ac:dyDescent="0.2">
      <c r="A215" s="41"/>
      <c r="B215" s="2"/>
      <c r="E215" s="279"/>
      <c r="F215" s="280"/>
      <c r="G215" s="45"/>
      <c r="H215" s="45"/>
      <c r="I215" s="278"/>
      <c r="J215" s="45"/>
      <c r="K215" s="66"/>
      <c r="L215" s="66"/>
    </row>
    <row r="216" spans="1:12" x14ac:dyDescent="0.2">
      <c r="A216" s="41"/>
      <c r="B216" s="2"/>
      <c r="E216" s="279"/>
      <c r="F216" s="280"/>
      <c r="G216" s="45"/>
      <c r="H216" s="45"/>
      <c r="I216" s="278"/>
      <c r="J216" s="45"/>
      <c r="K216" s="66"/>
      <c r="L216" s="66"/>
    </row>
    <row r="217" spans="1:12" x14ac:dyDescent="0.2">
      <c r="A217" s="41"/>
      <c r="B217" s="2"/>
      <c r="E217" s="279"/>
      <c r="F217" s="280"/>
      <c r="G217" s="45"/>
      <c r="H217" s="45"/>
      <c r="I217" s="278"/>
      <c r="J217" s="45"/>
      <c r="K217" s="66"/>
      <c r="L217" s="66"/>
    </row>
    <row r="218" spans="1:12" x14ac:dyDescent="0.2">
      <c r="A218" s="41"/>
      <c r="B218" s="2"/>
      <c r="E218" s="279"/>
      <c r="F218" s="280"/>
      <c r="G218" s="45"/>
      <c r="H218" s="45"/>
      <c r="I218" s="278"/>
      <c r="J218" s="45"/>
      <c r="K218" s="66"/>
      <c r="L218" s="66"/>
    </row>
    <row r="219" spans="1:12" x14ac:dyDescent="0.2">
      <c r="A219" s="41"/>
      <c r="B219" s="2"/>
      <c r="E219" s="279"/>
      <c r="F219" s="280"/>
      <c r="G219" s="45"/>
      <c r="H219" s="45"/>
      <c r="I219" s="278"/>
      <c r="J219" s="45"/>
      <c r="K219" s="66"/>
      <c r="L219" s="66"/>
    </row>
    <row r="220" spans="1:12" x14ac:dyDescent="0.2">
      <c r="A220" s="41"/>
      <c r="B220" s="2"/>
      <c r="E220" s="279"/>
      <c r="F220" s="280"/>
      <c r="G220" s="45"/>
      <c r="H220" s="45"/>
      <c r="I220" s="278"/>
      <c r="J220" s="45"/>
      <c r="K220" s="66"/>
      <c r="L220" s="66"/>
    </row>
    <row r="221" spans="1:12" x14ac:dyDescent="0.2">
      <c r="A221" s="41"/>
      <c r="B221" s="2"/>
      <c r="E221" s="279"/>
      <c r="F221" s="280"/>
      <c r="G221" s="45"/>
      <c r="H221" s="45"/>
      <c r="I221" s="278"/>
      <c r="J221" s="45"/>
      <c r="K221" s="66"/>
      <c r="L221" s="66"/>
    </row>
    <row r="222" spans="1:12" x14ac:dyDescent="0.2">
      <c r="A222" s="41"/>
      <c r="B222" s="2"/>
      <c r="E222" s="279"/>
      <c r="F222" s="280"/>
      <c r="G222" s="45"/>
      <c r="H222" s="45"/>
      <c r="I222" s="278"/>
      <c r="J222" s="45"/>
      <c r="K222" s="66"/>
      <c r="L222" s="66"/>
    </row>
    <row r="223" spans="1:12" x14ac:dyDescent="0.2">
      <c r="A223" s="41"/>
      <c r="B223" s="2"/>
      <c r="E223" s="279"/>
      <c r="F223" s="280"/>
      <c r="G223" s="45"/>
      <c r="H223" s="45"/>
      <c r="I223" s="278"/>
      <c r="J223" s="45"/>
      <c r="K223" s="66"/>
      <c r="L223" s="66"/>
    </row>
    <row r="224" spans="1:12" x14ac:dyDescent="0.2">
      <c r="A224" s="41"/>
      <c r="B224" s="2"/>
      <c r="E224" s="279"/>
      <c r="F224" s="280"/>
      <c r="G224" s="45"/>
      <c r="H224" s="45"/>
      <c r="I224" s="278"/>
      <c r="J224" s="45"/>
      <c r="K224" s="66"/>
      <c r="L224" s="66"/>
    </row>
    <row r="225" spans="1:12" x14ac:dyDescent="0.2">
      <c r="A225" s="41"/>
      <c r="B225" s="2"/>
      <c r="E225" s="279"/>
      <c r="F225" s="280"/>
      <c r="G225" s="45"/>
      <c r="H225" s="45"/>
      <c r="I225" s="278"/>
      <c r="J225" s="45"/>
      <c r="K225" s="66"/>
      <c r="L225" s="66"/>
    </row>
    <row r="226" spans="1:12" x14ac:dyDescent="0.2">
      <c r="A226" s="41"/>
      <c r="B226" s="2"/>
      <c r="E226" s="279"/>
      <c r="F226" s="280"/>
      <c r="G226" s="45"/>
      <c r="H226" s="45"/>
      <c r="I226" s="278"/>
      <c r="J226" s="45"/>
      <c r="K226" s="66"/>
      <c r="L226" s="66"/>
    </row>
    <row r="227" spans="1:12" x14ac:dyDescent="0.2">
      <c r="A227" s="41"/>
      <c r="B227" s="2"/>
      <c r="E227" s="279"/>
      <c r="F227" s="280"/>
      <c r="G227" s="45"/>
      <c r="H227" s="45"/>
      <c r="I227" s="278"/>
      <c r="J227" s="45"/>
      <c r="K227" s="66"/>
      <c r="L227" s="66"/>
    </row>
    <row r="228" spans="1:12" x14ac:dyDescent="0.2">
      <c r="A228" s="41"/>
      <c r="B228" s="2"/>
      <c r="E228" s="279"/>
      <c r="F228" s="280"/>
      <c r="G228" s="45"/>
      <c r="H228" s="45"/>
      <c r="I228" s="278"/>
      <c r="J228" s="45"/>
      <c r="K228" s="66"/>
      <c r="L228" s="66"/>
    </row>
    <row r="229" spans="1:12" x14ac:dyDescent="0.2">
      <c r="A229" s="41"/>
      <c r="B229" s="2"/>
      <c r="E229" s="279"/>
      <c r="F229" s="280"/>
      <c r="G229" s="45"/>
      <c r="H229" s="45"/>
      <c r="I229" s="278"/>
      <c r="J229" s="45"/>
      <c r="K229" s="66"/>
      <c r="L229" s="66"/>
    </row>
    <row r="230" spans="1:12" x14ac:dyDescent="0.2">
      <c r="A230" s="41"/>
      <c r="B230" s="2"/>
      <c r="E230" s="279"/>
      <c r="F230" s="280"/>
      <c r="G230" s="45"/>
      <c r="H230" s="45"/>
      <c r="I230" s="278"/>
      <c r="J230" s="45"/>
      <c r="K230" s="66"/>
      <c r="L230" s="66"/>
    </row>
    <row r="231" spans="1:12" x14ac:dyDescent="0.2">
      <c r="A231" s="41"/>
      <c r="B231" s="2"/>
      <c r="E231" s="279"/>
      <c r="F231" s="280"/>
      <c r="G231" s="45"/>
      <c r="H231" s="45"/>
      <c r="I231" s="278"/>
      <c r="J231" s="45"/>
      <c r="K231" s="66"/>
      <c r="L231" s="66"/>
    </row>
    <row r="232" spans="1:12" x14ac:dyDescent="0.2">
      <c r="A232" s="41"/>
      <c r="B232" s="2"/>
      <c r="E232" s="279"/>
      <c r="F232" s="280"/>
      <c r="G232" s="45"/>
      <c r="H232" s="45"/>
      <c r="I232" s="278"/>
      <c r="J232" s="45"/>
      <c r="K232" s="66"/>
      <c r="L232" s="66"/>
    </row>
    <row r="233" spans="1:12" x14ac:dyDescent="0.2">
      <c r="A233" s="41"/>
      <c r="B233" s="2"/>
      <c r="E233" s="279"/>
      <c r="F233" s="280"/>
      <c r="G233" s="45"/>
      <c r="H233" s="45"/>
      <c r="I233" s="278"/>
      <c r="J233" s="45"/>
      <c r="K233" s="66"/>
      <c r="L233" s="66"/>
    </row>
    <row r="234" spans="1:12" x14ac:dyDescent="0.2">
      <c r="A234" s="41"/>
      <c r="B234" s="2"/>
      <c r="E234" s="279"/>
      <c r="F234" s="280"/>
      <c r="G234" s="45"/>
      <c r="H234" s="45"/>
      <c r="I234" s="278"/>
      <c r="J234" s="45"/>
      <c r="K234" s="66"/>
      <c r="L234" s="66"/>
    </row>
    <row r="235" spans="1:12" x14ac:dyDescent="0.2">
      <c r="A235" s="41"/>
      <c r="B235" s="2"/>
      <c r="E235" s="279"/>
      <c r="F235" s="280"/>
      <c r="G235" s="45"/>
      <c r="H235" s="45"/>
      <c r="I235" s="278"/>
      <c r="J235" s="45"/>
      <c r="K235" s="66"/>
      <c r="L235" s="66"/>
    </row>
    <row r="236" spans="1:12" x14ac:dyDescent="0.2">
      <c r="A236" s="41"/>
      <c r="B236" s="2"/>
      <c r="E236" s="279"/>
      <c r="F236" s="280"/>
      <c r="G236" s="45"/>
      <c r="H236" s="45"/>
      <c r="I236" s="278"/>
      <c r="J236" s="45"/>
      <c r="K236" s="66"/>
      <c r="L236" s="66"/>
    </row>
    <row r="237" spans="1:12" x14ac:dyDescent="0.2">
      <c r="A237" s="41"/>
      <c r="B237" s="2"/>
      <c r="E237" s="279"/>
      <c r="F237" s="280"/>
      <c r="G237" s="45"/>
      <c r="H237" s="45"/>
      <c r="I237" s="278"/>
      <c r="J237" s="45"/>
      <c r="K237" s="66"/>
      <c r="L237" s="66"/>
    </row>
    <row r="238" spans="1:12" x14ac:dyDescent="0.2">
      <c r="A238" s="41"/>
      <c r="B238" s="2"/>
      <c r="E238" s="279"/>
      <c r="F238" s="280"/>
      <c r="G238" s="45"/>
      <c r="H238" s="45"/>
      <c r="I238" s="278"/>
      <c r="J238" s="45"/>
      <c r="K238" s="66"/>
      <c r="L238" s="66"/>
    </row>
    <row r="239" spans="1:12" x14ac:dyDescent="0.2">
      <c r="A239" s="41"/>
      <c r="B239" s="2"/>
      <c r="E239" s="279"/>
      <c r="F239" s="280"/>
      <c r="G239" s="45"/>
      <c r="H239" s="45"/>
      <c r="I239" s="278"/>
      <c r="J239" s="45"/>
      <c r="K239" s="66"/>
      <c r="L239" s="66"/>
    </row>
    <row r="240" spans="1:12" x14ac:dyDescent="0.2">
      <c r="A240" s="41"/>
      <c r="B240" s="2"/>
      <c r="E240" s="279"/>
      <c r="F240" s="280"/>
      <c r="G240" s="45"/>
      <c r="H240" s="45"/>
      <c r="I240" s="278"/>
      <c r="J240" s="45"/>
      <c r="K240" s="66"/>
      <c r="L240" s="66"/>
    </row>
    <row r="241" spans="1:12" x14ac:dyDescent="0.2">
      <c r="A241" s="41"/>
      <c r="B241" s="2"/>
      <c r="E241" s="279"/>
      <c r="F241" s="280"/>
      <c r="G241" s="45"/>
      <c r="H241" s="45"/>
      <c r="I241" s="278"/>
      <c r="J241" s="45"/>
      <c r="K241" s="66"/>
      <c r="L241" s="66"/>
    </row>
    <row r="242" spans="1:12" x14ac:dyDescent="0.2">
      <c r="A242" s="41"/>
      <c r="B242" s="2"/>
      <c r="E242" s="279"/>
      <c r="F242" s="280"/>
      <c r="G242" s="45"/>
      <c r="H242" s="45"/>
      <c r="I242" s="278"/>
      <c r="J242" s="45"/>
      <c r="K242" s="66"/>
      <c r="L242" s="66"/>
    </row>
    <row r="243" spans="1:12" x14ac:dyDescent="0.2">
      <c r="A243" s="41"/>
      <c r="B243" s="2"/>
      <c r="E243" s="279"/>
      <c r="F243" s="280"/>
      <c r="G243" s="45"/>
      <c r="H243" s="45"/>
      <c r="I243" s="278"/>
      <c r="J243" s="45"/>
      <c r="K243" s="66"/>
      <c r="L243" s="66"/>
    </row>
    <row r="244" spans="1:12" x14ac:dyDescent="0.2">
      <c r="A244" s="41"/>
      <c r="B244" s="2"/>
      <c r="E244" s="279"/>
      <c r="F244" s="280"/>
      <c r="G244" s="45"/>
      <c r="H244" s="45"/>
      <c r="I244" s="278"/>
      <c r="J244" s="45"/>
      <c r="K244" s="66"/>
      <c r="L244" s="66"/>
    </row>
    <row r="245" spans="1:12" x14ac:dyDescent="0.2">
      <c r="A245" s="41"/>
      <c r="B245" s="2"/>
      <c r="E245" s="279"/>
      <c r="F245" s="280"/>
      <c r="G245" s="45"/>
      <c r="H245" s="45"/>
      <c r="I245" s="278"/>
      <c r="J245" s="45"/>
      <c r="K245" s="66"/>
      <c r="L245" s="66"/>
    </row>
    <row r="246" spans="1:12" x14ac:dyDescent="0.2">
      <c r="A246" s="41"/>
      <c r="B246" s="2"/>
      <c r="E246" s="279"/>
      <c r="F246" s="280"/>
      <c r="G246" s="45"/>
      <c r="H246" s="45"/>
      <c r="I246" s="278"/>
      <c r="J246" s="45"/>
      <c r="K246" s="66"/>
      <c r="L246" s="66"/>
    </row>
    <row r="247" spans="1:12" x14ac:dyDescent="0.2">
      <c r="A247" s="41"/>
      <c r="B247" s="2"/>
      <c r="E247" s="279"/>
      <c r="F247" s="280"/>
      <c r="G247" s="45"/>
      <c r="H247" s="45"/>
      <c r="I247" s="278"/>
      <c r="J247" s="45"/>
      <c r="K247" s="66"/>
      <c r="L247" s="66"/>
    </row>
    <row r="248" spans="1:12" x14ac:dyDescent="0.2">
      <c r="A248" s="41"/>
      <c r="B248" s="2"/>
      <c r="E248" s="279"/>
      <c r="F248" s="280"/>
      <c r="G248" s="45"/>
      <c r="H248" s="45"/>
      <c r="I248" s="278"/>
      <c r="J248" s="45"/>
      <c r="K248" s="66"/>
      <c r="L248" s="66"/>
    </row>
    <row r="249" spans="1:12" x14ac:dyDescent="0.2">
      <c r="A249" s="41"/>
      <c r="B249" s="2"/>
      <c r="E249" s="279"/>
      <c r="F249" s="280"/>
      <c r="G249" s="45"/>
      <c r="H249" s="45"/>
      <c r="I249" s="278"/>
      <c r="J249" s="45"/>
      <c r="K249" s="66"/>
      <c r="L249" s="66"/>
    </row>
    <row r="250" spans="1:12" x14ac:dyDescent="0.2">
      <c r="A250" s="41"/>
      <c r="B250" s="2"/>
      <c r="E250" s="279"/>
      <c r="F250" s="280"/>
      <c r="G250" s="45"/>
      <c r="H250" s="45"/>
      <c r="I250" s="278"/>
      <c r="J250" s="45"/>
      <c r="K250" s="66"/>
      <c r="L250" s="66"/>
    </row>
    <row r="251" spans="1:12" x14ac:dyDescent="0.2">
      <c r="A251" s="41"/>
      <c r="B251" s="2"/>
      <c r="E251" s="279"/>
      <c r="F251" s="280"/>
      <c r="G251" s="45"/>
      <c r="H251" s="45"/>
      <c r="I251" s="278"/>
      <c r="J251" s="45"/>
      <c r="K251" s="66"/>
      <c r="L251" s="66"/>
    </row>
    <row r="252" spans="1:12" x14ac:dyDescent="0.2">
      <c r="A252" s="41"/>
      <c r="B252" s="2"/>
      <c r="E252" s="279"/>
      <c r="F252" s="280"/>
      <c r="G252" s="45"/>
      <c r="H252" s="45"/>
      <c r="I252" s="278"/>
      <c r="J252" s="45"/>
      <c r="K252" s="66"/>
      <c r="L252" s="66"/>
    </row>
    <row r="253" spans="1:12" x14ac:dyDescent="0.2">
      <c r="A253" s="41"/>
      <c r="B253" s="2"/>
      <c r="E253" s="279"/>
      <c r="F253" s="280"/>
      <c r="G253" s="45"/>
      <c r="H253" s="45"/>
      <c r="I253" s="278"/>
      <c r="J253" s="45"/>
      <c r="K253" s="66"/>
      <c r="L253" s="66"/>
    </row>
    <row r="254" spans="1:12" x14ac:dyDescent="0.2">
      <c r="A254" s="41"/>
      <c r="B254" s="2"/>
      <c r="E254" s="279"/>
      <c r="F254" s="280"/>
      <c r="G254" s="45"/>
      <c r="H254" s="45"/>
      <c r="I254" s="278"/>
      <c r="J254" s="45"/>
      <c r="K254" s="66"/>
      <c r="L254" s="66"/>
    </row>
    <row r="255" spans="1:12" x14ac:dyDescent="0.2">
      <c r="A255" s="41"/>
      <c r="B255" s="2"/>
      <c r="E255" s="279"/>
      <c r="F255" s="280"/>
      <c r="G255" s="45"/>
      <c r="H255" s="45"/>
      <c r="I255" s="278"/>
      <c r="J255" s="45"/>
      <c r="K255" s="66"/>
      <c r="L255" s="66"/>
    </row>
    <row r="256" spans="1:12" x14ac:dyDescent="0.2">
      <c r="A256" s="41"/>
      <c r="B256" s="2"/>
      <c r="E256" s="279"/>
      <c r="F256" s="280"/>
      <c r="G256" s="45"/>
      <c r="H256" s="45"/>
      <c r="I256" s="278"/>
      <c r="J256" s="45"/>
      <c r="K256" s="66"/>
      <c r="L256" s="66"/>
    </row>
    <row r="257" spans="1:12" x14ac:dyDescent="0.2">
      <c r="A257" s="41"/>
      <c r="B257" s="2"/>
      <c r="E257" s="279"/>
      <c r="F257" s="280"/>
      <c r="G257" s="45"/>
      <c r="H257" s="45"/>
      <c r="I257" s="278"/>
      <c r="J257" s="45"/>
      <c r="K257" s="66"/>
      <c r="L257" s="66"/>
    </row>
    <row r="258" spans="1:12" x14ac:dyDescent="0.2">
      <c r="A258" s="41"/>
      <c r="B258" s="2"/>
      <c r="E258" s="279"/>
      <c r="F258" s="280"/>
      <c r="G258" s="45"/>
      <c r="H258" s="45"/>
      <c r="I258" s="278"/>
      <c r="J258" s="45"/>
      <c r="K258" s="66"/>
      <c r="L258" s="66"/>
    </row>
    <row r="259" spans="1:12" x14ac:dyDescent="0.2">
      <c r="A259" s="41"/>
      <c r="B259" s="2"/>
      <c r="E259" s="279"/>
      <c r="F259" s="280"/>
      <c r="G259" s="45"/>
      <c r="H259" s="45"/>
      <c r="I259" s="278"/>
      <c r="J259" s="45"/>
      <c r="K259" s="66"/>
      <c r="L259" s="66"/>
    </row>
    <row r="260" spans="1:12" x14ac:dyDescent="0.2">
      <c r="A260" s="41"/>
      <c r="B260" s="2"/>
      <c r="E260" s="279"/>
      <c r="F260" s="280"/>
      <c r="G260" s="45"/>
      <c r="H260" s="45"/>
      <c r="I260" s="278"/>
      <c r="J260" s="45"/>
      <c r="K260" s="66"/>
      <c r="L260" s="66"/>
    </row>
    <row r="261" spans="1:12" x14ac:dyDescent="0.2">
      <c r="A261" s="41"/>
      <c r="B261" s="2"/>
      <c r="E261" s="279"/>
      <c r="F261" s="280"/>
      <c r="G261" s="45"/>
      <c r="H261" s="45"/>
      <c r="I261" s="278"/>
      <c r="J261" s="45"/>
      <c r="K261" s="66"/>
      <c r="L261" s="66"/>
    </row>
    <row r="262" spans="1:12" x14ac:dyDescent="0.2">
      <c r="A262" s="41"/>
      <c r="B262" s="2"/>
      <c r="E262" s="279"/>
      <c r="F262" s="280"/>
      <c r="G262" s="45"/>
      <c r="H262" s="45"/>
      <c r="I262" s="278"/>
      <c r="J262" s="45"/>
      <c r="K262" s="66"/>
      <c r="L262" s="66"/>
    </row>
    <row r="263" spans="1:12" x14ac:dyDescent="0.2">
      <c r="A263" s="41"/>
      <c r="B263" s="2"/>
      <c r="E263" s="279"/>
      <c r="F263" s="280"/>
      <c r="G263" s="45"/>
      <c r="H263" s="45"/>
      <c r="I263" s="278"/>
      <c r="J263" s="45"/>
      <c r="K263" s="66"/>
      <c r="L263" s="66"/>
    </row>
    <row r="264" spans="1:12" x14ac:dyDescent="0.2">
      <c r="A264" s="41"/>
      <c r="B264" s="2"/>
      <c r="E264" s="279"/>
      <c r="F264" s="280"/>
      <c r="G264" s="45"/>
      <c r="H264" s="45"/>
      <c r="I264" s="278"/>
      <c r="J264" s="45"/>
      <c r="K264" s="66"/>
      <c r="L264" s="66"/>
    </row>
    <row r="265" spans="1:12" x14ac:dyDescent="0.2">
      <c r="A265" s="41"/>
      <c r="B265" s="2"/>
      <c r="E265" s="279"/>
      <c r="F265" s="280"/>
      <c r="G265" s="45"/>
      <c r="H265" s="45"/>
      <c r="I265" s="278"/>
      <c r="J265" s="45"/>
      <c r="K265" s="66"/>
      <c r="L265" s="66"/>
    </row>
    <row r="266" spans="1:12" x14ac:dyDescent="0.2">
      <c r="A266" s="41"/>
      <c r="B266" s="2"/>
      <c r="E266" s="279"/>
      <c r="F266" s="280"/>
      <c r="G266" s="45"/>
      <c r="H266" s="45"/>
      <c r="I266" s="278"/>
      <c r="J266" s="45"/>
      <c r="K266" s="66"/>
      <c r="L266" s="66"/>
    </row>
    <row r="267" spans="1:12" x14ac:dyDescent="0.2">
      <c r="A267" s="41"/>
      <c r="B267" s="2"/>
      <c r="E267" s="279"/>
      <c r="F267" s="280"/>
      <c r="G267" s="45"/>
      <c r="H267" s="45"/>
      <c r="I267" s="278"/>
      <c r="J267" s="45"/>
      <c r="K267" s="66"/>
      <c r="L267" s="66"/>
    </row>
    <row r="268" spans="1:12" x14ac:dyDescent="0.2">
      <c r="A268" s="41"/>
      <c r="B268" s="2"/>
      <c r="E268" s="279"/>
      <c r="F268" s="280"/>
      <c r="G268" s="45"/>
      <c r="H268" s="45"/>
      <c r="I268" s="278"/>
      <c r="J268" s="45"/>
      <c r="K268" s="66"/>
      <c r="L268" s="66"/>
    </row>
    <row r="269" spans="1:12" x14ac:dyDescent="0.2">
      <c r="A269" s="41"/>
      <c r="B269" s="2"/>
      <c r="E269" s="279"/>
      <c r="F269" s="280"/>
      <c r="G269" s="45"/>
      <c r="H269" s="45"/>
      <c r="I269" s="278"/>
      <c r="J269" s="45"/>
      <c r="K269" s="66"/>
      <c r="L269" s="66"/>
    </row>
    <row r="270" spans="1:12" x14ac:dyDescent="0.2">
      <c r="A270" s="41"/>
      <c r="B270" s="2"/>
      <c r="E270" s="279"/>
      <c r="F270" s="280"/>
      <c r="G270" s="45"/>
      <c r="H270" s="45"/>
      <c r="I270" s="278"/>
      <c r="J270" s="45"/>
      <c r="K270" s="66"/>
      <c r="L270" s="66"/>
    </row>
    <row r="271" spans="1:12" x14ac:dyDescent="0.2">
      <c r="A271" s="41"/>
      <c r="B271" s="2"/>
      <c r="E271" s="279"/>
      <c r="F271" s="280"/>
      <c r="G271" s="45"/>
      <c r="H271" s="45"/>
      <c r="I271" s="278"/>
      <c r="J271" s="45"/>
      <c r="K271" s="66"/>
      <c r="L271" s="66"/>
    </row>
    <row r="272" spans="1:12" x14ac:dyDescent="0.2">
      <c r="A272" s="41"/>
      <c r="B272" s="2"/>
      <c r="E272" s="279"/>
      <c r="F272" s="280"/>
      <c r="G272" s="45"/>
      <c r="H272" s="45"/>
      <c r="I272" s="278"/>
      <c r="J272" s="45"/>
      <c r="K272" s="66"/>
      <c r="L272" s="66"/>
    </row>
    <row r="273" spans="1:12" x14ac:dyDescent="0.2">
      <c r="A273" s="41"/>
      <c r="B273" s="2"/>
      <c r="E273" s="279"/>
      <c r="F273" s="280"/>
      <c r="G273" s="45"/>
      <c r="H273" s="45"/>
      <c r="I273" s="278"/>
      <c r="J273" s="45"/>
      <c r="K273" s="66"/>
      <c r="L273" s="66"/>
    </row>
    <row r="274" spans="1:12" x14ac:dyDescent="0.2">
      <c r="A274" s="41"/>
      <c r="B274" s="2"/>
      <c r="E274" s="279"/>
      <c r="F274" s="280"/>
      <c r="G274" s="45"/>
      <c r="H274" s="45"/>
      <c r="I274" s="278"/>
      <c r="J274" s="45"/>
      <c r="K274" s="66"/>
      <c r="L274" s="66"/>
    </row>
    <row r="275" spans="1:12" x14ac:dyDescent="0.2">
      <c r="A275" s="41"/>
      <c r="B275" s="2"/>
      <c r="E275" s="279"/>
      <c r="F275" s="280"/>
      <c r="G275" s="45"/>
      <c r="H275" s="45"/>
      <c r="I275" s="278"/>
      <c r="J275" s="45"/>
      <c r="K275" s="66"/>
      <c r="L275" s="66"/>
    </row>
    <row r="276" spans="1:12" x14ac:dyDescent="0.2">
      <c r="A276" s="41"/>
      <c r="B276" s="2"/>
      <c r="E276" s="279"/>
      <c r="F276" s="280"/>
      <c r="G276" s="45"/>
      <c r="H276" s="45"/>
      <c r="I276" s="278"/>
      <c r="J276" s="45"/>
      <c r="K276" s="66"/>
      <c r="L276" s="66"/>
    </row>
    <row r="277" spans="1:12" x14ac:dyDescent="0.2">
      <c r="A277" s="41"/>
      <c r="B277" s="2"/>
      <c r="E277" s="279"/>
      <c r="F277" s="280"/>
      <c r="G277" s="45"/>
      <c r="H277" s="45"/>
      <c r="I277" s="278"/>
      <c r="J277" s="45"/>
      <c r="K277" s="66"/>
      <c r="L277" s="66"/>
    </row>
    <row r="278" spans="1:12" x14ac:dyDescent="0.2">
      <c r="A278" s="41"/>
      <c r="B278" s="2"/>
      <c r="E278" s="279"/>
      <c r="F278" s="280"/>
      <c r="G278" s="45"/>
      <c r="H278" s="45"/>
      <c r="I278" s="278"/>
      <c r="J278" s="45"/>
      <c r="K278" s="66"/>
      <c r="L278" s="66"/>
    </row>
    <row r="279" spans="1:12" x14ac:dyDescent="0.2">
      <c r="A279" s="41"/>
      <c r="B279" s="2"/>
      <c r="E279" s="279"/>
      <c r="F279" s="280"/>
      <c r="G279" s="45"/>
      <c r="H279" s="45"/>
      <c r="I279" s="278"/>
      <c r="J279" s="45"/>
      <c r="K279" s="66"/>
      <c r="L279" s="66"/>
    </row>
    <row r="280" spans="1:12" x14ac:dyDescent="0.2">
      <c r="A280" s="41"/>
      <c r="B280" s="2"/>
      <c r="E280" s="279"/>
      <c r="F280" s="280"/>
      <c r="G280" s="45"/>
      <c r="H280" s="45"/>
      <c r="I280" s="278"/>
      <c r="J280" s="45"/>
      <c r="K280" s="66"/>
      <c r="L280" s="66"/>
    </row>
    <row r="281" spans="1:12" x14ac:dyDescent="0.2">
      <c r="A281" s="41"/>
      <c r="B281" s="2"/>
      <c r="E281" s="279"/>
      <c r="F281" s="280"/>
      <c r="G281" s="45"/>
      <c r="H281" s="45"/>
      <c r="I281" s="278"/>
      <c r="J281" s="45"/>
      <c r="K281" s="66"/>
      <c r="L281" s="66"/>
    </row>
    <row r="282" spans="1:12" x14ac:dyDescent="0.2">
      <c r="A282" s="41"/>
      <c r="B282" s="2"/>
      <c r="E282" s="279"/>
      <c r="F282" s="280"/>
      <c r="G282" s="45"/>
      <c r="H282" s="45"/>
      <c r="I282" s="278"/>
      <c r="J282" s="45"/>
      <c r="K282" s="66"/>
      <c r="L282" s="66"/>
    </row>
    <row r="283" spans="1:12" x14ac:dyDescent="0.2">
      <c r="A283" s="41"/>
      <c r="B283" s="2"/>
      <c r="E283" s="279"/>
      <c r="F283" s="280"/>
      <c r="G283" s="45"/>
      <c r="H283" s="45"/>
      <c r="I283" s="278"/>
      <c r="J283" s="45"/>
      <c r="K283" s="66"/>
      <c r="L283" s="66"/>
    </row>
    <row r="284" spans="1:12" x14ac:dyDescent="0.2">
      <c r="A284" s="41"/>
      <c r="B284" s="2"/>
      <c r="E284" s="279"/>
      <c r="F284" s="280"/>
      <c r="G284" s="45"/>
      <c r="H284" s="45"/>
      <c r="I284" s="278"/>
      <c r="J284" s="45"/>
      <c r="K284" s="66"/>
      <c r="L284" s="66"/>
    </row>
    <row r="285" spans="1:12" x14ac:dyDescent="0.2">
      <c r="A285" s="41"/>
      <c r="B285" s="2"/>
      <c r="E285" s="279"/>
      <c r="F285" s="280"/>
      <c r="G285" s="45"/>
      <c r="H285" s="45"/>
      <c r="I285" s="278"/>
      <c r="J285" s="45"/>
      <c r="K285" s="66"/>
      <c r="L285" s="66"/>
    </row>
    <row r="286" spans="1:12" x14ac:dyDescent="0.2">
      <c r="A286" s="41"/>
      <c r="B286" s="2"/>
      <c r="E286" s="279"/>
      <c r="F286" s="280"/>
      <c r="G286" s="45"/>
      <c r="H286" s="45"/>
      <c r="I286" s="278"/>
      <c r="J286" s="45"/>
      <c r="K286" s="66"/>
      <c r="L286" s="66"/>
    </row>
    <row r="287" spans="1:12" x14ac:dyDescent="0.2">
      <c r="A287" s="41"/>
      <c r="B287" s="2"/>
      <c r="E287" s="279"/>
      <c r="F287" s="280"/>
      <c r="G287" s="45"/>
      <c r="H287" s="45"/>
      <c r="I287" s="278"/>
      <c r="J287" s="45"/>
      <c r="K287" s="66"/>
      <c r="L287" s="66"/>
    </row>
    <row r="288" spans="1:12" x14ac:dyDescent="0.2">
      <c r="A288" s="41"/>
      <c r="B288" s="2"/>
      <c r="E288" s="279"/>
      <c r="F288" s="280"/>
      <c r="G288" s="45"/>
      <c r="H288" s="45"/>
      <c r="I288" s="278"/>
      <c r="J288" s="45"/>
      <c r="K288" s="66"/>
      <c r="L288" s="66"/>
    </row>
    <row r="289" spans="1:12" x14ac:dyDescent="0.2">
      <c r="A289" s="41"/>
      <c r="B289" s="2"/>
      <c r="E289" s="279"/>
      <c r="F289" s="280"/>
      <c r="G289" s="45"/>
      <c r="H289" s="45"/>
      <c r="I289" s="278"/>
      <c r="J289" s="45"/>
      <c r="K289" s="66"/>
      <c r="L289" s="66"/>
    </row>
    <row r="290" spans="1:12" x14ac:dyDescent="0.2">
      <c r="A290" s="41"/>
      <c r="B290" s="2"/>
      <c r="E290" s="279"/>
      <c r="F290" s="280"/>
      <c r="G290" s="45"/>
      <c r="H290" s="45"/>
      <c r="I290" s="278"/>
      <c r="J290" s="45"/>
      <c r="K290" s="66"/>
      <c r="L290" s="66"/>
    </row>
    <row r="291" spans="1:12" x14ac:dyDescent="0.2">
      <c r="A291" s="41"/>
      <c r="B291" s="2"/>
      <c r="E291" s="279"/>
      <c r="F291" s="280"/>
      <c r="G291" s="45"/>
      <c r="H291" s="45"/>
      <c r="I291" s="278"/>
      <c r="J291" s="45"/>
      <c r="K291" s="66"/>
      <c r="L291" s="66"/>
    </row>
    <row r="292" spans="1:12" x14ac:dyDescent="0.2">
      <c r="A292" s="41"/>
      <c r="B292" s="2"/>
      <c r="E292" s="279"/>
      <c r="F292" s="280"/>
      <c r="G292" s="45"/>
      <c r="H292" s="45"/>
      <c r="I292" s="278"/>
      <c r="J292" s="45"/>
      <c r="K292" s="66"/>
      <c r="L292" s="66"/>
    </row>
    <row r="293" spans="1:12" x14ac:dyDescent="0.2">
      <c r="A293" s="41"/>
      <c r="B293" s="2"/>
      <c r="E293" s="279"/>
      <c r="F293" s="280"/>
      <c r="G293" s="45"/>
      <c r="H293" s="45"/>
      <c r="I293" s="278"/>
      <c r="J293" s="45"/>
      <c r="K293" s="66"/>
      <c r="L293" s="66"/>
    </row>
    <row r="294" spans="1:12" x14ac:dyDescent="0.2">
      <c r="A294" s="41"/>
      <c r="B294" s="2"/>
      <c r="E294" s="279"/>
      <c r="F294" s="280"/>
      <c r="G294" s="45"/>
      <c r="H294" s="45"/>
      <c r="I294" s="278"/>
      <c r="J294" s="45"/>
      <c r="K294" s="66"/>
      <c r="L294" s="66"/>
    </row>
    <row r="295" spans="1:12" x14ac:dyDescent="0.2">
      <c r="A295" s="41"/>
      <c r="B295" s="2"/>
      <c r="E295" s="279"/>
      <c r="F295" s="280"/>
      <c r="G295" s="45"/>
      <c r="H295" s="45"/>
      <c r="I295" s="278"/>
      <c r="J295" s="45"/>
      <c r="K295" s="66"/>
      <c r="L295" s="66"/>
    </row>
    <row r="296" spans="1:12" x14ac:dyDescent="0.2">
      <c r="A296" s="41"/>
      <c r="B296" s="2"/>
      <c r="E296" s="279"/>
      <c r="F296" s="280"/>
      <c r="G296" s="45"/>
      <c r="H296" s="45"/>
      <c r="I296" s="278"/>
      <c r="J296" s="45"/>
      <c r="K296" s="66"/>
      <c r="L296" s="66"/>
    </row>
    <row r="297" spans="1:12" x14ac:dyDescent="0.2">
      <c r="A297" s="41"/>
      <c r="B297" s="2"/>
      <c r="E297" s="279"/>
      <c r="F297" s="280"/>
      <c r="G297" s="45"/>
      <c r="H297" s="45"/>
      <c r="I297" s="278"/>
      <c r="J297" s="45"/>
      <c r="K297" s="66"/>
      <c r="L297" s="66"/>
    </row>
    <row r="298" spans="1:12" x14ac:dyDescent="0.2">
      <c r="A298" s="41"/>
      <c r="B298" s="2"/>
      <c r="E298" s="279"/>
      <c r="F298" s="280"/>
      <c r="G298" s="45"/>
      <c r="H298" s="45"/>
      <c r="I298" s="278"/>
      <c r="J298" s="45"/>
      <c r="K298" s="66"/>
      <c r="L298" s="66"/>
    </row>
    <row r="299" spans="1:12" x14ac:dyDescent="0.2">
      <c r="A299" s="41"/>
      <c r="B299" s="2"/>
      <c r="E299" s="279"/>
      <c r="F299" s="280"/>
      <c r="G299" s="45"/>
      <c r="H299" s="45"/>
      <c r="I299" s="278"/>
      <c r="J299" s="45"/>
      <c r="K299" s="66"/>
      <c r="L299" s="66"/>
    </row>
    <row r="300" spans="1:12" x14ac:dyDescent="0.2">
      <c r="A300" s="41"/>
      <c r="B300" s="2"/>
      <c r="E300" s="279"/>
      <c r="F300" s="280"/>
      <c r="G300" s="45"/>
      <c r="H300" s="45"/>
      <c r="I300" s="278"/>
      <c r="J300" s="45"/>
      <c r="K300" s="66"/>
      <c r="L300" s="66"/>
    </row>
    <row r="301" spans="1:12" x14ac:dyDescent="0.2">
      <c r="A301" s="41"/>
      <c r="B301" s="2"/>
      <c r="E301" s="279"/>
      <c r="F301" s="280"/>
      <c r="G301" s="45"/>
      <c r="H301" s="45"/>
      <c r="I301" s="278"/>
      <c r="J301" s="45"/>
      <c r="K301" s="66"/>
      <c r="L301" s="66"/>
    </row>
    <row r="302" spans="1:12" x14ac:dyDescent="0.2">
      <c r="A302" s="41"/>
      <c r="B302" s="2"/>
      <c r="E302" s="279"/>
      <c r="F302" s="280"/>
      <c r="G302" s="45"/>
      <c r="H302" s="45"/>
      <c r="I302" s="278"/>
      <c r="J302" s="45"/>
      <c r="K302" s="66"/>
      <c r="L302" s="66"/>
    </row>
    <row r="303" spans="1:12" x14ac:dyDescent="0.2">
      <c r="A303" s="41"/>
      <c r="B303" s="2"/>
      <c r="E303" s="279"/>
      <c r="F303" s="280"/>
      <c r="G303" s="45"/>
      <c r="H303" s="45"/>
      <c r="I303" s="278"/>
      <c r="J303" s="45"/>
      <c r="K303" s="66"/>
      <c r="L303" s="66"/>
    </row>
    <row r="304" spans="1:12" x14ac:dyDescent="0.2">
      <c r="A304" s="41"/>
      <c r="B304" s="2"/>
      <c r="E304" s="279"/>
      <c r="F304" s="280"/>
      <c r="G304" s="45"/>
      <c r="H304" s="45"/>
      <c r="I304" s="278"/>
      <c r="J304" s="45"/>
      <c r="K304" s="66"/>
      <c r="L304" s="66"/>
    </row>
    <row r="305" spans="1:12" x14ac:dyDescent="0.2">
      <c r="A305" s="41"/>
      <c r="B305" s="2"/>
      <c r="E305" s="279"/>
      <c r="F305" s="280"/>
      <c r="G305" s="45"/>
      <c r="H305" s="45"/>
      <c r="I305" s="278"/>
      <c r="J305" s="45"/>
      <c r="K305" s="66"/>
      <c r="L305" s="66"/>
    </row>
    <row r="306" spans="1:12" x14ac:dyDescent="0.2">
      <c r="A306" s="41"/>
      <c r="B306" s="2"/>
      <c r="E306" s="279"/>
      <c r="F306" s="280"/>
      <c r="G306" s="45"/>
      <c r="H306" s="45"/>
      <c r="I306" s="278"/>
      <c r="J306" s="45"/>
      <c r="K306" s="66"/>
      <c r="L306" s="66"/>
    </row>
    <row r="307" spans="1:12" x14ac:dyDescent="0.2">
      <c r="A307" s="41"/>
      <c r="B307" s="2"/>
      <c r="E307" s="279"/>
      <c r="F307" s="280"/>
      <c r="G307" s="45"/>
      <c r="H307" s="45"/>
      <c r="I307" s="278"/>
      <c r="J307" s="45"/>
      <c r="K307" s="66"/>
      <c r="L307" s="66"/>
    </row>
    <row r="308" spans="1:12" x14ac:dyDescent="0.2">
      <c r="A308" s="41"/>
      <c r="B308" s="2"/>
      <c r="E308" s="279"/>
      <c r="F308" s="280"/>
      <c r="G308" s="45"/>
      <c r="H308" s="45"/>
      <c r="I308" s="278"/>
      <c r="J308" s="45"/>
      <c r="K308" s="66"/>
      <c r="L308" s="66"/>
    </row>
    <row r="309" spans="1:12" x14ac:dyDescent="0.2">
      <c r="A309" s="41"/>
      <c r="B309" s="2"/>
      <c r="E309" s="279"/>
      <c r="F309" s="280"/>
      <c r="G309" s="45"/>
      <c r="H309" s="45"/>
      <c r="I309" s="278"/>
      <c r="J309" s="45"/>
      <c r="K309" s="66"/>
      <c r="L309" s="66"/>
    </row>
    <row r="310" spans="1:12" x14ac:dyDescent="0.2">
      <c r="A310" s="41"/>
      <c r="B310" s="2"/>
      <c r="E310" s="279"/>
      <c r="F310" s="280"/>
      <c r="G310" s="45"/>
      <c r="H310" s="45"/>
      <c r="I310" s="278"/>
      <c r="J310" s="45"/>
      <c r="K310" s="66"/>
      <c r="L310" s="66"/>
    </row>
    <row r="311" spans="1:12" x14ac:dyDescent="0.2">
      <c r="A311" s="41"/>
      <c r="B311" s="2"/>
      <c r="E311" s="279"/>
      <c r="F311" s="280"/>
      <c r="G311" s="45"/>
      <c r="H311" s="45"/>
      <c r="I311" s="278"/>
      <c r="J311" s="45"/>
      <c r="K311" s="66"/>
      <c r="L311" s="66"/>
    </row>
    <row r="312" spans="1:12" x14ac:dyDescent="0.2">
      <c r="A312" s="41"/>
      <c r="B312" s="2"/>
      <c r="E312" s="279"/>
      <c r="F312" s="280"/>
      <c r="G312" s="45"/>
      <c r="H312" s="45"/>
      <c r="I312" s="278"/>
      <c r="J312" s="45"/>
      <c r="K312" s="66"/>
      <c r="L312" s="66"/>
    </row>
    <row r="313" spans="1:12" x14ac:dyDescent="0.2">
      <c r="A313" s="41"/>
      <c r="B313" s="2"/>
      <c r="E313" s="279"/>
      <c r="F313" s="280"/>
      <c r="G313" s="45"/>
      <c r="H313" s="45"/>
      <c r="I313" s="278"/>
      <c r="J313" s="45"/>
      <c r="K313" s="66"/>
      <c r="L313" s="66"/>
    </row>
    <row r="314" spans="1:12" x14ac:dyDescent="0.2">
      <c r="A314" s="41"/>
      <c r="B314" s="2"/>
      <c r="E314" s="279"/>
      <c r="F314" s="280"/>
      <c r="G314" s="45"/>
      <c r="H314" s="45"/>
      <c r="I314" s="278"/>
      <c r="J314" s="45"/>
      <c r="K314" s="66"/>
      <c r="L314" s="66"/>
    </row>
    <row r="315" spans="1:12" x14ac:dyDescent="0.2">
      <c r="A315" s="41"/>
      <c r="B315" s="2"/>
      <c r="E315" s="279"/>
      <c r="F315" s="280"/>
      <c r="G315" s="45"/>
      <c r="H315" s="45"/>
      <c r="I315" s="278"/>
      <c r="J315" s="45"/>
      <c r="K315" s="66"/>
      <c r="L315" s="66"/>
    </row>
    <row r="316" spans="1:12" x14ac:dyDescent="0.2">
      <c r="A316" s="41"/>
      <c r="B316" s="2"/>
      <c r="E316" s="279"/>
      <c r="F316" s="280"/>
      <c r="G316" s="45"/>
      <c r="H316" s="45"/>
      <c r="I316" s="278"/>
      <c r="J316" s="45"/>
      <c r="K316" s="66"/>
      <c r="L316" s="66"/>
    </row>
    <row r="317" spans="1:12" x14ac:dyDescent="0.2">
      <c r="A317" s="41"/>
      <c r="B317" s="2"/>
      <c r="E317" s="279"/>
      <c r="F317" s="280"/>
      <c r="G317" s="45"/>
      <c r="H317" s="45"/>
      <c r="I317" s="278"/>
      <c r="J317" s="45"/>
      <c r="K317" s="66"/>
      <c r="L317" s="66"/>
    </row>
    <row r="318" spans="1:12" x14ac:dyDescent="0.2">
      <c r="A318" s="41"/>
      <c r="B318" s="2"/>
      <c r="E318" s="279"/>
      <c r="F318" s="280"/>
      <c r="G318" s="45"/>
      <c r="H318" s="45"/>
      <c r="I318" s="278"/>
      <c r="J318" s="45"/>
      <c r="K318" s="66"/>
      <c r="L318" s="66"/>
    </row>
    <row r="319" spans="1:12" x14ac:dyDescent="0.2">
      <c r="A319" s="41"/>
      <c r="B319" s="2"/>
      <c r="E319" s="279"/>
      <c r="F319" s="280"/>
      <c r="G319" s="45"/>
      <c r="H319" s="45"/>
      <c r="I319" s="278"/>
      <c r="J319" s="45"/>
      <c r="K319" s="66"/>
      <c r="L319" s="66"/>
    </row>
    <row r="320" spans="1:12" x14ac:dyDescent="0.2">
      <c r="A320" s="41"/>
      <c r="B320" s="2"/>
      <c r="E320" s="279"/>
      <c r="F320" s="280"/>
      <c r="G320" s="45"/>
      <c r="H320" s="45"/>
      <c r="I320" s="278"/>
      <c r="J320" s="45"/>
      <c r="K320" s="66"/>
      <c r="L320" s="66"/>
    </row>
    <row r="321" spans="1:12" x14ac:dyDescent="0.2">
      <c r="A321" s="41"/>
      <c r="B321" s="2"/>
      <c r="E321" s="279"/>
      <c r="F321" s="280"/>
      <c r="G321" s="45"/>
      <c r="H321" s="45"/>
      <c r="I321" s="278"/>
      <c r="J321" s="45"/>
      <c r="K321" s="66"/>
      <c r="L321" s="66"/>
    </row>
    <row r="322" spans="1:12" x14ac:dyDescent="0.2">
      <c r="A322" s="41"/>
      <c r="B322" s="2"/>
      <c r="E322" s="279"/>
      <c r="F322" s="280"/>
      <c r="G322" s="45"/>
      <c r="H322" s="45"/>
      <c r="I322" s="278"/>
      <c r="J322" s="45"/>
      <c r="K322" s="66"/>
      <c r="L322" s="66"/>
    </row>
    <row r="323" spans="1:12" x14ac:dyDescent="0.2">
      <c r="A323" s="41"/>
      <c r="B323" s="2"/>
      <c r="E323" s="279"/>
      <c r="F323" s="280"/>
      <c r="G323" s="45"/>
      <c r="H323" s="45"/>
      <c r="I323" s="278"/>
      <c r="J323" s="45"/>
      <c r="K323" s="66"/>
      <c r="L323" s="66"/>
    </row>
    <row r="324" spans="1:12" x14ac:dyDescent="0.2">
      <c r="A324" s="41"/>
      <c r="B324" s="2"/>
      <c r="E324" s="279"/>
      <c r="F324" s="280"/>
      <c r="G324" s="45"/>
      <c r="H324" s="45"/>
      <c r="I324" s="278"/>
      <c r="J324" s="45"/>
      <c r="K324" s="66"/>
      <c r="L324" s="66"/>
    </row>
    <row r="325" spans="1:12" x14ac:dyDescent="0.2">
      <c r="A325" s="41"/>
      <c r="B325" s="2"/>
      <c r="E325" s="279"/>
      <c r="F325" s="280"/>
      <c r="G325" s="45"/>
      <c r="H325" s="45"/>
      <c r="I325" s="278"/>
      <c r="J325" s="45"/>
      <c r="K325" s="66"/>
      <c r="L325" s="66"/>
    </row>
    <row r="326" spans="1:12" x14ac:dyDescent="0.2">
      <c r="A326" s="41"/>
      <c r="B326" s="2"/>
      <c r="E326" s="279"/>
      <c r="F326" s="280"/>
      <c r="G326" s="45"/>
      <c r="H326" s="45"/>
      <c r="I326" s="278"/>
      <c r="J326" s="45"/>
      <c r="K326" s="66"/>
      <c r="L326" s="66"/>
    </row>
    <row r="327" spans="1:12" x14ac:dyDescent="0.2">
      <c r="A327" s="41"/>
      <c r="B327" s="2"/>
      <c r="E327" s="279"/>
      <c r="F327" s="280"/>
      <c r="G327" s="45"/>
      <c r="H327" s="45"/>
      <c r="I327" s="278"/>
      <c r="J327" s="45"/>
      <c r="K327" s="66"/>
      <c r="L327" s="66"/>
    </row>
    <row r="328" spans="1:12" x14ac:dyDescent="0.2">
      <c r="A328" s="41"/>
      <c r="B328" s="2"/>
      <c r="E328" s="279"/>
      <c r="F328" s="280"/>
      <c r="G328" s="45"/>
      <c r="H328" s="45"/>
      <c r="I328" s="278"/>
      <c r="J328" s="45"/>
      <c r="K328" s="66"/>
      <c r="L328" s="66"/>
    </row>
    <row r="329" spans="1:12" x14ac:dyDescent="0.2">
      <c r="A329" s="41"/>
      <c r="B329" s="2"/>
      <c r="E329" s="279"/>
      <c r="F329" s="280"/>
      <c r="G329" s="45"/>
      <c r="H329" s="45"/>
      <c r="I329" s="278"/>
      <c r="J329" s="45"/>
      <c r="K329" s="66"/>
      <c r="L329" s="66"/>
    </row>
    <row r="330" spans="1:12" x14ac:dyDescent="0.2">
      <c r="A330" s="41"/>
      <c r="B330" s="2"/>
      <c r="E330" s="279"/>
      <c r="F330" s="280"/>
      <c r="G330" s="45"/>
      <c r="H330" s="45"/>
      <c r="I330" s="278"/>
      <c r="J330" s="45"/>
      <c r="K330" s="66"/>
      <c r="L330" s="66"/>
    </row>
    <row r="331" spans="1:12" x14ac:dyDescent="0.2">
      <c r="A331" s="41"/>
      <c r="B331" s="2"/>
      <c r="E331" s="279"/>
      <c r="F331" s="280"/>
      <c r="G331" s="45"/>
      <c r="H331" s="45"/>
      <c r="I331" s="278"/>
      <c r="J331" s="45"/>
      <c r="K331" s="66"/>
      <c r="L331" s="66"/>
    </row>
    <row r="332" spans="1:12" x14ac:dyDescent="0.2">
      <c r="A332" s="41"/>
      <c r="B332" s="2"/>
      <c r="E332" s="279"/>
      <c r="F332" s="280"/>
      <c r="G332" s="45"/>
      <c r="H332" s="45"/>
      <c r="I332" s="278"/>
      <c r="J332" s="45"/>
      <c r="K332" s="66"/>
      <c r="L332" s="66"/>
    </row>
    <row r="333" spans="1:12" x14ac:dyDescent="0.2">
      <c r="A333" s="41"/>
      <c r="B333" s="2"/>
      <c r="E333" s="279"/>
      <c r="F333" s="280"/>
      <c r="G333" s="45"/>
      <c r="H333" s="45"/>
      <c r="I333" s="278"/>
      <c r="J333" s="45"/>
      <c r="K333" s="66"/>
      <c r="L333" s="66"/>
    </row>
    <row r="334" spans="1:12" x14ac:dyDescent="0.2">
      <c r="A334" s="41"/>
      <c r="B334" s="2"/>
      <c r="E334" s="279"/>
      <c r="F334" s="280"/>
      <c r="G334" s="45"/>
      <c r="H334" s="45"/>
      <c r="I334" s="278"/>
      <c r="J334" s="45"/>
      <c r="K334" s="66"/>
      <c r="L334" s="66"/>
    </row>
    <row r="335" spans="1:12" x14ac:dyDescent="0.2">
      <c r="A335" s="41"/>
      <c r="B335" s="2"/>
      <c r="E335" s="279"/>
      <c r="F335" s="280"/>
      <c r="G335" s="45"/>
      <c r="H335" s="45"/>
      <c r="I335" s="278"/>
      <c r="J335" s="45"/>
      <c r="K335" s="66"/>
      <c r="L335" s="66"/>
    </row>
    <row r="336" spans="1:12" x14ac:dyDescent="0.2">
      <c r="A336" s="41"/>
      <c r="B336" s="2"/>
      <c r="E336" s="279"/>
      <c r="F336" s="280"/>
      <c r="G336" s="45"/>
      <c r="H336" s="45"/>
      <c r="I336" s="278"/>
      <c r="J336" s="45"/>
      <c r="K336" s="66"/>
      <c r="L336" s="66"/>
    </row>
    <row r="337" spans="1:12" x14ac:dyDescent="0.2">
      <c r="A337" s="41"/>
      <c r="B337" s="2"/>
      <c r="E337" s="279"/>
      <c r="F337" s="280"/>
      <c r="G337" s="45"/>
      <c r="H337" s="45"/>
      <c r="I337" s="278"/>
      <c r="J337" s="45"/>
      <c r="K337" s="66"/>
      <c r="L337" s="66"/>
    </row>
    <row r="338" spans="1:12" x14ac:dyDescent="0.2">
      <c r="A338" s="41"/>
      <c r="B338" s="2"/>
      <c r="E338" s="279"/>
      <c r="F338" s="280"/>
      <c r="G338" s="45"/>
      <c r="H338" s="45"/>
      <c r="I338" s="278"/>
      <c r="J338" s="45"/>
      <c r="K338" s="66"/>
      <c r="L338" s="66"/>
    </row>
    <row r="339" spans="1:12" x14ac:dyDescent="0.2">
      <c r="A339" s="41"/>
      <c r="B339" s="2"/>
      <c r="E339" s="279"/>
      <c r="F339" s="280"/>
      <c r="G339" s="45"/>
      <c r="H339" s="45"/>
      <c r="I339" s="278"/>
      <c r="J339" s="45"/>
      <c r="K339" s="66"/>
      <c r="L339" s="66"/>
    </row>
    <row r="340" spans="1:12" x14ac:dyDescent="0.2">
      <c r="A340" s="41"/>
      <c r="B340" s="2"/>
      <c r="E340" s="279"/>
      <c r="F340" s="280"/>
      <c r="G340" s="45"/>
      <c r="H340" s="45"/>
      <c r="I340" s="278"/>
      <c r="J340" s="45"/>
      <c r="K340" s="66"/>
      <c r="L340" s="66"/>
    </row>
    <row r="341" spans="1:12" x14ac:dyDescent="0.2">
      <c r="A341" s="41"/>
      <c r="B341" s="2"/>
      <c r="E341" s="279"/>
      <c r="F341" s="280"/>
      <c r="G341" s="45"/>
      <c r="H341" s="45"/>
      <c r="I341" s="278"/>
      <c r="J341" s="45"/>
      <c r="K341" s="66"/>
      <c r="L341" s="66"/>
    </row>
    <row r="342" spans="1:12" x14ac:dyDescent="0.2">
      <c r="A342" s="41"/>
      <c r="B342" s="2"/>
      <c r="E342" s="279"/>
      <c r="F342" s="280"/>
      <c r="G342" s="45"/>
      <c r="H342" s="45"/>
      <c r="I342" s="278"/>
      <c r="J342" s="45"/>
      <c r="K342" s="66"/>
      <c r="L342" s="66"/>
    </row>
    <row r="343" spans="1:12" x14ac:dyDescent="0.2">
      <c r="A343" s="41"/>
      <c r="B343" s="2"/>
      <c r="E343" s="279"/>
      <c r="F343" s="280"/>
      <c r="G343" s="45"/>
      <c r="H343" s="45"/>
      <c r="I343" s="278"/>
      <c r="J343" s="45"/>
      <c r="K343" s="66"/>
      <c r="L343" s="66"/>
    </row>
    <row r="344" spans="1:12" x14ac:dyDescent="0.2">
      <c r="A344" s="41"/>
      <c r="B344" s="2"/>
      <c r="E344" s="279"/>
      <c r="F344" s="280"/>
      <c r="G344" s="45"/>
      <c r="H344" s="45"/>
      <c r="I344" s="278"/>
      <c r="J344" s="45"/>
      <c r="K344" s="66"/>
      <c r="L344" s="66"/>
    </row>
    <row r="345" spans="1:12" x14ac:dyDescent="0.2">
      <c r="A345" s="41"/>
      <c r="B345" s="2"/>
      <c r="E345" s="279"/>
      <c r="F345" s="280"/>
      <c r="G345" s="45"/>
      <c r="H345" s="45"/>
      <c r="I345" s="278"/>
      <c r="J345" s="45"/>
      <c r="K345" s="66"/>
      <c r="L345" s="66"/>
    </row>
    <row r="346" spans="1:12" x14ac:dyDescent="0.2">
      <c r="A346" s="41"/>
      <c r="B346" s="2"/>
      <c r="E346" s="279"/>
      <c r="F346" s="280"/>
      <c r="G346" s="45"/>
      <c r="H346" s="45"/>
      <c r="I346" s="278"/>
      <c r="J346" s="45"/>
      <c r="K346" s="66"/>
      <c r="L346" s="66"/>
    </row>
    <row r="347" spans="1:12" x14ac:dyDescent="0.2">
      <c r="A347" s="41"/>
      <c r="B347" s="2"/>
      <c r="E347" s="279"/>
      <c r="F347" s="280"/>
      <c r="G347" s="45"/>
      <c r="H347" s="45"/>
      <c r="I347" s="278"/>
      <c r="J347" s="45"/>
      <c r="K347" s="66"/>
      <c r="L347" s="66"/>
    </row>
    <row r="348" spans="1:12" x14ac:dyDescent="0.2">
      <c r="A348" s="41"/>
      <c r="B348" s="2"/>
      <c r="E348" s="279"/>
      <c r="F348" s="280"/>
      <c r="G348" s="45"/>
      <c r="H348" s="45"/>
      <c r="I348" s="278"/>
      <c r="J348" s="45"/>
      <c r="K348" s="66"/>
      <c r="L348" s="66"/>
    </row>
    <row r="349" spans="1:12" x14ac:dyDescent="0.2">
      <c r="A349" s="41"/>
      <c r="B349" s="2"/>
      <c r="E349" s="279"/>
      <c r="F349" s="280"/>
      <c r="G349" s="45"/>
      <c r="H349" s="45"/>
      <c r="I349" s="278"/>
      <c r="J349" s="45"/>
      <c r="K349" s="66"/>
      <c r="L349" s="66"/>
    </row>
    <row r="350" spans="1:12" x14ac:dyDescent="0.2">
      <c r="A350" s="41"/>
      <c r="B350" s="2"/>
      <c r="E350" s="279"/>
      <c r="F350" s="280"/>
      <c r="G350" s="45"/>
      <c r="H350" s="45"/>
      <c r="I350" s="278"/>
      <c r="J350" s="45"/>
      <c r="K350" s="66"/>
      <c r="L350" s="66"/>
    </row>
    <row r="351" spans="1:12" x14ac:dyDescent="0.2">
      <c r="A351" s="41"/>
      <c r="B351" s="2"/>
      <c r="E351" s="279"/>
      <c r="F351" s="280"/>
      <c r="G351" s="45"/>
      <c r="H351" s="45"/>
      <c r="I351" s="278"/>
      <c r="J351" s="45"/>
      <c r="K351" s="66"/>
      <c r="L351" s="66"/>
    </row>
    <row r="352" spans="1:12" x14ac:dyDescent="0.2">
      <c r="A352" s="41"/>
      <c r="B352" s="2"/>
      <c r="E352" s="279"/>
      <c r="F352" s="280"/>
      <c r="G352" s="45"/>
      <c r="H352" s="45"/>
      <c r="I352" s="278"/>
      <c r="J352" s="45"/>
      <c r="K352" s="66"/>
      <c r="L352" s="66"/>
    </row>
    <row r="353" spans="1:12" x14ac:dyDescent="0.2">
      <c r="A353" s="41"/>
      <c r="B353" s="2"/>
      <c r="E353" s="279"/>
      <c r="F353" s="280"/>
      <c r="G353" s="45"/>
      <c r="H353" s="45"/>
      <c r="I353" s="278"/>
      <c r="J353" s="45"/>
      <c r="K353" s="66"/>
      <c r="L353" s="66"/>
    </row>
    <row r="354" spans="1:12" x14ac:dyDescent="0.2">
      <c r="A354" s="41"/>
      <c r="B354" s="2"/>
      <c r="E354" s="279"/>
      <c r="F354" s="280"/>
      <c r="G354" s="45"/>
      <c r="H354" s="45"/>
      <c r="I354" s="278"/>
      <c r="J354" s="45"/>
      <c r="K354" s="66"/>
      <c r="L354" s="66"/>
    </row>
    <row r="355" spans="1:12" x14ac:dyDescent="0.2">
      <c r="A355" s="41"/>
      <c r="B355" s="2"/>
      <c r="E355" s="279"/>
      <c r="F355" s="280"/>
      <c r="G355" s="45"/>
      <c r="H355" s="45"/>
      <c r="I355" s="278"/>
      <c r="J355" s="45"/>
      <c r="K355" s="66"/>
      <c r="L355" s="66"/>
    </row>
    <row r="356" spans="1:12" x14ac:dyDescent="0.2">
      <c r="A356" s="41"/>
      <c r="B356" s="2"/>
      <c r="E356" s="279"/>
      <c r="F356" s="280"/>
      <c r="G356" s="45"/>
      <c r="H356" s="45"/>
      <c r="I356" s="278"/>
      <c r="J356" s="45"/>
      <c r="K356" s="66"/>
      <c r="L356" s="66"/>
    </row>
    <row r="357" spans="1:12" x14ac:dyDescent="0.2">
      <c r="A357" s="41"/>
      <c r="B357" s="2"/>
      <c r="E357" s="279"/>
      <c r="F357" s="280"/>
      <c r="G357" s="45"/>
      <c r="H357" s="45"/>
      <c r="I357" s="278"/>
      <c r="J357" s="45"/>
      <c r="K357" s="66"/>
      <c r="L357" s="66"/>
    </row>
    <row r="358" spans="1:12" x14ac:dyDescent="0.2">
      <c r="A358" s="41"/>
      <c r="B358" s="2"/>
      <c r="E358" s="279"/>
      <c r="F358" s="280"/>
      <c r="G358" s="45"/>
      <c r="H358" s="45"/>
      <c r="I358" s="278"/>
      <c r="J358" s="45"/>
      <c r="K358" s="66"/>
      <c r="L358" s="66"/>
    </row>
    <row r="359" spans="1:12" x14ac:dyDescent="0.2">
      <c r="A359" s="41"/>
      <c r="B359" s="2"/>
      <c r="E359" s="279"/>
      <c r="F359" s="280"/>
      <c r="G359" s="45"/>
      <c r="H359" s="45"/>
      <c r="I359" s="278"/>
      <c r="J359" s="45"/>
      <c r="K359" s="66"/>
      <c r="L359" s="66"/>
    </row>
    <row r="360" spans="1:12" x14ac:dyDescent="0.2">
      <c r="A360" s="41"/>
      <c r="B360" s="2"/>
      <c r="E360" s="279"/>
      <c r="F360" s="280"/>
      <c r="G360" s="45"/>
      <c r="H360" s="45"/>
      <c r="I360" s="278"/>
      <c r="J360" s="45"/>
      <c r="K360" s="66"/>
      <c r="L360" s="66"/>
    </row>
    <row r="361" spans="1:12" x14ac:dyDescent="0.2">
      <c r="A361" s="41"/>
      <c r="B361" s="2"/>
      <c r="E361" s="279"/>
      <c r="F361" s="280"/>
      <c r="G361" s="45"/>
      <c r="H361" s="45"/>
      <c r="I361" s="278"/>
      <c r="J361" s="45"/>
      <c r="K361" s="66"/>
      <c r="L361" s="66"/>
    </row>
    <row r="362" spans="1:12" x14ac:dyDescent="0.2">
      <c r="A362" s="41"/>
      <c r="B362" s="2"/>
      <c r="E362" s="279"/>
      <c r="F362" s="280"/>
      <c r="G362" s="45"/>
      <c r="H362" s="45"/>
      <c r="I362" s="278"/>
      <c r="J362" s="45"/>
      <c r="K362" s="66"/>
      <c r="L362" s="66"/>
    </row>
    <row r="363" spans="1:12" x14ac:dyDescent="0.2">
      <c r="A363" s="41"/>
      <c r="B363" s="2"/>
      <c r="E363" s="279"/>
      <c r="F363" s="280"/>
      <c r="G363" s="45"/>
      <c r="H363" s="45"/>
      <c r="I363" s="278"/>
      <c r="J363" s="45"/>
      <c r="K363" s="66"/>
      <c r="L363" s="66"/>
    </row>
    <row r="364" spans="1:12" x14ac:dyDescent="0.2">
      <c r="A364" s="41"/>
      <c r="B364" s="2"/>
      <c r="E364" s="279"/>
      <c r="F364" s="280"/>
      <c r="G364" s="45"/>
      <c r="H364" s="45"/>
      <c r="I364" s="278"/>
      <c r="J364" s="45"/>
      <c r="K364" s="66"/>
      <c r="L364" s="66"/>
    </row>
    <row r="365" spans="1:12" x14ac:dyDescent="0.2">
      <c r="A365" s="41"/>
      <c r="B365" s="2"/>
      <c r="E365" s="279"/>
      <c r="F365" s="280"/>
      <c r="G365" s="45"/>
      <c r="H365" s="45"/>
      <c r="I365" s="278"/>
      <c r="J365" s="45"/>
      <c r="K365" s="66"/>
      <c r="L365" s="66"/>
    </row>
    <row r="366" spans="1:12" x14ac:dyDescent="0.2">
      <c r="A366" s="41"/>
      <c r="B366" s="2"/>
      <c r="E366" s="279"/>
      <c r="F366" s="280"/>
      <c r="G366" s="45"/>
      <c r="H366" s="45"/>
      <c r="I366" s="278"/>
      <c r="J366" s="45"/>
      <c r="K366" s="66"/>
      <c r="L366" s="66"/>
    </row>
    <row r="367" spans="1:12" x14ac:dyDescent="0.2">
      <c r="A367" s="41"/>
      <c r="B367" s="2"/>
      <c r="E367" s="279"/>
      <c r="F367" s="280"/>
      <c r="G367" s="45"/>
      <c r="H367" s="45"/>
      <c r="I367" s="278"/>
      <c r="J367" s="45"/>
      <c r="K367" s="66"/>
      <c r="L367" s="66"/>
    </row>
    <row r="368" spans="1:12" x14ac:dyDescent="0.2">
      <c r="A368" s="41"/>
      <c r="B368" s="2"/>
      <c r="E368" s="279"/>
      <c r="F368" s="280"/>
      <c r="G368" s="45"/>
      <c r="H368" s="45"/>
      <c r="I368" s="278"/>
      <c r="J368" s="45"/>
      <c r="K368" s="66"/>
      <c r="L368" s="66"/>
    </row>
    <row r="369" spans="1:12" x14ac:dyDescent="0.2">
      <c r="A369" s="41"/>
      <c r="B369" s="2"/>
      <c r="E369" s="279"/>
      <c r="F369" s="280"/>
      <c r="G369" s="45"/>
      <c r="H369" s="45"/>
      <c r="I369" s="278"/>
      <c r="J369" s="45"/>
      <c r="K369" s="66"/>
      <c r="L369" s="66"/>
    </row>
    <row r="370" spans="1:12" x14ac:dyDescent="0.2">
      <c r="A370" s="41"/>
      <c r="B370" s="2"/>
      <c r="E370" s="279"/>
      <c r="F370" s="280"/>
      <c r="G370" s="45"/>
      <c r="H370" s="45"/>
      <c r="I370" s="278"/>
      <c r="J370" s="45"/>
      <c r="K370" s="66"/>
      <c r="L370" s="66"/>
    </row>
    <row r="371" spans="1:12" x14ac:dyDescent="0.2">
      <c r="A371" s="41"/>
      <c r="B371" s="2"/>
      <c r="E371" s="279"/>
      <c r="F371" s="280"/>
      <c r="G371" s="45"/>
      <c r="H371" s="45"/>
      <c r="I371" s="278"/>
      <c r="J371" s="45"/>
      <c r="K371" s="66"/>
      <c r="L371" s="66"/>
    </row>
    <row r="372" spans="1:12" x14ac:dyDescent="0.2">
      <c r="A372" s="41"/>
      <c r="B372" s="2"/>
      <c r="E372" s="279"/>
      <c r="F372" s="280"/>
      <c r="G372" s="45"/>
      <c r="H372" s="45"/>
      <c r="I372" s="278"/>
      <c r="J372" s="45"/>
      <c r="K372" s="66"/>
      <c r="L372" s="66"/>
    </row>
    <row r="373" spans="1:12" x14ac:dyDescent="0.2">
      <c r="A373" s="41"/>
      <c r="B373" s="2"/>
      <c r="E373" s="279"/>
      <c r="F373" s="280"/>
      <c r="G373" s="45"/>
      <c r="H373" s="45"/>
      <c r="I373" s="278"/>
      <c r="J373" s="45"/>
      <c r="K373" s="66"/>
      <c r="L373" s="66"/>
    </row>
    <row r="374" spans="1:12" x14ac:dyDescent="0.2">
      <c r="A374" s="41"/>
      <c r="B374" s="2"/>
      <c r="E374" s="279"/>
      <c r="F374" s="280"/>
      <c r="G374" s="45"/>
      <c r="H374" s="45"/>
      <c r="I374" s="278"/>
      <c r="J374" s="45"/>
      <c r="K374" s="66"/>
      <c r="L374" s="66"/>
    </row>
    <row r="375" spans="1:12" x14ac:dyDescent="0.2">
      <c r="A375" s="41"/>
      <c r="B375" s="2"/>
      <c r="E375" s="279"/>
      <c r="F375" s="280"/>
      <c r="G375" s="45"/>
      <c r="H375" s="45"/>
      <c r="I375" s="278"/>
      <c r="J375" s="45"/>
      <c r="K375" s="66"/>
      <c r="L375" s="66"/>
    </row>
    <row r="376" spans="1:12" x14ac:dyDescent="0.2">
      <c r="A376" s="41"/>
      <c r="B376" s="2"/>
      <c r="E376" s="279"/>
      <c r="F376" s="280"/>
      <c r="G376" s="45"/>
      <c r="H376" s="45"/>
      <c r="I376" s="278"/>
      <c r="J376" s="45"/>
      <c r="K376" s="66"/>
      <c r="L376" s="66"/>
    </row>
    <row r="377" spans="1:12" x14ac:dyDescent="0.2">
      <c r="A377" s="41"/>
      <c r="B377" s="2"/>
      <c r="E377" s="279"/>
      <c r="F377" s="280"/>
      <c r="G377" s="45"/>
      <c r="H377" s="45"/>
      <c r="I377" s="278"/>
      <c r="J377" s="45"/>
      <c r="K377" s="66"/>
      <c r="L377" s="66"/>
    </row>
    <row r="378" spans="1:12" x14ac:dyDescent="0.2">
      <c r="A378" s="41"/>
      <c r="B378" s="2"/>
      <c r="E378" s="279"/>
      <c r="F378" s="280"/>
      <c r="G378" s="45"/>
      <c r="H378" s="45"/>
      <c r="I378" s="278"/>
      <c r="J378" s="45"/>
      <c r="K378" s="66"/>
      <c r="L378" s="66"/>
    </row>
    <row r="379" spans="1:12" x14ac:dyDescent="0.2">
      <c r="A379" s="41"/>
      <c r="B379" s="2"/>
      <c r="E379" s="279"/>
      <c r="F379" s="280"/>
      <c r="G379" s="45"/>
      <c r="H379" s="45"/>
      <c r="I379" s="278"/>
      <c r="J379" s="45"/>
      <c r="K379" s="66"/>
      <c r="L379" s="66"/>
    </row>
    <row r="380" spans="1:12" x14ac:dyDescent="0.2">
      <c r="A380" s="41"/>
      <c r="B380" s="2"/>
      <c r="E380" s="279"/>
      <c r="F380" s="280"/>
      <c r="G380" s="45"/>
      <c r="H380" s="45"/>
      <c r="I380" s="278"/>
      <c r="J380" s="45"/>
      <c r="K380" s="66"/>
      <c r="L380" s="66"/>
    </row>
    <row r="381" spans="1:12" x14ac:dyDescent="0.2">
      <c r="A381" s="41"/>
      <c r="B381" s="2"/>
      <c r="E381" s="279"/>
      <c r="F381" s="280"/>
      <c r="G381" s="45"/>
      <c r="H381" s="45"/>
      <c r="I381" s="278"/>
      <c r="J381" s="45"/>
      <c r="K381" s="66"/>
      <c r="L381" s="66"/>
    </row>
    <row r="382" spans="1:12" x14ac:dyDescent="0.2">
      <c r="A382" s="41"/>
      <c r="B382" s="2"/>
      <c r="E382" s="279"/>
      <c r="F382" s="280"/>
      <c r="G382" s="45"/>
      <c r="H382" s="45"/>
      <c r="I382" s="278"/>
      <c r="J382" s="45"/>
      <c r="K382" s="66"/>
      <c r="L382" s="66"/>
    </row>
    <row r="383" spans="1:12" x14ac:dyDescent="0.2">
      <c r="A383" s="41"/>
      <c r="B383" s="2"/>
      <c r="E383" s="279"/>
      <c r="F383" s="280"/>
      <c r="G383" s="45"/>
      <c r="H383" s="45"/>
      <c r="I383" s="278"/>
      <c r="J383" s="45"/>
      <c r="K383" s="66"/>
      <c r="L383" s="66"/>
    </row>
    <row r="384" spans="1:12" x14ac:dyDescent="0.2">
      <c r="A384" s="41"/>
      <c r="B384" s="2"/>
      <c r="E384" s="279"/>
      <c r="F384" s="280"/>
      <c r="G384" s="45"/>
      <c r="H384" s="45"/>
      <c r="I384" s="278"/>
      <c r="J384" s="45"/>
      <c r="K384" s="66"/>
      <c r="L384" s="66"/>
    </row>
    <row r="385" spans="1:12" x14ac:dyDescent="0.2">
      <c r="A385" s="41"/>
      <c r="B385" s="2"/>
      <c r="E385" s="279"/>
      <c r="F385" s="280"/>
      <c r="G385" s="45"/>
      <c r="H385" s="45"/>
      <c r="I385" s="278"/>
      <c r="J385" s="45"/>
      <c r="K385" s="66"/>
      <c r="L385" s="66"/>
    </row>
    <row r="386" spans="1:12" x14ac:dyDescent="0.2">
      <c r="A386" s="41"/>
      <c r="B386" s="2"/>
      <c r="E386" s="279"/>
      <c r="F386" s="280"/>
      <c r="G386" s="45"/>
      <c r="H386" s="45"/>
      <c r="I386" s="278"/>
      <c r="J386" s="45"/>
      <c r="K386" s="66"/>
      <c r="L386" s="66"/>
    </row>
    <row r="387" spans="1:12" x14ac:dyDescent="0.2">
      <c r="A387" s="41"/>
      <c r="B387" s="2"/>
      <c r="E387" s="279"/>
      <c r="F387" s="280"/>
      <c r="G387" s="45"/>
      <c r="H387" s="45"/>
      <c r="I387" s="278"/>
      <c r="J387" s="45"/>
      <c r="K387" s="66"/>
      <c r="L387" s="66"/>
    </row>
    <row r="388" spans="1:12" x14ac:dyDescent="0.2">
      <c r="A388" s="41"/>
      <c r="B388" s="2"/>
      <c r="E388" s="279"/>
      <c r="F388" s="280"/>
      <c r="G388" s="45"/>
      <c r="H388" s="45"/>
      <c r="I388" s="278"/>
      <c r="J388" s="45"/>
      <c r="K388" s="66"/>
      <c r="L388" s="66"/>
    </row>
    <row r="389" spans="1:12" x14ac:dyDescent="0.2">
      <c r="A389" s="41"/>
      <c r="B389" s="2"/>
      <c r="E389" s="279"/>
      <c r="F389" s="280"/>
      <c r="G389" s="45"/>
      <c r="H389" s="45"/>
      <c r="I389" s="278"/>
      <c r="J389" s="45"/>
      <c r="K389" s="66"/>
      <c r="L389" s="66"/>
    </row>
    <row r="390" spans="1:12" x14ac:dyDescent="0.2">
      <c r="A390" s="41"/>
      <c r="B390" s="2"/>
      <c r="E390" s="279"/>
      <c r="F390" s="280"/>
      <c r="G390" s="45"/>
      <c r="H390" s="45"/>
      <c r="I390" s="278"/>
      <c r="J390" s="45"/>
      <c r="K390" s="66"/>
      <c r="L390" s="66"/>
    </row>
    <row r="391" spans="1:12" x14ac:dyDescent="0.2">
      <c r="A391" s="41"/>
      <c r="B391" s="2"/>
      <c r="E391" s="279"/>
      <c r="F391" s="280"/>
      <c r="G391" s="45"/>
      <c r="H391" s="45"/>
      <c r="I391" s="278"/>
      <c r="J391" s="45"/>
      <c r="K391" s="66"/>
      <c r="L391" s="66"/>
    </row>
    <row r="392" spans="1:12" x14ac:dyDescent="0.2">
      <c r="A392" s="41"/>
      <c r="B392" s="2"/>
      <c r="E392" s="279"/>
      <c r="F392" s="280"/>
      <c r="G392" s="45"/>
      <c r="H392" s="45"/>
      <c r="I392" s="278"/>
      <c r="J392" s="45"/>
      <c r="K392" s="66"/>
      <c r="L392" s="66"/>
    </row>
    <row r="393" spans="1:12" x14ac:dyDescent="0.2">
      <c r="A393" s="41"/>
      <c r="B393" s="2"/>
      <c r="E393" s="279"/>
      <c r="F393" s="280"/>
      <c r="G393" s="45"/>
      <c r="H393" s="45"/>
      <c r="I393" s="278"/>
      <c r="J393" s="45"/>
      <c r="K393" s="66"/>
      <c r="L393" s="66"/>
    </row>
    <row r="394" spans="1:12" x14ac:dyDescent="0.2">
      <c r="A394" s="41"/>
      <c r="B394" s="2"/>
      <c r="E394" s="279"/>
      <c r="F394" s="280"/>
      <c r="G394" s="45"/>
      <c r="H394" s="45"/>
      <c r="I394" s="278"/>
      <c r="J394" s="45"/>
      <c r="K394" s="66"/>
      <c r="L394" s="66"/>
    </row>
    <row r="395" spans="1:12" x14ac:dyDescent="0.2">
      <c r="A395" s="41"/>
      <c r="B395" s="2"/>
      <c r="E395" s="279"/>
      <c r="F395" s="280"/>
      <c r="G395" s="45"/>
      <c r="H395" s="45"/>
      <c r="I395" s="278"/>
      <c r="J395" s="45"/>
      <c r="K395" s="66"/>
      <c r="L395" s="66"/>
    </row>
    <row r="396" spans="1:12" x14ac:dyDescent="0.2">
      <c r="A396" s="41"/>
      <c r="B396" s="2"/>
      <c r="E396" s="279"/>
      <c r="F396" s="280"/>
      <c r="G396" s="45"/>
      <c r="H396" s="45"/>
      <c r="I396" s="278"/>
      <c r="J396" s="45"/>
      <c r="K396" s="66"/>
      <c r="L396" s="66"/>
    </row>
    <row r="397" spans="1:12" x14ac:dyDescent="0.2">
      <c r="A397" s="41"/>
      <c r="B397" s="2"/>
      <c r="E397" s="279"/>
      <c r="F397" s="280"/>
      <c r="G397" s="45"/>
      <c r="H397" s="45"/>
      <c r="I397" s="278"/>
      <c r="J397" s="45"/>
      <c r="K397" s="66"/>
      <c r="L397" s="66"/>
    </row>
    <row r="398" spans="1:12" x14ac:dyDescent="0.2">
      <c r="A398" s="41"/>
      <c r="B398" s="2"/>
      <c r="E398" s="279"/>
      <c r="F398" s="280"/>
      <c r="G398" s="45"/>
      <c r="H398" s="45"/>
      <c r="I398" s="278"/>
      <c r="J398" s="45"/>
      <c r="K398" s="66"/>
      <c r="L398" s="66"/>
    </row>
    <row r="399" spans="1:12" x14ac:dyDescent="0.2">
      <c r="A399" s="41"/>
      <c r="B399" s="2"/>
      <c r="E399" s="279"/>
      <c r="F399" s="280"/>
      <c r="G399" s="45"/>
      <c r="H399" s="45"/>
      <c r="I399" s="278"/>
      <c r="J399" s="45"/>
      <c r="K399" s="66"/>
      <c r="L399" s="66"/>
    </row>
    <row r="400" spans="1:12" x14ac:dyDescent="0.2">
      <c r="A400" s="41"/>
      <c r="B400" s="2"/>
      <c r="E400" s="279"/>
      <c r="F400" s="280"/>
      <c r="G400" s="45"/>
      <c r="H400" s="45"/>
      <c r="I400" s="278"/>
      <c r="J400" s="45"/>
      <c r="K400" s="66"/>
      <c r="L400" s="66"/>
    </row>
    <row r="401" spans="1:12" x14ac:dyDescent="0.2">
      <c r="A401" s="41"/>
      <c r="B401" s="2"/>
      <c r="E401" s="279"/>
      <c r="F401" s="280"/>
      <c r="G401" s="45"/>
      <c r="H401" s="45"/>
      <c r="I401" s="278"/>
      <c r="J401" s="45"/>
      <c r="K401" s="66"/>
      <c r="L401" s="66"/>
    </row>
    <row r="402" spans="1:12" x14ac:dyDescent="0.2">
      <c r="A402" s="41"/>
      <c r="B402" s="2"/>
      <c r="E402" s="279"/>
      <c r="F402" s="280"/>
      <c r="G402" s="45"/>
      <c r="H402" s="45"/>
      <c r="I402" s="278"/>
      <c r="J402" s="45"/>
      <c r="K402" s="66"/>
      <c r="L402" s="66"/>
    </row>
    <row r="403" spans="1:12" x14ac:dyDescent="0.2">
      <c r="A403" s="41"/>
      <c r="B403" s="2"/>
      <c r="E403" s="279"/>
      <c r="F403" s="280"/>
      <c r="G403" s="45"/>
      <c r="H403" s="45"/>
      <c r="I403" s="278"/>
      <c r="J403" s="45"/>
      <c r="K403" s="66"/>
      <c r="L403" s="66"/>
    </row>
    <row r="404" spans="1:12" x14ac:dyDescent="0.2">
      <c r="A404" s="41"/>
      <c r="B404" s="2"/>
      <c r="E404" s="279"/>
      <c r="F404" s="280"/>
      <c r="G404" s="45"/>
      <c r="H404" s="45"/>
      <c r="I404" s="278"/>
      <c r="J404" s="45"/>
      <c r="K404" s="66"/>
      <c r="L404" s="66"/>
    </row>
    <row r="405" spans="1:12" x14ac:dyDescent="0.2">
      <c r="A405" s="41"/>
      <c r="B405" s="2"/>
      <c r="E405" s="279"/>
      <c r="F405" s="280"/>
      <c r="G405" s="45"/>
      <c r="H405" s="45"/>
      <c r="I405" s="278"/>
      <c r="J405" s="45"/>
      <c r="K405" s="66"/>
      <c r="L405" s="66"/>
    </row>
    <row r="406" spans="1:12" x14ac:dyDescent="0.2">
      <c r="A406" s="41"/>
      <c r="B406" s="2"/>
      <c r="E406" s="279"/>
      <c r="F406" s="280"/>
      <c r="G406" s="45"/>
      <c r="H406" s="45"/>
      <c r="I406" s="278"/>
      <c r="J406" s="45"/>
      <c r="K406" s="66"/>
      <c r="L406" s="66"/>
    </row>
    <row r="407" spans="1:12" x14ac:dyDescent="0.2">
      <c r="A407" s="41"/>
      <c r="B407" s="2"/>
      <c r="E407" s="279"/>
      <c r="F407" s="280"/>
      <c r="G407" s="45"/>
      <c r="H407" s="45"/>
      <c r="I407" s="278"/>
      <c r="J407" s="45"/>
      <c r="K407" s="66"/>
      <c r="L407" s="66"/>
    </row>
    <row r="408" spans="1:12" x14ac:dyDescent="0.2">
      <c r="A408" s="41"/>
      <c r="B408" s="2"/>
      <c r="E408" s="279"/>
      <c r="F408" s="280"/>
      <c r="G408" s="45"/>
      <c r="H408" s="45"/>
      <c r="I408" s="278"/>
      <c r="J408" s="45"/>
      <c r="K408" s="66"/>
      <c r="L408" s="66"/>
    </row>
    <row r="409" spans="1:12" x14ac:dyDescent="0.2">
      <c r="A409" s="41"/>
      <c r="B409" s="2"/>
      <c r="E409" s="279"/>
      <c r="F409" s="280"/>
      <c r="G409" s="45"/>
      <c r="H409" s="45"/>
      <c r="I409" s="278"/>
      <c r="J409" s="45"/>
      <c r="K409" s="66"/>
      <c r="L409" s="66"/>
    </row>
    <row r="410" spans="1:12" x14ac:dyDescent="0.2">
      <c r="A410" s="41"/>
      <c r="B410" s="2"/>
      <c r="E410" s="279"/>
      <c r="F410" s="280"/>
      <c r="G410" s="45"/>
      <c r="H410" s="45"/>
      <c r="I410" s="278"/>
      <c r="J410" s="45"/>
      <c r="K410" s="66"/>
      <c r="L410" s="66"/>
    </row>
    <row r="411" spans="1:12" x14ac:dyDescent="0.2">
      <c r="A411" s="41"/>
      <c r="B411" s="2"/>
      <c r="E411" s="279"/>
      <c r="F411" s="280"/>
      <c r="G411" s="45"/>
      <c r="H411" s="45"/>
      <c r="I411" s="278"/>
      <c r="J411" s="45"/>
      <c r="K411" s="66"/>
      <c r="L411" s="66"/>
    </row>
    <row r="412" spans="1:12" x14ac:dyDescent="0.2">
      <c r="A412" s="41"/>
      <c r="B412" s="2"/>
      <c r="E412" s="279"/>
      <c r="F412" s="280"/>
      <c r="G412" s="45"/>
      <c r="H412" s="45"/>
      <c r="I412" s="278"/>
      <c r="J412" s="45"/>
      <c r="K412" s="66"/>
      <c r="L412" s="66"/>
    </row>
    <row r="413" spans="1:12" x14ac:dyDescent="0.2">
      <c r="A413" s="41"/>
      <c r="B413" s="2"/>
      <c r="E413" s="279"/>
      <c r="F413" s="280"/>
      <c r="G413" s="45"/>
      <c r="H413" s="45"/>
      <c r="I413" s="278"/>
      <c r="J413" s="45"/>
      <c r="K413" s="66"/>
      <c r="L413" s="66"/>
    </row>
    <row r="414" spans="1:12" x14ac:dyDescent="0.2">
      <c r="A414" s="41"/>
      <c r="B414" s="2"/>
      <c r="E414" s="279"/>
      <c r="F414" s="280"/>
      <c r="G414" s="45"/>
      <c r="H414" s="45"/>
      <c r="I414" s="278"/>
      <c r="J414" s="45"/>
      <c r="K414" s="66"/>
      <c r="L414" s="66"/>
    </row>
    <row r="415" spans="1:12" x14ac:dyDescent="0.2">
      <c r="A415" s="41"/>
      <c r="B415" s="2"/>
      <c r="E415" s="279"/>
      <c r="F415" s="280"/>
      <c r="G415" s="45"/>
      <c r="H415" s="45"/>
      <c r="I415" s="278"/>
      <c r="J415" s="45"/>
      <c r="K415" s="66"/>
      <c r="L415" s="66"/>
    </row>
    <row r="416" spans="1:12" x14ac:dyDescent="0.2">
      <c r="A416" s="41"/>
      <c r="B416" s="2"/>
      <c r="E416" s="279"/>
      <c r="F416" s="280"/>
      <c r="G416" s="45"/>
      <c r="H416" s="45"/>
      <c r="I416" s="278"/>
      <c r="J416" s="45"/>
      <c r="K416" s="66"/>
      <c r="L416" s="66"/>
    </row>
    <row r="417" spans="1:12" x14ac:dyDescent="0.2">
      <c r="A417" s="41"/>
      <c r="B417" s="2"/>
      <c r="E417" s="279"/>
      <c r="F417" s="280"/>
      <c r="G417" s="45"/>
      <c r="H417" s="45"/>
      <c r="I417" s="278"/>
      <c r="J417" s="45"/>
      <c r="K417" s="66"/>
      <c r="L417" s="66"/>
    </row>
    <row r="418" spans="1:12" x14ac:dyDescent="0.2">
      <c r="A418" s="41"/>
      <c r="B418" s="2"/>
      <c r="E418" s="279"/>
      <c r="F418" s="280"/>
      <c r="G418" s="45"/>
      <c r="H418" s="45"/>
      <c r="I418" s="278"/>
      <c r="J418" s="45"/>
      <c r="K418" s="66"/>
      <c r="L418" s="66"/>
    </row>
    <row r="419" spans="1:12" x14ac:dyDescent="0.2">
      <c r="A419" s="41"/>
      <c r="B419" s="2"/>
      <c r="E419" s="279"/>
      <c r="F419" s="280"/>
      <c r="G419" s="45"/>
      <c r="H419" s="45"/>
      <c r="I419" s="278"/>
      <c r="J419" s="45"/>
      <c r="K419" s="66"/>
      <c r="L419" s="66"/>
    </row>
    <row r="420" spans="1:12" x14ac:dyDescent="0.2">
      <c r="A420" s="41"/>
      <c r="B420" s="2"/>
      <c r="E420" s="279"/>
      <c r="F420" s="280"/>
      <c r="G420" s="45"/>
      <c r="H420" s="45"/>
      <c r="I420" s="278"/>
      <c r="J420" s="45"/>
      <c r="K420" s="66"/>
      <c r="L420" s="66"/>
    </row>
    <row r="421" spans="1:12" x14ac:dyDescent="0.2">
      <c r="A421" s="41"/>
      <c r="B421" s="2"/>
      <c r="E421" s="279"/>
      <c r="F421" s="280"/>
      <c r="G421" s="45"/>
      <c r="H421" s="45"/>
      <c r="I421" s="278"/>
      <c r="J421" s="45"/>
      <c r="K421" s="66"/>
      <c r="L421" s="66"/>
    </row>
    <row r="422" spans="1:12" x14ac:dyDescent="0.2">
      <c r="A422" s="41"/>
      <c r="B422" s="2"/>
      <c r="E422" s="279"/>
      <c r="F422" s="280"/>
      <c r="G422" s="45"/>
      <c r="H422" s="45"/>
      <c r="I422" s="278"/>
      <c r="J422" s="45"/>
      <c r="K422" s="66"/>
      <c r="L422" s="66"/>
    </row>
    <row r="423" spans="1:12" x14ac:dyDescent="0.2">
      <c r="A423" s="41"/>
      <c r="B423" s="2"/>
      <c r="E423" s="279"/>
      <c r="F423" s="280"/>
      <c r="G423" s="45"/>
      <c r="H423" s="45"/>
      <c r="I423" s="278"/>
      <c r="J423" s="45"/>
      <c r="K423" s="66"/>
      <c r="L423" s="66"/>
    </row>
    <row r="424" spans="1:12" x14ac:dyDescent="0.2">
      <c r="A424" s="41"/>
      <c r="B424" s="2"/>
      <c r="E424" s="279"/>
      <c r="F424" s="280"/>
      <c r="G424" s="45"/>
      <c r="H424" s="45"/>
      <c r="I424" s="278"/>
      <c r="J424" s="45"/>
      <c r="K424" s="66"/>
      <c r="L424" s="66"/>
    </row>
    <row r="425" spans="1:12" x14ac:dyDescent="0.2">
      <c r="A425" s="41"/>
      <c r="B425" s="2"/>
      <c r="E425" s="279"/>
      <c r="F425" s="280"/>
      <c r="G425" s="45"/>
      <c r="H425" s="45"/>
      <c r="I425" s="278"/>
      <c r="J425" s="45"/>
      <c r="K425" s="66"/>
      <c r="L425" s="66"/>
    </row>
    <row r="426" spans="1:12" x14ac:dyDescent="0.2">
      <c r="A426" s="41"/>
      <c r="B426" s="2"/>
      <c r="E426" s="279"/>
      <c r="F426" s="280"/>
      <c r="G426" s="45"/>
      <c r="H426" s="45"/>
      <c r="I426" s="278"/>
      <c r="J426" s="45"/>
      <c r="K426" s="66"/>
      <c r="L426" s="66"/>
    </row>
    <row r="427" spans="1:12" x14ac:dyDescent="0.2">
      <c r="A427" s="41"/>
      <c r="B427" s="2"/>
      <c r="E427" s="279"/>
      <c r="F427" s="280"/>
      <c r="G427" s="45"/>
      <c r="H427" s="45"/>
      <c r="I427" s="278"/>
      <c r="J427" s="45"/>
      <c r="K427" s="66"/>
      <c r="L427" s="66"/>
    </row>
    <row r="428" spans="1:12" x14ac:dyDescent="0.2">
      <c r="A428" s="41"/>
      <c r="B428" s="2"/>
      <c r="E428" s="279"/>
      <c r="F428" s="280"/>
      <c r="G428" s="45"/>
      <c r="H428" s="45"/>
      <c r="I428" s="278"/>
      <c r="J428" s="45"/>
      <c r="K428" s="66"/>
      <c r="L428" s="66"/>
    </row>
    <row r="429" spans="1:12" x14ac:dyDescent="0.2">
      <c r="A429" s="41"/>
      <c r="B429" s="2"/>
      <c r="E429" s="279"/>
      <c r="F429" s="280"/>
      <c r="G429" s="45"/>
      <c r="H429" s="45"/>
      <c r="I429" s="278"/>
      <c r="J429" s="45"/>
      <c r="K429" s="66"/>
      <c r="L429" s="66"/>
    </row>
    <row r="430" spans="1:12" x14ac:dyDescent="0.2">
      <c r="A430" s="41"/>
      <c r="B430" s="2"/>
      <c r="E430" s="279"/>
      <c r="F430" s="280"/>
      <c r="G430" s="45"/>
      <c r="H430" s="45"/>
      <c r="I430" s="278"/>
      <c r="J430" s="45"/>
      <c r="K430" s="66"/>
      <c r="L430" s="66"/>
    </row>
    <row r="431" spans="1:12" x14ac:dyDescent="0.2">
      <c r="A431" s="41"/>
      <c r="B431" s="2"/>
      <c r="E431" s="279"/>
      <c r="F431" s="280"/>
      <c r="G431" s="45"/>
      <c r="H431" s="45"/>
      <c r="I431" s="278"/>
      <c r="J431" s="45"/>
      <c r="K431" s="66"/>
      <c r="L431" s="66"/>
    </row>
    <row r="432" spans="1:12" x14ac:dyDescent="0.2">
      <c r="A432" s="41"/>
      <c r="B432" s="2"/>
      <c r="E432" s="279"/>
      <c r="F432" s="280"/>
      <c r="G432" s="45"/>
      <c r="H432" s="45"/>
      <c r="I432" s="278"/>
      <c r="J432" s="45"/>
      <c r="K432" s="66"/>
      <c r="L432" s="66"/>
    </row>
    <row r="433" spans="1:12" x14ac:dyDescent="0.2">
      <c r="A433" s="41"/>
      <c r="B433" s="2"/>
      <c r="E433" s="279"/>
      <c r="F433" s="280"/>
      <c r="G433" s="45"/>
      <c r="H433" s="45"/>
      <c r="I433" s="278"/>
      <c r="J433" s="45"/>
      <c r="K433" s="66"/>
      <c r="L433" s="66"/>
    </row>
    <row r="434" spans="1:12" x14ac:dyDescent="0.2">
      <c r="A434" s="41"/>
      <c r="B434" s="2"/>
      <c r="E434" s="279"/>
      <c r="F434" s="280"/>
      <c r="G434" s="45"/>
      <c r="H434" s="45"/>
      <c r="I434" s="278"/>
      <c r="J434" s="45"/>
      <c r="K434" s="66"/>
      <c r="L434" s="66"/>
    </row>
    <row r="435" spans="1:12" x14ac:dyDescent="0.2">
      <c r="A435" s="41"/>
      <c r="B435" s="2"/>
      <c r="E435" s="279"/>
      <c r="F435" s="280"/>
      <c r="G435" s="45"/>
      <c r="H435" s="45"/>
      <c r="I435" s="278"/>
      <c r="J435" s="45"/>
      <c r="K435" s="66"/>
      <c r="L435" s="66"/>
    </row>
    <row r="436" spans="1:12" x14ac:dyDescent="0.2">
      <c r="A436" s="41"/>
      <c r="B436" s="2"/>
      <c r="E436" s="279"/>
      <c r="F436" s="280"/>
      <c r="G436" s="45"/>
      <c r="H436" s="45"/>
      <c r="I436" s="278"/>
      <c r="J436" s="45"/>
      <c r="K436" s="66"/>
      <c r="L436" s="66"/>
    </row>
    <row r="437" spans="1:12" x14ac:dyDescent="0.2">
      <c r="A437" s="41"/>
      <c r="B437" s="2"/>
      <c r="E437" s="279"/>
      <c r="F437" s="280"/>
      <c r="G437" s="45"/>
      <c r="H437" s="45"/>
      <c r="I437" s="278"/>
      <c r="J437" s="45"/>
      <c r="K437" s="66"/>
      <c r="L437" s="66"/>
    </row>
    <row r="438" spans="1:12" x14ac:dyDescent="0.2">
      <c r="A438" s="41"/>
      <c r="B438" s="2"/>
      <c r="E438" s="279"/>
      <c r="F438" s="280"/>
      <c r="G438" s="45"/>
      <c r="H438" s="45"/>
      <c r="I438" s="278"/>
      <c r="J438" s="45"/>
      <c r="K438" s="66"/>
      <c r="L438" s="66"/>
    </row>
    <row r="439" spans="1:12" x14ac:dyDescent="0.2">
      <c r="A439" s="41"/>
      <c r="B439" s="2"/>
      <c r="E439" s="279"/>
      <c r="F439" s="280"/>
      <c r="G439" s="45"/>
      <c r="H439" s="45"/>
      <c r="I439" s="278"/>
      <c r="J439" s="45"/>
      <c r="K439" s="66"/>
      <c r="L439" s="66"/>
    </row>
    <row r="440" spans="1:12" x14ac:dyDescent="0.2">
      <c r="A440" s="41"/>
      <c r="B440" s="2"/>
      <c r="E440" s="279"/>
      <c r="F440" s="280"/>
      <c r="G440" s="45"/>
      <c r="H440" s="45"/>
      <c r="I440" s="278"/>
      <c r="J440" s="45"/>
      <c r="K440" s="66"/>
      <c r="L440" s="66"/>
    </row>
    <row r="441" spans="1:12" x14ac:dyDescent="0.2">
      <c r="A441" s="41"/>
      <c r="B441" s="2"/>
      <c r="E441" s="279"/>
      <c r="F441" s="280"/>
      <c r="G441" s="45"/>
      <c r="H441" s="45"/>
      <c r="I441" s="278"/>
      <c r="J441" s="45"/>
      <c r="K441" s="66"/>
      <c r="L441" s="66"/>
    </row>
    <row r="442" spans="1:12" x14ac:dyDescent="0.2">
      <c r="A442" s="41"/>
      <c r="B442" s="2"/>
      <c r="E442" s="279"/>
      <c r="F442" s="280"/>
      <c r="G442" s="45"/>
      <c r="H442" s="45"/>
      <c r="I442" s="278"/>
      <c r="J442" s="45"/>
      <c r="K442" s="66"/>
      <c r="L442" s="66"/>
    </row>
    <row r="443" spans="1:12" x14ac:dyDescent="0.2">
      <c r="A443" s="41"/>
      <c r="B443" s="2"/>
      <c r="E443" s="279"/>
      <c r="F443" s="280"/>
      <c r="G443" s="45"/>
      <c r="H443" s="45"/>
      <c r="I443" s="278"/>
      <c r="J443" s="45"/>
      <c r="K443" s="66"/>
      <c r="L443" s="66"/>
    </row>
    <row r="444" spans="1:12" x14ac:dyDescent="0.2">
      <c r="A444" s="41"/>
      <c r="B444" s="2"/>
      <c r="E444" s="279"/>
      <c r="F444" s="280"/>
      <c r="G444" s="45"/>
      <c r="H444" s="45"/>
      <c r="I444" s="278"/>
      <c r="J444" s="45"/>
      <c r="K444" s="66"/>
      <c r="L444" s="66"/>
    </row>
    <row r="445" spans="1:12" x14ac:dyDescent="0.2">
      <c r="A445" s="41"/>
      <c r="B445" s="2"/>
      <c r="E445" s="279"/>
      <c r="F445" s="280"/>
      <c r="G445" s="45"/>
      <c r="H445" s="45"/>
      <c r="I445" s="278"/>
      <c r="J445" s="45"/>
      <c r="K445" s="66"/>
      <c r="L445" s="66"/>
    </row>
    <row r="446" spans="1:12" x14ac:dyDescent="0.2">
      <c r="A446" s="41"/>
      <c r="B446" s="2"/>
      <c r="E446" s="279"/>
      <c r="F446" s="280"/>
      <c r="G446" s="45"/>
      <c r="H446" s="45"/>
      <c r="I446" s="278"/>
      <c r="J446" s="45"/>
      <c r="K446" s="66"/>
      <c r="L446" s="66"/>
    </row>
    <row r="447" spans="1:12" x14ac:dyDescent="0.2">
      <c r="A447" s="41"/>
      <c r="B447" s="2"/>
      <c r="E447" s="279"/>
      <c r="F447" s="280"/>
      <c r="G447" s="45"/>
      <c r="H447" s="45"/>
      <c r="I447" s="278"/>
      <c r="J447" s="45"/>
      <c r="K447" s="66"/>
      <c r="L447" s="66"/>
    </row>
    <row r="448" spans="1:12" x14ac:dyDescent="0.2">
      <c r="A448" s="41"/>
      <c r="B448" s="2"/>
      <c r="E448" s="279"/>
      <c r="F448" s="280"/>
      <c r="G448" s="45"/>
      <c r="H448" s="45"/>
      <c r="I448" s="278"/>
      <c r="J448" s="45"/>
      <c r="K448" s="66"/>
      <c r="L448" s="66"/>
    </row>
    <row r="449" spans="1:12" x14ac:dyDescent="0.2">
      <c r="A449" s="41"/>
      <c r="B449" s="2"/>
      <c r="E449" s="279"/>
      <c r="F449" s="280"/>
      <c r="G449" s="45"/>
      <c r="H449" s="45"/>
      <c r="I449" s="278"/>
      <c r="J449" s="45"/>
      <c r="K449" s="66"/>
      <c r="L449" s="66"/>
    </row>
    <row r="450" spans="1:12" x14ac:dyDescent="0.2">
      <c r="A450" s="41"/>
      <c r="B450" s="2"/>
      <c r="E450" s="279"/>
      <c r="F450" s="280"/>
      <c r="G450" s="45"/>
      <c r="H450" s="45"/>
      <c r="I450" s="278"/>
      <c r="J450" s="45"/>
      <c r="K450" s="66"/>
      <c r="L450" s="66"/>
    </row>
    <row r="451" spans="1:12" x14ac:dyDescent="0.2">
      <c r="A451" s="41"/>
      <c r="B451" s="2"/>
      <c r="E451" s="279"/>
      <c r="F451" s="280"/>
      <c r="G451" s="45"/>
      <c r="H451" s="45"/>
      <c r="I451" s="278"/>
      <c r="J451" s="45"/>
      <c r="K451" s="66"/>
      <c r="L451" s="66"/>
    </row>
    <row r="452" spans="1:12" x14ac:dyDescent="0.2">
      <c r="A452" s="41"/>
      <c r="B452" s="2"/>
      <c r="E452" s="279"/>
      <c r="F452" s="280"/>
      <c r="G452" s="45"/>
      <c r="H452" s="45"/>
      <c r="I452" s="278"/>
      <c r="J452" s="45"/>
      <c r="K452" s="66"/>
      <c r="L452" s="66"/>
    </row>
    <row r="453" spans="1:12" x14ac:dyDescent="0.2">
      <c r="A453" s="41"/>
      <c r="B453" s="2"/>
      <c r="E453" s="279"/>
      <c r="F453" s="280"/>
      <c r="G453" s="45"/>
      <c r="H453" s="45"/>
      <c r="I453" s="278"/>
      <c r="J453" s="45"/>
      <c r="K453" s="66"/>
      <c r="L453" s="66"/>
    </row>
    <row r="454" spans="1:12" x14ac:dyDescent="0.2">
      <c r="A454" s="41"/>
      <c r="B454" s="2"/>
      <c r="E454" s="279"/>
      <c r="F454" s="280"/>
      <c r="G454" s="45"/>
      <c r="H454" s="45"/>
      <c r="I454" s="278"/>
      <c r="J454" s="45"/>
      <c r="K454" s="66"/>
      <c r="L454" s="66"/>
    </row>
    <row r="455" spans="1:12" x14ac:dyDescent="0.2">
      <c r="A455" s="41"/>
      <c r="B455" s="2"/>
      <c r="E455" s="279"/>
      <c r="F455" s="280"/>
      <c r="G455" s="45"/>
      <c r="H455" s="45"/>
      <c r="I455" s="278"/>
      <c r="J455" s="45"/>
      <c r="K455" s="66"/>
      <c r="L455" s="66"/>
    </row>
    <row r="456" spans="1:12" x14ac:dyDescent="0.2">
      <c r="A456" s="41"/>
      <c r="B456" s="2"/>
      <c r="E456" s="279"/>
      <c r="F456" s="280"/>
      <c r="G456" s="45"/>
      <c r="H456" s="45"/>
      <c r="I456" s="278"/>
      <c r="J456" s="45"/>
      <c r="K456" s="66"/>
      <c r="L456" s="66"/>
    </row>
    <row r="457" spans="1:12" x14ac:dyDescent="0.2">
      <c r="A457" s="41"/>
      <c r="B457" s="2"/>
      <c r="E457" s="279"/>
      <c r="F457" s="280"/>
      <c r="G457" s="45"/>
      <c r="H457" s="45"/>
      <c r="I457" s="278"/>
      <c r="J457" s="45"/>
      <c r="K457" s="66"/>
      <c r="L457" s="66"/>
    </row>
    <row r="458" spans="1:12" x14ac:dyDescent="0.2">
      <c r="A458" s="41"/>
      <c r="B458" s="2"/>
      <c r="E458" s="279"/>
      <c r="F458" s="280"/>
      <c r="G458" s="45"/>
      <c r="H458" s="45"/>
      <c r="I458" s="278"/>
      <c r="J458" s="45"/>
      <c r="K458" s="66"/>
      <c r="L458" s="66"/>
    </row>
    <row r="459" spans="1:12" x14ac:dyDescent="0.2">
      <c r="A459" s="41"/>
      <c r="B459" s="2"/>
      <c r="E459" s="279"/>
      <c r="F459" s="280"/>
      <c r="G459" s="45"/>
      <c r="H459" s="45"/>
      <c r="I459" s="278"/>
      <c r="J459" s="45"/>
      <c r="K459" s="66"/>
      <c r="L459" s="66"/>
    </row>
    <row r="460" spans="1:12" x14ac:dyDescent="0.2">
      <c r="A460" s="41"/>
      <c r="B460" s="2"/>
      <c r="E460" s="279"/>
      <c r="F460" s="280"/>
      <c r="G460" s="45"/>
      <c r="H460" s="45"/>
      <c r="I460" s="278"/>
      <c r="J460" s="45"/>
      <c r="K460" s="66"/>
      <c r="L460" s="66"/>
    </row>
    <row r="461" spans="1:12" x14ac:dyDescent="0.2">
      <c r="A461" s="41"/>
      <c r="B461" s="2"/>
      <c r="E461" s="279"/>
      <c r="F461" s="280"/>
      <c r="G461" s="45"/>
      <c r="H461" s="45"/>
      <c r="I461" s="278"/>
      <c r="J461" s="45"/>
      <c r="K461" s="66"/>
      <c r="L461" s="66"/>
    </row>
    <row r="462" spans="1:12" x14ac:dyDescent="0.2">
      <c r="A462" s="41"/>
      <c r="B462" s="2"/>
      <c r="E462" s="279"/>
      <c r="F462" s="280"/>
      <c r="G462" s="45"/>
      <c r="H462" s="45"/>
      <c r="I462" s="278"/>
      <c r="J462" s="45"/>
      <c r="K462" s="66"/>
      <c r="L462" s="66"/>
    </row>
    <row r="463" spans="1:12" x14ac:dyDescent="0.2">
      <c r="A463" s="41"/>
      <c r="B463" s="2"/>
      <c r="E463" s="279"/>
      <c r="F463" s="280"/>
      <c r="G463" s="45"/>
      <c r="H463" s="45"/>
      <c r="I463" s="278"/>
      <c r="J463" s="45"/>
      <c r="K463" s="66"/>
      <c r="L463" s="66"/>
    </row>
    <row r="464" spans="1:12" x14ac:dyDescent="0.2">
      <c r="A464" s="41"/>
      <c r="B464" s="2"/>
      <c r="E464" s="279"/>
      <c r="F464" s="280"/>
      <c r="G464" s="45"/>
      <c r="H464" s="45"/>
      <c r="I464" s="278"/>
      <c r="J464" s="45"/>
      <c r="K464" s="66"/>
      <c r="L464" s="66"/>
    </row>
    <row r="465" spans="1:12" x14ac:dyDescent="0.2">
      <c r="A465" s="41"/>
      <c r="B465" s="2"/>
      <c r="E465" s="279"/>
      <c r="F465" s="280"/>
      <c r="G465" s="45"/>
      <c r="H465" s="45"/>
      <c r="I465" s="278"/>
      <c r="J465" s="45"/>
      <c r="K465" s="66"/>
      <c r="L465" s="66"/>
    </row>
    <row r="466" spans="1:12" x14ac:dyDescent="0.2">
      <c r="A466" s="41"/>
      <c r="B466" s="2"/>
      <c r="E466" s="279"/>
      <c r="F466" s="280"/>
      <c r="G466" s="45"/>
      <c r="H466" s="45"/>
      <c r="I466" s="278"/>
      <c r="J466" s="45"/>
      <c r="K466" s="66"/>
      <c r="L466" s="66"/>
    </row>
    <row r="467" spans="1:12" x14ac:dyDescent="0.2">
      <c r="A467" s="41"/>
      <c r="B467" s="2"/>
      <c r="E467" s="279"/>
      <c r="F467" s="280"/>
      <c r="G467" s="45"/>
      <c r="H467" s="45"/>
      <c r="I467" s="278"/>
      <c r="J467" s="45"/>
      <c r="K467" s="66"/>
      <c r="L467" s="66"/>
    </row>
    <row r="468" spans="1:12" x14ac:dyDescent="0.2">
      <c r="A468" s="41"/>
      <c r="B468" s="2"/>
      <c r="E468" s="279"/>
      <c r="F468" s="280"/>
      <c r="G468" s="45"/>
      <c r="H468" s="45"/>
      <c r="I468" s="278"/>
      <c r="J468" s="45"/>
      <c r="K468" s="66"/>
      <c r="L468" s="66"/>
    </row>
    <row r="469" spans="1:12" x14ac:dyDescent="0.2">
      <c r="A469" s="41"/>
      <c r="B469" s="2"/>
      <c r="E469" s="279"/>
      <c r="F469" s="280"/>
      <c r="G469" s="45"/>
      <c r="H469" s="45"/>
      <c r="I469" s="278"/>
      <c r="J469" s="45"/>
      <c r="K469" s="66"/>
      <c r="L469" s="66"/>
    </row>
    <row r="470" spans="1:12" x14ac:dyDescent="0.2">
      <c r="A470" s="41"/>
      <c r="B470" s="2"/>
      <c r="E470" s="279"/>
      <c r="F470" s="280"/>
      <c r="G470" s="45"/>
      <c r="H470" s="45"/>
      <c r="I470" s="278"/>
      <c r="J470" s="45"/>
      <c r="K470" s="66"/>
      <c r="L470" s="66"/>
    </row>
    <row r="471" spans="1:12" x14ac:dyDescent="0.2">
      <c r="A471" s="41"/>
      <c r="B471" s="2"/>
      <c r="E471" s="279"/>
      <c r="F471" s="280"/>
      <c r="G471" s="45"/>
      <c r="H471" s="45"/>
      <c r="I471" s="278"/>
      <c r="J471" s="45"/>
      <c r="K471" s="66"/>
      <c r="L471" s="66"/>
    </row>
    <row r="472" spans="1:12" x14ac:dyDescent="0.2">
      <c r="A472" s="41"/>
      <c r="B472" s="2"/>
      <c r="E472" s="279"/>
      <c r="F472" s="280"/>
      <c r="G472" s="45"/>
      <c r="H472" s="45"/>
      <c r="I472" s="278"/>
      <c r="J472" s="45"/>
      <c r="K472" s="66"/>
      <c r="L472" s="66"/>
    </row>
    <row r="473" spans="1:12" x14ac:dyDescent="0.2">
      <c r="A473" s="41"/>
      <c r="B473" s="2"/>
      <c r="E473" s="279"/>
      <c r="F473" s="280"/>
      <c r="G473" s="45"/>
      <c r="H473" s="45"/>
      <c r="I473" s="278"/>
      <c r="J473" s="45"/>
      <c r="K473" s="66"/>
      <c r="L473" s="66"/>
    </row>
    <row r="474" spans="1:12" x14ac:dyDescent="0.2">
      <c r="A474" s="41"/>
      <c r="B474" s="2"/>
      <c r="E474" s="279"/>
      <c r="F474" s="280"/>
      <c r="G474" s="45"/>
      <c r="H474" s="45"/>
      <c r="I474" s="278"/>
      <c r="J474" s="45"/>
      <c r="K474" s="66"/>
      <c r="L474" s="66"/>
    </row>
    <row r="475" spans="1:12" x14ac:dyDescent="0.2">
      <c r="A475" s="41"/>
      <c r="B475" s="2"/>
      <c r="E475" s="279"/>
      <c r="F475" s="280"/>
      <c r="G475" s="45"/>
      <c r="H475" s="45"/>
      <c r="I475" s="278"/>
      <c r="J475" s="45"/>
      <c r="K475" s="66"/>
      <c r="L475" s="66"/>
    </row>
    <row r="476" spans="1:12" x14ac:dyDescent="0.2">
      <c r="A476" s="41"/>
      <c r="B476" s="2"/>
      <c r="E476" s="279"/>
      <c r="F476" s="280"/>
      <c r="G476" s="45"/>
      <c r="H476" s="45"/>
      <c r="I476" s="278"/>
      <c r="J476" s="45"/>
      <c r="K476" s="66"/>
      <c r="L476" s="66"/>
    </row>
    <row r="477" spans="1:12" x14ac:dyDescent="0.2">
      <c r="A477" s="41"/>
      <c r="B477" s="2"/>
      <c r="E477" s="279"/>
      <c r="F477" s="280"/>
      <c r="G477" s="45"/>
      <c r="H477" s="45"/>
      <c r="I477" s="278"/>
      <c r="J477" s="45"/>
      <c r="K477" s="66"/>
      <c r="L477" s="66"/>
    </row>
    <row r="478" spans="1:12" x14ac:dyDescent="0.2">
      <c r="A478" s="41"/>
      <c r="B478" s="2"/>
      <c r="E478" s="279"/>
      <c r="F478" s="280"/>
      <c r="G478" s="45"/>
      <c r="H478" s="45"/>
      <c r="I478" s="278"/>
      <c r="J478" s="45"/>
      <c r="K478" s="66"/>
      <c r="L478" s="66"/>
    </row>
    <row r="479" spans="1:12" x14ac:dyDescent="0.2">
      <c r="A479" s="41"/>
      <c r="B479" s="2"/>
      <c r="E479" s="279"/>
      <c r="F479" s="280"/>
      <c r="G479" s="45"/>
      <c r="H479" s="45"/>
      <c r="I479" s="278"/>
      <c r="J479" s="45"/>
      <c r="K479" s="66"/>
      <c r="L479" s="66"/>
    </row>
    <row r="480" spans="1:12" x14ac:dyDescent="0.2">
      <c r="A480" s="41"/>
      <c r="B480" s="2"/>
      <c r="E480" s="279"/>
      <c r="F480" s="280"/>
      <c r="G480" s="45"/>
      <c r="H480" s="45"/>
      <c r="I480" s="278"/>
      <c r="J480" s="45"/>
      <c r="K480" s="66"/>
      <c r="L480" s="66"/>
    </row>
    <row r="481" spans="1:12" x14ac:dyDescent="0.2">
      <c r="A481" s="41"/>
      <c r="B481" s="2"/>
      <c r="E481" s="279"/>
      <c r="F481" s="280"/>
      <c r="G481" s="45"/>
      <c r="H481" s="45"/>
      <c r="I481" s="278"/>
      <c r="J481" s="45"/>
      <c r="K481" s="66"/>
      <c r="L481" s="66"/>
    </row>
    <row r="482" spans="1:12" x14ac:dyDescent="0.2">
      <c r="A482" s="41"/>
      <c r="B482" s="2"/>
      <c r="E482" s="279"/>
      <c r="F482" s="280"/>
      <c r="G482" s="45"/>
      <c r="H482" s="45"/>
      <c r="I482" s="278"/>
      <c r="J482" s="45"/>
      <c r="K482" s="66"/>
      <c r="L482" s="66"/>
    </row>
    <row r="483" spans="1:12" x14ac:dyDescent="0.2">
      <c r="A483" s="41"/>
      <c r="B483" s="2"/>
      <c r="E483" s="279"/>
      <c r="F483" s="280"/>
      <c r="G483" s="45"/>
      <c r="H483" s="45"/>
      <c r="I483" s="278"/>
      <c r="J483" s="45"/>
      <c r="K483" s="66"/>
      <c r="L483" s="66"/>
    </row>
    <row r="484" spans="1:12" x14ac:dyDescent="0.2">
      <c r="A484" s="41"/>
      <c r="B484" s="2"/>
      <c r="E484" s="279"/>
      <c r="F484" s="280"/>
      <c r="G484" s="45"/>
      <c r="H484" s="45"/>
      <c r="I484" s="278"/>
      <c r="J484" s="45"/>
      <c r="K484" s="66"/>
      <c r="L484" s="66"/>
    </row>
    <row r="485" spans="1:12" x14ac:dyDescent="0.2">
      <c r="A485" s="41"/>
      <c r="B485" s="2"/>
      <c r="E485" s="279"/>
      <c r="F485" s="280"/>
      <c r="G485" s="45"/>
      <c r="H485" s="45"/>
      <c r="I485" s="278"/>
      <c r="J485" s="45"/>
      <c r="K485" s="66"/>
      <c r="L485" s="66"/>
    </row>
    <row r="486" spans="1:12" x14ac:dyDescent="0.2">
      <c r="A486" s="41"/>
      <c r="B486" s="2"/>
      <c r="E486" s="279"/>
      <c r="F486" s="280"/>
      <c r="G486" s="45"/>
      <c r="H486" s="45"/>
      <c r="I486" s="278"/>
      <c r="J486" s="45"/>
      <c r="K486" s="66"/>
      <c r="L486" s="66"/>
    </row>
    <row r="487" spans="1:12" x14ac:dyDescent="0.2">
      <c r="A487" s="41"/>
      <c r="B487" s="2"/>
      <c r="E487" s="279"/>
      <c r="F487" s="280"/>
      <c r="G487" s="45"/>
      <c r="H487" s="45"/>
      <c r="I487" s="278"/>
      <c r="J487" s="45"/>
      <c r="K487" s="66"/>
      <c r="L487" s="66"/>
    </row>
    <row r="488" spans="1:12" x14ac:dyDescent="0.2">
      <c r="A488" s="41"/>
      <c r="B488" s="2"/>
      <c r="E488" s="279"/>
      <c r="F488" s="280"/>
      <c r="G488" s="45"/>
      <c r="H488" s="45"/>
      <c r="I488" s="278"/>
      <c r="J488" s="45"/>
      <c r="K488" s="66"/>
      <c r="L488" s="66"/>
    </row>
    <row r="489" spans="1:12" x14ac:dyDescent="0.2">
      <c r="A489" s="41"/>
      <c r="B489" s="2"/>
      <c r="E489" s="279"/>
      <c r="F489" s="280"/>
      <c r="G489" s="45"/>
      <c r="H489" s="45"/>
      <c r="I489" s="278"/>
      <c r="J489" s="45"/>
      <c r="K489" s="66"/>
      <c r="L489" s="66"/>
    </row>
    <row r="490" spans="1:12" x14ac:dyDescent="0.2">
      <c r="A490" s="41"/>
      <c r="B490" s="2"/>
      <c r="E490" s="279"/>
      <c r="F490" s="280"/>
      <c r="G490" s="45"/>
      <c r="H490" s="45"/>
      <c r="I490" s="278"/>
      <c r="J490" s="45"/>
      <c r="K490" s="66"/>
      <c r="L490" s="66"/>
    </row>
    <row r="491" spans="1:12" x14ac:dyDescent="0.2">
      <c r="A491" s="41"/>
      <c r="B491" s="2"/>
      <c r="E491" s="279"/>
      <c r="F491" s="280"/>
      <c r="G491" s="45"/>
      <c r="H491" s="45"/>
      <c r="I491" s="278"/>
      <c r="J491" s="45"/>
      <c r="K491" s="66"/>
      <c r="L491" s="66"/>
    </row>
    <row r="492" spans="1:12" x14ac:dyDescent="0.2">
      <c r="A492" s="41"/>
      <c r="B492" s="2"/>
      <c r="E492" s="279"/>
      <c r="F492" s="280"/>
      <c r="G492" s="45"/>
      <c r="H492" s="45"/>
      <c r="I492" s="278"/>
      <c r="J492" s="45"/>
      <c r="K492" s="66"/>
      <c r="L492" s="66"/>
    </row>
    <row r="493" spans="1:12" x14ac:dyDescent="0.2">
      <c r="A493" s="41"/>
      <c r="B493" s="2"/>
      <c r="E493" s="279"/>
      <c r="F493" s="280"/>
      <c r="G493" s="45"/>
      <c r="H493" s="45"/>
      <c r="I493" s="278"/>
      <c r="J493" s="45"/>
      <c r="K493" s="66"/>
      <c r="L493" s="66"/>
    </row>
    <row r="494" spans="1:12" x14ac:dyDescent="0.2">
      <c r="A494" s="41"/>
      <c r="B494" s="2"/>
      <c r="E494" s="279"/>
      <c r="F494" s="280"/>
      <c r="G494" s="45"/>
      <c r="H494" s="45"/>
      <c r="I494" s="278"/>
      <c r="J494" s="45"/>
      <c r="K494" s="66"/>
      <c r="L494" s="66"/>
    </row>
    <row r="495" spans="1:12" x14ac:dyDescent="0.2">
      <c r="A495" s="41"/>
      <c r="B495" s="2"/>
      <c r="E495" s="279"/>
      <c r="F495" s="280"/>
      <c r="G495" s="45"/>
      <c r="H495" s="45"/>
      <c r="I495" s="278"/>
      <c r="J495" s="45"/>
      <c r="K495" s="66"/>
      <c r="L495" s="66"/>
    </row>
    <row r="496" spans="1:12" x14ac:dyDescent="0.2">
      <c r="A496" s="41"/>
      <c r="B496" s="2"/>
      <c r="E496" s="279"/>
      <c r="F496" s="280"/>
      <c r="G496" s="45"/>
      <c r="H496" s="45"/>
      <c r="I496" s="278"/>
      <c r="J496" s="45"/>
      <c r="K496" s="66"/>
      <c r="L496" s="66"/>
    </row>
    <row r="497" spans="1:12" x14ac:dyDescent="0.2">
      <c r="A497" s="41"/>
      <c r="B497" s="2"/>
      <c r="E497" s="279"/>
      <c r="F497" s="280"/>
      <c r="G497" s="45"/>
      <c r="H497" s="45"/>
      <c r="I497" s="278"/>
      <c r="J497" s="45"/>
      <c r="K497" s="66"/>
      <c r="L497" s="66"/>
    </row>
    <row r="498" spans="1:12" x14ac:dyDescent="0.2">
      <c r="A498" s="41"/>
      <c r="B498" s="2"/>
      <c r="E498" s="279"/>
      <c r="F498" s="280"/>
      <c r="G498" s="45"/>
      <c r="H498" s="45"/>
      <c r="I498" s="278"/>
      <c r="J498" s="45"/>
      <c r="K498" s="66"/>
      <c r="L498" s="66"/>
    </row>
    <row r="499" spans="1:12" x14ac:dyDescent="0.2">
      <c r="A499" s="41"/>
      <c r="B499" s="2"/>
      <c r="E499" s="279"/>
      <c r="F499" s="280"/>
      <c r="G499" s="45"/>
      <c r="H499" s="45"/>
      <c r="I499" s="278"/>
      <c r="J499" s="45"/>
      <c r="K499" s="66"/>
      <c r="L499" s="66"/>
    </row>
    <row r="500" spans="1:12" x14ac:dyDescent="0.2">
      <c r="A500" s="41"/>
      <c r="B500" s="2"/>
      <c r="E500" s="279"/>
      <c r="F500" s="280"/>
      <c r="G500" s="45"/>
      <c r="H500" s="45"/>
      <c r="I500" s="278"/>
      <c r="J500" s="45"/>
      <c r="K500" s="66"/>
      <c r="L500" s="66"/>
    </row>
    <row r="501" spans="1:12" x14ac:dyDescent="0.2">
      <c r="A501" s="41"/>
      <c r="B501" s="2"/>
      <c r="E501" s="279"/>
      <c r="F501" s="280"/>
      <c r="G501" s="45"/>
      <c r="H501" s="45"/>
      <c r="I501" s="278"/>
      <c r="J501" s="45"/>
      <c r="K501" s="66"/>
      <c r="L501" s="66"/>
    </row>
    <row r="502" spans="1:12" x14ac:dyDescent="0.2">
      <c r="A502" s="41"/>
      <c r="B502" s="2"/>
      <c r="E502" s="279"/>
      <c r="F502" s="280"/>
      <c r="G502" s="45"/>
      <c r="H502" s="45"/>
      <c r="I502" s="278"/>
      <c r="J502" s="45"/>
      <c r="K502" s="66"/>
      <c r="L502" s="66"/>
    </row>
    <row r="503" spans="1:12" x14ac:dyDescent="0.2">
      <c r="A503" s="41"/>
      <c r="B503" s="2"/>
      <c r="E503" s="279"/>
      <c r="F503" s="280"/>
      <c r="G503" s="45"/>
      <c r="H503" s="45"/>
      <c r="I503" s="278"/>
      <c r="J503" s="45"/>
      <c r="K503" s="66"/>
      <c r="L503" s="66"/>
    </row>
    <row r="504" spans="1:12" x14ac:dyDescent="0.2">
      <c r="A504" s="41"/>
      <c r="B504" s="2"/>
      <c r="E504" s="279"/>
      <c r="F504" s="280"/>
      <c r="G504" s="45"/>
      <c r="H504" s="45"/>
      <c r="I504" s="278"/>
      <c r="J504" s="45"/>
      <c r="K504" s="66"/>
      <c r="L504" s="66"/>
    </row>
    <row r="505" spans="1:12" x14ac:dyDescent="0.2">
      <c r="A505" s="41"/>
      <c r="B505" s="2"/>
      <c r="E505" s="279"/>
      <c r="F505" s="280"/>
      <c r="G505" s="45"/>
      <c r="H505" s="45"/>
      <c r="I505" s="278"/>
      <c r="J505" s="45"/>
      <c r="K505" s="66"/>
      <c r="L505" s="66"/>
    </row>
    <row r="506" spans="1:12" x14ac:dyDescent="0.2">
      <c r="A506" s="41"/>
      <c r="B506" s="2"/>
      <c r="E506" s="279"/>
      <c r="F506" s="280"/>
      <c r="G506" s="45"/>
      <c r="H506" s="45"/>
      <c r="I506" s="278"/>
      <c r="J506" s="45"/>
      <c r="K506" s="66"/>
      <c r="L506" s="66"/>
    </row>
    <row r="507" spans="1:12" x14ac:dyDescent="0.2">
      <c r="A507" s="41"/>
      <c r="B507" s="2"/>
      <c r="E507" s="279"/>
      <c r="F507" s="280"/>
      <c r="G507" s="45"/>
      <c r="H507" s="45"/>
      <c r="I507" s="278"/>
      <c r="J507" s="45"/>
      <c r="K507" s="66"/>
      <c r="L507" s="66"/>
    </row>
    <row r="508" spans="1:12" x14ac:dyDescent="0.2">
      <c r="A508" s="41"/>
      <c r="B508" s="2"/>
      <c r="E508" s="279"/>
      <c r="F508" s="280"/>
      <c r="G508" s="45"/>
      <c r="H508" s="45"/>
      <c r="I508" s="278"/>
      <c r="J508" s="45"/>
      <c r="K508" s="66"/>
      <c r="L508" s="66"/>
    </row>
    <row r="509" spans="1:12" x14ac:dyDescent="0.2">
      <c r="A509" s="41"/>
      <c r="B509" s="2"/>
      <c r="E509" s="279"/>
      <c r="F509" s="280"/>
      <c r="G509" s="45"/>
      <c r="H509" s="45"/>
      <c r="I509" s="278"/>
      <c r="J509" s="45"/>
      <c r="K509" s="66"/>
      <c r="L509" s="66"/>
    </row>
    <row r="510" spans="1:12" x14ac:dyDescent="0.2">
      <c r="A510" s="41"/>
      <c r="B510" s="2"/>
      <c r="E510" s="279"/>
      <c r="F510" s="280"/>
      <c r="G510" s="45"/>
      <c r="H510" s="45"/>
      <c r="I510" s="278"/>
      <c r="J510" s="45"/>
      <c r="K510" s="66"/>
      <c r="L510" s="66"/>
    </row>
    <row r="511" spans="1:12" x14ac:dyDescent="0.2">
      <c r="A511" s="41"/>
      <c r="B511" s="2"/>
      <c r="E511" s="279"/>
      <c r="F511" s="280"/>
      <c r="G511" s="45"/>
      <c r="H511" s="45"/>
      <c r="I511" s="278"/>
      <c r="J511" s="45"/>
      <c r="K511" s="66"/>
      <c r="L511" s="66"/>
    </row>
    <row r="512" spans="1:12" x14ac:dyDescent="0.2">
      <c r="A512" s="41"/>
      <c r="B512" s="2"/>
      <c r="E512" s="279"/>
      <c r="F512" s="280"/>
      <c r="G512" s="45"/>
      <c r="H512" s="45"/>
      <c r="I512" s="278"/>
      <c r="J512" s="45"/>
      <c r="K512" s="66"/>
      <c r="L512" s="66"/>
    </row>
    <row r="513" spans="1:12" x14ac:dyDescent="0.2">
      <c r="A513" s="41"/>
      <c r="B513" s="2"/>
      <c r="E513" s="279"/>
      <c r="F513" s="280"/>
      <c r="G513" s="45"/>
      <c r="H513" s="45"/>
      <c r="I513" s="278"/>
      <c r="J513" s="45"/>
      <c r="K513" s="66"/>
      <c r="L513" s="66"/>
    </row>
    <row r="514" spans="1:12" x14ac:dyDescent="0.2">
      <c r="A514" s="41"/>
      <c r="B514" s="2"/>
      <c r="E514" s="279"/>
      <c r="F514" s="280"/>
      <c r="G514" s="45"/>
      <c r="H514" s="45"/>
      <c r="I514" s="278"/>
      <c r="J514" s="45"/>
      <c r="K514" s="66"/>
      <c r="L514" s="66"/>
    </row>
    <row r="515" spans="1:12" x14ac:dyDescent="0.2">
      <c r="A515" s="41"/>
      <c r="B515" s="2"/>
      <c r="E515" s="279"/>
      <c r="F515" s="280"/>
      <c r="G515" s="45"/>
      <c r="H515" s="45"/>
      <c r="I515" s="278"/>
      <c r="J515" s="45"/>
      <c r="K515" s="66"/>
      <c r="L515" s="66"/>
    </row>
    <row r="516" spans="1:12" x14ac:dyDescent="0.2">
      <c r="A516" s="41"/>
      <c r="B516" s="2"/>
      <c r="E516" s="279"/>
      <c r="F516" s="280"/>
      <c r="G516" s="45"/>
      <c r="H516" s="45"/>
      <c r="I516" s="278"/>
      <c r="J516" s="45"/>
      <c r="K516" s="66"/>
      <c r="L516" s="66"/>
    </row>
    <row r="517" spans="1:12" x14ac:dyDescent="0.2">
      <c r="A517" s="41"/>
      <c r="B517" s="2"/>
      <c r="E517" s="279"/>
      <c r="F517" s="280"/>
      <c r="G517" s="45"/>
      <c r="H517" s="45"/>
      <c r="I517" s="278"/>
      <c r="J517" s="45"/>
      <c r="K517" s="66"/>
      <c r="L517" s="66"/>
    </row>
    <row r="518" spans="1:12" x14ac:dyDescent="0.2">
      <c r="A518" s="41"/>
      <c r="B518" s="2"/>
      <c r="E518" s="279"/>
      <c r="F518" s="280"/>
      <c r="G518" s="45"/>
      <c r="H518" s="45"/>
      <c r="I518" s="278"/>
      <c r="J518" s="45"/>
      <c r="K518" s="66"/>
      <c r="L518" s="66"/>
    </row>
    <row r="519" spans="1:12" x14ac:dyDescent="0.2">
      <c r="A519" s="41"/>
      <c r="B519" s="2"/>
      <c r="E519" s="279"/>
      <c r="F519" s="280"/>
      <c r="G519" s="45"/>
      <c r="H519" s="45"/>
      <c r="I519" s="278"/>
      <c r="J519" s="45"/>
      <c r="K519" s="66"/>
      <c r="L519" s="66"/>
    </row>
    <row r="520" spans="1:12" x14ac:dyDescent="0.2">
      <c r="A520" s="41"/>
      <c r="B520" s="2"/>
      <c r="E520" s="279"/>
      <c r="F520" s="280"/>
      <c r="G520" s="45"/>
      <c r="H520" s="45"/>
      <c r="I520" s="278"/>
      <c r="J520" s="45"/>
      <c r="K520" s="66"/>
      <c r="L520" s="66"/>
    </row>
    <row r="521" spans="1:12" x14ac:dyDescent="0.2">
      <c r="A521" s="41"/>
      <c r="B521" s="2"/>
      <c r="E521" s="279"/>
      <c r="F521" s="280"/>
      <c r="G521" s="45"/>
      <c r="H521" s="45"/>
      <c r="I521" s="278"/>
      <c r="J521" s="45"/>
      <c r="K521" s="66"/>
      <c r="L521" s="66"/>
    </row>
    <row r="522" spans="1:12" x14ac:dyDescent="0.2">
      <c r="A522" s="41"/>
      <c r="B522" s="2"/>
      <c r="E522" s="279"/>
      <c r="F522" s="280"/>
      <c r="G522" s="45"/>
      <c r="H522" s="45"/>
      <c r="I522" s="278"/>
      <c r="J522" s="45"/>
      <c r="K522" s="66"/>
      <c r="L522" s="66"/>
    </row>
    <row r="523" spans="1:12" x14ac:dyDescent="0.2">
      <c r="A523" s="41"/>
      <c r="B523" s="2"/>
      <c r="E523" s="279"/>
      <c r="F523" s="280"/>
      <c r="G523" s="45"/>
      <c r="H523" s="45"/>
      <c r="I523" s="278"/>
      <c r="J523" s="45"/>
      <c r="K523" s="66"/>
      <c r="L523" s="66"/>
    </row>
    <row r="524" spans="1:12" x14ac:dyDescent="0.2">
      <c r="A524" s="41"/>
      <c r="B524" s="2"/>
      <c r="E524" s="279"/>
      <c r="F524" s="280"/>
      <c r="G524" s="45"/>
      <c r="H524" s="45"/>
      <c r="I524" s="278"/>
      <c r="J524" s="45"/>
      <c r="K524" s="66"/>
      <c r="L524" s="66"/>
    </row>
    <row r="525" spans="1:12" x14ac:dyDescent="0.2">
      <c r="A525" s="41"/>
      <c r="B525" s="2"/>
      <c r="E525" s="279"/>
      <c r="F525" s="280"/>
      <c r="G525" s="45"/>
      <c r="H525" s="45"/>
      <c r="I525" s="278"/>
      <c r="J525" s="45"/>
      <c r="K525" s="66"/>
      <c r="L525" s="66"/>
    </row>
    <row r="526" spans="1:12" x14ac:dyDescent="0.2">
      <c r="A526" s="41"/>
      <c r="B526" s="2"/>
      <c r="E526" s="279"/>
      <c r="F526" s="280"/>
      <c r="G526" s="45"/>
      <c r="H526" s="45"/>
      <c r="I526" s="278"/>
      <c r="J526" s="45"/>
      <c r="K526" s="66"/>
      <c r="L526" s="66"/>
    </row>
    <row r="527" spans="1:12" x14ac:dyDescent="0.2">
      <c r="A527" s="41"/>
      <c r="B527" s="2"/>
      <c r="E527" s="279"/>
      <c r="F527" s="280"/>
      <c r="G527" s="45"/>
      <c r="H527" s="45"/>
      <c r="I527" s="278"/>
      <c r="J527" s="45"/>
      <c r="K527" s="66"/>
      <c r="L527" s="66"/>
    </row>
    <row r="528" spans="1:12" x14ac:dyDescent="0.2">
      <c r="A528" s="41"/>
      <c r="B528" s="2"/>
      <c r="E528" s="279"/>
      <c r="F528" s="280"/>
      <c r="G528" s="45"/>
      <c r="H528" s="45"/>
      <c r="I528" s="278"/>
      <c r="J528" s="45"/>
      <c r="K528" s="66"/>
      <c r="L528" s="66"/>
    </row>
    <row r="529" spans="1:12" x14ac:dyDescent="0.2">
      <c r="A529" s="41"/>
      <c r="B529" s="2"/>
      <c r="E529" s="279"/>
      <c r="F529" s="280"/>
      <c r="G529" s="45"/>
      <c r="H529" s="45"/>
      <c r="I529" s="278"/>
      <c r="J529" s="45"/>
      <c r="K529" s="66"/>
      <c r="L529" s="66"/>
    </row>
    <row r="530" spans="1:12" x14ac:dyDescent="0.2">
      <c r="A530" s="41"/>
      <c r="B530" s="2"/>
      <c r="E530" s="279"/>
      <c r="F530" s="280"/>
      <c r="G530" s="45"/>
      <c r="H530" s="45"/>
      <c r="I530" s="278"/>
      <c r="J530" s="45"/>
      <c r="K530" s="66"/>
      <c r="L530" s="66"/>
    </row>
    <row r="531" spans="1:12" x14ac:dyDescent="0.2">
      <c r="A531" s="41"/>
      <c r="B531" s="2"/>
      <c r="E531" s="279"/>
      <c r="F531" s="280"/>
      <c r="G531" s="45"/>
      <c r="H531" s="45"/>
      <c r="I531" s="278"/>
      <c r="J531" s="45"/>
      <c r="K531" s="66"/>
      <c r="L531" s="66"/>
    </row>
    <row r="532" spans="1:12" x14ac:dyDescent="0.2">
      <c r="A532" s="41"/>
      <c r="B532" s="2"/>
      <c r="E532" s="279"/>
      <c r="F532" s="280"/>
      <c r="G532" s="45"/>
      <c r="H532" s="45"/>
      <c r="I532" s="278"/>
      <c r="J532" s="45"/>
      <c r="K532" s="66"/>
      <c r="L532" s="66"/>
    </row>
    <row r="533" spans="1:12" x14ac:dyDescent="0.2">
      <c r="A533" s="41"/>
      <c r="B533" s="2"/>
      <c r="E533" s="279"/>
      <c r="F533" s="280"/>
      <c r="G533" s="45"/>
      <c r="H533" s="45"/>
      <c r="I533" s="278"/>
      <c r="J533" s="45"/>
      <c r="K533" s="66"/>
      <c r="L533" s="66"/>
    </row>
    <row r="534" spans="1:12" x14ac:dyDescent="0.2">
      <c r="A534" s="41"/>
      <c r="B534" s="2"/>
      <c r="E534" s="279"/>
      <c r="F534" s="280"/>
      <c r="G534" s="45"/>
      <c r="H534" s="45"/>
      <c r="I534" s="278"/>
      <c r="J534" s="45"/>
      <c r="K534" s="66"/>
      <c r="L534" s="66"/>
    </row>
    <row r="535" spans="1:12" x14ac:dyDescent="0.2">
      <c r="A535" s="41"/>
      <c r="B535" s="2"/>
      <c r="E535" s="279"/>
      <c r="F535" s="280"/>
      <c r="G535" s="45"/>
      <c r="H535" s="45"/>
      <c r="I535" s="278"/>
      <c r="J535" s="45"/>
      <c r="K535" s="66"/>
      <c r="L535" s="66"/>
    </row>
    <row r="536" spans="1:12" x14ac:dyDescent="0.2">
      <c r="A536" s="41"/>
      <c r="B536" s="2"/>
      <c r="E536" s="279"/>
      <c r="F536" s="280"/>
      <c r="G536" s="45"/>
      <c r="H536" s="45"/>
      <c r="I536" s="278"/>
      <c r="J536" s="45"/>
      <c r="K536" s="66"/>
      <c r="L536" s="66"/>
    </row>
    <row r="537" spans="1:12" x14ac:dyDescent="0.2">
      <c r="A537" s="41"/>
      <c r="B537" s="2"/>
      <c r="E537" s="279"/>
      <c r="F537" s="280"/>
      <c r="G537" s="45"/>
      <c r="H537" s="45"/>
      <c r="I537" s="278"/>
      <c r="J537" s="45"/>
      <c r="K537" s="66"/>
      <c r="L537" s="66"/>
    </row>
    <row r="538" spans="1:12" x14ac:dyDescent="0.2">
      <c r="A538" s="41"/>
      <c r="B538" s="2"/>
      <c r="E538" s="279"/>
      <c r="F538" s="280"/>
      <c r="G538" s="45"/>
      <c r="H538" s="45"/>
      <c r="I538" s="278"/>
      <c r="J538" s="45"/>
      <c r="K538" s="66"/>
      <c r="L538" s="66"/>
    </row>
    <row r="539" spans="1:12" x14ac:dyDescent="0.2">
      <c r="A539" s="41"/>
      <c r="B539" s="2"/>
      <c r="E539" s="279"/>
      <c r="F539" s="280"/>
      <c r="G539" s="45"/>
      <c r="H539" s="45"/>
      <c r="I539" s="278"/>
      <c r="J539" s="45"/>
      <c r="K539" s="66"/>
      <c r="L539" s="66"/>
    </row>
    <row r="540" spans="1:12" x14ac:dyDescent="0.2">
      <c r="A540" s="41"/>
      <c r="B540" s="2"/>
      <c r="E540" s="279"/>
      <c r="F540" s="280"/>
      <c r="G540" s="45"/>
      <c r="H540" s="45"/>
      <c r="I540" s="278"/>
      <c r="J540" s="45"/>
      <c r="K540" s="66"/>
      <c r="L540" s="66"/>
    </row>
    <row r="541" spans="1:12" x14ac:dyDescent="0.2">
      <c r="A541" s="41"/>
      <c r="B541" s="2"/>
      <c r="E541" s="279"/>
      <c r="F541" s="280"/>
      <c r="G541" s="45"/>
      <c r="H541" s="45"/>
      <c r="I541" s="278"/>
      <c r="J541" s="45"/>
      <c r="K541" s="66"/>
      <c r="L541" s="66"/>
    </row>
    <row r="542" spans="1:12" x14ac:dyDescent="0.2">
      <c r="A542" s="41"/>
      <c r="B542" s="2"/>
      <c r="E542" s="279"/>
      <c r="F542" s="280"/>
      <c r="G542" s="45"/>
      <c r="H542" s="45"/>
      <c r="I542" s="278"/>
      <c r="J542" s="45"/>
      <c r="K542" s="66"/>
      <c r="L542" s="66"/>
    </row>
    <row r="543" spans="1:12" x14ac:dyDescent="0.2">
      <c r="A543" s="41"/>
      <c r="B543" s="2"/>
      <c r="E543" s="279"/>
      <c r="F543" s="280"/>
      <c r="G543" s="45"/>
      <c r="H543" s="45"/>
      <c r="I543" s="278"/>
      <c r="J543" s="45"/>
      <c r="K543" s="66"/>
      <c r="L543" s="66"/>
    </row>
    <row r="544" spans="1:12" x14ac:dyDescent="0.2">
      <c r="A544" s="41"/>
      <c r="B544" s="2"/>
      <c r="E544" s="279"/>
      <c r="F544" s="280"/>
      <c r="G544" s="45"/>
      <c r="H544" s="45"/>
      <c r="I544" s="278"/>
      <c r="J544" s="45"/>
      <c r="K544" s="66"/>
      <c r="L544" s="66"/>
    </row>
    <row r="545" spans="1:12" x14ac:dyDescent="0.2">
      <c r="A545" s="41"/>
      <c r="B545" s="2"/>
      <c r="E545" s="279"/>
      <c r="F545" s="280"/>
      <c r="G545" s="45"/>
      <c r="H545" s="45"/>
      <c r="I545" s="278"/>
      <c r="J545" s="45"/>
      <c r="K545" s="66"/>
      <c r="L545" s="66"/>
    </row>
    <row r="546" spans="1:12" x14ac:dyDescent="0.2">
      <c r="A546" s="41"/>
      <c r="B546" s="2"/>
      <c r="E546" s="279"/>
      <c r="F546" s="280"/>
      <c r="G546" s="45"/>
      <c r="H546" s="45"/>
      <c r="I546" s="278"/>
      <c r="J546" s="45"/>
      <c r="K546" s="66"/>
      <c r="L546" s="66"/>
    </row>
    <row r="547" spans="1:12" x14ac:dyDescent="0.2">
      <c r="A547" s="41"/>
      <c r="B547" s="2"/>
      <c r="E547" s="279"/>
      <c r="F547" s="280"/>
      <c r="G547" s="45"/>
      <c r="H547" s="45"/>
      <c r="I547" s="278"/>
      <c r="J547" s="45"/>
      <c r="K547" s="66"/>
      <c r="L547" s="66"/>
    </row>
    <row r="548" spans="1:12" x14ac:dyDescent="0.2">
      <c r="A548" s="41"/>
      <c r="B548" s="2"/>
      <c r="E548" s="279"/>
      <c r="F548" s="280"/>
      <c r="G548" s="45"/>
      <c r="H548" s="45"/>
      <c r="I548" s="278"/>
      <c r="J548" s="45"/>
      <c r="K548" s="66"/>
      <c r="L548" s="66"/>
    </row>
    <row r="549" spans="1:12" x14ac:dyDescent="0.2">
      <c r="A549" s="41"/>
      <c r="B549" s="2"/>
      <c r="E549" s="279"/>
      <c r="F549" s="280"/>
      <c r="G549" s="45"/>
      <c r="H549" s="45"/>
      <c r="I549" s="278"/>
      <c r="J549" s="45"/>
      <c r="K549" s="66"/>
      <c r="L549" s="66"/>
    </row>
    <row r="550" spans="1:12" x14ac:dyDescent="0.2">
      <c r="A550" s="41"/>
      <c r="B550" s="2"/>
      <c r="E550" s="279"/>
      <c r="F550" s="280"/>
      <c r="G550" s="45"/>
      <c r="H550" s="45"/>
      <c r="I550" s="278"/>
      <c r="J550" s="45"/>
      <c r="K550" s="66"/>
      <c r="L550" s="66"/>
    </row>
    <row r="551" spans="1:12" x14ac:dyDescent="0.2">
      <c r="A551" s="41"/>
      <c r="B551" s="2"/>
      <c r="E551" s="279"/>
      <c r="F551" s="280"/>
      <c r="G551" s="45"/>
      <c r="H551" s="45"/>
      <c r="I551" s="278"/>
      <c r="J551" s="45"/>
      <c r="K551" s="66"/>
      <c r="L551" s="66"/>
    </row>
    <row r="552" spans="1:12" x14ac:dyDescent="0.2">
      <c r="A552" s="41"/>
      <c r="B552" s="2"/>
      <c r="E552" s="279"/>
      <c r="F552" s="280"/>
      <c r="G552" s="45"/>
      <c r="H552" s="45"/>
      <c r="I552" s="278"/>
      <c r="J552" s="45"/>
      <c r="K552" s="66"/>
      <c r="L552" s="66"/>
    </row>
    <row r="553" spans="1:12" x14ac:dyDescent="0.2">
      <c r="A553" s="41"/>
      <c r="B553" s="2"/>
      <c r="E553" s="279"/>
      <c r="F553" s="280"/>
      <c r="G553" s="45"/>
      <c r="H553" s="45"/>
      <c r="I553" s="278"/>
      <c r="J553" s="45"/>
      <c r="K553" s="66"/>
      <c r="L553" s="66"/>
    </row>
    <row r="554" spans="1:12" x14ac:dyDescent="0.2">
      <c r="A554" s="41"/>
      <c r="B554" s="2"/>
      <c r="E554" s="279"/>
      <c r="F554" s="280"/>
      <c r="G554" s="45"/>
      <c r="H554" s="45"/>
      <c r="I554" s="278"/>
      <c r="J554" s="45"/>
      <c r="K554" s="66"/>
      <c r="L554" s="66"/>
    </row>
    <row r="555" spans="1:12" x14ac:dyDescent="0.2">
      <c r="A555" s="41"/>
      <c r="B555" s="2"/>
      <c r="E555" s="279"/>
      <c r="F555" s="280"/>
      <c r="G555" s="45"/>
      <c r="H555" s="45"/>
      <c r="I555" s="278"/>
      <c r="J555" s="45"/>
      <c r="K555" s="66"/>
      <c r="L555" s="66"/>
    </row>
    <row r="556" spans="1:12" x14ac:dyDescent="0.2">
      <c r="A556" s="41"/>
      <c r="B556" s="2"/>
      <c r="E556" s="279"/>
      <c r="F556" s="280"/>
      <c r="G556" s="45"/>
      <c r="H556" s="45"/>
      <c r="I556" s="278"/>
      <c r="J556" s="45"/>
      <c r="K556" s="66"/>
      <c r="L556" s="66"/>
    </row>
    <row r="557" spans="1:12" x14ac:dyDescent="0.2">
      <c r="A557" s="41"/>
      <c r="B557" s="2"/>
      <c r="E557" s="279"/>
      <c r="F557" s="280"/>
      <c r="G557" s="45"/>
      <c r="H557" s="45"/>
      <c r="I557" s="278"/>
      <c r="J557" s="45"/>
      <c r="K557" s="66"/>
      <c r="L557" s="66"/>
    </row>
    <row r="558" spans="1:12" x14ac:dyDescent="0.2">
      <c r="A558" s="41"/>
      <c r="B558" s="2"/>
      <c r="E558" s="279"/>
      <c r="F558" s="280"/>
      <c r="G558" s="45"/>
      <c r="H558" s="45"/>
      <c r="I558" s="278"/>
      <c r="J558" s="45"/>
      <c r="K558" s="66"/>
      <c r="L558" s="66"/>
    </row>
    <row r="559" spans="1:12" x14ac:dyDescent="0.2">
      <c r="A559" s="41"/>
      <c r="B559" s="2"/>
      <c r="E559" s="279"/>
      <c r="F559" s="280"/>
      <c r="G559" s="45"/>
      <c r="H559" s="45"/>
      <c r="I559" s="278"/>
      <c r="J559" s="45"/>
      <c r="K559" s="66"/>
      <c r="L559" s="66"/>
    </row>
    <row r="560" spans="1:12" x14ac:dyDescent="0.2">
      <c r="A560" s="41"/>
      <c r="B560" s="2"/>
      <c r="E560" s="279"/>
      <c r="F560" s="280"/>
      <c r="G560" s="45"/>
      <c r="H560" s="45"/>
      <c r="I560" s="278"/>
      <c r="J560" s="45"/>
      <c r="K560" s="66"/>
      <c r="L560" s="66"/>
    </row>
    <row r="561" spans="1:12" x14ac:dyDescent="0.2">
      <c r="A561" s="41"/>
      <c r="B561" s="2"/>
      <c r="E561" s="279"/>
      <c r="F561" s="280"/>
      <c r="G561" s="45"/>
      <c r="H561" s="45"/>
      <c r="I561" s="278"/>
      <c r="J561" s="45"/>
      <c r="K561" s="66"/>
      <c r="L561" s="66"/>
    </row>
    <row r="562" spans="1:12" x14ac:dyDescent="0.2">
      <c r="A562" s="41"/>
      <c r="B562" s="2"/>
      <c r="E562" s="279"/>
      <c r="F562" s="280"/>
      <c r="G562" s="45"/>
      <c r="H562" s="45"/>
      <c r="I562" s="278"/>
      <c r="J562" s="45"/>
      <c r="K562" s="66"/>
      <c r="L562" s="66"/>
    </row>
    <row r="563" spans="1:12" x14ac:dyDescent="0.2">
      <c r="A563" s="41"/>
      <c r="B563" s="2"/>
      <c r="E563" s="279"/>
      <c r="F563" s="280"/>
      <c r="G563" s="45"/>
      <c r="H563" s="45"/>
      <c r="I563" s="278"/>
      <c r="J563" s="45"/>
      <c r="K563" s="66"/>
      <c r="L563" s="66"/>
    </row>
    <row r="564" spans="1:12" x14ac:dyDescent="0.2">
      <c r="A564" s="41"/>
      <c r="B564" s="2"/>
      <c r="E564" s="279"/>
      <c r="F564" s="280"/>
      <c r="G564" s="45"/>
      <c r="H564" s="45"/>
      <c r="I564" s="278"/>
      <c r="J564" s="45"/>
      <c r="K564" s="66"/>
      <c r="L564" s="66"/>
    </row>
    <row r="565" spans="1:12" x14ac:dyDescent="0.2">
      <c r="A565" s="41"/>
      <c r="B565" s="2"/>
      <c r="E565" s="279"/>
      <c r="F565" s="280"/>
      <c r="G565" s="45"/>
      <c r="H565" s="45"/>
      <c r="I565" s="278"/>
      <c r="J565" s="45"/>
      <c r="K565" s="66"/>
      <c r="L565" s="66"/>
    </row>
    <row r="566" spans="1:12" x14ac:dyDescent="0.2">
      <c r="A566" s="41"/>
      <c r="B566" s="2"/>
      <c r="E566" s="279"/>
      <c r="F566" s="280"/>
      <c r="G566" s="45"/>
      <c r="H566" s="45"/>
      <c r="I566" s="278"/>
      <c r="J566" s="45"/>
      <c r="K566" s="66"/>
      <c r="L566" s="66"/>
    </row>
    <row r="567" spans="1:12" x14ac:dyDescent="0.2">
      <c r="A567" s="41"/>
      <c r="B567" s="2"/>
      <c r="E567" s="279"/>
      <c r="F567" s="280"/>
      <c r="G567" s="45"/>
      <c r="H567" s="45"/>
      <c r="I567" s="278"/>
      <c r="J567" s="45"/>
      <c r="K567" s="66"/>
      <c r="L567" s="66"/>
    </row>
    <row r="568" spans="1:12" x14ac:dyDescent="0.2">
      <c r="A568" s="41"/>
      <c r="B568" s="2"/>
      <c r="E568" s="279"/>
      <c r="F568" s="280"/>
      <c r="G568" s="45"/>
      <c r="H568" s="45"/>
      <c r="I568" s="278"/>
      <c r="J568" s="45"/>
      <c r="K568" s="66"/>
      <c r="L568" s="66"/>
    </row>
    <row r="569" spans="1:12" x14ac:dyDescent="0.2">
      <c r="A569" s="41"/>
      <c r="B569" s="2"/>
      <c r="E569" s="279"/>
      <c r="F569" s="280"/>
      <c r="G569" s="45"/>
      <c r="H569" s="45"/>
      <c r="I569" s="278"/>
      <c r="J569" s="45"/>
      <c r="K569" s="66"/>
      <c r="L569" s="66"/>
    </row>
    <row r="570" spans="1:12" x14ac:dyDescent="0.2">
      <c r="A570" s="41"/>
      <c r="B570" s="2"/>
      <c r="E570" s="279"/>
      <c r="F570" s="280"/>
      <c r="G570" s="45"/>
      <c r="H570" s="45"/>
      <c r="I570" s="278"/>
      <c r="J570" s="45"/>
      <c r="K570" s="66"/>
      <c r="L570" s="66"/>
    </row>
    <row r="571" spans="1:12" x14ac:dyDescent="0.2">
      <c r="A571" s="41"/>
      <c r="B571" s="2"/>
      <c r="E571" s="279"/>
      <c r="F571" s="280"/>
      <c r="G571" s="45"/>
      <c r="H571" s="45"/>
      <c r="I571" s="278"/>
      <c r="J571" s="45"/>
      <c r="K571" s="66"/>
      <c r="L571" s="66"/>
    </row>
    <row r="572" spans="1:12" x14ac:dyDescent="0.2">
      <c r="A572" s="41"/>
      <c r="B572" s="2"/>
      <c r="E572" s="279"/>
      <c r="F572" s="280"/>
      <c r="G572" s="45"/>
      <c r="H572" s="45"/>
      <c r="I572" s="278"/>
      <c r="J572" s="45"/>
      <c r="K572" s="66"/>
      <c r="L572" s="66"/>
    </row>
    <row r="573" spans="1:12" x14ac:dyDescent="0.2">
      <c r="A573" s="41"/>
      <c r="B573" s="2"/>
      <c r="E573" s="279"/>
      <c r="F573" s="280"/>
      <c r="G573" s="45"/>
      <c r="H573" s="45"/>
      <c r="I573" s="278"/>
      <c r="J573" s="45"/>
      <c r="K573" s="66"/>
      <c r="L573" s="66"/>
    </row>
    <row r="574" spans="1:12" x14ac:dyDescent="0.2">
      <c r="A574" s="41"/>
      <c r="B574" s="2"/>
      <c r="E574" s="279"/>
      <c r="F574" s="280"/>
      <c r="G574" s="45"/>
      <c r="H574" s="45"/>
      <c r="I574" s="278"/>
      <c r="J574" s="45"/>
      <c r="K574" s="66"/>
      <c r="L574" s="66"/>
    </row>
    <row r="575" spans="1:12" x14ac:dyDescent="0.2">
      <c r="A575" s="41"/>
      <c r="B575" s="2"/>
      <c r="E575" s="279"/>
      <c r="F575" s="280"/>
      <c r="G575" s="45"/>
      <c r="H575" s="45"/>
      <c r="I575" s="278"/>
      <c r="J575" s="45"/>
      <c r="K575" s="66"/>
      <c r="L575" s="66"/>
    </row>
    <row r="576" spans="1:12" x14ac:dyDescent="0.2">
      <c r="A576" s="41"/>
      <c r="B576" s="2"/>
      <c r="E576" s="279"/>
      <c r="F576" s="280"/>
      <c r="G576" s="45"/>
      <c r="H576" s="45"/>
      <c r="I576" s="278"/>
      <c r="J576" s="45"/>
      <c r="K576" s="66"/>
      <c r="L576" s="66"/>
    </row>
    <row r="577" spans="1:12" x14ac:dyDescent="0.2">
      <c r="A577" s="41"/>
      <c r="B577" s="2"/>
      <c r="E577" s="279"/>
      <c r="F577" s="280"/>
      <c r="G577" s="45"/>
      <c r="H577" s="45"/>
      <c r="I577" s="278"/>
      <c r="J577" s="45"/>
      <c r="K577" s="66"/>
      <c r="L577" s="66"/>
    </row>
    <row r="578" spans="1:12" x14ac:dyDescent="0.2">
      <c r="A578" s="41"/>
      <c r="B578" s="2"/>
      <c r="E578" s="279"/>
      <c r="F578" s="280"/>
      <c r="G578" s="45"/>
      <c r="H578" s="45"/>
      <c r="I578" s="278"/>
      <c r="J578" s="45"/>
      <c r="K578" s="66"/>
      <c r="L578" s="66"/>
    </row>
    <row r="579" spans="1:12" x14ac:dyDescent="0.2">
      <c r="A579" s="41"/>
      <c r="B579" s="2"/>
      <c r="E579" s="279"/>
      <c r="F579" s="280"/>
      <c r="G579" s="45"/>
      <c r="H579" s="45"/>
      <c r="I579" s="278"/>
      <c r="J579" s="45"/>
      <c r="K579" s="66"/>
      <c r="L579" s="66"/>
    </row>
    <row r="580" spans="1:12" x14ac:dyDescent="0.2">
      <c r="A580" s="41"/>
      <c r="B580" s="2"/>
      <c r="E580" s="279"/>
      <c r="F580" s="280"/>
      <c r="G580" s="45"/>
      <c r="H580" s="45"/>
      <c r="I580" s="278"/>
      <c r="J580" s="45"/>
      <c r="K580" s="66"/>
      <c r="L580" s="66"/>
    </row>
    <row r="581" spans="1:12" x14ac:dyDescent="0.2">
      <c r="A581" s="41"/>
      <c r="B581" s="2"/>
      <c r="E581" s="279"/>
      <c r="F581" s="280"/>
      <c r="G581" s="45"/>
      <c r="H581" s="45"/>
      <c r="I581" s="278"/>
      <c r="J581" s="45"/>
      <c r="K581" s="66"/>
      <c r="L581" s="66"/>
    </row>
    <row r="582" spans="1:12" x14ac:dyDescent="0.2">
      <c r="A582" s="41"/>
      <c r="B582" s="2"/>
      <c r="E582" s="279"/>
      <c r="F582" s="280"/>
      <c r="G582" s="45"/>
      <c r="H582" s="45"/>
      <c r="I582" s="278"/>
      <c r="J582" s="45"/>
      <c r="K582" s="66"/>
      <c r="L582" s="66"/>
    </row>
    <row r="583" spans="1:12" x14ac:dyDescent="0.2">
      <c r="A583" s="41"/>
      <c r="B583" s="2"/>
      <c r="E583" s="279"/>
      <c r="F583" s="280"/>
      <c r="G583" s="45"/>
      <c r="H583" s="45"/>
      <c r="I583" s="278"/>
      <c r="J583" s="45"/>
      <c r="K583" s="66"/>
      <c r="L583" s="66"/>
    </row>
    <row r="584" spans="1:12" x14ac:dyDescent="0.2">
      <c r="A584" s="41"/>
      <c r="B584" s="2"/>
      <c r="E584" s="279"/>
      <c r="F584" s="280"/>
      <c r="G584" s="45"/>
      <c r="H584" s="45"/>
      <c r="I584" s="278"/>
      <c r="J584" s="45"/>
      <c r="K584" s="66"/>
      <c r="L584" s="66"/>
    </row>
    <row r="585" spans="1:12" x14ac:dyDescent="0.2">
      <c r="A585" s="41"/>
      <c r="B585" s="2"/>
      <c r="E585" s="279"/>
      <c r="F585" s="280"/>
      <c r="G585" s="45"/>
      <c r="H585" s="45"/>
      <c r="I585" s="278"/>
      <c r="J585" s="45"/>
      <c r="K585" s="66"/>
      <c r="L585" s="66"/>
    </row>
    <row r="586" spans="1:12" x14ac:dyDescent="0.2">
      <c r="A586" s="41"/>
      <c r="B586" s="2"/>
      <c r="E586" s="279"/>
      <c r="F586" s="280"/>
      <c r="G586" s="45"/>
      <c r="H586" s="45"/>
      <c r="I586" s="278"/>
      <c r="J586" s="45"/>
      <c r="K586" s="66"/>
      <c r="L586" s="66"/>
    </row>
    <row r="587" spans="1:12" x14ac:dyDescent="0.2">
      <c r="A587" s="41"/>
      <c r="B587" s="2"/>
      <c r="E587" s="279"/>
      <c r="F587" s="280"/>
      <c r="G587" s="45"/>
      <c r="H587" s="45"/>
      <c r="I587" s="278"/>
      <c r="J587" s="45"/>
      <c r="K587" s="66"/>
      <c r="L587" s="66"/>
    </row>
    <row r="588" spans="1:12" x14ac:dyDescent="0.2">
      <c r="A588" s="41"/>
      <c r="B588" s="2"/>
      <c r="E588" s="279"/>
      <c r="F588" s="280"/>
      <c r="G588" s="45"/>
      <c r="H588" s="45"/>
      <c r="I588" s="278"/>
      <c r="J588" s="45"/>
      <c r="K588" s="66"/>
      <c r="L588" s="66"/>
    </row>
    <row r="589" spans="1:12" x14ac:dyDescent="0.2">
      <c r="A589" s="41"/>
      <c r="B589" s="2"/>
      <c r="E589" s="279"/>
      <c r="F589" s="280"/>
      <c r="G589" s="45"/>
      <c r="H589" s="45"/>
      <c r="I589" s="278"/>
      <c r="J589" s="45"/>
      <c r="K589" s="66"/>
      <c r="L589" s="66"/>
    </row>
    <row r="590" spans="1:12" x14ac:dyDescent="0.2">
      <c r="A590" s="41"/>
      <c r="B590" s="2"/>
      <c r="E590" s="279"/>
      <c r="F590" s="280"/>
      <c r="G590" s="45"/>
      <c r="H590" s="45"/>
      <c r="I590" s="278"/>
      <c r="J590" s="45"/>
      <c r="K590" s="66"/>
      <c r="L590" s="66"/>
    </row>
    <row r="591" spans="1:12" x14ac:dyDescent="0.2">
      <c r="A591" s="41"/>
      <c r="B591" s="2"/>
      <c r="E591" s="279"/>
      <c r="F591" s="280"/>
      <c r="G591" s="45"/>
      <c r="H591" s="45"/>
      <c r="I591" s="278"/>
      <c r="J591" s="45"/>
      <c r="K591" s="66"/>
      <c r="L591" s="66"/>
    </row>
    <row r="592" spans="1:12" x14ac:dyDescent="0.2">
      <c r="A592" s="41"/>
      <c r="B592" s="2"/>
      <c r="E592" s="279"/>
      <c r="F592" s="280"/>
      <c r="G592" s="45"/>
      <c r="H592" s="45"/>
      <c r="I592" s="278"/>
      <c r="J592" s="45"/>
      <c r="K592" s="66"/>
      <c r="L592" s="66"/>
    </row>
    <row r="593" spans="1:12" x14ac:dyDescent="0.2">
      <c r="A593" s="41"/>
      <c r="B593" s="2"/>
      <c r="E593" s="279"/>
      <c r="F593" s="280"/>
      <c r="G593" s="45"/>
      <c r="H593" s="45"/>
      <c r="I593" s="278"/>
      <c r="J593" s="45"/>
      <c r="K593" s="66"/>
      <c r="L593" s="66"/>
    </row>
    <row r="594" spans="1:12" x14ac:dyDescent="0.2">
      <c r="A594" s="41"/>
      <c r="B594" s="2"/>
      <c r="E594" s="279"/>
      <c r="F594" s="280"/>
      <c r="G594" s="45"/>
      <c r="H594" s="45"/>
      <c r="I594" s="278"/>
      <c r="J594" s="45"/>
      <c r="K594" s="66"/>
      <c r="L594" s="66"/>
    </row>
    <row r="595" spans="1:12" x14ac:dyDescent="0.2">
      <c r="A595" s="41"/>
      <c r="B595" s="2"/>
      <c r="E595" s="279"/>
      <c r="F595" s="280"/>
      <c r="G595" s="45"/>
      <c r="H595" s="45"/>
      <c r="I595" s="278"/>
      <c r="J595" s="45"/>
      <c r="K595" s="66"/>
      <c r="L595" s="66"/>
    </row>
    <row r="596" spans="1:12" x14ac:dyDescent="0.2">
      <c r="A596" s="41"/>
      <c r="B596" s="2"/>
      <c r="E596" s="279"/>
      <c r="F596" s="280"/>
      <c r="G596" s="45"/>
      <c r="H596" s="45"/>
      <c r="I596" s="278"/>
      <c r="J596" s="45"/>
      <c r="K596" s="66"/>
      <c r="L596" s="66"/>
    </row>
    <row r="597" spans="1:12" x14ac:dyDescent="0.2">
      <c r="A597" s="41"/>
      <c r="B597" s="2"/>
      <c r="E597" s="279"/>
      <c r="F597" s="280"/>
      <c r="G597" s="45"/>
      <c r="H597" s="45"/>
      <c r="I597" s="278"/>
      <c r="J597" s="45"/>
      <c r="K597" s="66"/>
      <c r="L597" s="66"/>
    </row>
    <row r="598" spans="1:12" x14ac:dyDescent="0.2">
      <c r="A598" s="41"/>
      <c r="B598" s="2"/>
      <c r="E598" s="279"/>
      <c r="F598" s="280"/>
      <c r="G598" s="45"/>
      <c r="H598" s="45"/>
      <c r="I598" s="278"/>
      <c r="J598" s="45"/>
      <c r="K598" s="66"/>
      <c r="L598" s="66"/>
    </row>
    <row r="599" spans="1:12" x14ac:dyDescent="0.2">
      <c r="A599" s="41"/>
      <c r="B599" s="2"/>
      <c r="E599" s="279"/>
      <c r="F599" s="280"/>
      <c r="G599" s="45"/>
      <c r="H599" s="45"/>
      <c r="I599" s="278"/>
      <c r="J599" s="45"/>
      <c r="K599" s="66"/>
      <c r="L599" s="66"/>
    </row>
    <row r="600" spans="1:12" x14ac:dyDescent="0.2">
      <c r="A600" s="41"/>
      <c r="B600" s="2"/>
      <c r="E600" s="279"/>
      <c r="F600" s="280"/>
      <c r="G600" s="45"/>
      <c r="H600" s="45"/>
      <c r="I600" s="278"/>
      <c r="J600" s="45"/>
      <c r="K600" s="66"/>
      <c r="L600" s="66"/>
    </row>
    <row r="601" spans="1:12" x14ac:dyDescent="0.2">
      <c r="A601" s="41"/>
      <c r="B601" s="2"/>
      <c r="E601" s="279"/>
      <c r="F601" s="280"/>
      <c r="G601" s="45"/>
      <c r="H601" s="45"/>
      <c r="I601" s="278"/>
      <c r="J601" s="45"/>
      <c r="K601" s="66"/>
      <c r="L601" s="66"/>
    </row>
    <row r="602" spans="1:12" x14ac:dyDescent="0.2">
      <c r="A602" s="41"/>
      <c r="B602" s="2"/>
      <c r="E602" s="279"/>
      <c r="F602" s="280"/>
      <c r="G602" s="45"/>
      <c r="H602" s="45"/>
      <c r="I602" s="278"/>
      <c r="J602" s="45"/>
      <c r="K602" s="66"/>
      <c r="L602" s="66"/>
    </row>
    <row r="603" spans="1:12" x14ac:dyDescent="0.2">
      <c r="A603" s="41"/>
      <c r="B603" s="2"/>
      <c r="E603" s="279"/>
      <c r="F603" s="280"/>
      <c r="G603" s="45"/>
      <c r="H603" s="45"/>
      <c r="I603" s="278"/>
      <c r="J603" s="45"/>
      <c r="K603" s="66"/>
      <c r="L603" s="66"/>
    </row>
    <row r="604" spans="1:12" x14ac:dyDescent="0.2">
      <c r="A604" s="41"/>
      <c r="B604" s="2"/>
      <c r="E604" s="279"/>
      <c r="F604" s="280"/>
      <c r="G604" s="45"/>
      <c r="H604" s="45"/>
      <c r="I604" s="278"/>
      <c r="J604" s="45"/>
      <c r="K604" s="66"/>
      <c r="L604" s="66"/>
    </row>
    <row r="605" spans="1:12" x14ac:dyDescent="0.2">
      <c r="A605" s="41"/>
      <c r="B605" s="2"/>
      <c r="E605" s="279"/>
      <c r="F605" s="280"/>
      <c r="G605" s="45"/>
      <c r="H605" s="45"/>
      <c r="I605" s="278"/>
      <c r="J605" s="45"/>
      <c r="K605" s="66"/>
      <c r="L605" s="66"/>
    </row>
    <row r="606" spans="1:12" x14ac:dyDescent="0.2">
      <c r="A606" s="41"/>
      <c r="B606" s="2"/>
      <c r="E606" s="279"/>
      <c r="F606" s="280"/>
      <c r="G606" s="45"/>
      <c r="H606" s="45"/>
      <c r="I606" s="278"/>
      <c r="J606" s="45"/>
      <c r="K606" s="66"/>
      <c r="L606" s="66"/>
    </row>
    <row r="607" spans="1:12" x14ac:dyDescent="0.2">
      <c r="A607" s="41"/>
      <c r="B607" s="2"/>
      <c r="E607" s="279"/>
      <c r="F607" s="280"/>
      <c r="G607" s="45"/>
      <c r="H607" s="45"/>
      <c r="I607" s="278"/>
      <c r="J607" s="45"/>
      <c r="K607" s="66"/>
      <c r="L607" s="66"/>
    </row>
    <row r="608" spans="1:12" x14ac:dyDescent="0.2">
      <c r="A608" s="41"/>
      <c r="B608" s="2"/>
      <c r="E608" s="279"/>
      <c r="F608" s="280"/>
      <c r="G608" s="45"/>
      <c r="H608" s="45"/>
      <c r="I608" s="278"/>
      <c r="J608" s="45"/>
      <c r="K608" s="66"/>
      <c r="L608" s="66"/>
    </row>
    <row r="609" spans="1:12" x14ac:dyDescent="0.2">
      <c r="A609" s="41"/>
      <c r="B609" s="2"/>
      <c r="E609" s="279"/>
      <c r="F609" s="280"/>
      <c r="G609" s="45"/>
      <c r="H609" s="45"/>
      <c r="I609" s="278"/>
      <c r="J609" s="45"/>
      <c r="K609" s="66"/>
      <c r="L609" s="66"/>
    </row>
    <row r="610" spans="1:12" x14ac:dyDescent="0.2">
      <c r="A610" s="41"/>
      <c r="B610" s="2"/>
      <c r="E610" s="279"/>
      <c r="F610" s="280"/>
      <c r="G610" s="45"/>
      <c r="H610" s="45"/>
      <c r="I610" s="278"/>
      <c r="J610" s="45"/>
      <c r="K610" s="66"/>
      <c r="L610" s="66"/>
    </row>
    <row r="611" spans="1:12" x14ac:dyDescent="0.2">
      <c r="A611" s="41"/>
      <c r="B611" s="2"/>
      <c r="E611" s="279"/>
      <c r="F611" s="280"/>
      <c r="G611" s="45"/>
      <c r="H611" s="45"/>
      <c r="I611" s="278"/>
      <c r="J611" s="45"/>
      <c r="K611" s="66"/>
      <c r="L611" s="66"/>
    </row>
    <row r="612" spans="1:12" x14ac:dyDescent="0.2">
      <c r="A612" s="41"/>
      <c r="B612" s="2"/>
      <c r="E612" s="279"/>
      <c r="F612" s="280"/>
      <c r="G612" s="45"/>
      <c r="H612" s="45"/>
      <c r="I612" s="278"/>
      <c r="J612" s="45"/>
      <c r="K612" s="66"/>
      <c r="L612" s="66"/>
    </row>
    <row r="613" spans="1:12" x14ac:dyDescent="0.2">
      <c r="A613" s="41"/>
      <c r="B613" s="2"/>
      <c r="E613" s="279"/>
      <c r="F613" s="280"/>
      <c r="G613" s="45"/>
      <c r="H613" s="45"/>
      <c r="I613" s="278"/>
      <c r="J613" s="45"/>
      <c r="K613" s="66"/>
      <c r="L613" s="66"/>
    </row>
    <row r="614" spans="1:12" x14ac:dyDescent="0.2">
      <c r="A614" s="41"/>
      <c r="B614" s="2"/>
      <c r="E614" s="279"/>
      <c r="F614" s="280"/>
      <c r="G614" s="45"/>
      <c r="H614" s="45"/>
      <c r="I614" s="278"/>
      <c r="J614" s="45"/>
      <c r="K614" s="66"/>
      <c r="L614" s="66"/>
    </row>
    <row r="615" spans="1:12" x14ac:dyDescent="0.2">
      <c r="A615" s="41"/>
      <c r="B615" s="2"/>
      <c r="E615" s="279"/>
      <c r="F615" s="280"/>
      <c r="G615" s="45"/>
      <c r="H615" s="45"/>
      <c r="I615" s="278"/>
      <c r="J615" s="45"/>
      <c r="K615" s="66"/>
      <c r="L615" s="66"/>
    </row>
    <row r="616" spans="1:12" x14ac:dyDescent="0.2">
      <c r="A616" s="41"/>
      <c r="B616" s="2"/>
      <c r="E616" s="279"/>
      <c r="F616" s="280"/>
      <c r="G616" s="45"/>
      <c r="H616" s="45"/>
      <c r="I616" s="278"/>
      <c r="J616" s="45"/>
      <c r="K616" s="66"/>
      <c r="L616" s="66"/>
    </row>
    <row r="617" spans="1:12" x14ac:dyDescent="0.2">
      <c r="A617" s="41"/>
      <c r="B617" s="2"/>
      <c r="E617" s="279"/>
      <c r="F617" s="280"/>
      <c r="G617" s="45"/>
      <c r="H617" s="45"/>
      <c r="I617" s="278"/>
      <c r="J617" s="45"/>
      <c r="K617" s="66"/>
      <c r="L617" s="66"/>
    </row>
    <row r="618" spans="1:12" x14ac:dyDescent="0.2">
      <c r="A618" s="41"/>
      <c r="B618" s="2"/>
      <c r="E618" s="279"/>
      <c r="F618" s="280"/>
      <c r="G618" s="45"/>
      <c r="H618" s="45"/>
      <c r="I618" s="278"/>
      <c r="J618" s="45"/>
      <c r="K618" s="66"/>
      <c r="L618" s="66"/>
    </row>
    <row r="619" spans="1:12" x14ac:dyDescent="0.2">
      <c r="A619" s="41"/>
      <c r="B619" s="2"/>
      <c r="E619" s="279"/>
      <c r="F619" s="280"/>
      <c r="G619" s="45"/>
      <c r="H619" s="45"/>
      <c r="I619" s="278"/>
      <c r="J619" s="45"/>
      <c r="K619" s="66"/>
      <c r="L619" s="66"/>
    </row>
    <row r="620" spans="1:12" x14ac:dyDescent="0.2">
      <c r="A620" s="41"/>
      <c r="B620" s="2"/>
      <c r="E620" s="279"/>
      <c r="F620" s="280"/>
      <c r="G620" s="45"/>
      <c r="H620" s="45"/>
      <c r="I620" s="278"/>
      <c r="J620" s="45"/>
      <c r="K620" s="66"/>
      <c r="L620" s="66"/>
    </row>
    <row r="621" spans="1:12" x14ac:dyDescent="0.2">
      <c r="A621" s="41"/>
      <c r="B621" s="2"/>
      <c r="E621" s="279"/>
      <c r="F621" s="280"/>
      <c r="G621" s="45"/>
      <c r="H621" s="45"/>
      <c r="I621" s="278"/>
      <c r="J621" s="45"/>
      <c r="K621" s="66"/>
      <c r="L621" s="66"/>
    </row>
    <row r="622" spans="1:12" x14ac:dyDescent="0.2">
      <c r="A622" s="41"/>
      <c r="B622" s="2"/>
      <c r="E622" s="279"/>
      <c r="F622" s="280"/>
      <c r="G622" s="45"/>
      <c r="H622" s="45"/>
      <c r="I622" s="278"/>
      <c r="J622" s="45"/>
      <c r="K622" s="66"/>
      <c r="L622" s="66"/>
    </row>
    <row r="623" spans="1:12" x14ac:dyDescent="0.2">
      <c r="A623" s="41"/>
      <c r="B623" s="2"/>
      <c r="E623" s="279"/>
      <c r="F623" s="280"/>
      <c r="G623" s="45"/>
      <c r="H623" s="45"/>
      <c r="I623" s="278"/>
      <c r="J623" s="45"/>
      <c r="K623" s="66"/>
      <c r="L623" s="66"/>
    </row>
    <row r="624" spans="1:12" x14ac:dyDescent="0.2">
      <c r="A624" s="41"/>
      <c r="B624" s="2"/>
      <c r="E624" s="279"/>
      <c r="F624" s="280"/>
      <c r="G624" s="45"/>
      <c r="H624" s="45"/>
      <c r="I624" s="278"/>
      <c r="J624" s="45"/>
      <c r="K624" s="66"/>
      <c r="L624" s="66"/>
    </row>
    <row r="625" spans="1:12" x14ac:dyDescent="0.2">
      <c r="A625" s="41"/>
      <c r="B625" s="2"/>
      <c r="E625" s="279"/>
      <c r="F625" s="280"/>
      <c r="G625" s="45"/>
      <c r="H625" s="45"/>
      <c r="I625" s="278"/>
      <c r="J625" s="45"/>
      <c r="K625" s="66"/>
      <c r="L625" s="66"/>
    </row>
    <row r="626" spans="1:12" x14ac:dyDescent="0.2">
      <c r="A626" s="41"/>
      <c r="B626" s="2"/>
      <c r="E626" s="279"/>
      <c r="F626" s="280"/>
      <c r="G626" s="45"/>
      <c r="H626" s="45"/>
      <c r="I626" s="278"/>
      <c r="J626" s="45"/>
      <c r="K626" s="66"/>
      <c r="L626" s="66"/>
    </row>
    <row r="627" spans="1:12" x14ac:dyDescent="0.2">
      <c r="A627" s="41"/>
      <c r="B627" s="2"/>
      <c r="E627" s="279"/>
      <c r="F627" s="280"/>
      <c r="G627" s="45"/>
      <c r="H627" s="45"/>
      <c r="I627" s="278"/>
      <c r="J627" s="45"/>
      <c r="K627" s="66"/>
      <c r="L627" s="66"/>
    </row>
    <row r="628" spans="1:12" x14ac:dyDescent="0.2">
      <c r="A628" s="41"/>
      <c r="B628" s="2"/>
      <c r="E628" s="279"/>
      <c r="F628" s="280"/>
      <c r="G628" s="45"/>
      <c r="H628" s="45"/>
      <c r="I628" s="278"/>
      <c r="J628" s="45"/>
      <c r="K628" s="66"/>
      <c r="L628" s="66"/>
    </row>
    <row r="629" spans="1:12" x14ac:dyDescent="0.2">
      <c r="A629" s="41"/>
      <c r="B629" s="2"/>
      <c r="E629" s="279"/>
      <c r="F629" s="280"/>
      <c r="G629" s="45"/>
      <c r="H629" s="45"/>
      <c r="I629" s="278"/>
      <c r="J629" s="45"/>
      <c r="K629" s="66"/>
      <c r="L629" s="66"/>
    </row>
    <row r="630" spans="1:12" x14ac:dyDescent="0.2">
      <c r="A630" s="41"/>
      <c r="B630" s="2"/>
      <c r="E630" s="279"/>
      <c r="F630" s="280"/>
      <c r="G630" s="45"/>
      <c r="H630" s="45"/>
      <c r="I630" s="278"/>
      <c r="J630" s="45"/>
      <c r="K630" s="66"/>
      <c r="L630" s="66"/>
    </row>
    <row r="631" spans="1:12" x14ac:dyDescent="0.2">
      <c r="A631" s="41"/>
      <c r="B631" s="2"/>
      <c r="E631" s="279"/>
      <c r="F631" s="280"/>
      <c r="G631" s="45"/>
      <c r="H631" s="45"/>
      <c r="I631" s="278"/>
      <c r="J631" s="45"/>
      <c r="K631" s="66"/>
      <c r="L631" s="66"/>
    </row>
    <row r="632" spans="1:12" x14ac:dyDescent="0.2">
      <c r="A632" s="41"/>
      <c r="B632" s="2"/>
      <c r="E632" s="279"/>
      <c r="F632" s="280"/>
      <c r="G632" s="45"/>
      <c r="H632" s="45"/>
      <c r="I632" s="278"/>
      <c r="J632" s="45"/>
      <c r="K632" s="66"/>
      <c r="L632" s="66"/>
    </row>
    <row r="633" spans="1:12" x14ac:dyDescent="0.2">
      <c r="A633" s="41"/>
      <c r="B633" s="2"/>
      <c r="E633" s="279"/>
      <c r="F633" s="280"/>
      <c r="G633" s="45"/>
      <c r="H633" s="45"/>
      <c r="I633" s="278"/>
      <c r="J633" s="45"/>
      <c r="K633" s="66"/>
      <c r="L633" s="66"/>
    </row>
    <row r="634" spans="1:12" x14ac:dyDescent="0.2">
      <c r="A634" s="41"/>
      <c r="B634" s="2"/>
      <c r="E634" s="279"/>
      <c r="F634" s="280"/>
      <c r="G634" s="45"/>
      <c r="H634" s="45"/>
      <c r="I634" s="278"/>
      <c r="J634" s="45"/>
      <c r="K634" s="66"/>
      <c r="L634" s="66"/>
    </row>
    <row r="635" spans="1:12" x14ac:dyDescent="0.2">
      <c r="A635" s="41"/>
      <c r="B635" s="2"/>
      <c r="E635" s="279"/>
      <c r="F635" s="280"/>
      <c r="G635" s="45"/>
      <c r="H635" s="45"/>
      <c r="I635" s="278"/>
      <c r="J635" s="45"/>
      <c r="K635" s="66"/>
      <c r="L635" s="66"/>
    </row>
    <row r="636" spans="1:12" x14ac:dyDescent="0.2">
      <c r="A636" s="41"/>
      <c r="B636" s="2"/>
      <c r="E636" s="279"/>
      <c r="F636" s="280"/>
      <c r="G636" s="45"/>
      <c r="H636" s="45"/>
      <c r="I636" s="278"/>
      <c r="J636" s="45"/>
      <c r="K636" s="66"/>
      <c r="L636" s="66"/>
    </row>
    <row r="637" spans="1:12" x14ac:dyDescent="0.2">
      <c r="A637" s="41"/>
      <c r="B637" s="2"/>
      <c r="E637" s="279"/>
      <c r="F637" s="280"/>
      <c r="G637" s="45"/>
      <c r="H637" s="45"/>
      <c r="I637" s="278"/>
      <c r="J637" s="45"/>
      <c r="K637" s="66"/>
      <c r="L637" s="66"/>
    </row>
    <row r="638" spans="1:12" x14ac:dyDescent="0.2">
      <c r="A638" s="41"/>
      <c r="B638" s="2"/>
      <c r="E638" s="279"/>
      <c r="F638" s="280"/>
      <c r="G638" s="45"/>
      <c r="H638" s="45"/>
      <c r="I638" s="278"/>
      <c r="J638" s="45"/>
      <c r="K638" s="66"/>
      <c r="L638" s="66"/>
    </row>
    <row r="639" spans="1:12" x14ac:dyDescent="0.2">
      <c r="A639" s="41"/>
      <c r="B639" s="2"/>
      <c r="E639" s="279"/>
      <c r="F639" s="280"/>
      <c r="G639" s="45"/>
      <c r="H639" s="45"/>
      <c r="I639" s="278"/>
      <c r="J639" s="45"/>
      <c r="K639" s="66"/>
      <c r="L639" s="66"/>
    </row>
    <row r="640" spans="1:12" x14ac:dyDescent="0.2">
      <c r="A640" s="41"/>
      <c r="B640" s="2"/>
      <c r="E640" s="279"/>
      <c r="F640" s="280"/>
      <c r="G640" s="45"/>
      <c r="H640" s="45"/>
      <c r="I640" s="278"/>
      <c r="J640" s="45"/>
      <c r="K640" s="66"/>
      <c r="L640" s="66"/>
    </row>
    <row r="641" spans="1:12" x14ac:dyDescent="0.2">
      <c r="A641" s="41"/>
      <c r="B641" s="2"/>
      <c r="E641" s="279"/>
      <c r="F641" s="280"/>
      <c r="G641" s="45"/>
      <c r="H641" s="45"/>
      <c r="I641" s="278"/>
      <c r="J641" s="45"/>
      <c r="K641" s="66"/>
      <c r="L641" s="66"/>
    </row>
    <row r="642" spans="1:12" x14ac:dyDescent="0.2">
      <c r="A642" s="41"/>
      <c r="B642" s="2"/>
      <c r="E642" s="279"/>
      <c r="F642" s="280"/>
      <c r="G642" s="45"/>
      <c r="H642" s="45"/>
      <c r="I642" s="278"/>
      <c r="J642" s="45"/>
      <c r="K642" s="66"/>
      <c r="L642" s="66"/>
    </row>
    <row r="643" spans="1:12" x14ac:dyDescent="0.2">
      <c r="A643" s="41"/>
      <c r="B643" s="2"/>
      <c r="E643" s="279"/>
      <c r="F643" s="280"/>
      <c r="G643" s="45"/>
      <c r="H643" s="45"/>
      <c r="I643" s="278"/>
      <c r="J643" s="45"/>
      <c r="K643" s="66"/>
      <c r="L643" s="66"/>
    </row>
    <row r="644" spans="1:12" x14ac:dyDescent="0.2">
      <c r="A644" s="41"/>
      <c r="B644" s="2"/>
      <c r="E644" s="279"/>
      <c r="F644" s="280"/>
      <c r="G644" s="45"/>
      <c r="H644" s="45"/>
      <c r="I644" s="278"/>
      <c r="J644" s="45"/>
      <c r="K644" s="66"/>
      <c r="L644" s="66"/>
    </row>
    <row r="645" spans="1:12" x14ac:dyDescent="0.2">
      <c r="A645" s="41"/>
      <c r="B645" s="2"/>
      <c r="E645" s="279"/>
      <c r="F645" s="280"/>
      <c r="G645" s="45"/>
      <c r="H645" s="45"/>
      <c r="I645" s="278"/>
      <c r="J645" s="45"/>
      <c r="K645" s="66"/>
      <c r="L645" s="66"/>
    </row>
    <row r="646" spans="1:12" x14ac:dyDescent="0.2">
      <c r="A646" s="41"/>
      <c r="B646" s="2"/>
      <c r="E646" s="279"/>
      <c r="F646" s="280"/>
      <c r="G646" s="45"/>
      <c r="H646" s="45"/>
      <c r="I646" s="278"/>
      <c r="J646" s="45"/>
      <c r="K646" s="66"/>
      <c r="L646" s="66"/>
    </row>
    <row r="647" spans="1:12" x14ac:dyDescent="0.2">
      <c r="A647" s="41"/>
      <c r="B647" s="2"/>
      <c r="E647" s="279"/>
      <c r="F647" s="280"/>
      <c r="G647" s="45"/>
      <c r="H647" s="45"/>
      <c r="I647" s="278"/>
      <c r="J647" s="45"/>
      <c r="K647" s="66"/>
      <c r="L647" s="66"/>
    </row>
    <row r="648" spans="1:12" x14ac:dyDescent="0.2">
      <c r="A648" s="41"/>
      <c r="B648" s="2"/>
      <c r="E648" s="279"/>
      <c r="F648" s="280"/>
      <c r="G648" s="45"/>
      <c r="H648" s="45"/>
      <c r="I648" s="278"/>
      <c r="J648" s="45"/>
      <c r="K648" s="66"/>
      <c r="L648" s="66"/>
    </row>
    <row r="649" spans="1:12" x14ac:dyDescent="0.2">
      <c r="A649" s="41"/>
      <c r="B649" s="2"/>
      <c r="E649" s="279"/>
      <c r="F649" s="280"/>
      <c r="G649" s="45"/>
      <c r="H649" s="45"/>
      <c r="I649" s="278"/>
      <c r="J649" s="45"/>
      <c r="K649" s="66"/>
      <c r="L649" s="66"/>
    </row>
    <row r="650" spans="1:12" x14ac:dyDescent="0.2">
      <c r="A650" s="41"/>
      <c r="B650" s="2"/>
      <c r="E650" s="279"/>
      <c r="F650" s="280"/>
      <c r="G650" s="45"/>
      <c r="H650" s="45"/>
      <c r="I650" s="278"/>
      <c r="J650" s="45"/>
      <c r="K650" s="66"/>
      <c r="L650" s="66"/>
    </row>
    <row r="651" spans="1:12" x14ac:dyDescent="0.2">
      <c r="A651" s="41"/>
      <c r="B651" s="2"/>
      <c r="E651" s="279"/>
      <c r="F651" s="280"/>
      <c r="G651" s="45"/>
      <c r="H651" s="45"/>
      <c r="I651" s="278"/>
      <c r="J651" s="45"/>
      <c r="K651" s="66"/>
      <c r="L651" s="66"/>
    </row>
    <row r="652" spans="1:12" x14ac:dyDescent="0.2">
      <c r="A652" s="41"/>
      <c r="B652" s="2"/>
      <c r="E652" s="279"/>
      <c r="F652" s="280"/>
      <c r="G652" s="45"/>
      <c r="H652" s="45"/>
      <c r="I652" s="278"/>
      <c r="J652" s="45"/>
      <c r="K652" s="66"/>
      <c r="L652" s="66"/>
    </row>
    <row r="653" spans="1:12" x14ac:dyDescent="0.2">
      <c r="A653" s="41"/>
      <c r="B653" s="2"/>
      <c r="E653" s="279"/>
      <c r="F653" s="280"/>
      <c r="G653" s="45"/>
      <c r="H653" s="45"/>
      <c r="I653" s="278"/>
      <c r="J653" s="45"/>
      <c r="K653" s="66"/>
      <c r="L653" s="66"/>
    </row>
    <row r="654" spans="1:12" x14ac:dyDescent="0.2">
      <c r="A654" s="41"/>
      <c r="B654" s="2"/>
      <c r="E654" s="279"/>
      <c r="F654" s="280"/>
      <c r="G654" s="45"/>
      <c r="H654" s="45"/>
      <c r="I654" s="278"/>
      <c r="J654" s="45"/>
      <c r="K654" s="66"/>
      <c r="L654" s="66"/>
    </row>
    <row r="655" spans="1:12" x14ac:dyDescent="0.2">
      <c r="A655" s="41"/>
      <c r="B655" s="2"/>
      <c r="E655" s="279"/>
      <c r="F655" s="280"/>
      <c r="G655" s="45"/>
      <c r="H655" s="45"/>
      <c r="I655" s="278"/>
      <c r="J655" s="45"/>
      <c r="K655" s="66"/>
      <c r="L655" s="66"/>
    </row>
    <row r="656" spans="1:12" x14ac:dyDescent="0.2">
      <c r="A656" s="41"/>
      <c r="B656" s="2"/>
      <c r="E656" s="279"/>
      <c r="F656" s="280"/>
      <c r="G656" s="45"/>
      <c r="H656" s="45"/>
      <c r="I656" s="278"/>
      <c r="J656" s="45"/>
      <c r="K656" s="66"/>
      <c r="L656" s="66"/>
    </row>
    <row r="657" spans="1:12" x14ac:dyDescent="0.2">
      <c r="A657" s="41"/>
      <c r="B657" s="2"/>
      <c r="E657" s="279"/>
      <c r="F657" s="280"/>
      <c r="G657" s="45"/>
      <c r="H657" s="45"/>
      <c r="I657" s="278"/>
      <c r="J657" s="45"/>
      <c r="K657" s="66"/>
      <c r="L657" s="66"/>
    </row>
    <row r="658" spans="1:12" x14ac:dyDescent="0.2">
      <c r="A658" s="41"/>
      <c r="B658" s="2"/>
      <c r="E658" s="279"/>
      <c r="F658" s="280"/>
      <c r="G658" s="45"/>
      <c r="H658" s="45"/>
      <c r="I658" s="278"/>
      <c r="J658" s="45"/>
      <c r="K658" s="66"/>
      <c r="L658" s="66"/>
    </row>
    <row r="659" spans="1:12" x14ac:dyDescent="0.2">
      <c r="A659" s="41"/>
      <c r="B659" s="2"/>
      <c r="E659" s="279"/>
      <c r="F659" s="280"/>
      <c r="G659" s="45"/>
      <c r="H659" s="45"/>
      <c r="I659" s="278"/>
      <c r="J659" s="45"/>
      <c r="K659" s="66"/>
      <c r="L659" s="66"/>
    </row>
    <row r="660" spans="1:12" x14ac:dyDescent="0.2">
      <c r="A660" s="41"/>
      <c r="B660" s="2"/>
      <c r="E660" s="279"/>
      <c r="F660" s="280"/>
      <c r="G660" s="45"/>
      <c r="H660" s="45"/>
      <c r="I660" s="278"/>
      <c r="J660" s="45"/>
      <c r="K660" s="66"/>
      <c r="L660" s="66"/>
    </row>
    <row r="661" spans="1:12" x14ac:dyDescent="0.2">
      <c r="A661" s="41"/>
      <c r="B661" s="2"/>
      <c r="E661" s="279"/>
      <c r="F661" s="280"/>
      <c r="G661" s="45"/>
      <c r="H661" s="45"/>
      <c r="I661" s="278"/>
      <c r="J661" s="45"/>
      <c r="K661" s="66"/>
      <c r="L661" s="66"/>
    </row>
    <row r="662" spans="1:12" x14ac:dyDescent="0.2">
      <c r="A662" s="41"/>
      <c r="B662" s="2"/>
      <c r="E662" s="279"/>
      <c r="F662" s="280"/>
      <c r="G662" s="45"/>
      <c r="H662" s="45"/>
      <c r="I662" s="278"/>
      <c r="J662" s="45"/>
      <c r="K662" s="66"/>
      <c r="L662" s="66"/>
    </row>
    <row r="663" spans="1:12" x14ac:dyDescent="0.2">
      <c r="A663" s="41"/>
      <c r="B663" s="2"/>
      <c r="E663" s="279"/>
      <c r="F663" s="280"/>
      <c r="G663" s="45"/>
      <c r="H663" s="45"/>
      <c r="I663" s="278"/>
      <c r="J663" s="45"/>
      <c r="K663" s="66"/>
      <c r="L663" s="66"/>
    </row>
    <row r="664" spans="1:12" x14ac:dyDescent="0.2">
      <c r="A664" s="41"/>
      <c r="B664" s="2"/>
      <c r="E664" s="279"/>
      <c r="F664" s="280"/>
      <c r="G664" s="45"/>
      <c r="H664" s="45"/>
      <c r="I664" s="278"/>
      <c r="J664" s="45"/>
      <c r="K664" s="66"/>
      <c r="L664" s="66"/>
    </row>
    <row r="665" spans="1:12" x14ac:dyDescent="0.2">
      <c r="A665" s="41"/>
      <c r="B665" s="2"/>
      <c r="E665" s="279"/>
      <c r="F665" s="280"/>
      <c r="G665" s="45"/>
      <c r="H665" s="45"/>
      <c r="I665" s="278"/>
      <c r="J665" s="45"/>
      <c r="K665" s="66"/>
      <c r="L665" s="66"/>
    </row>
    <row r="666" spans="1:12" x14ac:dyDescent="0.2">
      <c r="A666" s="41"/>
      <c r="B666" s="2"/>
      <c r="E666" s="279"/>
      <c r="F666" s="280"/>
      <c r="G666" s="45"/>
      <c r="H666" s="45"/>
      <c r="I666" s="278"/>
      <c r="J666" s="45"/>
      <c r="K666" s="66"/>
      <c r="L666" s="66"/>
    </row>
    <row r="667" spans="1:12" x14ac:dyDescent="0.2">
      <c r="A667" s="41"/>
      <c r="B667" s="2"/>
      <c r="E667" s="279"/>
      <c r="F667" s="280"/>
      <c r="G667" s="45"/>
      <c r="H667" s="45"/>
      <c r="I667" s="278"/>
      <c r="J667" s="45"/>
      <c r="K667" s="66"/>
      <c r="L667" s="66"/>
    </row>
    <row r="668" spans="1:12" x14ac:dyDescent="0.2">
      <c r="A668" s="41"/>
      <c r="B668" s="2"/>
      <c r="E668" s="279"/>
      <c r="F668" s="280"/>
      <c r="G668" s="45"/>
      <c r="H668" s="45"/>
      <c r="I668" s="278"/>
      <c r="J668" s="45"/>
      <c r="K668" s="66"/>
      <c r="L668" s="66"/>
    </row>
    <row r="669" spans="1:12" x14ac:dyDescent="0.2">
      <c r="A669" s="41"/>
      <c r="B669" s="2"/>
      <c r="E669" s="279"/>
      <c r="F669" s="280"/>
      <c r="G669" s="45"/>
      <c r="H669" s="45"/>
      <c r="I669" s="278"/>
      <c r="J669" s="45"/>
      <c r="K669" s="66"/>
      <c r="L669" s="66"/>
    </row>
    <row r="670" spans="1:12" x14ac:dyDescent="0.2">
      <c r="A670" s="41"/>
      <c r="B670" s="2"/>
      <c r="E670" s="279"/>
      <c r="F670" s="280"/>
      <c r="G670" s="45"/>
      <c r="H670" s="45"/>
      <c r="I670" s="278"/>
      <c r="J670" s="45"/>
      <c r="K670" s="66"/>
      <c r="L670" s="66"/>
    </row>
    <row r="671" spans="1:12" x14ac:dyDescent="0.2">
      <c r="A671" s="41"/>
      <c r="B671" s="2"/>
      <c r="E671" s="279"/>
      <c r="F671" s="280"/>
      <c r="G671" s="45"/>
      <c r="H671" s="45"/>
      <c r="I671" s="278"/>
      <c r="J671" s="45"/>
      <c r="K671" s="66"/>
      <c r="L671" s="66"/>
    </row>
    <row r="672" spans="1:12" x14ac:dyDescent="0.2">
      <c r="A672" s="41"/>
      <c r="B672" s="2"/>
      <c r="E672" s="279"/>
      <c r="F672" s="280"/>
      <c r="G672" s="45"/>
      <c r="H672" s="45"/>
      <c r="I672" s="278"/>
      <c r="J672" s="45"/>
      <c r="K672" s="66"/>
      <c r="L672" s="66"/>
    </row>
    <row r="673" spans="1:12" x14ac:dyDescent="0.2">
      <c r="A673" s="41"/>
      <c r="B673" s="2"/>
      <c r="E673" s="279"/>
      <c r="F673" s="280"/>
      <c r="G673" s="45"/>
      <c r="H673" s="45"/>
      <c r="I673" s="278"/>
      <c r="J673" s="45"/>
      <c r="K673" s="66"/>
      <c r="L673" s="66"/>
    </row>
    <row r="674" spans="1:12" x14ac:dyDescent="0.2">
      <c r="A674" s="41"/>
      <c r="B674" s="2"/>
      <c r="E674" s="279"/>
      <c r="F674" s="280"/>
      <c r="G674" s="45"/>
      <c r="H674" s="45"/>
      <c r="I674" s="278"/>
      <c r="J674" s="45"/>
      <c r="K674" s="66"/>
      <c r="L674" s="66"/>
    </row>
    <row r="675" spans="1:12" x14ac:dyDescent="0.2">
      <c r="A675" s="41"/>
      <c r="B675" s="2"/>
      <c r="E675" s="279"/>
      <c r="F675" s="280"/>
      <c r="G675" s="45"/>
      <c r="H675" s="45"/>
      <c r="I675" s="278"/>
      <c r="J675" s="45"/>
      <c r="K675" s="66"/>
      <c r="L675" s="66"/>
    </row>
    <row r="676" spans="1:12" x14ac:dyDescent="0.2">
      <c r="A676" s="41"/>
      <c r="B676" s="2"/>
      <c r="E676" s="279"/>
      <c r="F676" s="280"/>
      <c r="G676" s="45"/>
      <c r="H676" s="45"/>
      <c r="I676" s="278"/>
      <c r="J676" s="45"/>
      <c r="K676" s="66"/>
      <c r="L676" s="66"/>
    </row>
    <row r="677" spans="1:12" x14ac:dyDescent="0.2">
      <c r="A677" s="41"/>
      <c r="B677" s="2"/>
      <c r="E677" s="279"/>
      <c r="F677" s="280"/>
      <c r="G677" s="45"/>
      <c r="H677" s="45"/>
      <c r="I677" s="278"/>
      <c r="J677" s="45"/>
      <c r="K677" s="66"/>
      <c r="L677" s="66"/>
    </row>
    <row r="678" spans="1:12" x14ac:dyDescent="0.2">
      <c r="A678" s="41"/>
      <c r="B678" s="2"/>
      <c r="E678" s="279"/>
      <c r="F678" s="280"/>
      <c r="G678" s="45"/>
      <c r="H678" s="45"/>
      <c r="I678" s="278"/>
      <c r="J678" s="45"/>
      <c r="K678" s="66"/>
      <c r="L678" s="66"/>
    </row>
    <row r="679" spans="1:12" x14ac:dyDescent="0.2">
      <c r="A679" s="41"/>
      <c r="B679" s="2"/>
      <c r="E679" s="279"/>
      <c r="F679" s="280"/>
      <c r="G679" s="45"/>
      <c r="H679" s="45"/>
      <c r="I679" s="278"/>
      <c r="J679" s="45"/>
      <c r="K679" s="66"/>
      <c r="L679" s="66"/>
    </row>
    <row r="680" spans="1:12" x14ac:dyDescent="0.2">
      <c r="A680" s="41"/>
      <c r="B680" s="2"/>
      <c r="E680" s="279"/>
      <c r="F680" s="280"/>
      <c r="G680" s="45"/>
      <c r="H680" s="45"/>
      <c r="I680" s="278"/>
      <c r="J680" s="45"/>
      <c r="K680" s="66"/>
      <c r="L680" s="66"/>
    </row>
    <row r="681" spans="1:12" x14ac:dyDescent="0.2">
      <c r="A681" s="41"/>
      <c r="B681" s="2"/>
      <c r="E681" s="279"/>
      <c r="F681" s="280"/>
      <c r="G681" s="45"/>
      <c r="H681" s="45"/>
      <c r="I681" s="278"/>
      <c r="J681" s="45"/>
      <c r="K681" s="66"/>
      <c r="L681" s="66"/>
    </row>
    <row r="682" spans="1:12" x14ac:dyDescent="0.2">
      <c r="A682" s="41"/>
      <c r="B682" s="2"/>
      <c r="E682" s="279"/>
      <c r="F682" s="280"/>
      <c r="G682" s="45"/>
      <c r="H682" s="45"/>
      <c r="I682" s="278"/>
      <c r="J682" s="45"/>
      <c r="K682" s="66"/>
      <c r="L682" s="66"/>
    </row>
    <row r="683" spans="1:12" x14ac:dyDescent="0.2">
      <c r="A683" s="41"/>
      <c r="B683" s="2"/>
      <c r="E683" s="279"/>
      <c r="F683" s="280"/>
      <c r="G683" s="45"/>
      <c r="H683" s="45"/>
      <c r="I683" s="278"/>
      <c r="J683" s="45"/>
      <c r="K683" s="66"/>
      <c r="L683" s="66"/>
    </row>
    <row r="684" spans="1:12" x14ac:dyDescent="0.2">
      <c r="A684" s="41"/>
      <c r="B684" s="2"/>
      <c r="E684" s="279"/>
      <c r="F684" s="280"/>
      <c r="G684" s="45"/>
      <c r="H684" s="45"/>
      <c r="I684" s="278"/>
      <c r="J684" s="45"/>
      <c r="K684" s="66"/>
      <c r="L684" s="66"/>
    </row>
    <row r="685" spans="1:12" x14ac:dyDescent="0.2">
      <c r="A685" s="41"/>
      <c r="B685" s="2"/>
      <c r="E685" s="279"/>
      <c r="F685" s="280"/>
      <c r="G685" s="45"/>
      <c r="H685" s="45"/>
      <c r="I685" s="278"/>
      <c r="J685" s="45"/>
      <c r="K685" s="66"/>
      <c r="L685" s="66"/>
    </row>
    <row r="686" spans="1:12" x14ac:dyDescent="0.2">
      <c r="A686" s="41"/>
      <c r="B686" s="2"/>
      <c r="E686" s="279"/>
      <c r="F686" s="280"/>
      <c r="G686" s="45"/>
      <c r="H686" s="45"/>
      <c r="I686" s="278"/>
      <c r="J686" s="45"/>
      <c r="K686" s="66"/>
      <c r="L686" s="66"/>
    </row>
    <row r="687" spans="1:12" x14ac:dyDescent="0.2">
      <c r="A687" s="41"/>
      <c r="B687" s="2"/>
      <c r="E687" s="279"/>
      <c r="F687" s="280"/>
      <c r="G687" s="45"/>
      <c r="H687" s="45"/>
      <c r="I687" s="278"/>
      <c r="J687" s="45"/>
      <c r="K687" s="66"/>
      <c r="L687" s="66"/>
    </row>
    <row r="688" spans="1:12" x14ac:dyDescent="0.2">
      <c r="A688" s="41"/>
      <c r="B688" s="2"/>
      <c r="E688" s="279"/>
      <c r="F688" s="280"/>
      <c r="G688" s="45"/>
      <c r="H688" s="45"/>
      <c r="I688" s="278"/>
      <c r="J688" s="45"/>
      <c r="K688" s="66"/>
      <c r="L688" s="66"/>
    </row>
    <row r="689" spans="1:12" x14ac:dyDescent="0.2">
      <c r="A689" s="41"/>
      <c r="B689" s="2"/>
      <c r="E689" s="279"/>
      <c r="F689" s="280"/>
      <c r="G689" s="45"/>
      <c r="H689" s="45"/>
      <c r="I689" s="278"/>
      <c r="J689" s="45"/>
      <c r="K689" s="66"/>
      <c r="L689" s="66"/>
    </row>
    <row r="690" spans="1:12" x14ac:dyDescent="0.2">
      <c r="A690" s="41"/>
      <c r="B690" s="2"/>
      <c r="E690" s="279"/>
      <c r="F690" s="280"/>
      <c r="G690" s="45"/>
      <c r="H690" s="45"/>
      <c r="I690" s="278"/>
      <c r="J690" s="45"/>
      <c r="K690" s="66"/>
      <c r="L690" s="66"/>
    </row>
    <row r="691" spans="1:12" x14ac:dyDescent="0.2">
      <c r="A691" s="41"/>
      <c r="B691" s="2"/>
      <c r="E691" s="279"/>
      <c r="F691" s="280"/>
      <c r="G691" s="45"/>
      <c r="H691" s="45"/>
      <c r="I691" s="278"/>
      <c r="J691" s="45"/>
      <c r="K691" s="66"/>
      <c r="L691" s="66"/>
    </row>
    <row r="692" spans="1:12" x14ac:dyDescent="0.2">
      <c r="A692" s="41"/>
      <c r="B692" s="2"/>
      <c r="E692" s="279"/>
      <c r="F692" s="280"/>
      <c r="G692" s="45"/>
      <c r="H692" s="45"/>
      <c r="I692" s="278"/>
      <c r="J692" s="45"/>
      <c r="K692" s="66"/>
      <c r="L692" s="66"/>
    </row>
    <row r="693" spans="1:12" x14ac:dyDescent="0.2">
      <c r="A693" s="41"/>
      <c r="B693" s="2"/>
      <c r="E693" s="279"/>
      <c r="F693" s="280"/>
      <c r="G693" s="45"/>
      <c r="H693" s="45"/>
      <c r="I693" s="278"/>
      <c r="J693" s="45"/>
      <c r="K693" s="66"/>
      <c r="L693" s="66"/>
    </row>
    <row r="694" spans="1:12" x14ac:dyDescent="0.2">
      <c r="A694" s="41"/>
      <c r="B694" s="2"/>
      <c r="E694" s="279"/>
      <c r="F694" s="280"/>
      <c r="G694" s="45"/>
      <c r="H694" s="45"/>
      <c r="I694" s="278"/>
      <c r="J694" s="45"/>
      <c r="K694" s="66"/>
      <c r="L694" s="66"/>
    </row>
    <row r="695" spans="1:12" x14ac:dyDescent="0.2">
      <c r="A695" s="41"/>
      <c r="B695" s="2"/>
      <c r="E695" s="279"/>
      <c r="F695" s="280"/>
      <c r="G695" s="45"/>
      <c r="H695" s="45"/>
      <c r="I695" s="278"/>
      <c r="J695" s="45"/>
      <c r="K695" s="66"/>
      <c r="L695" s="66"/>
    </row>
    <row r="696" spans="1:12" x14ac:dyDescent="0.2">
      <c r="A696" s="41"/>
      <c r="B696" s="2"/>
      <c r="E696" s="279"/>
      <c r="F696" s="280"/>
      <c r="G696" s="45"/>
      <c r="H696" s="45"/>
      <c r="I696" s="278"/>
      <c r="J696" s="45"/>
      <c r="K696" s="66"/>
      <c r="L696" s="66"/>
    </row>
    <row r="697" spans="1:12" x14ac:dyDescent="0.2">
      <c r="A697" s="41"/>
      <c r="B697" s="2"/>
      <c r="E697" s="279"/>
      <c r="F697" s="280"/>
      <c r="G697" s="45"/>
      <c r="H697" s="45"/>
      <c r="I697" s="278"/>
      <c r="J697" s="45"/>
      <c r="K697" s="66"/>
      <c r="L697" s="66"/>
    </row>
    <row r="698" spans="1:12" x14ac:dyDescent="0.2">
      <c r="A698" s="41"/>
      <c r="B698" s="2"/>
      <c r="E698" s="279"/>
      <c r="F698" s="280"/>
      <c r="G698" s="45"/>
      <c r="H698" s="45"/>
      <c r="I698" s="278"/>
      <c r="J698" s="45"/>
      <c r="K698" s="66"/>
      <c r="L698" s="66"/>
    </row>
    <row r="699" spans="1:12" x14ac:dyDescent="0.2">
      <c r="A699" s="41"/>
      <c r="B699" s="2"/>
      <c r="E699" s="279"/>
      <c r="F699" s="280"/>
      <c r="G699" s="45"/>
      <c r="H699" s="45"/>
      <c r="I699" s="278"/>
      <c r="J699" s="45"/>
      <c r="K699" s="66"/>
      <c r="L699" s="66"/>
    </row>
    <row r="700" spans="1:12" x14ac:dyDescent="0.2">
      <c r="A700" s="41"/>
      <c r="B700" s="2"/>
      <c r="E700" s="279"/>
      <c r="F700" s="280"/>
      <c r="G700" s="45"/>
      <c r="H700" s="45"/>
      <c r="I700" s="278"/>
      <c r="J700" s="45"/>
      <c r="K700" s="66"/>
      <c r="L700" s="66"/>
    </row>
    <row r="701" spans="1:12" x14ac:dyDescent="0.2">
      <c r="A701" s="41"/>
      <c r="B701" s="2"/>
      <c r="E701" s="279"/>
      <c r="F701" s="280"/>
      <c r="G701" s="45"/>
      <c r="H701" s="45"/>
      <c r="I701" s="278"/>
      <c r="J701" s="45"/>
      <c r="K701" s="66"/>
      <c r="L701" s="66"/>
    </row>
    <row r="702" spans="1:12" x14ac:dyDescent="0.2">
      <c r="A702" s="41"/>
      <c r="B702" s="2"/>
      <c r="E702" s="279"/>
      <c r="F702" s="280"/>
      <c r="G702" s="45"/>
      <c r="H702" s="45"/>
      <c r="I702" s="278"/>
      <c r="J702" s="45"/>
      <c r="K702" s="66"/>
      <c r="L702" s="66"/>
    </row>
    <row r="703" spans="1:12" x14ac:dyDescent="0.2">
      <c r="A703" s="41"/>
      <c r="B703" s="2"/>
      <c r="E703" s="279"/>
      <c r="F703" s="280"/>
      <c r="G703" s="45"/>
      <c r="H703" s="45"/>
      <c r="I703" s="278"/>
      <c r="J703" s="45"/>
      <c r="K703" s="66"/>
      <c r="L703" s="66"/>
    </row>
    <row r="704" spans="1:12" x14ac:dyDescent="0.2">
      <c r="A704" s="41"/>
      <c r="B704" s="2"/>
      <c r="E704" s="279"/>
      <c r="F704" s="280"/>
      <c r="G704" s="45"/>
      <c r="H704" s="45"/>
      <c r="I704" s="278"/>
      <c r="J704" s="45"/>
      <c r="K704" s="66"/>
      <c r="L704" s="66"/>
    </row>
    <row r="705" spans="1:12" x14ac:dyDescent="0.2">
      <c r="A705" s="41"/>
      <c r="B705" s="2"/>
      <c r="E705" s="279"/>
      <c r="F705" s="280"/>
      <c r="G705" s="45"/>
      <c r="H705" s="45"/>
      <c r="I705" s="278"/>
      <c r="J705" s="45"/>
      <c r="K705" s="66"/>
      <c r="L705" s="66"/>
    </row>
    <row r="706" spans="1:12" x14ac:dyDescent="0.2">
      <c r="A706" s="41"/>
      <c r="B706" s="2"/>
      <c r="E706" s="279"/>
      <c r="F706" s="280"/>
      <c r="G706" s="45"/>
      <c r="H706" s="45"/>
      <c r="I706" s="278"/>
      <c r="J706" s="45"/>
      <c r="K706" s="66"/>
      <c r="L706" s="66"/>
    </row>
    <row r="707" spans="1:12" x14ac:dyDescent="0.2">
      <c r="A707" s="41"/>
      <c r="B707" s="2"/>
      <c r="E707" s="279"/>
      <c r="F707" s="280"/>
      <c r="G707" s="45"/>
      <c r="H707" s="45"/>
      <c r="I707" s="278"/>
      <c r="J707" s="45"/>
      <c r="K707" s="66"/>
      <c r="L707" s="66"/>
    </row>
    <row r="708" spans="1:12" x14ac:dyDescent="0.2">
      <c r="A708" s="41"/>
      <c r="B708" s="2"/>
      <c r="E708" s="279"/>
      <c r="F708" s="280"/>
      <c r="G708" s="45"/>
      <c r="H708" s="45"/>
      <c r="I708" s="278"/>
      <c r="J708" s="45"/>
      <c r="K708" s="66"/>
      <c r="L708" s="66"/>
    </row>
    <row r="709" spans="1:12" x14ac:dyDescent="0.2">
      <c r="A709" s="41"/>
      <c r="B709" s="2"/>
      <c r="E709" s="279"/>
      <c r="F709" s="280"/>
      <c r="G709" s="45"/>
      <c r="H709" s="45"/>
      <c r="I709" s="278"/>
      <c r="J709" s="45"/>
      <c r="K709" s="66"/>
      <c r="L709" s="66"/>
    </row>
    <row r="710" spans="1:12" x14ac:dyDescent="0.2">
      <c r="A710" s="41"/>
      <c r="B710" s="2"/>
      <c r="E710" s="279"/>
      <c r="F710" s="280"/>
      <c r="G710" s="45"/>
      <c r="H710" s="45"/>
      <c r="I710" s="278"/>
      <c r="J710" s="45"/>
      <c r="K710" s="66"/>
      <c r="L710" s="66"/>
    </row>
    <row r="711" spans="1:12" x14ac:dyDescent="0.2">
      <c r="A711" s="41"/>
      <c r="B711" s="2"/>
      <c r="E711" s="279"/>
      <c r="F711" s="280"/>
      <c r="G711" s="45"/>
      <c r="H711" s="45"/>
      <c r="I711" s="278"/>
      <c r="J711" s="45"/>
      <c r="K711" s="66"/>
      <c r="L711" s="66"/>
    </row>
    <row r="712" spans="1:12" x14ac:dyDescent="0.2">
      <c r="A712" s="41"/>
      <c r="B712" s="2"/>
      <c r="E712" s="279"/>
      <c r="F712" s="280"/>
      <c r="G712" s="45"/>
      <c r="H712" s="45"/>
      <c r="I712" s="278"/>
      <c r="J712" s="45"/>
      <c r="K712" s="66"/>
      <c r="L712" s="66"/>
    </row>
    <row r="713" spans="1:12" x14ac:dyDescent="0.2">
      <c r="A713" s="41"/>
      <c r="B713" s="2"/>
      <c r="E713" s="279"/>
      <c r="F713" s="280"/>
      <c r="G713" s="45"/>
      <c r="H713" s="45"/>
      <c r="I713" s="278"/>
      <c r="J713" s="45"/>
      <c r="K713" s="66"/>
      <c r="L713" s="66"/>
    </row>
    <row r="714" spans="1:12" x14ac:dyDescent="0.2">
      <c r="A714" s="41"/>
      <c r="B714" s="2"/>
      <c r="E714" s="279"/>
      <c r="F714" s="280"/>
      <c r="G714" s="45"/>
      <c r="H714" s="45"/>
      <c r="I714" s="278"/>
      <c r="J714" s="45"/>
      <c r="K714" s="66"/>
      <c r="L714" s="66"/>
    </row>
    <row r="715" spans="1:12" x14ac:dyDescent="0.2">
      <c r="A715" s="41"/>
      <c r="B715" s="2"/>
      <c r="E715" s="279"/>
      <c r="F715" s="280"/>
      <c r="G715" s="45"/>
      <c r="H715" s="45"/>
      <c r="I715" s="278"/>
      <c r="J715" s="45"/>
      <c r="K715" s="66"/>
      <c r="L715" s="66"/>
    </row>
    <row r="716" spans="1:12" x14ac:dyDescent="0.2">
      <c r="A716" s="41"/>
      <c r="B716" s="2"/>
      <c r="E716" s="279"/>
      <c r="F716" s="280"/>
      <c r="G716" s="45"/>
      <c r="H716" s="45"/>
      <c r="I716" s="278"/>
      <c r="J716" s="45"/>
      <c r="K716" s="66"/>
      <c r="L716" s="66"/>
    </row>
    <row r="717" spans="1:12" x14ac:dyDescent="0.2">
      <c r="A717" s="41"/>
      <c r="B717" s="2"/>
      <c r="E717" s="279"/>
      <c r="F717" s="280"/>
      <c r="G717" s="45"/>
      <c r="H717" s="45"/>
      <c r="I717" s="278"/>
      <c r="J717" s="45"/>
      <c r="K717" s="66"/>
      <c r="L717" s="66"/>
    </row>
    <row r="718" spans="1:12" x14ac:dyDescent="0.2">
      <c r="A718" s="41"/>
      <c r="B718" s="2"/>
      <c r="E718" s="279"/>
      <c r="F718" s="280"/>
      <c r="G718" s="45"/>
      <c r="H718" s="45"/>
      <c r="I718" s="278"/>
      <c r="J718" s="45"/>
      <c r="K718" s="66"/>
      <c r="L718" s="66"/>
    </row>
    <row r="719" spans="1:12" x14ac:dyDescent="0.2">
      <c r="A719" s="41"/>
      <c r="B719" s="2"/>
      <c r="E719" s="279"/>
      <c r="F719" s="280"/>
      <c r="G719" s="45"/>
      <c r="H719" s="45"/>
      <c r="I719" s="278"/>
      <c r="J719" s="45"/>
      <c r="K719" s="66"/>
      <c r="L719" s="66"/>
    </row>
    <row r="720" spans="1:12" x14ac:dyDescent="0.2">
      <c r="A720" s="41"/>
      <c r="B720" s="2"/>
      <c r="E720" s="279"/>
      <c r="F720" s="280"/>
      <c r="G720" s="45"/>
      <c r="H720" s="45"/>
      <c r="I720" s="278"/>
      <c r="J720" s="45"/>
      <c r="K720" s="66"/>
      <c r="L720" s="66"/>
    </row>
    <row r="721" spans="1:12" x14ac:dyDescent="0.2">
      <c r="A721" s="41"/>
      <c r="B721" s="2"/>
      <c r="E721" s="279"/>
      <c r="F721" s="280"/>
      <c r="G721" s="45"/>
      <c r="H721" s="45"/>
      <c r="I721" s="278"/>
      <c r="J721" s="45"/>
      <c r="K721" s="66"/>
      <c r="L721" s="66"/>
    </row>
    <row r="722" spans="1:12" x14ac:dyDescent="0.2">
      <c r="A722" s="41"/>
      <c r="B722" s="2"/>
      <c r="E722" s="279"/>
      <c r="F722" s="280"/>
      <c r="G722" s="45"/>
      <c r="H722" s="45"/>
      <c r="I722" s="278"/>
      <c r="J722" s="45"/>
      <c r="K722" s="66"/>
      <c r="L722" s="66"/>
    </row>
    <row r="723" spans="1:12" x14ac:dyDescent="0.2">
      <c r="A723" s="41"/>
      <c r="B723" s="2"/>
      <c r="E723" s="279"/>
      <c r="F723" s="280"/>
      <c r="G723" s="45"/>
      <c r="H723" s="45"/>
      <c r="I723" s="278"/>
      <c r="J723" s="45"/>
      <c r="K723" s="66"/>
      <c r="L723" s="66"/>
    </row>
    <row r="724" spans="1:12" x14ac:dyDescent="0.2">
      <c r="A724" s="41"/>
      <c r="B724" s="2"/>
      <c r="E724" s="279"/>
      <c r="F724" s="280"/>
      <c r="G724" s="45"/>
      <c r="H724" s="45"/>
      <c r="I724" s="278"/>
      <c r="J724" s="45"/>
      <c r="K724" s="66"/>
      <c r="L724" s="66"/>
    </row>
    <row r="725" spans="1:12" x14ac:dyDescent="0.2">
      <c r="A725" s="41"/>
      <c r="B725" s="2"/>
      <c r="E725" s="279"/>
      <c r="F725" s="280"/>
      <c r="G725" s="45"/>
      <c r="H725" s="45"/>
      <c r="I725" s="278"/>
      <c r="J725" s="45"/>
      <c r="K725" s="66"/>
      <c r="L725" s="66"/>
    </row>
    <row r="726" spans="1:12" x14ac:dyDescent="0.2">
      <c r="A726" s="41"/>
      <c r="B726" s="2"/>
      <c r="E726" s="279"/>
      <c r="F726" s="280"/>
      <c r="G726" s="45"/>
      <c r="H726" s="45"/>
      <c r="I726" s="278"/>
      <c r="J726" s="45"/>
      <c r="K726" s="66"/>
      <c r="L726" s="66"/>
    </row>
    <row r="727" spans="1:12" x14ac:dyDescent="0.2">
      <c r="A727" s="41"/>
      <c r="B727" s="2"/>
      <c r="E727" s="279"/>
      <c r="F727" s="280"/>
      <c r="G727" s="45"/>
      <c r="H727" s="45"/>
      <c r="I727" s="278"/>
      <c r="J727" s="45"/>
      <c r="K727" s="66"/>
      <c r="L727" s="66"/>
    </row>
    <row r="728" spans="1:12" x14ac:dyDescent="0.2">
      <c r="A728" s="41"/>
      <c r="B728" s="2"/>
      <c r="E728" s="279"/>
      <c r="F728" s="280"/>
      <c r="G728" s="45"/>
      <c r="H728" s="45"/>
      <c r="I728" s="278"/>
      <c r="J728" s="45"/>
      <c r="K728" s="66"/>
      <c r="L728" s="66"/>
    </row>
    <row r="729" spans="1:12" x14ac:dyDescent="0.2">
      <c r="A729" s="41"/>
      <c r="B729" s="2"/>
      <c r="E729" s="279"/>
      <c r="F729" s="280"/>
      <c r="G729" s="45"/>
      <c r="H729" s="45"/>
      <c r="I729" s="278"/>
      <c r="J729" s="45"/>
      <c r="K729" s="66"/>
      <c r="L729" s="66"/>
    </row>
    <row r="730" spans="1:12" x14ac:dyDescent="0.2">
      <c r="A730" s="41"/>
      <c r="B730" s="2"/>
      <c r="E730" s="279"/>
      <c r="F730" s="280"/>
      <c r="G730" s="45"/>
      <c r="H730" s="45"/>
      <c r="I730" s="278"/>
      <c r="J730" s="45"/>
      <c r="K730" s="66"/>
      <c r="L730" s="66"/>
    </row>
    <row r="731" spans="1:12" x14ac:dyDescent="0.2">
      <c r="A731" s="41"/>
      <c r="B731" s="2"/>
      <c r="E731" s="279"/>
      <c r="F731" s="280"/>
      <c r="G731" s="45"/>
      <c r="H731" s="45"/>
      <c r="I731" s="278"/>
      <c r="J731" s="45"/>
      <c r="K731" s="66"/>
      <c r="L731" s="66"/>
    </row>
    <row r="732" spans="1:12" x14ac:dyDescent="0.2">
      <c r="A732" s="41"/>
      <c r="B732" s="2"/>
      <c r="E732" s="279"/>
      <c r="F732" s="280"/>
      <c r="G732" s="45"/>
      <c r="H732" s="45"/>
      <c r="I732" s="278"/>
      <c r="J732" s="45"/>
      <c r="K732" s="66"/>
      <c r="L732" s="66"/>
    </row>
    <row r="733" spans="1:12" x14ac:dyDescent="0.2">
      <c r="A733" s="41"/>
      <c r="B733" s="2"/>
      <c r="E733" s="279"/>
      <c r="F733" s="280"/>
      <c r="G733" s="45"/>
      <c r="H733" s="45"/>
      <c r="I733" s="278"/>
      <c r="J733" s="45"/>
      <c r="K733" s="66"/>
      <c r="L733" s="66"/>
    </row>
    <row r="734" spans="1:12" x14ac:dyDescent="0.2">
      <c r="A734" s="41"/>
      <c r="B734" s="2"/>
      <c r="E734" s="279"/>
      <c r="F734" s="280"/>
      <c r="G734" s="45"/>
      <c r="H734" s="45"/>
      <c r="I734" s="278"/>
      <c r="J734" s="45"/>
      <c r="K734" s="66"/>
      <c r="L734" s="66"/>
    </row>
    <row r="735" spans="1:12" x14ac:dyDescent="0.2">
      <c r="A735" s="41"/>
      <c r="B735" s="2"/>
      <c r="E735" s="279"/>
      <c r="F735" s="280"/>
      <c r="G735" s="45"/>
      <c r="H735" s="45"/>
      <c r="I735" s="278"/>
      <c r="J735" s="45"/>
      <c r="K735" s="66"/>
      <c r="L735" s="66"/>
    </row>
    <row r="736" spans="1:12" x14ac:dyDescent="0.2">
      <c r="A736" s="41"/>
      <c r="B736" s="2"/>
      <c r="E736" s="279"/>
      <c r="F736" s="280"/>
      <c r="G736" s="45"/>
      <c r="H736" s="45"/>
      <c r="I736" s="278"/>
      <c r="J736" s="45"/>
      <c r="K736" s="66"/>
      <c r="L736" s="66"/>
    </row>
    <row r="737" spans="1:12" x14ac:dyDescent="0.2">
      <c r="A737" s="41"/>
      <c r="B737" s="2"/>
      <c r="E737" s="279"/>
      <c r="F737" s="280"/>
      <c r="G737" s="45"/>
      <c r="H737" s="45"/>
      <c r="I737" s="278"/>
      <c r="J737" s="45"/>
      <c r="K737" s="66"/>
      <c r="L737" s="66"/>
    </row>
    <row r="738" spans="1:12" x14ac:dyDescent="0.2">
      <c r="A738" s="41"/>
      <c r="B738" s="2"/>
      <c r="E738" s="279"/>
      <c r="F738" s="280"/>
      <c r="G738" s="45"/>
      <c r="H738" s="45"/>
      <c r="I738" s="278"/>
      <c r="J738" s="45"/>
      <c r="K738" s="66"/>
      <c r="L738" s="66"/>
    </row>
    <row r="739" spans="1:12" x14ac:dyDescent="0.2">
      <c r="A739" s="41"/>
      <c r="B739" s="2"/>
      <c r="E739" s="279"/>
      <c r="F739" s="280"/>
      <c r="G739" s="45"/>
      <c r="H739" s="45"/>
      <c r="I739" s="278"/>
      <c r="J739" s="45"/>
      <c r="K739" s="66"/>
      <c r="L739" s="66"/>
    </row>
    <row r="740" spans="1:12" x14ac:dyDescent="0.2">
      <c r="A740" s="41"/>
      <c r="B740" s="2"/>
      <c r="E740" s="279"/>
      <c r="F740" s="280"/>
      <c r="G740" s="45"/>
      <c r="H740" s="45"/>
      <c r="I740" s="278"/>
      <c r="J740" s="45"/>
      <c r="K740" s="66"/>
      <c r="L740" s="66"/>
    </row>
    <row r="741" spans="1:12" x14ac:dyDescent="0.2">
      <c r="A741" s="41"/>
      <c r="B741" s="2"/>
      <c r="E741" s="279"/>
      <c r="F741" s="280"/>
      <c r="G741" s="45"/>
      <c r="H741" s="45"/>
      <c r="I741" s="278"/>
      <c r="J741" s="45"/>
      <c r="K741" s="66"/>
      <c r="L741" s="66"/>
    </row>
    <row r="742" spans="1:12" x14ac:dyDescent="0.2">
      <c r="A742" s="41"/>
      <c r="B742" s="2"/>
      <c r="E742" s="279"/>
      <c r="F742" s="280"/>
      <c r="G742" s="45"/>
      <c r="H742" s="45"/>
      <c r="I742" s="278"/>
      <c r="J742" s="45"/>
      <c r="K742" s="66"/>
      <c r="L742" s="66"/>
    </row>
    <row r="743" spans="1:12" x14ac:dyDescent="0.2">
      <c r="A743" s="41"/>
      <c r="B743" s="2"/>
      <c r="E743" s="279"/>
      <c r="F743" s="280"/>
      <c r="G743" s="45"/>
      <c r="H743" s="45"/>
      <c r="I743" s="278"/>
      <c r="J743" s="45"/>
      <c r="K743" s="66"/>
      <c r="L743" s="66"/>
    </row>
    <row r="744" spans="1:12" x14ac:dyDescent="0.2">
      <c r="A744" s="41"/>
      <c r="B744" s="2"/>
      <c r="E744" s="279"/>
      <c r="F744" s="280"/>
      <c r="G744" s="45"/>
      <c r="H744" s="45"/>
      <c r="I744" s="278"/>
      <c r="J744" s="45"/>
      <c r="K744" s="66"/>
      <c r="L744" s="66"/>
    </row>
    <row r="745" spans="1:12" x14ac:dyDescent="0.2">
      <c r="A745" s="41"/>
      <c r="B745" s="2"/>
      <c r="E745" s="279"/>
      <c r="F745" s="280"/>
      <c r="G745" s="45"/>
      <c r="H745" s="45"/>
      <c r="I745" s="278"/>
      <c r="J745" s="45"/>
      <c r="K745" s="66"/>
      <c r="L745" s="66"/>
    </row>
    <row r="746" spans="1:12" x14ac:dyDescent="0.2">
      <c r="A746" s="41"/>
      <c r="B746" s="2"/>
      <c r="E746" s="279"/>
      <c r="F746" s="280"/>
      <c r="G746" s="45"/>
      <c r="H746" s="45"/>
      <c r="I746" s="278"/>
      <c r="J746" s="45"/>
      <c r="K746" s="66"/>
      <c r="L746" s="66"/>
    </row>
    <row r="747" spans="1:12" x14ac:dyDescent="0.2">
      <c r="A747" s="41"/>
      <c r="B747" s="2"/>
      <c r="E747" s="279"/>
      <c r="F747" s="280"/>
      <c r="G747" s="45"/>
      <c r="H747" s="45"/>
      <c r="I747" s="278"/>
      <c r="J747" s="45"/>
      <c r="K747" s="66"/>
      <c r="L747" s="66"/>
    </row>
    <row r="748" spans="1:12" x14ac:dyDescent="0.2">
      <c r="A748" s="41"/>
      <c r="B748" s="2"/>
      <c r="E748" s="279"/>
      <c r="F748" s="280"/>
      <c r="G748" s="45"/>
      <c r="H748" s="45"/>
      <c r="I748" s="278"/>
      <c r="J748" s="45"/>
      <c r="K748" s="66"/>
      <c r="L748" s="66"/>
    </row>
    <row r="749" spans="1:12" x14ac:dyDescent="0.2">
      <c r="A749" s="41"/>
      <c r="B749" s="2"/>
      <c r="E749" s="279"/>
      <c r="F749" s="280"/>
      <c r="G749" s="45"/>
      <c r="H749" s="45"/>
      <c r="I749" s="278"/>
      <c r="J749" s="45"/>
      <c r="K749" s="66"/>
      <c r="L749" s="66"/>
    </row>
    <row r="750" spans="1:12" x14ac:dyDescent="0.2">
      <c r="A750" s="41"/>
      <c r="B750" s="2"/>
      <c r="E750" s="279"/>
      <c r="F750" s="280"/>
      <c r="G750" s="45"/>
      <c r="H750" s="45"/>
      <c r="I750" s="278"/>
      <c r="J750" s="45"/>
      <c r="K750" s="66"/>
      <c r="L750" s="66"/>
    </row>
    <row r="751" spans="1:12" x14ac:dyDescent="0.2">
      <c r="A751" s="41"/>
      <c r="B751" s="2"/>
      <c r="E751" s="279"/>
      <c r="F751" s="280"/>
      <c r="G751" s="45"/>
      <c r="H751" s="45"/>
      <c r="I751" s="278"/>
      <c r="J751" s="45"/>
      <c r="K751" s="66"/>
      <c r="L751" s="66"/>
    </row>
    <row r="752" spans="1:12" x14ac:dyDescent="0.2">
      <c r="A752" s="41"/>
      <c r="B752" s="2"/>
      <c r="E752" s="279"/>
      <c r="F752" s="280"/>
      <c r="G752" s="45"/>
      <c r="H752" s="45"/>
      <c r="I752" s="278"/>
      <c r="J752" s="45"/>
      <c r="K752" s="66"/>
      <c r="L752" s="66"/>
    </row>
    <row r="753" spans="1:12" x14ac:dyDescent="0.2">
      <c r="A753" s="41"/>
      <c r="B753" s="2"/>
      <c r="E753" s="279"/>
      <c r="F753" s="280"/>
      <c r="G753" s="45"/>
      <c r="H753" s="45"/>
      <c r="I753" s="278"/>
      <c r="J753" s="45"/>
      <c r="K753" s="66"/>
      <c r="L753" s="66"/>
    </row>
    <row r="754" spans="1:12" x14ac:dyDescent="0.2">
      <c r="A754" s="41"/>
      <c r="B754" s="2"/>
      <c r="E754" s="279"/>
      <c r="F754" s="280"/>
      <c r="G754" s="45"/>
      <c r="H754" s="45"/>
      <c r="I754" s="278"/>
      <c r="J754" s="45"/>
      <c r="K754" s="66"/>
      <c r="L754" s="66"/>
    </row>
    <row r="755" spans="1:12" x14ac:dyDescent="0.2">
      <c r="A755" s="41"/>
      <c r="B755" s="2"/>
      <c r="E755" s="279"/>
      <c r="F755" s="280"/>
      <c r="G755" s="45"/>
      <c r="H755" s="45"/>
      <c r="I755" s="278"/>
      <c r="J755" s="45"/>
      <c r="K755" s="66"/>
      <c r="L755" s="66"/>
    </row>
    <row r="756" spans="1:12" x14ac:dyDescent="0.2">
      <c r="A756" s="41"/>
      <c r="B756" s="2"/>
      <c r="E756" s="279"/>
      <c r="F756" s="280"/>
      <c r="G756" s="45"/>
      <c r="H756" s="45"/>
      <c r="I756" s="278"/>
      <c r="J756" s="45"/>
      <c r="K756" s="66"/>
      <c r="L756" s="66"/>
    </row>
    <row r="757" spans="1:12" x14ac:dyDescent="0.2">
      <c r="A757" s="41"/>
      <c r="B757" s="2"/>
      <c r="E757" s="279"/>
      <c r="F757" s="280"/>
      <c r="G757" s="45"/>
      <c r="H757" s="45"/>
      <c r="I757" s="278"/>
      <c r="J757" s="45"/>
      <c r="K757" s="66"/>
      <c r="L757" s="66"/>
    </row>
    <row r="758" spans="1:12" x14ac:dyDescent="0.2">
      <c r="A758" s="41"/>
      <c r="B758" s="2"/>
      <c r="E758" s="279"/>
      <c r="F758" s="280"/>
      <c r="G758" s="45"/>
      <c r="H758" s="45"/>
      <c r="I758" s="278"/>
      <c r="J758" s="45"/>
      <c r="K758" s="66"/>
      <c r="L758" s="66"/>
    </row>
    <row r="759" spans="1:12" x14ac:dyDescent="0.2">
      <c r="A759" s="41"/>
      <c r="B759" s="2"/>
      <c r="E759" s="279"/>
      <c r="F759" s="280"/>
      <c r="G759" s="45"/>
      <c r="H759" s="45"/>
      <c r="I759" s="278"/>
      <c r="J759" s="45"/>
      <c r="K759" s="66"/>
      <c r="L759" s="66"/>
    </row>
    <row r="760" spans="1:12" x14ac:dyDescent="0.2">
      <c r="A760" s="41"/>
      <c r="B760" s="2"/>
      <c r="E760" s="279"/>
      <c r="F760" s="280"/>
      <c r="G760" s="45"/>
      <c r="H760" s="45"/>
      <c r="I760" s="278"/>
      <c r="J760" s="45"/>
      <c r="K760" s="66"/>
      <c r="L760" s="66"/>
    </row>
    <row r="761" spans="1:12" x14ac:dyDescent="0.2">
      <c r="A761" s="41"/>
      <c r="B761" s="2"/>
      <c r="E761" s="279"/>
      <c r="F761" s="280"/>
      <c r="G761" s="45"/>
      <c r="H761" s="45"/>
      <c r="I761" s="278"/>
      <c r="J761" s="45"/>
      <c r="K761" s="66"/>
      <c r="L761" s="66"/>
    </row>
    <row r="762" spans="1:12" x14ac:dyDescent="0.2">
      <c r="A762" s="41"/>
      <c r="B762" s="2"/>
      <c r="E762" s="279"/>
      <c r="F762" s="280"/>
      <c r="G762" s="45"/>
      <c r="H762" s="45"/>
      <c r="I762" s="278"/>
      <c r="J762" s="45"/>
      <c r="K762" s="66"/>
      <c r="L762" s="66"/>
    </row>
    <row r="763" spans="1:12" x14ac:dyDescent="0.2">
      <c r="A763" s="41"/>
      <c r="B763" s="2"/>
      <c r="E763" s="279"/>
      <c r="F763" s="280"/>
      <c r="G763" s="45"/>
      <c r="H763" s="45"/>
      <c r="I763" s="278"/>
      <c r="J763" s="45"/>
      <c r="K763" s="66"/>
      <c r="L763" s="66"/>
    </row>
    <row r="764" spans="1:12" x14ac:dyDescent="0.2">
      <c r="A764" s="41"/>
      <c r="B764" s="2"/>
      <c r="E764" s="279"/>
      <c r="F764" s="280"/>
      <c r="G764" s="45"/>
      <c r="H764" s="45"/>
      <c r="I764" s="278"/>
      <c r="J764" s="45"/>
      <c r="K764" s="66"/>
      <c r="L764" s="66"/>
    </row>
    <row r="765" spans="1:12" x14ac:dyDescent="0.2">
      <c r="A765" s="41"/>
      <c r="B765" s="2"/>
      <c r="E765" s="279"/>
      <c r="F765" s="280"/>
      <c r="G765" s="45"/>
      <c r="H765" s="45"/>
      <c r="I765" s="278"/>
      <c r="J765" s="45"/>
      <c r="K765" s="66"/>
      <c r="L765" s="66"/>
    </row>
    <row r="766" spans="1:12" x14ac:dyDescent="0.2">
      <c r="A766" s="41"/>
      <c r="B766" s="2"/>
      <c r="E766" s="279"/>
      <c r="F766" s="280"/>
      <c r="G766" s="45"/>
      <c r="H766" s="45"/>
      <c r="I766" s="278"/>
      <c r="J766" s="45"/>
      <c r="K766" s="66"/>
      <c r="L766" s="66"/>
    </row>
    <row r="767" spans="1:12" x14ac:dyDescent="0.2">
      <c r="A767" s="41"/>
      <c r="B767" s="2"/>
      <c r="E767" s="279"/>
      <c r="F767" s="280"/>
      <c r="G767" s="45"/>
      <c r="H767" s="45"/>
      <c r="I767" s="278"/>
      <c r="J767" s="45"/>
      <c r="K767" s="66"/>
      <c r="L767" s="66"/>
    </row>
    <row r="768" spans="1:12" x14ac:dyDescent="0.2">
      <c r="A768" s="41"/>
      <c r="B768" s="2"/>
      <c r="E768" s="279"/>
      <c r="F768" s="280"/>
      <c r="G768" s="45"/>
      <c r="H768" s="45"/>
      <c r="I768" s="278"/>
      <c r="J768" s="45"/>
      <c r="K768" s="66"/>
      <c r="L768" s="66"/>
    </row>
    <row r="769" spans="1:12" x14ac:dyDescent="0.2">
      <c r="A769" s="41"/>
      <c r="B769" s="2"/>
      <c r="E769" s="279"/>
      <c r="F769" s="280"/>
      <c r="G769" s="45"/>
      <c r="H769" s="45"/>
      <c r="I769" s="278"/>
      <c r="J769" s="45"/>
      <c r="K769" s="66"/>
      <c r="L769" s="66"/>
    </row>
    <row r="770" spans="1:12" x14ac:dyDescent="0.2">
      <c r="A770" s="41"/>
      <c r="B770" s="2"/>
      <c r="E770" s="279"/>
      <c r="F770" s="280"/>
      <c r="G770" s="45"/>
      <c r="H770" s="45"/>
      <c r="I770" s="278"/>
      <c r="J770" s="45"/>
      <c r="K770" s="66"/>
      <c r="L770" s="66"/>
    </row>
    <row r="771" spans="1:12" x14ac:dyDescent="0.2">
      <c r="A771" s="41"/>
      <c r="B771" s="2"/>
      <c r="E771" s="279"/>
      <c r="F771" s="280"/>
      <c r="G771" s="45"/>
      <c r="H771" s="45"/>
      <c r="I771" s="278"/>
      <c r="J771" s="45"/>
      <c r="K771" s="66"/>
      <c r="L771" s="66"/>
    </row>
    <row r="772" spans="1:12" x14ac:dyDescent="0.2">
      <c r="A772" s="41"/>
      <c r="B772" s="2"/>
      <c r="E772" s="279"/>
      <c r="F772" s="280"/>
      <c r="G772" s="45"/>
      <c r="H772" s="45"/>
      <c r="I772" s="278"/>
      <c r="J772" s="45"/>
      <c r="K772" s="66"/>
      <c r="L772" s="66"/>
    </row>
    <row r="773" spans="1:12" x14ac:dyDescent="0.2">
      <c r="A773" s="41"/>
      <c r="B773" s="2"/>
      <c r="E773" s="279"/>
      <c r="F773" s="280"/>
      <c r="G773" s="45"/>
      <c r="H773" s="45"/>
      <c r="I773" s="278"/>
      <c r="J773" s="45"/>
      <c r="K773" s="66"/>
      <c r="L773" s="66"/>
    </row>
    <row r="774" spans="1:12" x14ac:dyDescent="0.2">
      <c r="A774" s="41"/>
      <c r="B774" s="2"/>
      <c r="E774" s="279"/>
      <c r="F774" s="280"/>
      <c r="G774" s="45"/>
      <c r="H774" s="45"/>
      <c r="I774" s="278"/>
      <c r="J774" s="45"/>
      <c r="K774" s="66"/>
      <c r="L774" s="66"/>
    </row>
    <row r="775" spans="1:12" x14ac:dyDescent="0.2">
      <c r="A775" s="41"/>
      <c r="B775" s="2"/>
      <c r="E775" s="279"/>
      <c r="F775" s="280"/>
      <c r="G775" s="45"/>
      <c r="H775" s="45"/>
      <c r="I775" s="278"/>
      <c r="J775" s="45"/>
      <c r="K775" s="66"/>
      <c r="L775" s="66"/>
    </row>
    <row r="776" spans="1:12" x14ac:dyDescent="0.2">
      <c r="A776" s="41"/>
      <c r="B776" s="2"/>
      <c r="E776" s="279"/>
      <c r="F776" s="280"/>
      <c r="G776" s="45"/>
      <c r="H776" s="45"/>
      <c r="I776" s="278"/>
      <c r="J776" s="45"/>
      <c r="K776" s="66"/>
      <c r="L776" s="66"/>
    </row>
    <row r="777" spans="1:12" x14ac:dyDescent="0.2">
      <c r="A777" s="41"/>
      <c r="B777" s="2"/>
      <c r="E777" s="279"/>
      <c r="F777" s="280"/>
      <c r="G777" s="45"/>
      <c r="H777" s="45"/>
      <c r="I777" s="278"/>
      <c r="J777" s="45"/>
      <c r="K777" s="66"/>
      <c r="L777" s="66"/>
    </row>
    <row r="778" spans="1:12" x14ac:dyDescent="0.2">
      <c r="A778" s="41"/>
      <c r="B778" s="2"/>
      <c r="E778" s="279"/>
      <c r="F778" s="280"/>
      <c r="G778" s="45"/>
      <c r="H778" s="45"/>
      <c r="I778" s="278"/>
      <c r="J778" s="45"/>
      <c r="K778" s="66"/>
      <c r="L778" s="66"/>
    </row>
    <row r="779" spans="1:12" x14ac:dyDescent="0.2">
      <c r="A779" s="41"/>
      <c r="B779" s="2"/>
      <c r="E779" s="279"/>
      <c r="F779" s="280"/>
      <c r="G779" s="45"/>
      <c r="H779" s="45"/>
      <c r="I779" s="278"/>
      <c r="J779" s="45"/>
      <c r="K779" s="66"/>
      <c r="L779" s="66"/>
    </row>
    <row r="780" spans="1:12" x14ac:dyDescent="0.2">
      <c r="A780" s="41"/>
      <c r="B780" s="2"/>
      <c r="E780" s="279"/>
      <c r="F780" s="280"/>
      <c r="G780" s="45"/>
      <c r="H780" s="45"/>
      <c r="I780" s="278"/>
      <c r="J780" s="45"/>
      <c r="K780" s="66"/>
      <c r="L780" s="66"/>
    </row>
    <row r="781" spans="1:12" x14ac:dyDescent="0.2">
      <c r="A781" s="41"/>
      <c r="B781" s="2"/>
      <c r="E781" s="279"/>
      <c r="F781" s="280"/>
      <c r="G781" s="45"/>
      <c r="H781" s="45"/>
      <c r="I781" s="278"/>
      <c r="J781" s="45"/>
      <c r="K781" s="66"/>
      <c r="L781" s="66"/>
    </row>
    <row r="782" spans="1:12" x14ac:dyDescent="0.2">
      <c r="A782" s="41"/>
      <c r="B782" s="2"/>
      <c r="E782" s="279"/>
      <c r="F782" s="280"/>
      <c r="G782" s="45"/>
      <c r="H782" s="45"/>
      <c r="I782" s="278"/>
      <c r="J782" s="45"/>
      <c r="K782" s="66"/>
      <c r="L782" s="66"/>
    </row>
    <row r="783" spans="1:12" x14ac:dyDescent="0.2">
      <c r="A783" s="41"/>
      <c r="B783" s="2"/>
      <c r="E783" s="279"/>
      <c r="F783" s="280"/>
      <c r="G783" s="45"/>
      <c r="H783" s="45"/>
      <c r="I783" s="278"/>
      <c r="J783" s="45"/>
      <c r="K783" s="66"/>
      <c r="L783" s="66"/>
    </row>
    <row r="784" spans="1:12" x14ac:dyDescent="0.2">
      <c r="A784" s="41"/>
      <c r="B784" s="2"/>
      <c r="E784" s="279"/>
      <c r="F784" s="280"/>
      <c r="G784" s="45"/>
      <c r="H784" s="45"/>
      <c r="I784" s="278"/>
      <c r="J784" s="45"/>
      <c r="K784" s="66"/>
      <c r="L784" s="66"/>
    </row>
    <row r="785" spans="1:12" x14ac:dyDescent="0.2">
      <c r="A785" s="41"/>
      <c r="B785" s="2"/>
      <c r="E785" s="279"/>
      <c r="F785" s="280"/>
      <c r="G785" s="45"/>
      <c r="H785" s="45"/>
      <c r="I785" s="278"/>
      <c r="J785" s="45"/>
      <c r="K785" s="66"/>
      <c r="L785" s="66"/>
    </row>
    <row r="786" spans="1:12" x14ac:dyDescent="0.2">
      <c r="A786" s="41"/>
      <c r="B786" s="2"/>
      <c r="E786" s="279"/>
      <c r="F786" s="280"/>
      <c r="G786" s="45"/>
      <c r="H786" s="45"/>
      <c r="I786" s="278"/>
      <c r="J786" s="45"/>
      <c r="K786" s="66"/>
      <c r="L786" s="66"/>
    </row>
    <row r="787" spans="1:12" x14ac:dyDescent="0.2">
      <c r="A787" s="41"/>
      <c r="B787" s="2"/>
      <c r="E787" s="279"/>
      <c r="F787" s="280"/>
      <c r="G787" s="45"/>
      <c r="H787" s="45"/>
      <c r="I787" s="278"/>
      <c r="J787" s="45"/>
      <c r="K787" s="66"/>
      <c r="L787" s="66"/>
    </row>
    <row r="788" spans="1:12" x14ac:dyDescent="0.2">
      <c r="A788" s="41"/>
      <c r="B788" s="2"/>
      <c r="E788" s="279"/>
      <c r="F788" s="280"/>
      <c r="G788" s="45"/>
      <c r="H788" s="45"/>
      <c r="I788" s="278"/>
      <c r="J788" s="45"/>
      <c r="K788" s="66"/>
      <c r="L788" s="66"/>
    </row>
    <row r="789" spans="1:12" x14ac:dyDescent="0.2">
      <c r="A789" s="41"/>
      <c r="B789" s="2"/>
      <c r="E789" s="279"/>
      <c r="F789" s="280"/>
      <c r="G789" s="45"/>
      <c r="H789" s="45"/>
      <c r="I789" s="278"/>
      <c r="J789" s="45"/>
      <c r="K789" s="66"/>
      <c r="L789" s="66"/>
    </row>
    <row r="790" spans="1:12" x14ac:dyDescent="0.2">
      <c r="A790" s="41"/>
      <c r="B790" s="2"/>
      <c r="E790" s="279"/>
      <c r="F790" s="280"/>
      <c r="G790" s="45"/>
      <c r="H790" s="45"/>
      <c r="I790" s="278"/>
      <c r="J790" s="45"/>
      <c r="K790" s="66"/>
      <c r="L790" s="66"/>
    </row>
    <row r="791" spans="1:12" x14ac:dyDescent="0.2">
      <c r="A791" s="41"/>
      <c r="B791" s="2"/>
      <c r="E791" s="279"/>
      <c r="F791" s="280"/>
      <c r="G791" s="45"/>
      <c r="H791" s="45"/>
      <c r="I791" s="278"/>
      <c r="J791" s="45"/>
      <c r="K791" s="66"/>
      <c r="L791" s="66"/>
    </row>
    <row r="792" spans="1:12" x14ac:dyDescent="0.2">
      <c r="A792" s="41"/>
      <c r="B792" s="2"/>
      <c r="E792" s="279"/>
      <c r="F792" s="280"/>
      <c r="G792" s="45"/>
      <c r="H792" s="45"/>
      <c r="I792" s="278"/>
      <c r="J792" s="45"/>
      <c r="K792" s="66"/>
      <c r="L792" s="66"/>
    </row>
    <row r="793" spans="1:12" x14ac:dyDescent="0.2">
      <c r="A793" s="41"/>
      <c r="B793" s="2"/>
      <c r="E793" s="279"/>
      <c r="F793" s="280"/>
      <c r="G793" s="45"/>
      <c r="H793" s="45"/>
      <c r="I793" s="278"/>
      <c r="J793" s="45"/>
      <c r="K793" s="66"/>
      <c r="L793" s="66"/>
    </row>
    <row r="794" spans="1:12" x14ac:dyDescent="0.2">
      <c r="A794" s="41"/>
      <c r="B794" s="2"/>
      <c r="E794" s="279"/>
      <c r="F794" s="280"/>
      <c r="G794" s="45"/>
      <c r="H794" s="45"/>
      <c r="I794" s="278"/>
      <c r="J794" s="45"/>
      <c r="K794" s="66"/>
      <c r="L794" s="66"/>
    </row>
    <row r="795" spans="1:12" x14ac:dyDescent="0.2">
      <c r="A795" s="41"/>
      <c r="B795" s="2"/>
      <c r="E795" s="279"/>
      <c r="F795" s="280"/>
      <c r="G795" s="45"/>
      <c r="H795" s="45"/>
      <c r="I795" s="278"/>
      <c r="J795" s="45"/>
      <c r="K795" s="66"/>
      <c r="L795" s="66"/>
    </row>
    <row r="796" spans="1:12" x14ac:dyDescent="0.2">
      <c r="A796" s="41"/>
      <c r="B796" s="2"/>
      <c r="E796" s="279"/>
      <c r="F796" s="280"/>
      <c r="G796" s="45"/>
      <c r="H796" s="45"/>
      <c r="I796" s="278"/>
      <c r="J796" s="45"/>
      <c r="K796" s="66"/>
      <c r="L796" s="66"/>
    </row>
    <row r="797" spans="1:12" x14ac:dyDescent="0.2">
      <c r="A797" s="41"/>
      <c r="B797" s="2"/>
      <c r="E797" s="279"/>
      <c r="F797" s="280"/>
      <c r="G797" s="45"/>
      <c r="H797" s="45"/>
      <c r="I797" s="278"/>
      <c r="J797" s="45"/>
      <c r="K797" s="66"/>
      <c r="L797" s="66"/>
    </row>
    <row r="798" spans="1:12" x14ac:dyDescent="0.2">
      <c r="A798" s="41"/>
      <c r="B798" s="2"/>
      <c r="E798" s="279"/>
      <c r="F798" s="280"/>
      <c r="G798" s="45"/>
      <c r="H798" s="45"/>
      <c r="I798" s="278"/>
      <c r="J798" s="45"/>
      <c r="K798" s="66"/>
      <c r="L798" s="66"/>
    </row>
    <row r="799" spans="1:12" x14ac:dyDescent="0.2">
      <c r="A799" s="41"/>
      <c r="B799" s="2"/>
      <c r="E799" s="279"/>
      <c r="F799" s="280"/>
      <c r="G799" s="45"/>
      <c r="H799" s="45"/>
      <c r="I799" s="278"/>
      <c r="J799" s="45"/>
      <c r="K799" s="66"/>
      <c r="L799" s="66"/>
    </row>
    <row r="800" spans="1:12" x14ac:dyDescent="0.2">
      <c r="A800" s="41"/>
      <c r="B800" s="2"/>
      <c r="E800" s="279"/>
      <c r="F800" s="280"/>
      <c r="G800" s="45"/>
      <c r="H800" s="45"/>
      <c r="I800" s="278"/>
      <c r="J800" s="45"/>
      <c r="K800" s="66"/>
      <c r="L800" s="66"/>
    </row>
    <row r="801" spans="1:12" x14ac:dyDescent="0.2">
      <c r="A801" s="41"/>
      <c r="B801" s="2"/>
      <c r="E801" s="279"/>
      <c r="F801" s="280"/>
      <c r="G801" s="45"/>
      <c r="H801" s="45"/>
      <c r="I801" s="278"/>
      <c r="J801" s="45"/>
      <c r="K801" s="66"/>
      <c r="L801" s="66"/>
    </row>
    <row r="802" spans="1:12" x14ac:dyDescent="0.2">
      <c r="A802" s="41"/>
      <c r="B802" s="2"/>
      <c r="E802" s="279"/>
      <c r="F802" s="280"/>
      <c r="G802" s="45"/>
      <c r="H802" s="45"/>
      <c r="I802" s="278"/>
      <c r="J802" s="45"/>
      <c r="K802" s="66"/>
      <c r="L802" s="66"/>
    </row>
    <row r="803" spans="1:12" x14ac:dyDescent="0.2">
      <c r="A803" s="41"/>
      <c r="B803" s="2"/>
      <c r="E803" s="279"/>
      <c r="F803" s="280"/>
      <c r="G803" s="45"/>
      <c r="H803" s="45"/>
      <c r="I803" s="278"/>
      <c r="J803" s="45"/>
      <c r="K803" s="66"/>
      <c r="L803" s="66"/>
    </row>
    <row r="804" spans="1:12" x14ac:dyDescent="0.2">
      <c r="A804" s="41"/>
      <c r="B804" s="2"/>
      <c r="E804" s="279"/>
      <c r="F804" s="280"/>
      <c r="G804" s="45"/>
      <c r="H804" s="45"/>
      <c r="I804" s="278"/>
      <c r="J804" s="45"/>
      <c r="K804" s="66"/>
      <c r="L804" s="66"/>
    </row>
    <row r="805" spans="1:12" x14ac:dyDescent="0.2">
      <c r="A805" s="41"/>
      <c r="B805" s="2"/>
      <c r="E805" s="279"/>
      <c r="F805" s="280"/>
      <c r="G805" s="45"/>
      <c r="H805" s="45"/>
      <c r="I805" s="278"/>
      <c r="J805" s="45"/>
      <c r="K805" s="66"/>
      <c r="L805" s="66"/>
    </row>
    <row r="806" spans="1:12" x14ac:dyDescent="0.2">
      <c r="A806" s="41"/>
      <c r="B806" s="2"/>
      <c r="E806" s="279"/>
      <c r="F806" s="280"/>
      <c r="G806" s="45"/>
      <c r="H806" s="45"/>
      <c r="I806" s="278"/>
      <c r="J806" s="45"/>
      <c r="K806" s="66"/>
      <c r="L806" s="66"/>
    </row>
    <row r="807" spans="1:12" x14ac:dyDescent="0.2">
      <c r="A807" s="41"/>
      <c r="B807" s="2"/>
      <c r="E807" s="279"/>
      <c r="F807" s="280"/>
      <c r="G807" s="45"/>
      <c r="H807" s="45"/>
      <c r="I807" s="278"/>
      <c r="J807" s="45"/>
      <c r="K807" s="66"/>
      <c r="L807" s="66"/>
    </row>
    <row r="808" spans="1:12" x14ac:dyDescent="0.2">
      <c r="A808" s="41"/>
      <c r="B808" s="2"/>
      <c r="E808" s="279"/>
      <c r="F808" s="280"/>
      <c r="G808" s="45"/>
      <c r="H808" s="45"/>
      <c r="I808" s="278"/>
      <c r="J808" s="45"/>
      <c r="K808" s="66"/>
      <c r="L808" s="66"/>
    </row>
    <row r="809" spans="1:12" x14ac:dyDescent="0.2">
      <c r="A809" s="41"/>
      <c r="B809" s="2"/>
      <c r="E809" s="279"/>
      <c r="F809" s="280"/>
      <c r="G809" s="45"/>
      <c r="H809" s="45"/>
      <c r="I809" s="278"/>
      <c r="J809" s="45"/>
      <c r="K809" s="66"/>
      <c r="L809" s="66"/>
    </row>
    <row r="810" spans="1:12" x14ac:dyDescent="0.2">
      <c r="A810" s="41"/>
      <c r="B810" s="2"/>
      <c r="E810" s="279"/>
      <c r="F810" s="280"/>
      <c r="G810" s="45"/>
      <c r="H810" s="45"/>
      <c r="I810" s="278"/>
      <c r="J810" s="45"/>
      <c r="K810" s="66"/>
      <c r="L810" s="66"/>
    </row>
    <row r="811" spans="1:12" x14ac:dyDescent="0.2">
      <c r="A811" s="41"/>
      <c r="B811" s="2"/>
      <c r="E811" s="279"/>
      <c r="F811" s="280"/>
      <c r="G811" s="45"/>
      <c r="H811" s="45"/>
      <c r="I811" s="278"/>
      <c r="J811" s="45"/>
      <c r="K811" s="66"/>
      <c r="L811" s="66"/>
    </row>
    <row r="812" spans="1:12" x14ac:dyDescent="0.2">
      <c r="A812" s="41"/>
      <c r="B812" s="2"/>
      <c r="E812" s="279"/>
      <c r="F812" s="280"/>
      <c r="G812" s="45"/>
      <c r="H812" s="45"/>
      <c r="I812" s="278"/>
      <c r="J812" s="45"/>
      <c r="K812" s="66"/>
      <c r="L812" s="66"/>
    </row>
    <row r="813" spans="1:12" x14ac:dyDescent="0.2">
      <c r="A813" s="41"/>
      <c r="B813" s="2"/>
      <c r="E813" s="279"/>
      <c r="F813" s="280"/>
      <c r="G813" s="45"/>
      <c r="H813" s="45"/>
      <c r="I813" s="278"/>
      <c r="J813" s="45"/>
      <c r="K813" s="66"/>
      <c r="L813" s="66"/>
    </row>
    <row r="814" spans="1:12" x14ac:dyDescent="0.2">
      <c r="A814" s="41"/>
      <c r="B814" s="2"/>
      <c r="E814" s="279"/>
      <c r="F814" s="280"/>
      <c r="G814" s="45"/>
      <c r="H814" s="45"/>
      <c r="I814" s="278"/>
      <c r="J814" s="45"/>
      <c r="K814" s="66"/>
      <c r="L814" s="66"/>
    </row>
    <row r="815" spans="1:12" x14ac:dyDescent="0.2">
      <c r="A815" s="41"/>
      <c r="B815" s="2"/>
      <c r="E815" s="279"/>
      <c r="F815" s="280"/>
      <c r="G815" s="45"/>
      <c r="H815" s="45"/>
      <c r="I815" s="278"/>
      <c r="J815" s="45"/>
      <c r="K815" s="66"/>
      <c r="L815" s="66"/>
    </row>
    <row r="816" spans="1:12" x14ac:dyDescent="0.2">
      <c r="A816" s="41"/>
      <c r="B816" s="2"/>
      <c r="E816" s="279"/>
      <c r="F816" s="280"/>
      <c r="G816" s="45"/>
      <c r="H816" s="45"/>
      <c r="I816" s="278"/>
      <c r="J816" s="45"/>
      <c r="K816" s="66"/>
      <c r="L816" s="66"/>
    </row>
    <row r="817" spans="1:12" x14ac:dyDescent="0.2">
      <c r="A817" s="41"/>
      <c r="B817" s="2"/>
      <c r="E817" s="279"/>
      <c r="F817" s="280"/>
      <c r="G817" s="45"/>
      <c r="H817" s="45"/>
      <c r="I817" s="278"/>
      <c r="J817" s="45"/>
      <c r="K817" s="66"/>
      <c r="L817" s="66"/>
    </row>
    <row r="818" spans="1:12" x14ac:dyDescent="0.2">
      <c r="A818" s="41"/>
      <c r="B818" s="2"/>
      <c r="E818" s="279"/>
      <c r="F818" s="280"/>
      <c r="G818" s="45"/>
      <c r="H818" s="45"/>
      <c r="I818" s="278"/>
      <c r="J818" s="45"/>
      <c r="K818" s="66"/>
      <c r="L818" s="66"/>
    </row>
    <row r="819" spans="1:12" x14ac:dyDescent="0.2">
      <c r="A819" s="41"/>
      <c r="B819" s="2"/>
      <c r="E819" s="279"/>
      <c r="F819" s="280"/>
      <c r="G819" s="45"/>
      <c r="H819" s="45"/>
      <c r="I819" s="278"/>
      <c r="J819" s="45"/>
      <c r="K819" s="66"/>
      <c r="L819" s="66"/>
    </row>
    <row r="820" spans="1:12" x14ac:dyDescent="0.2">
      <c r="A820" s="41"/>
      <c r="B820" s="2"/>
      <c r="E820" s="279"/>
      <c r="F820" s="280"/>
      <c r="G820" s="45"/>
      <c r="H820" s="45"/>
      <c r="I820" s="278"/>
      <c r="J820" s="45"/>
      <c r="K820" s="66"/>
      <c r="L820" s="66"/>
    </row>
    <row r="821" spans="1:12" x14ac:dyDescent="0.2">
      <c r="A821" s="41"/>
      <c r="B821" s="2"/>
      <c r="E821" s="279"/>
      <c r="F821" s="280"/>
      <c r="G821" s="45"/>
      <c r="H821" s="45"/>
      <c r="I821" s="278"/>
      <c r="J821" s="45"/>
      <c r="K821" s="66"/>
      <c r="L821" s="66"/>
    </row>
    <row r="822" spans="1:12" x14ac:dyDescent="0.2">
      <c r="A822" s="41"/>
      <c r="B822" s="2"/>
      <c r="E822" s="279"/>
      <c r="F822" s="280"/>
      <c r="G822" s="45"/>
      <c r="H822" s="45"/>
      <c r="I822" s="278"/>
      <c r="J822" s="45"/>
      <c r="K822" s="66"/>
      <c r="L822" s="66"/>
    </row>
    <row r="823" spans="1:12" x14ac:dyDescent="0.2">
      <c r="A823" s="41"/>
      <c r="B823" s="2"/>
      <c r="E823" s="279"/>
      <c r="F823" s="280"/>
      <c r="G823" s="45"/>
      <c r="H823" s="45"/>
      <c r="I823" s="278"/>
      <c r="J823" s="45"/>
      <c r="K823" s="66"/>
      <c r="L823" s="66"/>
    </row>
    <row r="824" spans="1:12" x14ac:dyDescent="0.2">
      <c r="A824" s="41"/>
      <c r="B824" s="2"/>
      <c r="E824" s="279"/>
      <c r="F824" s="280"/>
      <c r="G824" s="45"/>
      <c r="H824" s="45"/>
      <c r="I824" s="278"/>
      <c r="J824" s="45"/>
      <c r="K824" s="66"/>
      <c r="L824" s="66"/>
    </row>
    <row r="825" spans="1:12" x14ac:dyDescent="0.2">
      <c r="A825" s="41"/>
      <c r="B825" s="2"/>
      <c r="E825" s="279"/>
      <c r="F825" s="280"/>
      <c r="G825" s="45"/>
      <c r="H825" s="45"/>
      <c r="I825" s="278"/>
      <c r="J825" s="45"/>
      <c r="K825" s="66"/>
      <c r="L825" s="66"/>
    </row>
    <row r="826" spans="1:12" x14ac:dyDescent="0.2">
      <c r="A826" s="41"/>
      <c r="B826" s="2"/>
      <c r="E826" s="279"/>
      <c r="F826" s="280"/>
      <c r="G826" s="45"/>
      <c r="H826" s="45"/>
      <c r="I826" s="278"/>
      <c r="J826" s="45"/>
      <c r="K826" s="66"/>
      <c r="L826" s="66"/>
    </row>
    <row r="827" spans="1:12" x14ac:dyDescent="0.2">
      <c r="A827" s="41"/>
      <c r="B827" s="2"/>
      <c r="E827" s="279"/>
      <c r="F827" s="280"/>
      <c r="G827" s="45"/>
      <c r="H827" s="45"/>
      <c r="I827" s="278"/>
      <c r="J827" s="45"/>
      <c r="K827" s="66"/>
      <c r="L827" s="66"/>
    </row>
    <row r="828" spans="1:12" x14ac:dyDescent="0.2">
      <c r="A828" s="41"/>
      <c r="B828" s="2"/>
      <c r="E828" s="279"/>
      <c r="F828" s="280"/>
      <c r="G828" s="45"/>
      <c r="H828" s="45"/>
      <c r="I828" s="278"/>
      <c r="J828" s="45"/>
      <c r="K828" s="66"/>
      <c r="L828" s="66"/>
    </row>
    <row r="829" spans="1:12" x14ac:dyDescent="0.2">
      <c r="A829" s="41"/>
      <c r="B829" s="2"/>
      <c r="E829" s="279"/>
      <c r="F829" s="280"/>
      <c r="G829" s="45"/>
      <c r="H829" s="45"/>
      <c r="I829" s="278"/>
      <c r="J829" s="45"/>
      <c r="K829" s="66"/>
      <c r="L829" s="66"/>
    </row>
    <row r="830" spans="1:12" x14ac:dyDescent="0.2">
      <c r="A830" s="41"/>
      <c r="B830" s="2"/>
      <c r="E830" s="279"/>
      <c r="F830" s="280"/>
      <c r="G830" s="45"/>
      <c r="H830" s="45"/>
      <c r="I830" s="278"/>
      <c r="J830" s="45"/>
      <c r="K830" s="66"/>
      <c r="L830" s="66"/>
    </row>
    <row r="831" spans="1:12" x14ac:dyDescent="0.2">
      <c r="A831" s="41"/>
      <c r="B831" s="2"/>
      <c r="E831" s="279"/>
      <c r="F831" s="280"/>
      <c r="G831" s="45"/>
      <c r="H831" s="45"/>
      <c r="I831" s="278"/>
      <c r="J831" s="45"/>
      <c r="K831" s="66"/>
      <c r="L831" s="66"/>
    </row>
    <row r="832" spans="1:12" x14ac:dyDescent="0.2">
      <c r="A832" s="41"/>
      <c r="B832" s="2"/>
      <c r="E832" s="279"/>
      <c r="F832" s="280"/>
      <c r="G832" s="45"/>
      <c r="H832" s="45"/>
      <c r="I832" s="278"/>
      <c r="J832" s="45"/>
      <c r="K832" s="66"/>
      <c r="L832" s="66"/>
    </row>
    <row r="833" spans="1:12" x14ac:dyDescent="0.2">
      <c r="A833" s="41"/>
      <c r="B833" s="2"/>
      <c r="E833" s="279"/>
      <c r="F833" s="280"/>
      <c r="G833" s="45"/>
      <c r="H833" s="45"/>
      <c r="I833" s="278"/>
      <c r="J833" s="45"/>
      <c r="K833" s="66"/>
      <c r="L833" s="66"/>
    </row>
    <row r="834" spans="1:12" x14ac:dyDescent="0.2">
      <c r="A834" s="41"/>
      <c r="B834" s="2"/>
      <c r="E834" s="279"/>
      <c r="F834" s="280"/>
      <c r="G834" s="45"/>
      <c r="H834" s="45"/>
      <c r="I834" s="278"/>
      <c r="J834" s="45"/>
      <c r="K834" s="66"/>
      <c r="L834" s="66"/>
    </row>
    <row r="835" spans="1:12" x14ac:dyDescent="0.2">
      <c r="A835" s="41"/>
      <c r="B835" s="2"/>
      <c r="E835" s="279"/>
      <c r="F835" s="280"/>
      <c r="G835" s="45"/>
      <c r="H835" s="45"/>
      <c r="I835" s="278"/>
      <c r="J835" s="45"/>
      <c r="K835" s="66"/>
      <c r="L835" s="66"/>
    </row>
    <row r="836" spans="1:12" x14ac:dyDescent="0.2">
      <c r="A836" s="41"/>
      <c r="B836" s="2"/>
      <c r="E836" s="279"/>
      <c r="F836" s="280"/>
      <c r="G836" s="45"/>
      <c r="H836" s="45"/>
      <c r="I836" s="278"/>
      <c r="J836" s="45"/>
      <c r="K836" s="66"/>
      <c r="L836" s="66"/>
    </row>
    <row r="837" spans="1:12" x14ac:dyDescent="0.2">
      <c r="A837" s="41"/>
      <c r="B837" s="2"/>
      <c r="E837" s="279"/>
      <c r="F837" s="280"/>
      <c r="G837" s="45"/>
      <c r="H837" s="45"/>
      <c r="I837" s="278"/>
      <c r="J837" s="45"/>
      <c r="K837" s="66"/>
      <c r="L837" s="66"/>
    </row>
    <row r="838" spans="1:12" x14ac:dyDescent="0.2">
      <c r="A838" s="41"/>
      <c r="B838" s="2"/>
      <c r="E838" s="279"/>
      <c r="F838" s="280"/>
      <c r="G838" s="45"/>
      <c r="H838" s="45"/>
      <c r="I838" s="278"/>
      <c r="J838" s="45"/>
      <c r="K838" s="66"/>
      <c r="L838" s="66"/>
    </row>
    <row r="839" spans="1:12" x14ac:dyDescent="0.2">
      <c r="A839" s="41"/>
      <c r="B839" s="2"/>
      <c r="E839" s="279"/>
      <c r="F839" s="280"/>
      <c r="G839" s="45"/>
      <c r="H839" s="45"/>
      <c r="I839" s="278"/>
      <c r="J839" s="45"/>
      <c r="K839" s="66"/>
      <c r="L839" s="66"/>
    </row>
    <row r="840" spans="1:12" x14ac:dyDescent="0.2">
      <c r="A840" s="41"/>
      <c r="B840" s="2"/>
      <c r="E840" s="279"/>
      <c r="F840" s="280"/>
      <c r="G840" s="45"/>
      <c r="H840" s="45"/>
      <c r="I840" s="278"/>
      <c r="J840" s="45"/>
      <c r="K840" s="66"/>
      <c r="L840" s="66"/>
    </row>
    <row r="841" spans="1:12" x14ac:dyDescent="0.2">
      <c r="A841" s="41"/>
      <c r="B841" s="2"/>
      <c r="E841" s="279"/>
      <c r="F841" s="280"/>
      <c r="G841" s="45"/>
      <c r="H841" s="45"/>
      <c r="I841" s="278"/>
      <c r="J841" s="45"/>
      <c r="K841" s="66"/>
      <c r="L841" s="66"/>
    </row>
    <row r="842" spans="1:12" x14ac:dyDescent="0.2">
      <c r="A842" s="41"/>
      <c r="B842" s="2"/>
      <c r="E842" s="279"/>
      <c r="F842" s="280"/>
      <c r="G842" s="45"/>
      <c r="H842" s="45"/>
      <c r="I842" s="278"/>
      <c r="J842" s="45"/>
      <c r="K842" s="66"/>
      <c r="L842" s="66"/>
    </row>
    <row r="843" spans="1:12" x14ac:dyDescent="0.2">
      <c r="A843" s="41"/>
      <c r="B843" s="2"/>
      <c r="E843" s="279"/>
      <c r="F843" s="280"/>
      <c r="G843" s="45"/>
      <c r="H843" s="45"/>
      <c r="I843" s="278"/>
      <c r="J843" s="45"/>
      <c r="K843" s="66"/>
      <c r="L843" s="66"/>
    </row>
    <row r="844" spans="1:12" x14ac:dyDescent="0.2">
      <c r="A844" s="41"/>
      <c r="B844" s="2"/>
      <c r="E844" s="279"/>
      <c r="F844" s="280"/>
      <c r="G844" s="45"/>
      <c r="H844" s="45"/>
      <c r="I844" s="278"/>
      <c r="J844" s="45"/>
      <c r="K844" s="66"/>
      <c r="L844" s="66"/>
    </row>
    <row r="845" spans="1:12" x14ac:dyDescent="0.2">
      <c r="A845" s="41"/>
      <c r="B845" s="2"/>
      <c r="E845" s="279"/>
      <c r="F845" s="280"/>
      <c r="G845" s="45"/>
      <c r="H845" s="45"/>
      <c r="I845" s="278"/>
      <c r="J845" s="45"/>
      <c r="K845" s="66"/>
      <c r="L845" s="66"/>
    </row>
    <row r="846" spans="1:12" x14ac:dyDescent="0.2">
      <c r="A846" s="41"/>
      <c r="B846" s="2"/>
      <c r="E846" s="279"/>
      <c r="F846" s="280"/>
      <c r="G846" s="45"/>
      <c r="H846" s="45"/>
      <c r="I846" s="278"/>
      <c r="J846" s="45"/>
      <c r="K846" s="66"/>
      <c r="L846" s="66"/>
    </row>
    <row r="847" spans="1:12" x14ac:dyDescent="0.2">
      <c r="A847" s="41"/>
      <c r="B847" s="2"/>
      <c r="E847" s="279"/>
      <c r="F847" s="280"/>
      <c r="G847" s="45"/>
      <c r="H847" s="45"/>
      <c r="I847" s="278"/>
      <c r="J847" s="45"/>
      <c r="K847" s="66"/>
      <c r="L847" s="66"/>
    </row>
    <row r="848" spans="1:12" x14ac:dyDescent="0.2">
      <c r="A848" s="41"/>
      <c r="B848" s="2"/>
      <c r="E848" s="279"/>
      <c r="F848" s="280"/>
      <c r="G848" s="45"/>
      <c r="H848" s="45"/>
      <c r="I848" s="278"/>
      <c r="J848" s="45"/>
      <c r="K848" s="66"/>
      <c r="L848" s="66"/>
    </row>
    <row r="849" spans="1:12" x14ac:dyDescent="0.2">
      <c r="A849" s="41"/>
      <c r="B849" s="2"/>
      <c r="E849" s="279"/>
      <c r="F849" s="280"/>
      <c r="G849" s="45"/>
      <c r="H849" s="45"/>
      <c r="I849" s="278"/>
      <c r="J849" s="45"/>
      <c r="K849" s="66"/>
      <c r="L849" s="66"/>
    </row>
    <row r="850" spans="1:12" x14ac:dyDescent="0.2">
      <c r="A850" s="41"/>
      <c r="B850" s="2"/>
      <c r="E850" s="279"/>
      <c r="F850" s="280"/>
      <c r="G850" s="45"/>
      <c r="H850" s="45"/>
      <c r="I850" s="278"/>
      <c r="J850" s="45"/>
      <c r="K850" s="66"/>
      <c r="L850" s="66"/>
    </row>
    <row r="851" spans="1:12" x14ac:dyDescent="0.2">
      <c r="A851" s="41"/>
      <c r="B851" s="2"/>
      <c r="E851" s="279"/>
      <c r="F851" s="280"/>
      <c r="G851" s="45"/>
      <c r="H851" s="45"/>
      <c r="I851" s="278"/>
      <c r="J851" s="45"/>
      <c r="K851" s="66"/>
      <c r="L851" s="66"/>
    </row>
    <row r="852" spans="1:12" x14ac:dyDescent="0.2">
      <c r="A852" s="41"/>
      <c r="B852" s="2"/>
      <c r="E852" s="279"/>
      <c r="F852" s="280"/>
      <c r="G852" s="45"/>
      <c r="H852" s="45"/>
      <c r="I852" s="278"/>
      <c r="J852" s="45"/>
      <c r="K852" s="66"/>
      <c r="L852" s="66"/>
    </row>
    <row r="853" spans="1:12" x14ac:dyDescent="0.2">
      <c r="A853" s="41"/>
      <c r="B853" s="2"/>
      <c r="E853" s="279"/>
      <c r="F853" s="280"/>
      <c r="G853" s="45"/>
      <c r="H853" s="45"/>
      <c r="I853" s="278"/>
      <c r="J853" s="45"/>
      <c r="K853" s="66"/>
      <c r="L853" s="66"/>
    </row>
    <row r="854" spans="1:12" x14ac:dyDescent="0.2">
      <c r="A854" s="41"/>
      <c r="B854" s="2"/>
      <c r="E854" s="279"/>
      <c r="F854" s="280"/>
      <c r="G854" s="45"/>
      <c r="H854" s="45"/>
      <c r="I854" s="278"/>
      <c r="J854" s="45"/>
      <c r="K854" s="66"/>
      <c r="L854" s="66"/>
    </row>
    <row r="855" spans="1:12" x14ac:dyDescent="0.2">
      <c r="A855" s="41"/>
      <c r="B855" s="2"/>
      <c r="E855" s="279"/>
      <c r="F855" s="280"/>
      <c r="G855" s="45"/>
      <c r="H855" s="45"/>
      <c r="I855" s="278"/>
      <c r="J855" s="45"/>
      <c r="K855" s="66"/>
      <c r="L855" s="66"/>
    </row>
    <row r="856" spans="1:12" x14ac:dyDescent="0.2">
      <c r="A856" s="41"/>
      <c r="B856" s="2"/>
      <c r="E856" s="279"/>
      <c r="F856" s="280"/>
      <c r="G856" s="45"/>
      <c r="H856" s="45"/>
      <c r="I856" s="278"/>
      <c r="J856" s="45"/>
      <c r="K856" s="66"/>
      <c r="L856" s="66"/>
    </row>
    <row r="857" spans="1:12" x14ac:dyDescent="0.2">
      <c r="A857" s="41"/>
      <c r="B857" s="2"/>
      <c r="E857" s="279"/>
      <c r="F857" s="280"/>
      <c r="G857" s="45"/>
      <c r="H857" s="45"/>
      <c r="I857" s="278"/>
      <c r="J857" s="45"/>
      <c r="K857" s="66"/>
      <c r="L857" s="66"/>
    </row>
    <row r="858" spans="1:12" x14ac:dyDescent="0.2">
      <c r="A858" s="41"/>
      <c r="B858" s="2"/>
      <c r="E858" s="279"/>
      <c r="F858" s="280"/>
      <c r="G858" s="45"/>
      <c r="H858" s="45"/>
      <c r="I858" s="278"/>
      <c r="J858" s="45"/>
      <c r="K858" s="66"/>
      <c r="L858" s="66"/>
    </row>
    <row r="859" spans="1:12" x14ac:dyDescent="0.2">
      <c r="A859" s="41"/>
      <c r="B859" s="2"/>
      <c r="E859" s="279"/>
      <c r="F859" s="280"/>
      <c r="G859" s="45"/>
      <c r="H859" s="45"/>
      <c r="I859" s="278"/>
      <c r="J859" s="45"/>
      <c r="K859" s="66"/>
      <c r="L859" s="66"/>
    </row>
    <row r="860" spans="1:12" x14ac:dyDescent="0.2">
      <c r="A860" s="41"/>
      <c r="B860" s="2"/>
      <c r="E860" s="279"/>
      <c r="F860" s="280"/>
      <c r="G860" s="45"/>
      <c r="H860" s="45"/>
      <c r="I860" s="278"/>
      <c r="J860" s="45"/>
      <c r="K860" s="66"/>
      <c r="L860" s="66"/>
    </row>
    <row r="861" spans="1:12" x14ac:dyDescent="0.2">
      <c r="A861" s="41"/>
      <c r="B861" s="2"/>
      <c r="E861" s="279"/>
      <c r="F861" s="280"/>
      <c r="G861" s="45"/>
      <c r="H861" s="45"/>
      <c r="I861" s="278"/>
      <c r="J861" s="45"/>
      <c r="K861" s="66"/>
      <c r="L861" s="66"/>
    </row>
    <row r="862" spans="1:12" x14ac:dyDescent="0.2">
      <c r="A862" s="41"/>
      <c r="B862" s="2"/>
      <c r="E862" s="279"/>
      <c r="F862" s="280"/>
      <c r="G862" s="45"/>
      <c r="H862" s="45"/>
      <c r="I862" s="278"/>
      <c r="J862" s="45"/>
      <c r="K862" s="66"/>
      <c r="L862" s="66"/>
    </row>
    <row r="863" spans="1:12" x14ac:dyDescent="0.2">
      <c r="A863" s="41"/>
      <c r="B863" s="2"/>
      <c r="E863" s="279"/>
      <c r="F863" s="280"/>
      <c r="G863" s="45"/>
      <c r="H863" s="45"/>
      <c r="I863" s="278"/>
      <c r="J863" s="45"/>
      <c r="K863" s="66"/>
      <c r="L863" s="66"/>
    </row>
    <row r="864" spans="1:12" x14ac:dyDescent="0.2">
      <c r="A864" s="41"/>
      <c r="B864" s="2"/>
      <c r="E864" s="279"/>
      <c r="F864" s="280"/>
      <c r="G864" s="45"/>
      <c r="H864" s="45"/>
      <c r="I864" s="278"/>
      <c r="J864" s="45"/>
      <c r="K864" s="66"/>
      <c r="L864" s="66"/>
    </row>
    <row r="865" spans="1:12" x14ac:dyDescent="0.2">
      <c r="A865" s="41"/>
      <c r="B865" s="2"/>
      <c r="E865" s="279"/>
      <c r="F865" s="280"/>
      <c r="G865" s="45"/>
      <c r="H865" s="45"/>
      <c r="I865" s="278"/>
      <c r="J865" s="45"/>
      <c r="K865" s="66"/>
      <c r="L865" s="66"/>
    </row>
    <row r="866" spans="1:12" x14ac:dyDescent="0.2">
      <c r="A866" s="41"/>
      <c r="B866" s="2"/>
      <c r="E866" s="279"/>
      <c r="F866" s="280"/>
      <c r="G866" s="45"/>
      <c r="H866" s="45"/>
      <c r="I866" s="278"/>
      <c r="J866" s="45"/>
      <c r="K866" s="66"/>
      <c r="L866" s="66"/>
    </row>
    <row r="867" spans="1:12" x14ac:dyDescent="0.2">
      <c r="A867" s="41"/>
      <c r="B867" s="2"/>
      <c r="E867" s="279"/>
      <c r="F867" s="280"/>
      <c r="G867" s="45"/>
      <c r="H867" s="45"/>
      <c r="I867" s="278"/>
      <c r="J867" s="45"/>
      <c r="K867" s="66"/>
      <c r="L867" s="66"/>
    </row>
    <row r="868" spans="1:12" x14ac:dyDescent="0.2">
      <c r="A868" s="41"/>
      <c r="B868" s="2"/>
      <c r="E868" s="279"/>
      <c r="F868" s="280"/>
      <c r="G868" s="45"/>
      <c r="H868" s="45"/>
      <c r="I868" s="278"/>
      <c r="J868" s="45"/>
      <c r="K868" s="66"/>
      <c r="L868" s="66"/>
    </row>
    <row r="869" spans="1:12" x14ac:dyDescent="0.2">
      <c r="A869" s="41"/>
      <c r="B869" s="2"/>
      <c r="E869" s="279"/>
      <c r="F869" s="280"/>
      <c r="G869" s="45"/>
      <c r="H869" s="45"/>
      <c r="I869" s="278"/>
      <c r="J869" s="45"/>
      <c r="K869" s="66"/>
      <c r="L869" s="66"/>
    </row>
    <row r="870" spans="1:12" x14ac:dyDescent="0.2">
      <c r="A870" s="41"/>
      <c r="B870" s="2"/>
      <c r="E870" s="279"/>
      <c r="F870" s="280"/>
      <c r="G870" s="45"/>
      <c r="H870" s="45"/>
      <c r="I870" s="278"/>
      <c r="J870" s="45"/>
      <c r="K870" s="66"/>
      <c r="L870" s="66"/>
    </row>
    <row r="871" spans="1:12" x14ac:dyDescent="0.2">
      <c r="A871" s="41"/>
      <c r="B871" s="2"/>
      <c r="E871" s="279"/>
      <c r="F871" s="280"/>
      <c r="G871" s="45"/>
      <c r="H871" s="45"/>
      <c r="I871" s="278"/>
      <c r="J871" s="45"/>
      <c r="K871" s="66"/>
      <c r="L871" s="66"/>
    </row>
    <row r="872" spans="1:12" x14ac:dyDescent="0.2">
      <c r="A872" s="41"/>
      <c r="B872" s="2"/>
      <c r="E872" s="279"/>
      <c r="F872" s="280"/>
      <c r="G872" s="45"/>
      <c r="H872" s="45"/>
      <c r="I872" s="278"/>
      <c r="J872" s="45"/>
      <c r="K872" s="66"/>
      <c r="L872" s="66"/>
    </row>
    <row r="873" spans="1:12" x14ac:dyDescent="0.2">
      <c r="A873" s="41"/>
      <c r="B873" s="2"/>
      <c r="E873" s="279"/>
      <c r="F873" s="280"/>
      <c r="G873" s="45"/>
      <c r="H873" s="45"/>
      <c r="I873" s="278"/>
      <c r="J873" s="45"/>
      <c r="K873" s="66"/>
      <c r="L873" s="66"/>
    </row>
    <row r="874" spans="1:12" x14ac:dyDescent="0.2">
      <c r="A874" s="41"/>
      <c r="B874" s="2"/>
      <c r="E874" s="279"/>
      <c r="F874" s="280"/>
      <c r="G874" s="45"/>
      <c r="H874" s="45"/>
      <c r="I874" s="278"/>
      <c r="J874" s="45"/>
      <c r="K874" s="66"/>
      <c r="L874" s="66"/>
    </row>
    <row r="875" spans="1:12" x14ac:dyDescent="0.2">
      <c r="A875" s="41"/>
      <c r="B875" s="2"/>
      <c r="E875" s="279"/>
      <c r="F875" s="280"/>
      <c r="G875" s="45"/>
      <c r="H875" s="45"/>
      <c r="I875" s="278"/>
      <c r="J875" s="45"/>
      <c r="K875" s="66"/>
      <c r="L875" s="66"/>
    </row>
    <row r="876" spans="1:12" x14ac:dyDescent="0.2">
      <c r="A876" s="41"/>
      <c r="B876" s="2"/>
      <c r="E876" s="279"/>
      <c r="F876" s="280"/>
      <c r="G876" s="45"/>
      <c r="H876" s="45"/>
      <c r="I876" s="278"/>
      <c r="J876" s="45"/>
      <c r="K876" s="66"/>
      <c r="L876" s="66"/>
    </row>
    <row r="877" spans="1:12" x14ac:dyDescent="0.2">
      <c r="A877" s="41"/>
      <c r="B877" s="2"/>
      <c r="E877" s="279"/>
      <c r="F877" s="280"/>
      <c r="G877" s="45"/>
      <c r="H877" s="45"/>
      <c r="I877" s="278"/>
      <c r="J877" s="45"/>
      <c r="K877" s="66"/>
      <c r="L877" s="66"/>
    </row>
    <row r="878" spans="1:12" x14ac:dyDescent="0.2">
      <c r="A878" s="41"/>
      <c r="B878" s="2"/>
      <c r="E878" s="279"/>
      <c r="F878" s="280"/>
      <c r="G878" s="45"/>
      <c r="H878" s="45"/>
      <c r="I878" s="278"/>
      <c r="J878" s="45"/>
      <c r="K878" s="66"/>
      <c r="L878" s="66"/>
    </row>
    <row r="879" spans="1:12" x14ac:dyDescent="0.2">
      <c r="A879" s="41"/>
      <c r="B879" s="2"/>
      <c r="E879" s="279"/>
      <c r="F879" s="280"/>
      <c r="G879" s="45"/>
      <c r="H879" s="45"/>
      <c r="I879" s="278"/>
      <c r="J879" s="45"/>
      <c r="K879" s="66"/>
      <c r="L879" s="66"/>
    </row>
    <row r="880" spans="1:12" x14ac:dyDescent="0.2">
      <c r="A880" s="41"/>
      <c r="B880" s="2"/>
      <c r="E880" s="279"/>
      <c r="F880" s="280"/>
      <c r="G880" s="45"/>
      <c r="H880" s="45"/>
      <c r="I880" s="278"/>
      <c r="J880" s="45"/>
      <c r="K880" s="66"/>
      <c r="L880" s="66"/>
    </row>
    <row r="881" spans="1:12" x14ac:dyDescent="0.2">
      <c r="A881" s="41"/>
      <c r="B881" s="2"/>
      <c r="E881" s="279"/>
      <c r="F881" s="280"/>
      <c r="G881" s="45"/>
      <c r="H881" s="45"/>
      <c r="I881" s="278"/>
      <c r="J881" s="45"/>
      <c r="K881" s="66"/>
      <c r="L881" s="66"/>
    </row>
    <row r="882" spans="1:12" x14ac:dyDescent="0.2">
      <c r="A882" s="41"/>
      <c r="B882" s="2"/>
      <c r="E882" s="279"/>
      <c r="F882" s="280"/>
      <c r="G882" s="45"/>
      <c r="H882" s="45"/>
      <c r="I882" s="278"/>
      <c r="J882" s="45"/>
      <c r="K882" s="66"/>
      <c r="L882" s="66"/>
    </row>
    <row r="883" spans="1:12" x14ac:dyDescent="0.2">
      <c r="A883" s="41"/>
      <c r="B883" s="2"/>
      <c r="E883" s="279"/>
      <c r="F883" s="280"/>
      <c r="G883" s="45"/>
      <c r="H883" s="45"/>
      <c r="I883" s="278"/>
      <c r="J883" s="45"/>
      <c r="K883" s="66"/>
      <c r="L883" s="66"/>
    </row>
    <row r="884" spans="1:12" x14ac:dyDescent="0.2">
      <c r="A884" s="41"/>
      <c r="B884" s="2"/>
      <c r="E884" s="279"/>
      <c r="F884" s="280"/>
      <c r="G884" s="45"/>
      <c r="H884" s="45"/>
      <c r="I884" s="278"/>
      <c r="J884" s="45"/>
      <c r="K884" s="66"/>
      <c r="L884" s="66"/>
    </row>
    <row r="885" spans="1:12" x14ac:dyDescent="0.2">
      <c r="A885" s="41"/>
      <c r="B885" s="2"/>
      <c r="E885" s="279"/>
      <c r="F885" s="280"/>
      <c r="G885" s="45"/>
      <c r="H885" s="45"/>
      <c r="I885" s="278"/>
      <c r="J885" s="45"/>
      <c r="K885" s="66"/>
      <c r="L885" s="66"/>
    </row>
    <row r="886" spans="1:12" x14ac:dyDescent="0.2">
      <c r="A886" s="41"/>
      <c r="B886" s="2"/>
      <c r="E886" s="279"/>
      <c r="F886" s="280"/>
      <c r="G886" s="45"/>
      <c r="H886" s="45"/>
      <c r="I886" s="278"/>
      <c r="J886" s="45"/>
      <c r="K886" s="66"/>
      <c r="L886" s="66"/>
    </row>
    <row r="887" spans="1:12" x14ac:dyDescent="0.2">
      <c r="A887" s="41"/>
      <c r="B887" s="2"/>
      <c r="E887" s="279"/>
      <c r="F887" s="280"/>
      <c r="G887" s="45"/>
      <c r="H887" s="45"/>
      <c r="I887" s="278"/>
      <c r="J887" s="45"/>
      <c r="K887" s="66"/>
      <c r="L887" s="66"/>
    </row>
    <row r="888" spans="1:12" x14ac:dyDescent="0.2">
      <c r="A888" s="41"/>
      <c r="B888" s="2"/>
      <c r="E888" s="279"/>
      <c r="F888" s="280"/>
      <c r="G888" s="45"/>
      <c r="H888" s="45"/>
      <c r="I888" s="278"/>
      <c r="J888" s="45"/>
      <c r="K888" s="66"/>
      <c r="L888" s="66"/>
    </row>
    <row r="889" spans="1:12" x14ac:dyDescent="0.2">
      <c r="A889" s="41"/>
      <c r="B889" s="2"/>
      <c r="E889" s="279"/>
      <c r="F889" s="280"/>
      <c r="G889" s="45"/>
      <c r="H889" s="45"/>
      <c r="I889" s="278"/>
      <c r="J889" s="45"/>
      <c r="K889" s="66"/>
      <c r="L889" s="66"/>
    </row>
    <row r="890" spans="1:12" x14ac:dyDescent="0.2">
      <c r="A890" s="41"/>
      <c r="B890" s="2"/>
      <c r="E890" s="279"/>
      <c r="F890" s="280"/>
      <c r="G890" s="45"/>
      <c r="H890" s="45"/>
      <c r="I890" s="278"/>
      <c r="J890" s="45"/>
      <c r="K890" s="66"/>
      <c r="L890" s="66"/>
    </row>
    <row r="891" spans="1:12" x14ac:dyDescent="0.2">
      <c r="A891" s="41"/>
      <c r="B891" s="2"/>
      <c r="E891" s="279"/>
      <c r="F891" s="280"/>
      <c r="G891" s="45"/>
      <c r="H891" s="45"/>
      <c r="I891" s="278"/>
      <c r="J891" s="45"/>
      <c r="K891" s="66"/>
      <c r="L891" s="66"/>
    </row>
    <row r="892" spans="1:12" x14ac:dyDescent="0.2">
      <c r="A892" s="41"/>
      <c r="B892" s="2"/>
      <c r="E892" s="279"/>
      <c r="F892" s="280"/>
      <c r="G892" s="45"/>
      <c r="H892" s="45"/>
      <c r="I892" s="278"/>
      <c r="J892" s="45"/>
      <c r="K892" s="66"/>
      <c r="L892" s="66"/>
    </row>
    <row r="893" spans="1:12" x14ac:dyDescent="0.2">
      <c r="A893" s="41"/>
      <c r="B893" s="2"/>
      <c r="E893" s="279"/>
      <c r="F893" s="280"/>
      <c r="G893" s="45"/>
      <c r="H893" s="45"/>
      <c r="I893" s="278"/>
      <c r="J893" s="45"/>
      <c r="K893" s="66"/>
      <c r="L893" s="66"/>
    </row>
    <row r="894" spans="1:12" x14ac:dyDescent="0.2">
      <c r="A894" s="41"/>
      <c r="B894" s="2"/>
      <c r="E894" s="279"/>
      <c r="F894" s="280"/>
      <c r="G894" s="45"/>
      <c r="H894" s="45"/>
      <c r="I894" s="278"/>
      <c r="J894" s="45"/>
      <c r="K894" s="66"/>
      <c r="L894" s="66"/>
    </row>
    <row r="895" spans="1:12" x14ac:dyDescent="0.2">
      <c r="A895" s="41"/>
      <c r="B895" s="2"/>
      <c r="E895" s="279"/>
      <c r="F895" s="280"/>
      <c r="G895" s="45"/>
      <c r="H895" s="45"/>
      <c r="I895" s="278"/>
      <c r="J895" s="45"/>
      <c r="K895" s="66"/>
      <c r="L895" s="66"/>
    </row>
    <row r="896" spans="1:12" x14ac:dyDescent="0.2">
      <c r="A896" s="41"/>
      <c r="B896" s="2"/>
      <c r="E896" s="279"/>
      <c r="F896" s="280"/>
      <c r="G896" s="45"/>
      <c r="H896" s="45"/>
      <c r="I896" s="278"/>
      <c r="J896" s="45"/>
      <c r="K896" s="66"/>
      <c r="L896" s="66"/>
    </row>
    <row r="897" spans="1:12" x14ac:dyDescent="0.2">
      <c r="A897" s="41"/>
      <c r="B897" s="2"/>
      <c r="E897" s="279"/>
      <c r="F897" s="280"/>
      <c r="G897" s="45"/>
      <c r="H897" s="45"/>
      <c r="I897" s="278"/>
      <c r="J897" s="45"/>
      <c r="K897" s="66"/>
      <c r="L897" s="66"/>
    </row>
    <row r="898" spans="1:12" x14ac:dyDescent="0.2">
      <c r="A898" s="41"/>
      <c r="B898" s="2"/>
      <c r="E898" s="279"/>
      <c r="F898" s="280"/>
      <c r="G898" s="45"/>
      <c r="H898" s="45"/>
      <c r="I898" s="278"/>
      <c r="J898" s="45"/>
      <c r="K898" s="66"/>
      <c r="L898" s="66"/>
    </row>
    <row r="899" spans="1:12" x14ac:dyDescent="0.2">
      <c r="A899" s="41"/>
      <c r="B899" s="2"/>
      <c r="E899" s="279"/>
      <c r="F899" s="280"/>
      <c r="G899" s="45"/>
      <c r="H899" s="45"/>
      <c r="I899" s="278"/>
      <c r="J899" s="45"/>
      <c r="K899" s="66"/>
      <c r="L899" s="66"/>
    </row>
    <row r="900" spans="1:12" x14ac:dyDescent="0.2">
      <c r="A900" s="41"/>
      <c r="B900" s="2"/>
      <c r="E900" s="279"/>
      <c r="F900" s="280"/>
      <c r="G900" s="45"/>
      <c r="H900" s="45"/>
      <c r="I900" s="278"/>
      <c r="J900" s="45"/>
      <c r="K900" s="66"/>
      <c r="L900" s="66"/>
    </row>
    <row r="901" spans="1:12" x14ac:dyDescent="0.2">
      <c r="A901" s="41"/>
      <c r="B901" s="2"/>
      <c r="E901" s="279"/>
      <c r="F901" s="280"/>
      <c r="G901" s="45"/>
      <c r="H901" s="45"/>
      <c r="I901" s="278"/>
      <c r="J901" s="45"/>
      <c r="K901" s="66"/>
      <c r="L901" s="66"/>
    </row>
    <row r="902" spans="1:12" x14ac:dyDescent="0.2">
      <c r="A902" s="41"/>
      <c r="B902" s="2"/>
      <c r="E902" s="279"/>
      <c r="F902" s="280"/>
      <c r="G902" s="45"/>
      <c r="H902" s="45"/>
      <c r="I902" s="278"/>
      <c r="J902" s="45"/>
      <c r="K902" s="66"/>
      <c r="L902" s="66"/>
    </row>
    <row r="903" spans="1:12" x14ac:dyDescent="0.2">
      <c r="A903" s="41"/>
      <c r="B903" s="2"/>
      <c r="E903" s="279"/>
      <c r="F903" s="280"/>
      <c r="G903" s="45"/>
      <c r="H903" s="45"/>
      <c r="I903" s="278"/>
      <c r="J903" s="45"/>
      <c r="K903" s="66"/>
      <c r="L903" s="66"/>
    </row>
    <row r="904" spans="1:12" x14ac:dyDescent="0.2">
      <c r="A904" s="41"/>
      <c r="B904" s="2"/>
      <c r="E904" s="279"/>
      <c r="F904" s="280"/>
      <c r="G904" s="45"/>
      <c r="H904" s="45"/>
      <c r="I904" s="278"/>
      <c r="J904" s="45"/>
      <c r="K904" s="66"/>
      <c r="L904" s="66"/>
    </row>
    <row r="905" spans="1:12" x14ac:dyDescent="0.2">
      <c r="A905" s="41"/>
      <c r="B905" s="2"/>
      <c r="E905" s="279"/>
      <c r="F905" s="280"/>
      <c r="G905" s="45"/>
      <c r="H905" s="45"/>
      <c r="I905" s="278"/>
      <c r="J905" s="45"/>
      <c r="K905" s="66"/>
      <c r="L905" s="66"/>
    </row>
    <row r="906" spans="1:12" x14ac:dyDescent="0.2">
      <c r="A906" s="41"/>
      <c r="B906" s="2"/>
      <c r="E906" s="279"/>
      <c r="F906" s="280"/>
      <c r="G906" s="45"/>
      <c r="H906" s="45"/>
      <c r="I906" s="278"/>
      <c r="J906" s="45"/>
      <c r="K906" s="66"/>
      <c r="L906" s="66"/>
    </row>
    <row r="907" spans="1:12" x14ac:dyDescent="0.2">
      <c r="A907" s="41"/>
      <c r="B907" s="2"/>
      <c r="E907" s="279"/>
      <c r="F907" s="280"/>
      <c r="G907" s="45"/>
      <c r="H907" s="45"/>
      <c r="I907" s="278"/>
      <c r="J907" s="45"/>
      <c r="K907" s="66"/>
      <c r="L907" s="66"/>
    </row>
    <row r="908" spans="1:12" x14ac:dyDescent="0.2">
      <c r="A908" s="41"/>
      <c r="B908" s="2"/>
      <c r="E908" s="279"/>
      <c r="F908" s="280"/>
      <c r="G908" s="45"/>
      <c r="H908" s="45"/>
      <c r="I908" s="278"/>
      <c r="J908" s="45"/>
      <c r="K908" s="66"/>
      <c r="L908" s="66"/>
    </row>
    <row r="909" spans="1:12" x14ac:dyDescent="0.2">
      <c r="A909" s="41"/>
      <c r="B909" s="2"/>
      <c r="E909" s="279"/>
      <c r="F909" s="280"/>
      <c r="G909" s="45"/>
      <c r="H909" s="45"/>
      <c r="I909" s="278"/>
      <c r="J909" s="45"/>
      <c r="K909" s="66"/>
      <c r="L909" s="66"/>
    </row>
    <row r="910" spans="1:12" x14ac:dyDescent="0.2">
      <c r="A910" s="41"/>
      <c r="B910" s="2"/>
      <c r="E910" s="279"/>
      <c r="F910" s="280"/>
      <c r="G910" s="45"/>
      <c r="H910" s="45"/>
      <c r="I910" s="278"/>
      <c r="J910" s="45"/>
      <c r="K910" s="66"/>
      <c r="L910" s="66"/>
    </row>
    <row r="911" spans="1:12" x14ac:dyDescent="0.2">
      <c r="A911" s="41"/>
      <c r="B911" s="2"/>
      <c r="E911" s="279"/>
      <c r="F911" s="280"/>
      <c r="G911" s="45"/>
      <c r="H911" s="45"/>
      <c r="I911" s="278"/>
      <c r="J911" s="45"/>
      <c r="K911" s="66"/>
      <c r="L911" s="66"/>
    </row>
    <row r="912" spans="1:12" x14ac:dyDescent="0.2">
      <c r="A912" s="41"/>
      <c r="B912" s="2"/>
      <c r="E912" s="279"/>
      <c r="F912" s="280"/>
      <c r="G912" s="45"/>
      <c r="H912" s="45"/>
      <c r="I912" s="278"/>
      <c r="J912" s="45"/>
      <c r="K912" s="66"/>
      <c r="L912" s="66"/>
    </row>
    <row r="913" spans="1:12" x14ac:dyDescent="0.2">
      <c r="A913" s="41"/>
      <c r="B913" s="2"/>
      <c r="E913" s="279"/>
      <c r="F913" s="280"/>
      <c r="G913" s="45"/>
      <c r="H913" s="45"/>
      <c r="I913" s="278"/>
      <c r="J913" s="45"/>
      <c r="K913" s="66"/>
      <c r="L913" s="66"/>
    </row>
    <row r="914" spans="1:12" x14ac:dyDescent="0.2">
      <c r="A914" s="41"/>
      <c r="B914" s="2"/>
      <c r="E914" s="279"/>
      <c r="F914" s="280"/>
      <c r="G914" s="45"/>
      <c r="H914" s="45"/>
      <c r="I914" s="278"/>
      <c r="J914" s="45"/>
      <c r="K914" s="66"/>
      <c r="L914" s="66"/>
    </row>
    <row r="915" spans="1:12" x14ac:dyDescent="0.2">
      <c r="A915" s="41"/>
      <c r="B915" s="2"/>
      <c r="E915" s="279"/>
      <c r="F915" s="280"/>
      <c r="G915" s="45"/>
      <c r="H915" s="45"/>
      <c r="I915" s="278"/>
      <c r="J915" s="45"/>
      <c r="K915" s="66"/>
      <c r="L915" s="66"/>
    </row>
    <row r="916" spans="1:12" x14ac:dyDescent="0.2">
      <c r="A916" s="41"/>
      <c r="B916" s="2"/>
      <c r="E916" s="279"/>
      <c r="F916" s="280"/>
      <c r="G916" s="45"/>
      <c r="H916" s="45"/>
      <c r="I916" s="278"/>
      <c r="J916" s="45"/>
      <c r="K916" s="66"/>
      <c r="L916" s="66"/>
    </row>
    <row r="917" spans="1:12" x14ac:dyDescent="0.2">
      <c r="A917" s="41"/>
      <c r="B917" s="2"/>
      <c r="E917" s="279"/>
      <c r="F917" s="280"/>
      <c r="G917" s="45"/>
      <c r="H917" s="45"/>
      <c r="I917" s="278"/>
      <c r="J917" s="45"/>
      <c r="K917" s="66"/>
      <c r="L917" s="66"/>
    </row>
    <row r="918" spans="1:12" x14ac:dyDescent="0.2">
      <c r="A918" s="41"/>
      <c r="B918" s="2"/>
      <c r="E918" s="279"/>
      <c r="F918" s="280"/>
      <c r="G918" s="45"/>
      <c r="H918" s="45"/>
      <c r="I918" s="278"/>
      <c r="J918" s="45"/>
      <c r="K918" s="66"/>
      <c r="L918" s="66"/>
    </row>
    <row r="919" spans="1:12" x14ac:dyDescent="0.2">
      <c r="A919" s="41"/>
      <c r="B919" s="2"/>
      <c r="E919" s="279"/>
      <c r="F919" s="280"/>
      <c r="G919" s="45"/>
      <c r="H919" s="45"/>
      <c r="I919" s="278"/>
      <c r="J919" s="45"/>
      <c r="K919" s="66"/>
      <c r="L919" s="66"/>
    </row>
    <row r="920" spans="1:12" x14ac:dyDescent="0.2">
      <c r="A920" s="41"/>
      <c r="B920" s="2"/>
      <c r="E920" s="279"/>
      <c r="F920" s="280"/>
      <c r="G920" s="45"/>
      <c r="H920" s="45"/>
      <c r="I920" s="278"/>
      <c r="J920" s="45"/>
      <c r="K920" s="66"/>
      <c r="L920" s="66"/>
    </row>
    <row r="921" spans="1:12" x14ac:dyDescent="0.2">
      <c r="A921" s="41"/>
      <c r="B921" s="2"/>
      <c r="E921" s="279"/>
      <c r="F921" s="280"/>
      <c r="G921" s="45"/>
      <c r="H921" s="45"/>
      <c r="I921" s="278"/>
      <c r="J921" s="45"/>
      <c r="K921" s="66"/>
      <c r="L921" s="66"/>
    </row>
    <row r="922" spans="1:12" x14ac:dyDescent="0.2">
      <c r="A922" s="41"/>
      <c r="B922" s="2"/>
      <c r="E922" s="279"/>
      <c r="F922" s="280"/>
      <c r="G922" s="45"/>
      <c r="H922" s="45"/>
      <c r="I922" s="278"/>
      <c r="J922" s="45"/>
      <c r="K922" s="66"/>
      <c r="L922" s="66"/>
    </row>
    <row r="923" spans="1:12" x14ac:dyDescent="0.2">
      <c r="A923" s="41"/>
      <c r="B923" s="2"/>
      <c r="E923" s="279"/>
      <c r="F923" s="280"/>
      <c r="G923" s="45"/>
      <c r="H923" s="45"/>
      <c r="I923" s="278"/>
      <c r="J923" s="45"/>
      <c r="K923" s="66"/>
      <c r="L923" s="66"/>
    </row>
    <row r="924" spans="1:12" x14ac:dyDescent="0.2">
      <c r="A924" s="41"/>
      <c r="B924" s="2"/>
      <c r="E924" s="279"/>
      <c r="F924" s="280"/>
      <c r="G924" s="45"/>
      <c r="H924" s="45"/>
      <c r="I924" s="278"/>
      <c r="J924" s="45"/>
      <c r="K924" s="66"/>
      <c r="L924" s="66"/>
    </row>
    <row r="925" spans="1:12" x14ac:dyDescent="0.2">
      <c r="A925" s="41"/>
      <c r="B925" s="2"/>
      <c r="E925" s="279"/>
      <c r="F925" s="280"/>
      <c r="G925" s="45"/>
      <c r="H925" s="45"/>
      <c r="I925" s="278"/>
      <c r="J925" s="45"/>
      <c r="K925" s="66"/>
      <c r="L925" s="66"/>
    </row>
    <row r="926" spans="1:12" x14ac:dyDescent="0.2">
      <c r="A926" s="41"/>
      <c r="B926" s="2"/>
      <c r="E926" s="279"/>
      <c r="F926" s="280"/>
      <c r="G926" s="45"/>
      <c r="H926" s="45"/>
      <c r="I926" s="278"/>
      <c r="J926" s="45"/>
      <c r="K926" s="66"/>
      <c r="L926" s="66"/>
    </row>
    <row r="927" spans="1:12" x14ac:dyDescent="0.2">
      <c r="A927" s="41"/>
      <c r="B927" s="2"/>
      <c r="E927" s="279"/>
      <c r="F927" s="280"/>
      <c r="G927" s="45"/>
      <c r="H927" s="45"/>
      <c r="I927" s="278"/>
      <c r="J927" s="45"/>
      <c r="K927" s="66"/>
      <c r="L927" s="66"/>
    </row>
    <row r="928" spans="1:12" x14ac:dyDescent="0.2">
      <c r="A928" s="41"/>
      <c r="B928" s="2"/>
      <c r="E928" s="279"/>
      <c r="F928" s="280"/>
      <c r="G928" s="45"/>
      <c r="H928" s="45"/>
      <c r="I928" s="278"/>
      <c r="J928" s="45"/>
      <c r="K928" s="66"/>
      <c r="L928" s="66"/>
    </row>
    <row r="929" spans="1:12" x14ac:dyDescent="0.2">
      <c r="A929" s="41"/>
      <c r="B929" s="2"/>
      <c r="E929" s="279"/>
      <c r="F929" s="280"/>
      <c r="G929" s="45"/>
      <c r="H929" s="45"/>
      <c r="I929" s="278"/>
      <c r="J929" s="45"/>
      <c r="K929" s="66"/>
      <c r="L929" s="66"/>
    </row>
    <row r="930" spans="1:12" x14ac:dyDescent="0.2">
      <c r="A930" s="41"/>
      <c r="B930" s="2"/>
      <c r="E930" s="279"/>
      <c r="F930" s="280"/>
      <c r="G930" s="45"/>
      <c r="H930" s="45"/>
      <c r="I930" s="278"/>
      <c r="J930" s="45"/>
      <c r="K930" s="66"/>
      <c r="L930" s="66"/>
    </row>
    <row r="931" spans="1:12" x14ac:dyDescent="0.2">
      <c r="A931" s="41"/>
      <c r="B931" s="2"/>
      <c r="E931" s="279"/>
      <c r="F931" s="280"/>
      <c r="G931" s="45"/>
      <c r="H931" s="45"/>
      <c r="I931" s="278"/>
      <c r="J931" s="45"/>
      <c r="K931" s="66"/>
      <c r="L931" s="66"/>
    </row>
    <row r="932" spans="1:12" x14ac:dyDescent="0.2">
      <c r="A932" s="41"/>
      <c r="B932" s="2"/>
      <c r="E932" s="279"/>
      <c r="F932" s="280"/>
      <c r="G932" s="45"/>
      <c r="H932" s="45"/>
      <c r="I932" s="278"/>
      <c r="J932" s="45"/>
      <c r="K932" s="66"/>
      <c r="L932" s="66"/>
    </row>
    <row r="933" spans="1:12" x14ac:dyDescent="0.2">
      <c r="A933" s="41"/>
      <c r="B933" s="2"/>
      <c r="E933" s="279"/>
      <c r="F933" s="280"/>
      <c r="G933" s="45"/>
      <c r="H933" s="45"/>
      <c r="I933" s="278"/>
      <c r="J933" s="45"/>
      <c r="K933" s="66"/>
      <c r="L933" s="66"/>
    </row>
    <row r="934" spans="1:12" x14ac:dyDescent="0.2">
      <c r="A934" s="41"/>
      <c r="B934" s="2"/>
      <c r="E934" s="279"/>
      <c r="F934" s="280"/>
      <c r="G934" s="45"/>
      <c r="H934" s="45"/>
      <c r="I934" s="278"/>
      <c r="J934" s="45"/>
      <c r="K934" s="66"/>
      <c r="L934" s="66"/>
    </row>
    <row r="935" spans="1:12" x14ac:dyDescent="0.2">
      <c r="A935" s="41"/>
      <c r="B935" s="2"/>
      <c r="E935" s="279"/>
      <c r="F935" s="280"/>
      <c r="G935" s="45"/>
      <c r="H935" s="45"/>
      <c r="I935" s="278"/>
      <c r="J935" s="45"/>
      <c r="K935" s="66"/>
      <c r="L935" s="66"/>
    </row>
    <row r="936" spans="1:12" x14ac:dyDescent="0.2">
      <c r="A936" s="41"/>
      <c r="B936" s="2"/>
      <c r="E936" s="279"/>
      <c r="F936" s="280"/>
      <c r="G936" s="45"/>
      <c r="H936" s="45"/>
      <c r="I936" s="278"/>
      <c r="J936" s="45"/>
      <c r="K936" s="66"/>
      <c r="L936" s="66"/>
    </row>
    <row r="937" spans="1:12" x14ac:dyDescent="0.2">
      <c r="A937" s="41"/>
      <c r="B937" s="2"/>
      <c r="E937" s="279"/>
      <c r="F937" s="280"/>
      <c r="G937" s="45"/>
      <c r="H937" s="45"/>
      <c r="I937" s="278"/>
      <c r="J937" s="45"/>
      <c r="K937" s="66"/>
      <c r="L937" s="66"/>
    </row>
    <row r="938" spans="1:12" x14ac:dyDescent="0.2">
      <c r="A938" s="41"/>
      <c r="B938" s="2"/>
      <c r="E938" s="279"/>
      <c r="F938" s="280"/>
      <c r="G938" s="45"/>
      <c r="H938" s="45"/>
      <c r="I938" s="278"/>
      <c r="J938" s="45"/>
      <c r="K938" s="66"/>
      <c r="L938" s="66"/>
    </row>
    <row r="939" spans="1:12" x14ac:dyDescent="0.2">
      <c r="A939" s="41"/>
      <c r="B939" s="2"/>
      <c r="E939" s="279"/>
      <c r="F939" s="280"/>
      <c r="G939" s="45"/>
      <c r="H939" s="45"/>
      <c r="I939" s="278"/>
      <c r="J939" s="45"/>
      <c r="K939" s="66"/>
      <c r="L939" s="66"/>
    </row>
    <row r="940" spans="1:12" x14ac:dyDescent="0.2">
      <c r="A940" s="41"/>
      <c r="B940" s="2"/>
      <c r="E940" s="279"/>
      <c r="F940" s="280"/>
      <c r="G940" s="45"/>
      <c r="H940" s="45"/>
      <c r="I940" s="278"/>
      <c r="J940" s="45"/>
      <c r="K940" s="66"/>
      <c r="L940" s="66"/>
    </row>
    <row r="941" spans="1:12" x14ac:dyDescent="0.2">
      <c r="A941" s="41"/>
      <c r="B941" s="2"/>
      <c r="E941" s="279"/>
      <c r="F941" s="280"/>
      <c r="G941" s="45"/>
      <c r="H941" s="45"/>
      <c r="I941" s="278"/>
      <c r="J941" s="45"/>
      <c r="K941" s="66"/>
      <c r="L941" s="66"/>
    </row>
    <row r="942" spans="1:12" x14ac:dyDescent="0.2">
      <c r="A942" s="41"/>
      <c r="B942" s="2"/>
      <c r="E942" s="279"/>
      <c r="F942" s="280"/>
      <c r="G942" s="45"/>
      <c r="H942" s="45"/>
      <c r="I942" s="278"/>
      <c r="J942" s="45"/>
      <c r="K942" s="66"/>
      <c r="L942" s="66"/>
    </row>
    <row r="943" spans="1:12" x14ac:dyDescent="0.2">
      <c r="A943" s="41"/>
      <c r="B943" s="2"/>
      <c r="E943" s="279"/>
      <c r="F943" s="280"/>
      <c r="G943" s="45"/>
      <c r="H943" s="45"/>
      <c r="I943" s="278"/>
      <c r="J943" s="45"/>
      <c r="K943" s="66"/>
      <c r="L943" s="66"/>
    </row>
    <row r="944" spans="1:12" x14ac:dyDescent="0.2">
      <c r="A944" s="41"/>
      <c r="B944" s="2"/>
      <c r="E944" s="279"/>
      <c r="F944" s="280"/>
      <c r="G944" s="45"/>
      <c r="H944" s="45"/>
      <c r="I944" s="278"/>
      <c r="J944" s="45"/>
      <c r="K944" s="66"/>
      <c r="L944" s="66"/>
    </row>
    <row r="945" spans="1:12" x14ac:dyDescent="0.2">
      <c r="A945" s="41"/>
      <c r="B945" s="2"/>
      <c r="E945" s="279"/>
      <c r="F945" s="280"/>
      <c r="G945" s="45"/>
      <c r="H945" s="45"/>
      <c r="I945" s="278"/>
      <c r="J945" s="45"/>
      <c r="K945" s="66"/>
      <c r="L945" s="66"/>
    </row>
    <row r="946" spans="1:12" x14ac:dyDescent="0.2">
      <c r="A946" s="41"/>
      <c r="B946" s="2"/>
      <c r="E946" s="279"/>
      <c r="F946" s="280"/>
      <c r="G946" s="45"/>
      <c r="H946" s="45"/>
      <c r="I946" s="278"/>
      <c r="J946" s="45"/>
      <c r="K946" s="66"/>
      <c r="L946" s="66"/>
    </row>
    <row r="947" spans="1:12" x14ac:dyDescent="0.2">
      <c r="A947" s="41"/>
      <c r="B947" s="2"/>
      <c r="E947" s="279"/>
      <c r="F947" s="280"/>
      <c r="G947" s="45"/>
      <c r="H947" s="45"/>
      <c r="I947" s="278"/>
      <c r="J947" s="45"/>
      <c r="K947" s="66"/>
      <c r="L947" s="66"/>
    </row>
    <row r="948" spans="1:12" x14ac:dyDescent="0.2">
      <c r="A948" s="41"/>
      <c r="B948" s="2"/>
      <c r="E948" s="279"/>
      <c r="F948" s="280"/>
      <c r="G948" s="45"/>
      <c r="H948" s="45"/>
      <c r="I948" s="278"/>
      <c r="J948" s="45"/>
      <c r="K948" s="66"/>
      <c r="L948" s="66"/>
    </row>
    <row r="949" spans="1:12" x14ac:dyDescent="0.2">
      <c r="A949" s="41"/>
      <c r="B949" s="2"/>
      <c r="E949" s="279"/>
      <c r="F949" s="280"/>
      <c r="G949" s="45"/>
      <c r="H949" s="45"/>
      <c r="I949" s="278"/>
      <c r="J949" s="45"/>
      <c r="K949" s="66"/>
      <c r="L949" s="66"/>
    </row>
    <row r="950" spans="1:12" x14ac:dyDescent="0.2">
      <c r="A950" s="41"/>
      <c r="B950" s="2"/>
      <c r="E950" s="279"/>
      <c r="F950" s="280"/>
      <c r="G950" s="45"/>
      <c r="H950" s="45"/>
      <c r="I950" s="278"/>
      <c r="J950" s="45"/>
      <c r="K950" s="66"/>
      <c r="L950" s="66"/>
    </row>
    <row r="951" spans="1:12" x14ac:dyDescent="0.2">
      <c r="A951" s="41"/>
      <c r="B951" s="2"/>
      <c r="E951" s="279"/>
      <c r="F951" s="280"/>
      <c r="G951" s="45"/>
      <c r="H951" s="45"/>
      <c r="I951" s="278"/>
      <c r="J951" s="45"/>
      <c r="K951" s="66"/>
      <c r="L951" s="66"/>
    </row>
    <row r="952" spans="1:12" x14ac:dyDescent="0.2">
      <c r="A952" s="41"/>
      <c r="B952" s="2"/>
      <c r="E952" s="279"/>
      <c r="F952" s="280"/>
      <c r="G952" s="45"/>
      <c r="H952" s="45"/>
      <c r="I952" s="278"/>
      <c r="J952" s="45"/>
      <c r="K952" s="66"/>
      <c r="L952" s="66"/>
    </row>
    <row r="953" spans="1:12" x14ac:dyDescent="0.2">
      <c r="A953" s="41"/>
      <c r="B953" s="2"/>
      <c r="E953" s="279"/>
      <c r="F953" s="280"/>
      <c r="G953" s="45"/>
      <c r="H953" s="45"/>
      <c r="I953" s="278"/>
      <c r="J953" s="45"/>
      <c r="K953" s="66"/>
      <c r="L953" s="66"/>
    </row>
    <row r="954" spans="1:12" x14ac:dyDescent="0.2">
      <c r="A954" s="41"/>
      <c r="B954" s="2"/>
      <c r="E954" s="279"/>
      <c r="F954" s="280"/>
      <c r="G954" s="45"/>
      <c r="H954" s="45"/>
      <c r="I954" s="278"/>
      <c r="J954" s="45"/>
      <c r="K954" s="66"/>
      <c r="L954" s="66"/>
    </row>
    <row r="955" spans="1:12" x14ac:dyDescent="0.2">
      <c r="A955" s="41"/>
      <c r="B955" s="2"/>
      <c r="E955" s="279"/>
      <c r="F955" s="280"/>
      <c r="G955" s="45"/>
      <c r="H955" s="45"/>
      <c r="I955" s="278"/>
      <c r="J955" s="45"/>
      <c r="K955" s="66"/>
      <c r="L955" s="66"/>
    </row>
    <row r="956" spans="1:12" x14ac:dyDescent="0.2">
      <c r="A956" s="41"/>
      <c r="B956" s="2"/>
      <c r="E956" s="279"/>
      <c r="F956" s="280"/>
      <c r="G956" s="45"/>
      <c r="H956" s="45"/>
      <c r="I956" s="278"/>
      <c r="J956" s="45"/>
      <c r="K956" s="66"/>
      <c r="L956" s="66"/>
    </row>
    <row r="957" spans="1:12" x14ac:dyDescent="0.2">
      <c r="A957" s="41"/>
      <c r="B957" s="2"/>
      <c r="E957" s="279"/>
      <c r="F957" s="280"/>
      <c r="G957" s="45"/>
      <c r="H957" s="45"/>
      <c r="I957" s="278"/>
      <c r="J957" s="45"/>
      <c r="K957" s="66"/>
      <c r="L957" s="66"/>
    </row>
    <row r="958" spans="1:12" x14ac:dyDescent="0.2">
      <c r="A958" s="41"/>
      <c r="B958" s="2"/>
      <c r="E958" s="279"/>
      <c r="F958" s="280"/>
      <c r="G958" s="45"/>
      <c r="H958" s="45"/>
      <c r="I958" s="278"/>
      <c r="J958" s="45"/>
      <c r="K958" s="66"/>
      <c r="L958" s="66"/>
    </row>
    <row r="959" spans="1:12" x14ac:dyDescent="0.2">
      <c r="A959" s="41"/>
      <c r="B959" s="2"/>
      <c r="E959" s="279"/>
      <c r="F959" s="280"/>
      <c r="G959" s="45"/>
      <c r="H959" s="45"/>
      <c r="I959" s="278"/>
      <c r="J959" s="45"/>
      <c r="K959" s="66"/>
      <c r="L959" s="66"/>
    </row>
    <row r="960" spans="1:12" x14ac:dyDescent="0.2">
      <c r="A960" s="41"/>
      <c r="B960" s="2"/>
      <c r="E960" s="279"/>
      <c r="F960" s="280"/>
      <c r="G960" s="45"/>
      <c r="H960" s="45"/>
      <c r="I960" s="278"/>
      <c r="J960" s="45"/>
      <c r="K960" s="66"/>
      <c r="L960" s="66"/>
    </row>
    <row r="961" spans="1:12" x14ac:dyDescent="0.2">
      <c r="A961" s="41"/>
      <c r="B961" s="2"/>
      <c r="E961" s="279"/>
      <c r="F961" s="280"/>
      <c r="G961" s="45"/>
      <c r="H961" s="45"/>
      <c r="I961" s="278"/>
      <c r="J961" s="45"/>
      <c r="K961" s="66"/>
      <c r="L961" s="66"/>
    </row>
    <row r="962" spans="1:12" x14ac:dyDescent="0.2">
      <c r="A962" s="41"/>
      <c r="B962" s="2"/>
      <c r="E962" s="279"/>
      <c r="F962" s="280"/>
      <c r="G962" s="45"/>
      <c r="H962" s="45"/>
      <c r="I962" s="278"/>
      <c r="J962" s="45"/>
      <c r="K962" s="66"/>
      <c r="L962" s="66"/>
    </row>
    <row r="963" spans="1:12" x14ac:dyDescent="0.2">
      <c r="A963" s="41"/>
      <c r="B963" s="2"/>
      <c r="E963" s="279"/>
      <c r="F963" s="280"/>
      <c r="G963" s="45"/>
      <c r="H963" s="45"/>
      <c r="I963" s="278"/>
      <c r="J963" s="45"/>
      <c r="K963" s="66"/>
      <c r="L963" s="66"/>
    </row>
    <row r="964" spans="1:12" x14ac:dyDescent="0.2">
      <c r="A964" s="41"/>
      <c r="B964" s="2"/>
      <c r="E964" s="279"/>
      <c r="F964" s="280"/>
      <c r="G964" s="45"/>
      <c r="H964" s="45"/>
      <c r="I964" s="278"/>
      <c r="J964" s="45"/>
      <c r="K964" s="66"/>
      <c r="L964" s="66"/>
    </row>
    <row r="965" spans="1:12" x14ac:dyDescent="0.2">
      <c r="A965" s="41"/>
      <c r="B965" s="2"/>
      <c r="E965" s="279"/>
      <c r="F965" s="280"/>
      <c r="G965" s="45"/>
      <c r="H965" s="45"/>
      <c r="I965" s="278"/>
      <c r="J965" s="45"/>
      <c r="K965" s="66"/>
      <c r="L965" s="66"/>
    </row>
    <row r="966" spans="1:12" x14ac:dyDescent="0.2">
      <c r="A966" s="41"/>
      <c r="B966" s="2"/>
      <c r="E966" s="279"/>
      <c r="F966" s="280"/>
      <c r="G966" s="45"/>
      <c r="H966" s="45"/>
      <c r="I966" s="278"/>
      <c r="J966" s="45"/>
      <c r="K966" s="66"/>
      <c r="L966" s="66"/>
    </row>
    <row r="967" spans="1:12" x14ac:dyDescent="0.2">
      <c r="A967" s="41"/>
      <c r="B967" s="2"/>
      <c r="E967" s="279"/>
      <c r="F967" s="280"/>
      <c r="G967" s="45"/>
      <c r="H967" s="45"/>
      <c r="I967" s="278"/>
      <c r="J967" s="45"/>
      <c r="K967" s="66"/>
      <c r="L967" s="66"/>
    </row>
    <row r="968" spans="1:12" x14ac:dyDescent="0.2">
      <c r="A968" s="41"/>
      <c r="B968" s="2"/>
      <c r="E968" s="279"/>
      <c r="F968" s="280"/>
      <c r="G968" s="45"/>
      <c r="H968" s="45"/>
      <c r="I968" s="278"/>
      <c r="J968" s="45"/>
      <c r="K968" s="66"/>
      <c r="L968" s="66"/>
    </row>
    <row r="969" spans="1:12" x14ac:dyDescent="0.2">
      <c r="A969" s="41"/>
      <c r="B969" s="2"/>
      <c r="E969" s="279"/>
      <c r="F969" s="280"/>
      <c r="G969" s="45"/>
      <c r="H969" s="45"/>
      <c r="I969" s="278"/>
      <c r="J969" s="45"/>
      <c r="K969" s="66"/>
      <c r="L969" s="66"/>
    </row>
    <row r="970" spans="1:12" x14ac:dyDescent="0.2">
      <c r="A970" s="41"/>
      <c r="B970" s="2"/>
      <c r="E970" s="279"/>
      <c r="F970" s="280"/>
      <c r="G970" s="45"/>
      <c r="H970" s="45"/>
      <c r="I970" s="278"/>
      <c r="J970" s="45"/>
      <c r="K970" s="66"/>
      <c r="L970" s="66"/>
    </row>
    <row r="971" spans="1:12" x14ac:dyDescent="0.2">
      <c r="A971" s="41"/>
      <c r="B971" s="2"/>
      <c r="E971" s="279"/>
      <c r="F971" s="280"/>
      <c r="G971" s="45"/>
      <c r="H971" s="45"/>
      <c r="I971" s="278"/>
      <c r="J971" s="45"/>
      <c r="K971" s="66"/>
      <c r="L971" s="66"/>
    </row>
    <row r="972" spans="1:12" x14ac:dyDescent="0.2">
      <c r="A972" s="41"/>
      <c r="B972" s="2"/>
      <c r="E972" s="279"/>
      <c r="F972" s="280"/>
      <c r="G972" s="45"/>
      <c r="H972" s="45"/>
      <c r="I972" s="278"/>
      <c r="J972" s="45"/>
      <c r="K972" s="66"/>
      <c r="L972" s="66"/>
    </row>
    <row r="973" spans="1:12" x14ac:dyDescent="0.2">
      <c r="A973" s="41"/>
      <c r="B973" s="2"/>
      <c r="E973" s="279"/>
      <c r="F973" s="280"/>
      <c r="G973" s="45"/>
      <c r="H973" s="45"/>
      <c r="I973" s="278"/>
      <c r="J973" s="45"/>
      <c r="K973" s="66"/>
      <c r="L973" s="66"/>
    </row>
    <row r="974" spans="1:12" x14ac:dyDescent="0.2">
      <c r="A974" s="41"/>
      <c r="B974" s="2"/>
      <c r="E974" s="279"/>
      <c r="F974" s="280"/>
      <c r="G974" s="45"/>
      <c r="H974" s="45"/>
      <c r="I974" s="278"/>
      <c r="J974" s="45"/>
      <c r="K974" s="66"/>
      <c r="L974" s="66"/>
    </row>
    <row r="975" spans="1:12" x14ac:dyDescent="0.2">
      <c r="A975" s="41"/>
      <c r="B975" s="2"/>
      <c r="E975" s="279"/>
      <c r="F975" s="280"/>
      <c r="G975" s="45"/>
      <c r="H975" s="45"/>
      <c r="I975" s="278"/>
      <c r="J975" s="45"/>
      <c r="K975" s="66"/>
      <c r="L975" s="66"/>
    </row>
    <row r="976" spans="1:12" x14ac:dyDescent="0.2">
      <c r="A976" s="41"/>
      <c r="B976" s="2"/>
      <c r="E976" s="279"/>
      <c r="F976" s="280"/>
      <c r="G976" s="45"/>
      <c r="H976" s="45"/>
      <c r="I976" s="278"/>
      <c r="J976" s="45"/>
      <c r="K976" s="66"/>
      <c r="L976" s="66"/>
    </row>
    <row r="977" spans="1:12" x14ac:dyDescent="0.2">
      <c r="A977" s="41"/>
      <c r="B977" s="2"/>
      <c r="E977" s="279"/>
      <c r="F977" s="280"/>
      <c r="G977" s="45"/>
      <c r="H977" s="45"/>
      <c r="I977" s="278"/>
      <c r="J977" s="45"/>
      <c r="K977" s="66"/>
      <c r="L977" s="66"/>
    </row>
    <row r="978" spans="1:12" x14ac:dyDescent="0.2">
      <c r="A978" s="41"/>
      <c r="B978" s="2"/>
      <c r="E978" s="279"/>
      <c r="F978" s="280"/>
      <c r="G978" s="45"/>
      <c r="H978" s="45"/>
      <c r="I978" s="278"/>
      <c r="J978" s="45"/>
      <c r="K978" s="66"/>
      <c r="L978" s="66"/>
    </row>
    <row r="979" spans="1:12" x14ac:dyDescent="0.2">
      <c r="A979" s="41"/>
      <c r="B979" s="2"/>
      <c r="E979" s="279"/>
      <c r="F979" s="280"/>
      <c r="G979" s="45"/>
      <c r="H979" s="45"/>
      <c r="I979" s="278"/>
      <c r="J979" s="45"/>
      <c r="K979" s="66"/>
      <c r="L979" s="66"/>
    </row>
    <row r="980" spans="1:12" x14ac:dyDescent="0.2">
      <c r="A980" s="41"/>
      <c r="B980" s="2"/>
      <c r="E980" s="279"/>
      <c r="F980" s="280"/>
      <c r="G980" s="45"/>
      <c r="H980" s="45"/>
      <c r="I980" s="278"/>
      <c r="J980" s="45"/>
      <c r="K980" s="66"/>
      <c r="L980" s="66"/>
    </row>
    <row r="981" spans="1:12" x14ac:dyDescent="0.2">
      <c r="A981" s="41"/>
      <c r="B981" s="2"/>
      <c r="E981" s="279"/>
      <c r="F981" s="280"/>
      <c r="G981" s="45"/>
      <c r="H981" s="45"/>
      <c r="I981" s="278"/>
      <c r="J981" s="45"/>
      <c r="K981" s="66"/>
      <c r="L981" s="66"/>
    </row>
    <row r="982" spans="1:12" x14ac:dyDescent="0.2">
      <c r="A982" s="41"/>
      <c r="B982" s="2"/>
      <c r="E982" s="279"/>
      <c r="F982" s="280"/>
      <c r="G982" s="45"/>
      <c r="H982" s="45"/>
      <c r="I982" s="278"/>
      <c r="J982" s="45"/>
      <c r="K982" s="66"/>
      <c r="L982" s="66"/>
    </row>
    <row r="983" spans="1:12" x14ac:dyDescent="0.2">
      <c r="A983" s="41"/>
      <c r="B983" s="2"/>
      <c r="E983" s="279"/>
      <c r="F983" s="280"/>
      <c r="G983" s="45"/>
      <c r="H983" s="45"/>
      <c r="I983" s="278"/>
      <c r="J983" s="45"/>
      <c r="K983" s="66"/>
      <c r="L983" s="66"/>
    </row>
    <row r="984" spans="1:12" x14ac:dyDescent="0.2">
      <c r="A984" s="41"/>
      <c r="B984" s="2"/>
      <c r="E984" s="279"/>
      <c r="F984" s="280"/>
      <c r="G984" s="45"/>
      <c r="H984" s="45"/>
      <c r="I984" s="278"/>
      <c r="J984" s="45"/>
      <c r="K984" s="66"/>
      <c r="L984" s="66"/>
    </row>
    <row r="985" spans="1:12" x14ac:dyDescent="0.2">
      <c r="A985" s="41"/>
      <c r="B985" s="2"/>
      <c r="E985" s="279"/>
      <c r="F985" s="280"/>
      <c r="G985" s="45"/>
      <c r="H985" s="45"/>
      <c r="I985" s="278"/>
      <c r="J985" s="45"/>
      <c r="K985" s="66"/>
      <c r="L985" s="66"/>
    </row>
    <row r="986" spans="1:12" x14ac:dyDescent="0.2">
      <c r="A986" s="41"/>
      <c r="B986" s="2"/>
      <c r="E986" s="279"/>
      <c r="F986" s="280"/>
      <c r="G986" s="45"/>
      <c r="H986" s="45"/>
      <c r="I986" s="278"/>
      <c r="J986" s="45"/>
      <c r="K986" s="66"/>
      <c r="L986" s="66"/>
    </row>
    <row r="987" spans="1:12" x14ac:dyDescent="0.2">
      <c r="A987" s="41"/>
      <c r="B987" s="2"/>
      <c r="E987" s="279"/>
      <c r="F987" s="280"/>
      <c r="G987" s="45"/>
      <c r="H987" s="45"/>
      <c r="I987" s="278"/>
      <c r="J987" s="45"/>
      <c r="K987" s="66"/>
      <c r="L987" s="66"/>
    </row>
    <row r="988" spans="1:12" x14ac:dyDescent="0.2">
      <c r="A988" s="41"/>
      <c r="B988" s="2"/>
      <c r="E988" s="279"/>
      <c r="F988" s="280"/>
      <c r="G988" s="45"/>
      <c r="H988" s="45"/>
      <c r="I988" s="278"/>
      <c r="J988" s="45"/>
      <c r="K988" s="66"/>
      <c r="L988" s="66"/>
    </row>
    <row r="989" spans="1:12" x14ac:dyDescent="0.2">
      <c r="A989" s="41"/>
      <c r="B989" s="2"/>
      <c r="E989" s="279"/>
      <c r="F989" s="280"/>
      <c r="G989" s="45"/>
      <c r="H989" s="45"/>
      <c r="I989" s="278"/>
      <c r="J989" s="45"/>
      <c r="K989" s="66"/>
      <c r="L989" s="66"/>
    </row>
    <row r="990" spans="1:12" x14ac:dyDescent="0.2">
      <c r="A990" s="41"/>
      <c r="B990" s="2"/>
      <c r="E990" s="279"/>
      <c r="F990" s="280"/>
      <c r="G990" s="45"/>
      <c r="H990" s="45"/>
      <c r="I990" s="278"/>
      <c r="J990" s="45"/>
      <c r="K990" s="66"/>
      <c r="L990" s="66"/>
    </row>
    <row r="991" spans="1:12" x14ac:dyDescent="0.2">
      <c r="A991" s="41"/>
      <c r="B991" s="2"/>
      <c r="E991" s="279"/>
      <c r="F991" s="280"/>
      <c r="G991" s="45"/>
      <c r="H991" s="45"/>
      <c r="I991" s="278"/>
      <c r="J991" s="45"/>
      <c r="K991" s="66"/>
      <c r="L991" s="66"/>
    </row>
    <row r="992" spans="1:12" x14ac:dyDescent="0.2">
      <c r="A992" s="41"/>
      <c r="B992" s="2"/>
      <c r="E992" s="279"/>
      <c r="F992" s="280"/>
      <c r="G992" s="45"/>
      <c r="H992" s="45"/>
      <c r="I992" s="278"/>
      <c r="J992" s="45"/>
      <c r="K992" s="66"/>
      <c r="L992" s="66"/>
    </row>
    <row r="993" spans="1:12" x14ac:dyDescent="0.2">
      <c r="A993" s="41"/>
      <c r="B993" s="2"/>
      <c r="E993" s="279"/>
      <c r="F993" s="280"/>
      <c r="G993" s="45"/>
      <c r="H993" s="45"/>
      <c r="I993" s="278"/>
      <c r="J993" s="45"/>
      <c r="K993" s="66"/>
      <c r="L993" s="66"/>
    </row>
    <row r="994" spans="1:12" x14ac:dyDescent="0.2">
      <c r="A994" s="41"/>
      <c r="B994" s="2"/>
      <c r="E994" s="279"/>
      <c r="F994" s="280"/>
      <c r="G994" s="45"/>
      <c r="H994" s="45"/>
      <c r="I994" s="278"/>
      <c r="J994" s="45"/>
      <c r="K994" s="66"/>
      <c r="L994" s="66"/>
    </row>
    <row r="995" spans="1:12" x14ac:dyDescent="0.2">
      <c r="A995" s="41"/>
      <c r="B995" s="2"/>
      <c r="E995" s="279"/>
      <c r="F995" s="280"/>
      <c r="G995" s="45"/>
      <c r="H995" s="45"/>
      <c r="I995" s="278"/>
      <c r="J995" s="45"/>
      <c r="K995" s="66"/>
      <c r="L995" s="66"/>
    </row>
    <row r="996" spans="1:12" x14ac:dyDescent="0.2">
      <c r="A996" s="41"/>
      <c r="B996" s="2"/>
      <c r="E996" s="279"/>
      <c r="F996" s="280"/>
      <c r="G996" s="45"/>
      <c r="H996" s="45"/>
      <c r="I996" s="278"/>
      <c r="J996" s="45"/>
      <c r="K996" s="66"/>
      <c r="L996" s="66"/>
    </row>
    <row r="997" spans="1:12" x14ac:dyDescent="0.2">
      <c r="A997" s="41"/>
      <c r="B997" s="2"/>
      <c r="E997" s="279"/>
      <c r="F997" s="280"/>
      <c r="G997" s="45"/>
      <c r="H997" s="45"/>
      <c r="I997" s="278"/>
      <c r="J997" s="45"/>
      <c r="K997" s="66"/>
      <c r="L997" s="66"/>
    </row>
    <row r="998" spans="1:12" x14ac:dyDescent="0.2">
      <c r="A998" s="41"/>
      <c r="B998" s="2"/>
      <c r="E998" s="279"/>
      <c r="F998" s="280"/>
      <c r="G998" s="45"/>
      <c r="H998" s="45"/>
      <c r="I998" s="278"/>
      <c r="J998" s="45"/>
      <c r="K998" s="66"/>
      <c r="L998" s="66"/>
    </row>
    <row r="999" spans="1:12" x14ac:dyDescent="0.2">
      <c r="A999" s="41"/>
      <c r="B999" s="2"/>
      <c r="E999" s="279"/>
      <c r="F999" s="280"/>
      <c r="G999" s="45"/>
      <c r="H999" s="45"/>
      <c r="I999" s="278"/>
      <c r="J999" s="45"/>
      <c r="K999" s="66"/>
      <c r="L999" s="66"/>
    </row>
    <row r="1000" spans="1:12" x14ac:dyDescent="0.2">
      <c r="A1000" s="41"/>
      <c r="B1000" s="2"/>
      <c r="E1000" s="279"/>
      <c r="F1000" s="280"/>
      <c r="G1000" s="45"/>
      <c r="H1000" s="45"/>
      <c r="I1000" s="278"/>
      <c r="J1000" s="45"/>
      <c r="K1000" s="66"/>
      <c r="L1000" s="66"/>
    </row>
    <row r="1001" spans="1:12" x14ac:dyDescent="0.2">
      <c r="A1001" s="41"/>
      <c r="B1001" s="2"/>
      <c r="E1001" s="279"/>
      <c r="F1001" s="280"/>
      <c r="G1001" s="45"/>
      <c r="H1001" s="45"/>
      <c r="I1001" s="278"/>
      <c r="J1001" s="45"/>
      <c r="K1001" s="66"/>
      <c r="L1001" s="66"/>
    </row>
    <row r="1002" spans="1:12" x14ac:dyDescent="0.2">
      <c r="A1002" s="41"/>
      <c r="B1002" s="2"/>
      <c r="E1002" s="279"/>
      <c r="F1002" s="280"/>
      <c r="G1002" s="45"/>
      <c r="H1002" s="45"/>
      <c r="I1002" s="278"/>
      <c r="J1002" s="45"/>
      <c r="K1002" s="66"/>
      <c r="L1002" s="66"/>
    </row>
    <row r="1003" spans="1:12" x14ac:dyDescent="0.2">
      <c r="A1003" s="41"/>
      <c r="B1003" s="2"/>
      <c r="E1003" s="279"/>
      <c r="F1003" s="280"/>
      <c r="G1003" s="45"/>
      <c r="H1003" s="45"/>
      <c r="I1003" s="278"/>
      <c r="J1003" s="45"/>
      <c r="K1003" s="66"/>
      <c r="L1003" s="66"/>
    </row>
    <row r="1004" spans="1:12" x14ac:dyDescent="0.2">
      <c r="A1004" s="41"/>
      <c r="B1004" s="2"/>
      <c r="E1004" s="279"/>
      <c r="F1004" s="280"/>
      <c r="G1004" s="45"/>
      <c r="H1004" s="45"/>
      <c r="I1004" s="278"/>
      <c r="J1004" s="45"/>
      <c r="K1004" s="66"/>
      <c r="L1004" s="66"/>
    </row>
    <row r="1005" spans="1:12" x14ac:dyDescent="0.2">
      <c r="A1005" s="41"/>
      <c r="B1005" s="2"/>
      <c r="E1005" s="279"/>
      <c r="F1005" s="280"/>
      <c r="G1005" s="45"/>
      <c r="H1005" s="45"/>
      <c r="I1005" s="278"/>
      <c r="J1005" s="45"/>
      <c r="K1005" s="66"/>
      <c r="L1005" s="66"/>
    </row>
    <row r="1006" spans="1:12" x14ac:dyDescent="0.2">
      <c r="A1006" s="41"/>
      <c r="B1006" s="2"/>
      <c r="E1006" s="279"/>
      <c r="F1006" s="280"/>
      <c r="G1006" s="45"/>
      <c r="H1006" s="45"/>
      <c r="I1006" s="278"/>
      <c r="J1006" s="45"/>
      <c r="K1006" s="66"/>
      <c r="L1006" s="66"/>
    </row>
    <row r="1007" spans="1:12" x14ac:dyDescent="0.2">
      <c r="A1007" s="41"/>
      <c r="B1007" s="2"/>
      <c r="E1007" s="279"/>
      <c r="F1007" s="280"/>
      <c r="G1007" s="45"/>
      <c r="H1007" s="45"/>
      <c r="I1007" s="278"/>
      <c r="J1007" s="45"/>
      <c r="K1007" s="66"/>
      <c r="L1007" s="66"/>
    </row>
    <row r="1008" spans="1:12" x14ac:dyDescent="0.2">
      <c r="A1008" s="41"/>
      <c r="B1008" s="2"/>
      <c r="E1008" s="279"/>
      <c r="F1008" s="280"/>
      <c r="G1008" s="45"/>
      <c r="H1008" s="45"/>
      <c r="I1008" s="278"/>
      <c r="J1008" s="45"/>
      <c r="K1008" s="66"/>
      <c r="L1008" s="66"/>
    </row>
    <row r="1009" spans="1:12" x14ac:dyDescent="0.2">
      <c r="A1009" s="41"/>
      <c r="B1009" s="2"/>
      <c r="E1009" s="279"/>
      <c r="F1009" s="280"/>
      <c r="G1009" s="45"/>
      <c r="H1009" s="45"/>
      <c r="I1009" s="278"/>
      <c r="J1009" s="45"/>
      <c r="K1009" s="66"/>
      <c r="L1009" s="66"/>
    </row>
    <row r="1010" spans="1:12" x14ac:dyDescent="0.2">
      <c r="A1010" s="41"/>
      <c r="B1010" s="2"/>
      <c r="E1010" s="279"/>
      <c r="F1010" s="280"/>
      <c r="G1010" s="45"/>
      <c r="H1010" s="45"/>
      <c r="I1010" s="278"/>
      <c r="J1010" s="45"/>
      <c r="K1010" s="66"/>
      <c r="L1010" s="66"/>
    </row>
    <row r="1011" spans="1:12" x14ac:dyDescent="0.2">
      <c r="A1011" s="41"/>
      <c r="B1011" s="2"/>
      <c r="E1011" s="279"/>
      <c r="F1011" s="280"/>
      <c r="G1011" s="45"/>
      <c r="H1011" s="45"/>
      <c r="I1011" s="278"/>
      <c r="J1011" s="45"/>
      <c r="K1011" s="66"/>
      <c r="L1011" s="66"/>
    </row>
    <row r="1012" spans="1:12" x14ac:dyDescent="0.2">
      <c r="A1012" s="41"/>
      <c r="B1012" s="2"/>
      <c r="E1012" s="279"/>
      <c r="F1012" s="280"/>
      <c r="G1012" s="45"/>
      <c r="H1012" s="45"/>
      <c r="I1012" s="278"/>
      <c r="J1012" s="45"/>
      <c r="K1012" s="66"/>
      <c r="L1012" s="66"/>
    </row>
    <row r="1013" spans="1:12" x14ac:dyDescent="0.2">
      <c r="A1013" s="41"/>
      <c r="B1013" s="2"/>
      <c r="E1013" s="279"/>
      <c r="F1013" s="280"/>
      <c r="G1013" s="45"/>
      <c r="H1013" s="45"/>
      <c r="I1013" s="278"/>
      <c r="J1013" s="45"/>
      <c r="K1013" s="66"/>
      <c r="L1013" s="66"/>
    </row>
    <row r="1014" spans="1:12" x14ac:dyDescent="0.2">
      <c r="A1014" s="41"/>
      <c r="B1014" s="2"/>
      <c r="E1014" s="279"/>
      <c r="F1014" s="280"/>
      <c r="G1014" s="45"/>
      <c r="H1014" s="45"/>
      <c r="I1014" s="278"/>
      <c r="J1014" s="45"/>
      <c r="K1014" s="66"/>
      <c r="L1014" s="66"/>
    </row>
    <row r="1015" spans="1:12" x14ac:dyDescent="0.2">
      <c r="A1015" s="41"/>
      <c r="B1015" s="2"/>
      <c r="E1015" s="279"/>
      <c r="F1015" s="280"/>
      <c r="G1015" s="45"/>
      <c r="H1015" s="45"/>
      <c r="I1015" s="278"/>
      <c r="J1015" s="45"/>
      <c r="K1015" s="66"/>
      <c r="L1015" s="66"/>
    </row>
    <row r="1016" spans="1:12" x14ac:dyDescent="0.2">
      <c r="A1016" s="41"/>
      <c r="B1016" s="2"/>
      <c r="E1016" s="279"/>
      <c r="F1016" s="280"/>
      <c r="G1016" s="45"/>
      <c r="H1016" s="45"/>
      <c r="I1016" s="278"/>
      <c r="J1016" s="45"/>
      <c r="K1016" s="66"/>
      <c r="L1016" s="66"/>
    </row>
    <row r="1017" spans="1:12" x14ac:dyDescent="0.2">
      <c r="A1017" s="41"/>
      <c r="B1017" s="2"/>
      <c r="E1017" s="279"/>
      <c r="F1017" s="280"/>
      <c r="G1017" s="45"/>
      <c r="H1017" s="45"/>
      <c r="I1017" s="278"/>
      <c r="J1017" s="45"/>
      <c r="K1017" s="66"/>
      <c r="L1017" s="66"/>
    </row>
    <row r="1018" spans="1:12" x14ac:dyDescent="0.2">
      <c r="A1018" s="41"/>
      <c r="B1018" s="2"/>
      <c r="E1018" s="279"/>
      <c r="F1018" s="280"/>
      <c r="G1018" s="45"/>
      <c r="H1018" s="45"/>
      <c r="I1018" s="278"/>
      <c r="J1018" s="45"/>
      <c r="K1018" s="66"/>
      <c r="L1018" s="66"/>
    </row>
    <row r="1019" spans="1:12" x14ac:dyDescent="0.2">
      <c r="A1019" s="41"/>
      <c r="B1019" s="2"/>
      <c r="E1019" s="279"/>
      <c r="F1019" s="280"/>
      <c r="G1019" s="45"/>
      <c r="H1019" s="45"/>
      <c r="I1019" s="278"/>
      <c r="J1019" s="45"/>
      <c r="K1019" s="66"/>
      <c r="L1019" s="66"/>
    </row>
    <row r="1020" spans="1:12" x14ac:dyDescent="0.2">
      <c r="A1020" s="41"/>
      <c r="B1020" s="2"/>
      <c r="E1020" s="279"/>
      <c r="F1020" s="280"/>
      <c r="G1020" s="45"/>
      <c r="H1020" s="45"/>
      <c r="I1020" s="278"/>
      <c r="J1020" s="45"/>
      <c r="K1020" s="66"/>
      <c r="L1020" s="66"/>
    </row>
    <row r="1021" spans="1:12" x14ac:dyDescent="0.2">
      <c r="A1021" s="41"/>
      <c r="B1021" s="2"/>
      <c r="E1021" s="279"/>
      <c r="F1021" s="280"/>
      <c r="G1021" s="45"/>
      <c r="H1021" s="45"/>
      <c r="I1021" s="278"/>
      <c r="J1021" s="45"/>
      <c r="K1021" s="66"/>
      <c r="L1021" s="66"/>
    </row>
    <row r="1022" spans="1:12" x14ac:dyDescent="0.2">
      <c r="A1022" s="41"/>
      <c r="B1022" s="2"/>
      <c r="E1022" s="279"/>
      <c r="F1022" s="280"/>
      <c r="G1022" s="45"/>
      <c r="H1022" s="45"/>
      <c r="I1022" s="278"/>
      <c r="J1022" s="45"/>
      <c r="K1022" s="66"/>
      <c r="L1022" s="66"/>
    </row>
    <row r="1023" spans="1:12" x14ac:dyDescent="0.2">
      <c r="A1023" s="41"/>
      <c r="B1023" s="2"/>
      <c r="E1023" s="279"/>
      <c r="F1023" s="280"/>
      <c r="G1023" s="45"/>
      <c r="H1023" s="45"/>
      <c r="I1023" s="278"/>
      <c r="J1023" s="45"/>
      <c r="K1023" s="66"/>
      <c r="L1023" s="66"/>
    </row>
    <row r="1024" spans="1:12" x14ac:dyDescent="0.2">
      <c r="A1024" s="41"/>
      <c r="B1024" s="2"/>
      <c r="E1024" s="279"/>
      <c r="F1024" s="280"/>
      <c r="G1024" s="45"/>
      <c r="H1024" s="45"/>
      <c r="I1024" s="278"/>
      <c r="J1024" s="45"/>
      <c r="K1024" s="66"/>
      <c r="L1024" s="66"/>
    </row>
    <row r="1025" spans="1:12" x14ac:dyDescent="0.2">
      <c r="A1025" s="41"/>
      <c r="B1025" s="2"/>
      <c r="E1025" s="279"/>
      <c r="F1025" s="280"/>
      <c r="G1025" s="45"/>
      <c r="H1025" s="45"/>
      <c r="I1025" s="278"/>
      <c r="J1025" s="45"/>
      <c r="K1025" s="66"/>
      <c r="L1025" s="66"/>
    </row>
    <row r="1026" spans="1:12" x14ac:dyDescent="0.2">
      <c r="A1026" s="41"/>
      <c r="B1026" s="2"/>
      <c r="E1026" s="279"/>
      <c r="F1026" s="280"/>
      <c r="G1026" s="45"/>
      <c r="H1026" s="45"/>
      <c r="I1026" s="278"/>
      <c r="J1026" s="45"/>
      <c r="K1026" s="66"/>
      <c r="L1026" s="66"/>
    </row>
    <row r="1027" spans="1:12" x14ac:dyDescent="0.2">
      <c r="A1027" s="41"/>
      <c r="B1027" s="2"/>
      <c r="E1027" s="279"/>
      <c r="F1027" s="280"/>
      <c r="G1027" s="45"/>
      <c r="H1027" s="45"/>
      <c r="I1027" s="278"/>
      <c r="J1027" s="45"/>
      <c r="K1027" s="66"/>
      <c r="L1027" s="66"/>
    </row>
    <row r="1028" spans="1:12" x14ac:dyDescent="0.2">
      <c r="A1028" s="41"/>
      <c r="B1028" s="2"/>
      <c r="E1028" s="279"/>
      <c r="F1028" s="280"/>
      <c r="G1028" s="45"/>
      <c r="H1028" s="45"/>
      <c r="I1028" s="278"/>
      <c r="J1028" s="45"/>
      <c r="K1028" s="66"/>
      <c r="L1028" s="66"/>
    </row>
    <row r="1029" spans="1:12" x14ac:dyDescent="0.2">
      <c r="A1029" s="41"/>
      <c r="B1029" s="2"/>
      <c r="E1029" s="279"/>
      <c r="F1029" s="280"/>
      <c r="G1029" s="45"/>
      <c r="H1029" s="45"/>
      <c r="I1029" s="278"/>
      <c r="J1029" s="45"/>
      <c r="K1029" s="66"/>
      <c r="L1029" s="66"/>
    </row>
    <row r="1030" spans="1:12" x14ac:dyDescent="0.2">
      <c r="A1030" s="41"/>
      <c r="B1030" s="2"/>
      <c r="E1030" s="279"/>
      <c r="F1030" s="280"/>
      <c r="G1030" s="45"/>
      <c r="H1030" s="45"/>
      <c r="I1030" s="278"/>
      <c r="J1030" s="45"/>
      <c r="K1030" s="66"/>
      <c r="L1030" s="66"/>
    </row>
    <row r="1031" spans="1:12" x14ac:dyDescent="0.2">
      <c r="A1031" s="41"/>
      <c r="B1031" s="2"/>
      <c r="E1031" s="279"/>
      <c r="F1031" s="280"/>
      <c r="G1031" s="45"/>
      <c r="H1031" s="45"/>
      <c r="I1031" s="278"/>
      <c r="J1031" s="45"/>
      <c r="K1031" s="66"/>
      <c r="L1031" s="66"/>
    </row>
    <row r="1032" spans="1:12" x14ac:dyDescent="0.2">
      <c r="A1032" s="41"/>
      <c r="B1032" s="2"/>
      <c r="E1032" s="279"/>
      <c r="F1032" s="280"/>
      <c r="G1032" s="45"/>
      <c r="H1032" s="45"/>
      <c r="I1032" s="278"/>
      <c r="J1032" s="45"/>
      <c r="K1032" s="66"/>
      <c r="L1032" s="66"/>
    </row>
    <row r="1033" spans="1:12" x14ac:dyDescent="0.2">
      <c r="A1033" s="41"/>
      <c r="B1033" s="2"/>
      <c r="E1033" s="279"/>
      <c r="F1033" s="280"/>
      <c r="G1033" s="45"/>
      <c r="H1033" s="45"/>
      <c r="I1033" s="278"/>
      <c r="J1033" s="45"/>
      <c r="K1033" s="66"/>
      <c r="L1033" s="66"/>
    </row>
    <row r="1034" spans="1:12" x14ac:dyDescent="0.2">
      <c r="A1034" s="41"/>
      <c r="B1034" s="2"/>
      <c r="E1034" s="279"/>
      <c r="F1034" s="280"/>
      <c r="G1034" s="45"/>
      <c r="H1034" s="45"/>
      <c r="I1034" s="278"/>
      <c r="J1034" s="45"/>
      <c r="K1034" s="66"/>
      <c r="L1034" s="66"/>
    </row>
    <row r="1035" spans="1:12" x14ac:dyDescent="0.2">
      <c r="A1035" s="41"/>
      <c r="B1035" s="2"/>
      <c r="E1035" s="279"/>
      <c r="F1035" s="280"/>
      <c r="G1035" s="45"/>
      <c r="H1035" s="45"/>
      <c r="I1035" s="278"/>
      <c r="J1035" s="45"/>
      <c r="K1035" s="66"/>
      <c r="L1035" s="66"/>
    </row>
    <row r="1036" spans="1:12" x14ac:dyDescent="0.2">
      <c r="A1036" s="41"/>
      <c r="B1036" s="2"/>
      <c r="E1036" s="279"/>
      <c r="F1036" s="280"/>
      <c r="G1036" s="45"/>
      <c r="H1036" s="45"/>
      <c r="I1036" s="278"/>
      <c r="J1036" s="45"/>
      <c r="K1036" s="66"/>
      <c r="L1036" s="66"/>
    </row>
    <row r="1037" spans="1:12" x14ac:dyDescent="0.2">
      <c r="A1037" s="41"/>
      <c r="B1037" s="2"/>
      <c r="E1037" s="279"/>
      <c r="F1037" s="280"/>
      <c r="G1037" s="45"/>
      <c r="H1037" s="45"/>
      <c r="I1037" s="278"/>
      <c r="J1037" s="45"/>
      <c r="K1037" s="66"/>
      <c r="L1037" s="66"/>
    </row>
    <row r="1038" spans="1:12" x14ac:dyDescent="0.2">
      <c r="A1038" s="41"/>
      <c r="B1038" s="2"/>
      <c r="E1038" s="279"/>
      <c r="F1038" s="280"/>
      <c r="G1038" s="45"/>
      <c r="H1038" s="45"/>
      <c r="I1038" s="278"/>
      <c r="J1038" s="45"/>
      <c r="K1038" s="66"/>
      <c r="L1038" s="66"/>
    </row>
    <row r="1039" spans="1:12" x14ac:dyDescent="0.2">
      <c r="A1039" s="41"/>
      <c r="B1039" s="2"/>
      <c r="E1039" s="279"/>
      <c r="F1039" s="280"/>
      <c r="G1039" s="45"/>
      <c r="H1039" s="45"/>
      <c r="I1039" s="278"/>
      <c r="J1039" s="45"/>
      <c r="K1039" s="66"/>
      <c r="L1039" s="66"/>
    </row>
    <row r="1040" spans="1:12" x14ac:dyDescent="0.2">
      <c r="A1040" s="41"/>
      <c r="B1040" s="2"/>
      <c r="E1040" s="279"/>
      <c r="F1040" s="280"/>
      <c r="G1040" s="45"/>
      <c r="H1040" s="45"/>
      <c r="I1040" s="278"/>
      <c r="J1040" s="45"/>
      <c r="K1040" s="66"/>
      <c r="L1040" s="66"/>
    </row>
    <row r="1041" spans="1:12" x14ac:dyDescent="0.2">
      <c r="A1041" s="41"/>
      <c r="B1041" s="2"/>
      <c r="E1041" s="279"/>
      <c r="F1041" s="280"/>
      <c r="G1041" s="45"/>
      <c r="H1041" s="45"/>
      <c r="I1041" s="278"/>
      <c r="J1041" s="45"/>
      <c r="K1041" s="66"/>
      <c r="L1041" s="66"/>
    </row>
    <row r="1042" spans="1:12" x14ac:dyDescent="0.2">
      <c r="A1042" s="41"/>
      <c r="B1042" s="2"/>
      <c r="E1042" s="279"/>
      <c r="F1042" s="280"/>
      <c r="G1042" s="45"/>
      <c r="H1042" s="45"/>
      <c r="I1042" s="278"/>
      <c r="J1042" s="45"/>
      <c r="K1042" s="66"/>
      <c r="L1042" s="66"/>
    </row>
    <row r="1043" spans="1:12" x14ac:dyDescent="0.2">
      <c r="A1043" s="41"/>
      <c r="B1043" s="2"/>
      <c r="E1043" s="279"/>
      <c r="F1043" s="280"/>
      <c r="G1043" s="45"/>
      <c r="H1043" s="45"/>
      <c r="I1043" s="278"/>
      <c r="J1043" s="45"/>
      <c r="K1043" s="66"/>
      <c r="L1043" s="66"/>
    </row>
    <row r="1044" spans="1:12" x14ac:dyDescent="0.2">
      <c r="A1044" s="41"/>
      <c r="B1044" s="2"/>
      <c r="E1044" s="279"/>
      <c r="F1044" s="280"/>
      <c r="G1044" s="45"/>
      <c r="H1044" s="45"/>
      <c r="I1044" s="278"/>
      <c r="J1044" s="45"/>
      <c r="K1044" s="66"/>
      <c r="L1044" s="66"/>
    </row>
    <row r="1045" spans="1:12" x14ac:dyDescent="0.2">
      <c r="A1045" s="41"/>
      <c r="B1045" s="2"/>
      <c r="E1045" s="279"/>
      <c r="F1045" s="280"/>
      <c r="G1045" s="45"/>
      <c r="H1045" s="45"/>
      <c r="I1045" s="278"/>
      <c r="J1045" s="45"/>
      <c r="K1045" s="66"/>
      <c r="L1045" s="66"/>
    </row>
    <row r="1046" spans="1:12" x14ac:dyDescent="0.2">
      <c r="A1046" s="41"/>
      <c r="B1046" s="2"/>
      <c r="E1046" s="279"/>
      <c r="F1046" s="280"/>
      <c r="G1046" s="45"/>
      <c r="H1046" s="45"/>
      <c r="I1046" s="278"/>
      <c r="J1046" s="45"/>
      <c r="K1046" s="66"/>
      <c r="L1046" s="66"/>
    </row>
    <row r="1047" spans="1:12" x14ac:dyDescent="0.2">
      <c r="A1047" s="41"/>
      <c r="B1047" s="2"/>
      <c r="E1047" s="279"/>
      <c r="F1047" s="280"/>
      <c r="G1047" s="45"/>
      <c r="H1047" s="45"/>
      <c r="I1047" s="278"/>
      <c r="J1047" s="45"/>
      <c r="K1047" s="66"/>
      <c r="L1047" s="66"/>
    </row>
    <row r="1048" spans="1:12" x14ac:dyDescent="0.2">
      <c r="A1048" s="41"/>
      <c r="B1048" s="2"/>
      <c r="E1048" s="279"/>
      <c r="F1048" s="280"/>
      <c r="G1048" s="45"/>
      <c r="H1048" s="45"/>
      <c r="I1048" s="278"/>
      <c r="J1048" s="45"/>
      <c r="K1048" s="66"/>
      <c r="L1048" s="66"/>
    </row>
    <row r="1049" spans="1:12" x14ac:dyDescent="0.2">
      <c r="A1049" s="41"/>
      <c r="B1049" s="2"/>
      <c r="E1049" s="279"/>
      <c r="F1049" s="280"/>
      <c r="G1049" s="45"/>
      <c r="H1049" s="45"/>
      <c r="I1049" s="278"/>
      <c r="J1049" s="45"/>
      <c r="K1049" s="66"/>
      <c r="L1049" s="66"/>
    </row>
    <row r="1050" spans="1:12" x14ac:dyDescent="0.2">
      <c r="A1050" s="41"/>
      <c r="B1050" s="2"/>
      <c r="E1050" s="279"/>
      <c r="F1050" s="280"/>
      <c r="G1050" s="45"/>
      <c r="H1050" s="45"/>
      <c r="I1050" s="278"/>
      <c r="J1050" s="45"/>
      <c r="K1050" s="66"/>
      <c r="L1050" s="66"/>
    </row>
    <row r="1051" spans="1:12" x14ac:dyDescent="0.2">
      <c r="A1051" s="41"/>
      <c r="B1051" s="2"/>
      <c r="E1051" s="279"/>
      <c r="F1051" s="280"/>
      <c r="G1051" s="45"/>
      <c r="H1051" s="45"/>
      <c r="I1051" s="278"/>
      <c r="J1051" s="45"/>
      <c r="K1051" s="66"/>
      <c r="L1051" s="66"/>
    </row>
    <row r="1052" spans="1:12" x14ac:dyDescent="0.2">
      <c r="A1052" s="41"/>
      <c r="B1052" s="2"/>
      <c r="E1052" s="279"/>
      <c r="F1052" s="280"/>
      <c r="G1052" s="45"/>
      <c r="H1052" s="45"/>
      <c r="I1052" s="278"/>
      <c r="J1052" s="45"/>
      <c r="K1052" s="66"/>
      <c r="L1052" s="66"/>
    </row>
    <row r="1053" spans="1:12" x14ac:dyDescent="0.2">
      <c r="A1053" s="41"/>
      <c r="B1053" s="2"/>
      <c r="E1053" s="279"/>
      <c r="F1053" s="280"/>
      <c r="G1053" s="45"/>
      <c r="H1053" s="45"/>
      <c r="I1053" s="278"/>
      <c r="J1053" s="45"/>
      <c r="K1053" s="66"/>
      <c r="L1053" s="66"/>
    </row>
    <row r="1054" spans="1:12" x14ac:dyDescent="0.2">
      <c r="A1054" s="41"/>
      <c r="B1054" s="2"/>
      <c r="E1054" s="279"/>
      <c r="F1054" s="280"/>
      <c r="G1054" s="45"/>
      <c r="H1054" s="45"/>
      <c r="I1054" s="278"/>
      <c r="J1054" s="45"/>
      <c r="K1054" s="66"/>
      <c r="L1054" s="66"/>
    </row>
    <row r="1055" spans="1:12" x14ac:dyDescent="0.2">
      <c r="A1055" s="41"/>
      <c r="B1055" s="2"/>
      <c r="E1055" s="279"/>
      <c r="F1055" s="280"/>
      <c r="G1055" s="45"/>
      <c r="H1055" s="45"/>
      <c r="I1055" s="278"/>
      <c r="J1055" s="45"/>
      <c r="K1055" s="66"/>
      <c r="L1055" s="66"/>
    </row>
    <row r="1056" spans="1:12" x14ac:dyDescent="0.2">
      <c r="A1056" s="41"/>
      <c r="B1056" s="2"/>
      <c r="E1056" s="279"/>
      <c r="F1056" s="280"/>
      <c r="G1056" s="45"/>
      <c r="H1056" s="45"/>
      <c r="I1056" s="278"/>
      <c r="J1056" s="45"/>
      <c r="K1056" s="66"/>
      <c r="L1056" s="66"/>
    </row>
    <row r="1057" spans="1:12" x14ac:dyDescent="0.2">
      <c r="A1057" s="41"/>
      <c r="B1057" s="2"/>
      <c r="E1057" s="279"/>
      <c r="F1057" s="280"/>
      <c r="G1057" s="45"/>
      <c r="H1057" s="45"/>
      <c r="I1057" s="278"/>
      <c r="J1057" s="45"/>
      <c r="K1057" s="66"/>
      <c r="L1057" s="66"/>
    </row>
    <row r="1058" spans="1:12" x14ac:dyDescent="0.2">
      <c r="A1058" s="41"/>
      <c r="B1058" s="2"/>
      <c r="E1058" s="279"/>
      <c r="F1058" s="280"/>
      <c r="G1058" s="45"/>
      <c r="H1058" s="45"/>
      <c r="I1058" s="278"/>
      <c r="J1058" s="45"/>
      <c r="K1058" s="66"/>
      <c r="L1058" s="66"/>
    </row>
    <row r="1059" spans="1:12" x14ac:dyDescent="0.2">
      <c r="A1059" s="41"/>
      <c r="B1059" s="2"/>
      <c r="E1059" s="279"/>
      <c r="F1059" s="280"/>
      <c r="G1059" s="45"/>
      <c r="H1059" s="45"/>
      <c r="I1059" s="278"/>
      <c r="J1059" s="45"/>
      <c r="K1059" s="66"/>
      <c r="L1059" s="66"/>
    </row>
    <row r="1060" spans="1:12" x14ac:dyDescent="0.2">
      <c r="A1060" s="41"/>
      <c r="B1060" s="2"/>
      <c r="E1060" s="279"/>
      <c r="F1060" s="280"/>
      <c r="G1060" s="45"/>
      <c r="H1060" s="45"/>
      <c r="I1060" s="278"/>
      <c r="J1060" s="45"/>
      <c r="K1060" s="66"/>
      <c r="L1060" s="66"/>
    </row>
    <row r="1061" spans="1:12" x14ac:dyDescent="0.2">
      <c r="A1061" s="41"/>
      <c r="B1061" s="2"/>
      <c r="E1061" s="279"/>
      <c r="F1061" s="280"/>
      <c r="G1061" s="45"/>
      <c r="H1061" s="45"/>
      <c r="I1061" s="278"/>
      <c r="J1061" s="45"/>
      <c r="K1061" s="66"/>
      <c r="L1061" s="66"/>
    </row>
    <row r="1062" spans="1:12" x14ac:dyDescent="0.2">
      <c r="A1062" s="41"/>
      <c r="B1062" s="2"/>
      <c r="E1062" s="279"/>
      <c r="F1062" s="280"/>
      <c r="G1062" s="45"/>
      <c r="H1062" s="45"/>
      <c r="I1062" s="278"/>
      <c r="J1062" s="45"/>
      <c r="K1062" s="66"/>
      <c r="L1062" s="66"/>
    </row>
    <row r="1063" spans="1:12" x14ac:dyDescent="0.2">
      <c r="A1063" s="41"/>
      <c r="B1063" s="2"/>
      <c r="E1063" s="279"/>
      <c r="F1063" s="280"/>
      <c r="G1063" s="45"/>
      <c r="H1063" s="45"/>
      <c r="I1063" s="278"/>
      <c r="J1063" s="45"/>
      <c r="K1063" s="66"/>
      <c r="L1063" s="66"/>
    </row>
    <row r="1064" spans="1:12" x14ac:dyDescent="0.2">
      <c r="A1064" s="41"/>
      <c r="B1064" s="2"/>
      <c r="E1064" s="279"/>
      <c r="F1064" s="280"/>
      <c r="G1064" s="45"/>
      <c r="H1064" s="45"/>
      <c r="I1064" s="278"/>
      <c r="J1064" s="45"/>
      <c r="K1064" s="66"/>
      <c r="L1064" s="66"/>
    </row>
    <row r="1065" spans="1:12" x14ac:dyDescent="0.2">
      <c r="A1065" s="41"/>
      <c r="B1065" s="2"/>
      <c r="E1065" s="279"/>
      <c r="F1065" s="280"/>
      <c r="G1065" s="45"/>
      <c r="H1065" s="45"/>
      <c r="I1065" s="278"/>
      <c r="J1065" s="45"/>
      <c r="K1065" s="66"/>
      <c r="L1065" s="66"/>
    </row>
    <row r="1066" spans="1:12" x14ac:dyDescent="0.2">
      <c r="A1066" s="41"/>
      <c r="B1066" s="2"/>
      <c r="E1066" s="279"/>
      <c r="F1066" s="280"/>
      <c r="G1066" s="45"/>
      <c r="H1066" s="45"/>
      <c r="I1066" s="278"/>
      <c r="J1066" s="45"/>
      <c r="K1066" s="66"/>
      <c r="L1066" s="66"/>
    </row>
    <row r="1067" spans="1:12" x14ac:dyDescent="0.2">
      <c r="A1067" s="41"/>
      <c r="B1067" s="2"/>
      <c r="E1067" s="279"/>
      <c r="F1067" s="280"/>
      <c r="G1067" s="45"/>
      <c r="H1067" s="45"/>
      <c r="I1067" s="278"/>
      <c r="J1067" s="45"/>
      <c r="K1067" s="66"/>
      <c r="L1067" s="66"/>
    </row>
    <row r="1068" spans="1:12" x14ac:dyDescent="0.2">
      <c r="A1068" s="41"/>
      <c r="B1068" s="2"/>
      <c r="E1068" s="279"/>
      <c r="F1068" s="280"/>
      <c r="G1068" s="45"/>
      <c r="H1068" s="45"/>
      <c r="I1068" s="278"/>
      <c r="J1068" s="45"/>
      <c r="K1068" s="66"/>
      <c r="L1068" s="66"/>
    </row>
    <row r="1069" spans="1:12" x14ac:dyDescent="0.2">
      <c r="A1069" s="41"/>
      <c r="B1069" s="2"/>
      <c r="E1069" s="279"/>
      <c r="F1069" s="280"/>
      <c r="G1069" s="45"/>
      <c r="H1069" s="45"/>
      <c r="I1069" s="278"/>
      <c r="J1069" s="45"/>
      <c r="K1069" s="66"/>
      <c r="L1069" s="66"/>
    </row>
    <row r="1070" spans="1:12" x14ac:dyDescent="0.2">
      <c r="A1070" s="41"/>
      <c r="B1070" s="2"/>
      <c r="E1070" s="279"/>
      <c r="F1070" s="280"/>
      <c r="G1070" s="45"/>
      <c r="H1070" s="45"/>
      <c r="I1070" s="278"/>
      <c r="J1070" s="45"/>
      <c r="K1070" s="66"/>
      <c r="L1070" s="66"/>
    </row>
    <row r="1071" spans="1:12" x14ac:dyDescent="0.2">
      <c r="A1071" s="41"/>
      <c r="B1071" s="2"/>
      <c r="E1071" s="279"/>
      <c r="F1071" s="280"/>
      <c r="G1071" s="45"/>
      <c r="H1071" s="45"/>
      <c r="I1071" s="278"/>
      <c r="J1071" s="45"/>
      <c r="K1071" s="66"/>
      <c r="L1071" s="66"/>
    </row>
    <row r="1072" spans="1:12" x14ac:dyDescent="0.2">
      <c r="A1072" s="41"/>
      <c r="B1072" s="2"/>
      <c r="E1072" s="279"/>
      <c r="F1072" s="280"/>
      <c r="G1072" s="45"/>
      <c r="H1072" s="45"/>
      <c r="I1072" s="278"/>
      <c r="J1072" s="45"/>
      <c r="K1072" s="66"/>
      <c r="L1072" s="66"/>
    </row>
    <row r="1073" spans="1:12" x14ac:dyDescent="0.2">
      <c r="A1073" s="41"/>
      <c r="B1073" s="2"/>
      <c r="E1073" s="279"/>
      <c r="F1073" s="280"/>
      <c r="G1073" s="45"/>
      <c r="H1073" s="45"/>
      <c r="I1073" s="278"/>
      <c r="J1073" s="45"/>
      <c r="K1073" s="66"/>
      <c r="L1073" s="66"/>
    </row>
    <row r="1074" spans="1:12" x14ac:dyDescent="0.2">
      <c r="A1074" s="41"/>
      <c r="B1074" s="2"/>
      <c r="E1074" s="279"/>
      <c r="F1074" s="280"/>
      <c r="G1074" s="45"/>
      <c r="H1074" s="45"/>
      <c r="I1074" s="278"/>
      <c r="J1074" s="45"/>
      <c r="K1074" s="66"/>
      <c r="L1074" s="66"/>
    </row>
    <row r="1075" spans="1:12" x14ac:dyDescent="0.2">
      <c r="A1075" s="41"/>
      <c r="B1075" s="2"/>
      <c r="E1075" s="279"/>
      <c r="F1075" s="280"/>
      <c r="G1075" s="45"/>
      <c r="H1075" s="45"/>
      <c r="I1075" s="278"/>
      <c r="J1075" s="45"/>
      <c r="K1075" s="66"/>
      <c r="L1075" s="66"/>
    </row>
    <row r="1076" spans="1:12" x14ac:dyDescent="0.2">
      <c r="A1076" s="41"/>
      <c r="B1076" s="2"/>
      <c r="E1076" s="279"/>
      <c r="F1076" s="280"/>
      <c r="G1076" s="45"/>
      <c r="H1076" s="45"/>
      <c r="I1076" s="278"/>
      <c r="J1076" s="45"/>
      <c r="K1076" s="66"/>
      <c r="L1076" s="66"/>
    </row>
    <row r="1077" spans="1:12" x14ac:dyDescent="0.2">
      <c r="A1077" s="41"/>
      <c r="B1077" s="2"/>
      <c r="E1077" s="279"/>
      <c r="F1077" s="280"/>
      <c r="G1077" s="45"/>
      <c r="H1077" s="45"/>
      <c r="I1077" s="278"/>
      <c r="J1077" s="45"/>
      <c r="K1077" s="66"/>
      <c r="L1077" s="66"/>
    </row>
    <row r="1078" spans="1:12" x14ac:dyDescent="0.2">
      <c r="A1078" s="41"/>
      <c r="B1078" s="2"/>
      <c r="E1078" s="279"/>
      <c r="F1078" s="280"/>
      <c r="G1078" s="45"/>
      <c r="H1078" s="45"/>
      <c r="I1078" s="278"/>
      <c r="J1078" s="45"/>
      <c r="K1078" s="66"/>
      <c r="L1078" s="66"/>
    </row>
    <row r="1079" spans="1:12" x14ac:dyDescent="0.2">
      <c r="A1079" s="41"/>
      <c r="B1079" s="2"/>
      <c r="E1079" s="279"/>
      <c r="F1079" s="280"/>
      <c r="G1079" s="45"/>
      <c r="H1079" s="45"/>
      <c r="I1079" s="278"/>
      <c r="J1079" s="45"/>
      <c r="K1079" s="66"/>
      <c r="L1079" s="66"/>
    </row>
    <row r="1080" spans="1:12" x14ac:dyDescent="0.2">
      <c r="A1080" s="41"/>
      <c r="B1080" s="2"/>
      <c r="E1080" s="279"/>
      <c r="F1080" s="280"/>
      <c r="G1080" s="45"/>
      <c r="H1080" s="45"/>
      <c r="I1080" s="278"/>
      <c r="J1080" s="45"/>
      <c r="K1080" s="66"/>
      <c r="L1080" s="66"/>
    </row>
    <row r="1081" spans="1:12" x14ac:dyDescent="0.2">
      <c r="A1081" s="41"/>
      <c r="B1081" s="2"/>
      <c r="E1081" s="279"/>
      <c r="F1081" s="280"/>
      <c r="G1081" s="45"/>
      <c r="H1081" s="45"/>
      <c r="I1081" s="278"/>
      <c r="J1081" s="45"/>
      <c r="K1081" s="66"/>
      <c r="L1081" s="66"/>
    </row>
    <row r="1082" spans="1:12" x14ac:dyDescent="0.2">
      <c r="A1082" s="41"/>
      <c r="B1082" s="2"/>
      <c r="E1082" s="279"/>
      <c r="F1082" s="280"/>
      <c r="G1082" s="45"/>
      <c r="H1082" s="45"/>
      <c r="I1082" s="278"/>
      <c r="J1082" s="45"/>
      <c r="K1082" s="66"/>
      <c r="L1082" s="66"/>
    </row>
    <row r="1083" spans="1:12" x14ac:dyDescent="0.2">
      <c r="A1083" s="41"/>
      <c r="B1083" s="2"/>
      <c r="E1083" s="279"/>
      <c r="F1083" s="280"/>
      <c r="G1083" s="45"/>
      <c r="H1083" s="45"/>
      <c r="I1083" s="278"/>
      <c r="J1083" s="45"/>
      <c r="K1083" s="66"/>
      <c r="L1083" s="66"/>
    </row>
    <row r="1084" spans="1:12" x14ac:dyDescent="0.2">
      <c r="A1084" s="41"/>
      <c r="B1084" s="2"/>
      <c r="E1084" s="279"/>
      <c r="F1084" s="280"/>
      <c r="G1084" s="45"/>
      <c r="H1084" s="45"/>
      <c r="I1084" s="278"/>
      <c r="J1084" s="45"/>
      <c r="K1084" s="66"/>
      <c r="L1084" s="66"/>
    </row>
    <row r="1085" spans="1:12" x14ac:dyDescent="0.2">
      <c r="A1085" s="41"/>
      <c r="B1085" s="2"/>
      <c r="E1085" s="279"/>
      <c r="F1085" s="280"/>
      <c r="G1085" s="45"/>
      <c r="H1085" s="45"/>
      <c r="I1085" s="278"/>
      <c r="J1085" s="45"/>
      <c r="K1085" s="66"/>
      <c r="L1085" s="66"/>
    </row>
    <row r="1086" spans="1:12" x14ac:dyDescent="0.2">
      <c r="A1086" s="41"/>
      <c r="B1086" s="2"/>
      <c r="E1086" s="279"/>
      <c r="F1086" s="280"/>
      <c r="G1086" s="45"/>
      <c r="H1086" s="45"/>
      <c r="I1086" s="278"/>
      <c r="J1086" s="45"/>
      <c r="K1086" s="66"/>
      <c r="L1086" s="66"/>
    </row>
    <row r="1087" spans="1:12" x14ac:dyDescent="0.2">
      <c r="A1087" s="41"/>
      <c r="B1087" s="2"/>
      <c r="E1087" s="279"/>
      <c r="F1087" s="280"/>
      <c r="G1087" s="45"/>
      <c r="H1087" s="45"/>
      <c r="I1087" s="278"/>
      <c r="J1087" s="45"/>
      <c r="K1087" s="66"/>
      <c r="L1087" s="66"/>
    </row>
    <row r="1088" spans="1:12" x14ac:dyDescent="0.2">
      <c r="A1088" s="41"/>
      <c r="B1088" s="2"/>
      <c r="E1088" s="279"/>
      <c r="F1088" s="280"/>
      <c r="G1088" s="45"/>
      <c r="H1088" s="45"/>
      <c r="I1088" s="278"/>
      <c r="J1088" s="45"/>
      <c r="K1088" s="66"/>
      <c r="L1088" s="66"/>
    </row>
    <row r="1089" spans="1:12" x14ac:dyDescent="0.2">
      <c r="A1089" s="41"/>
      <c r="B1089" s="2"/>
      <c r="E1089" s="279"/>
      <c r="F1089" s="280"/>
      <c r="G1089" s="45"/>
      <c r="H1089" s="45"/>
      <c r="I1089" s="278"/>
      <c r="J1089" s="45"/>
      <c r="K1089" s="66"/>
      <c r="L1089" s="66"/>
    </row>
    <row r="1090" spans="1:12" x14ac:dyDescent="0.2">
      <c r="A1090" s="41"/>
      <c r="B1090" s="2"/>
      <c r="E1090" s="279"/>
      <c r="F1090" s="280"/>
      <c r="G1090" s="45"/>
      <c r="H1090" s="45"/>
      <c r="I1090" s="278"/>
      <c r="J1090" s="45"/>
      <c r="K1090" s="66"/>
      <c r="L1090" s="66"/>
    </row>
    <row r="1091" spans="1:12" x14ac:dyDescent="0.2">
      <c r="A1091" s="41"/>
      <c r="B1091" s="2"/>
      <c r="E1091" s="279"/>
      <c r="F1091" s="280"/>
      <c r="G1091" s="45"/>
      <c r="H1091" s="45"/>
      <c r="I1091" s="278"/>
      <c r="J1091" s="45"/>
      <c r="K1091" s="66"/>
      <c r="L1091" s="66"/>
    </row>
    <row r="1092" spans="1:12" x14ac:dyDescent="0.2">
      <c r="A1092" s="41"/>
      <c r="B1092" s="2"/>
      <c r="E1092" s="279"/>
      <c r="F1092" s="280"/>
      <c r="G1092" s="45"/>
      <c r="H1092" s="45"/>
      <c r="I1092" s="278"/>
      <c r="J1092" s="45"/>
      <c r="K1092" s="66"/>
      <c r="L1092" s="66"/>
    </row>
    <row r="1093" spans="1:12" x14ac:dyDescent="0.2">
      <c r="A1093" s="41"/>
      <c r="B1093" s="2"/>
      <c r="E1093" s="279"/>
      <c r="F1093" s="280"/>
      <c r="G1093" s="45"/>
      <c r="H1093" s="45"/>
      <c r="I1093" s="278"/>
      <c r="J1093" s="45"/>
      <c r="K1093" s="66"/>
      <c r="L1093" s="66"/>
    </row>
    <row r="1094" spans="1:12" x14ac:dyDescent="0.2">
      <c r="A1094" s="41"/>
      <c r="B1094" s="2"/>
      <c r="E1094" s="279"/>
      <c r="F1094" s="280"/>
      <c r="G1094" s="45"/>
      <c r="H1094" s="45"/>
      <c r="I1094" s="278"/>
      <c r="J1094" s="45"/>
      <c r="K1094" s="66"/>
      <c r="L1094" s="66"/>
    </row>
    <row r="1095" spans="1:12" x14ac:dyDescent="0.2">
      <c r="A1095" s="41"/>
      <c r="B1095" s="2"/>
      <c r="E1095" s="279"/>
      <c r="F1095" s="280"/>
      <c r="G1095" s="45"/>
      <c r="H1095" s="45"/>
      <c r="I1095" s="278"/>
      <c r="J1095" s="45"/>
      <c r="K1095" s="66"/>
      <c r="L1095" s="66"/>
    </row>
    <row r="1096" spans="1:12" x14ac:dyDescent="0.2">
      <c r="A1096" s="41"/>
      <c r="B1096" s="2"/>
      <c r="E1096" s="279"/>
      <c r="F1096" s="280"/>
      <c r="G1096" s="45"/>
      <c r="H1096" s="45"/>
      <c r="I1096" s="278"/>
      <c r="J1096" s="45"/>
      <c r="K1096" s="66"/>
      <c r="L1096" s="66"/>
    </row>
    <row r="1097" spans="1:12" x14ac:dyDescent="0.2">
      <c r="A1097" s="41"/>
      <c r="B1097" s="2"/>
      <c r="E1097" s="279"/>
      <c r="F1097" s="280"/>
      <c r="G1097" s="45"/>
      <c r="H1097" s="45"/>
      <c r="I1097" s="278"/>
      <c r="J1097" s="45"/>
      <c r="K1097" s="66"/>
      <c r="L1097" s="66"/>
    </row>
    <row r="1098" spans="1:12" x14ac:dyDescent="0.2">
      <c r="A1098" s="41"/>
      <c r="B1098" s="2"/>
      <c r="E1098" s="279"/>
      <c r="F1098" s="280"/>
      <c r="G1098" s="45"/>
      <c r="H1098" s="45"/>
      <c r="I1098" s="278"/>
      <c r="J1098" s="45"/>
      <c r="K1098" s="66"/>
      <c r="L1098" s="66"/>
    </row>
    <row r="1099" spans="1:12" x14ac:dyDescent="0.2">
      <c r="A1099" s="41"/>
      <c r="B1099" s="2"/>
      <c r="E1099" s="279"/>
      <c r="F1099" s="280"/>
      <c r="G1099" s="45"/>
      <c r="H1099" s="45"/>
      <c r="I1099" s="278"/>
      <c r="J1099" s="45"/>
      <c r="K1099" s="66"/>
      <c r="L1099" s="66"/>
    </row>
    <row r="1100" spans="1:12" x14ac:dyDescent="0.2">
      <c r="A1100" s="41"/>
      <c r="B1100" s="2"/>
      <c r="E1100" s="279"/>
      <c r="F1100" s="280"/>
      <c r="G1100" s="45"/>
      <c r="H1100" s="45"/>
      <c r="I1100" s="278"/>
      <c r="J1100" s="45"/>
      <c r="K1100" s="66"/>
      <c r="L1100" s="66"/>
    </row>
    <row r="1101" spans="1:12" x14ac:dyDescent="0.2">
      <c r="A1101" s="41"/>
      <c r="B1101" s="2"/>
      <c r="E1101" s="279"/>
      <c r="F1101" s="280"/>
      <c r="G1101" s="45"/>
      <c r="H1101" s="45"/>
      <c r="I1101" s="278"/>
      <c r="J1101" s="45"/>
      <c r="K1101" s="66"/>
      <c r="L1101" s="66"/>
    </row>
    <row r="1102" spans="1:12" x14ac:dyDescent="0.2">
      <c r="A1102" s="41"/>
      <c r="B1102" s="2"/>
      <c r="E1102" s="279"/>
      <c r="F1102" s="280"/>
      <c r="G1102" s="45"/>
      <c r="H1102" s="45"/>
      <c r="I1102" s="278"/>
      <c r="J1102" s="45"/>
      <c r="K1102" s="66"/>
      <c r="L1102" s="66"/>
    </row>
    <row r="1103" spans="1:12" x14ac:dyDescent="0.2">
      <c r="A1103" s="41"/>
      <c r="B1103" s="2"/>
      <c r="E1103" s="279"/>
      <c r="F1103" s="280"/>
      <c r="G1103" s="45"/>
      <c r="H1103" s="45"/>
      <c r="I1103" s="278"/>
      <c r="J1103" s="45"/>
      <c r="K1103" s="66"/>
      <c r="L1103" s="66"/>
    </row>
    <row r="1104" spans="1:12" x14ac:dyDescent="0.2">
      <c r="A1104" s="41"/>
      <c r="B1104" s="2"/>
      <c r="E1104" s="279"/>
      <c r="F1104" s="280"/>
      <c r="G1104" s="45"/>
      <c r="H1104" s="45"/>
      <c r="I1104" s="278"/>
      <c r="J1104" s="45"/>
      <c r="K1104" s="66"/>
      <c r="L1104" s="66"/>
    </row>
    <row r="1105" spans="1:12" x14ac:dyDescent="0.2">
      <c r="A1105" s="41"/>
      <c r="B1105" s="2"/>
      <c r="E1105" s="279"/>
      <c r="F1105" s="280"/>
      <c r="G1105" s="45"/>
      <c r="H1105" s="45"/>
      <c r="I1105" s="278"/>
      <c r="J1105" s="45"/>
      <c r="K1105" s="66"/>
      <c r="L1105" s="66"/>
    </row>
    <row r="1106" spans="1:12" x14ac:dyDescent="0.2">
      <c r="A1106" s="41"/>
      <c r="B1106" s="2"/>
      <c r="E1106" s="279"/>
      <c r="F1106" s="280"/>
      <c r="G1106" s="45"/>
      <c r="H1106" s="45"/>
      <c r="I1106" s="278"/>
      <c r="J1106" s="45"/>
      <c r="K1106" s="66"/>
      <c r="L1106" s="66"/>
    </row>
    <row r="1107" spans="1:12" x14ac:dyDescent="0.2">
      <c r="A1107" s="41"/>
      <c r="B1107" s="2"/>
      <c r="E1107" s="279"/>
      <c r="F1107" s="280"/>
      <c r="G1107" s="45"/>
      <c r="H1107" s="45"/>
      <c r="I1107" s="278"/>
      <c r="J1107" s="45"/>
      <c r="K1107" s="66"/>
      <c r="L1107" s="66"/>
    </row>
    <row r="1108" spans="1:12" x14ac:dyDescent="0.2">
      <c r="A1108" s="41"/>
      <c r="B1108" s="2"/>
      <c r="E1108" s="279"/>
      <c r="F1108" s="280"/>
      <c r="G1108" s="45"/>
      <c r="H1108" s="45"/>
      <c r="I1108" s="278"/>
      <c r="J1108" s="45"/>
      <c r="K1108" s="66"/>
      <c r="L1108" s="66"/>
    </row>
    <row r="1109" spans="1:12" x14ac:dyDescent="0.2">
      <c r="A1109" s="41"/>
      <c r="B1109" s="2"/>
      <c r="E1109" s="279"/>
      <c r="F1109" s="280"/>
      <c r="G1109" s="45"/>
      <c r="H1109" s="45"/>
      <c r="I1109" s="278"/>
      <c r="J1109" s="45"/>
      <c r="K1109" s="66"/>
      <c r="L1109" s="66"/>
    </row>
    <row r="1110" spans="1:12" x14ac:dyDescent="0.2">
      <c r="A1110" s="41"/>
      <c r="B1110" s="2"/>
      <c r="E1110" s="279"/>
      <c r="F1110" s="280"/>
      <c r="G1110" s="45"/>
      <c r="H1110" s="45"/>
      <c r="I1110" s="278"/>
      <c r="J1110" s="45"/>
      <c r="K1110" s="66"/>
      <c r="L1110" s="66"/>
    </row>
    <row r="1111" spans="1:12" x14ac:dyDescent="0.2">
      <c r="A1111" s="41"/>
      <c r="B1111" s="2"/>
      <c r="E1111" s="279"/>
      <c r="F1111" s="280"/>
      <c r="G1111" s="45"/>
      <c r="H1111" s="45"/>
      <c r="I1111" s="278"/>
      <c r="J1111" s="45"/>
      <c r="K1111" s="66"/>
      <c r="L1111" s="66"/>
    </row>
    <row r="1112" spans="1:12" x14ac:dyDescent="0.2">
      <c r="A1112" s="41"/>
      <c r="B1112" s="2"/>
      <c r="E1112" s="279"/>
      <c r="F1112" s="280"/>
      <c r="G1112" s="45"/>
      <c r="H1112" s="45"/>
      <c r="I1112" s="278"/>
      <c r="J1112" s="45"/>
      <c r="K1112" s="66"/>
      <c r="L1112" s="66"/>
    </row>
    <row r="1113" spans="1:12" x14ac:dyDescent="0.2">
      <c r="A1113" s="41"/>
      <c r="B1113" s="2"/>
      <c r="E1113" s="279"/>
      <c r="F1113" s="280"/>
      <c r="G1113" s="45"/>
      <c r="H1113" s="45"/>
      <c r="I1113" s="278"/>
      <c r="J1113" s="45"/>
      <c r="K1113" s="66"/>
      <c r="L1113" s="66"/>
    </row>
    <row r="1114" spans="1:12" x14ac:dyDescent="0.2">
      <c r="A1114" s="41"/>
      <c r="B1114" s="2"/>
      <c r="E1114" s="279"/>
      <c r="F1114" s="280"/>
      <c r="G1114" s="45"/>
      <c r="H1114" s="45"/>
      <c r="I1114" s="278"/>
      <c r="J1114" s="45"/>
      <c r="K1114" s="66"/>
      <c r="L1114" s="66"/>
    </row>
    <row r="1115" spans="1:12" x14ac:dyDescent="0.2">
      <c r="A1115" s="41"/>
      <c r="B1115" s="2"/>
      <c r="E1115" s="279"/>
      <c r="F1115" s="280"/>
      <c r="G1115" s="45"/>
      <c r="H1115" s="45"/>
      <c r="I1115" s="278"/>
      <c r="J1115" s="45"/>
      <c r="K1115" s="66"/>
      <c r="L1115" s="66"/>
    </row>
    <row r="1116" spans="1:12" x14ac:dyDescent="0.2">
      <c r="A1116" s="41"/>
      <c r="B1116" s="2"/>
      <c r="E1116" s="279"/>
      <c r="F1116" s="280"/>
      <c r="G1116" s="45"/>
      <c r="H1116" s="45"/>
      <c r="I1116" s="278"/>
      <c r="J1116" s="45"/>
      <c r="K1116" s="66"/>
      <c r="L1116" s="66"/>
    </row>
    <row r="1117" spans="1:12" x14ac:dyDescent="0.2">
      <c r="A1117" s="41"/>
      <c r="B1117" s="2"/>
      <c r="E1117" s="279"/>
      <c r="F1117" s="280"/>
      <c r="G1117" s="45"/>
      <c r="H1117" s="45"/>
      <c r="I1117" s="278"/>
      <c r="J1117" s="45"/>
      <c r="K1117" s="66"/>
      <c r="L1117" s="66"/>
    </row>
    <row r="1118" spans="1:12" x14ac:dyDescent="0.2">
      <c r="A1118" s="41"/>
      <c r="B1118" s="2"/>
      <c r="E1118" s="279"/>
      <c r="F1118" s="280"/>
      <c r="G1118" s="45"/>
      <c r="H1118" s="45"/>
      <c r="I1118" s="278"/>
      <c r="J1118" s="45"/>
      <c r="K1118" s="66"/>
      <c r="L1118" s="66"/>
    </row>
    <row r="1119" spans="1:12" x14ac:dyDescent="0.2">
      <c r="A1119" s="41"/>
      <c r="B1119" s="2"/>
      <c r="E1119" s="279"/>
      <c r="F1119" s="280"/>
      <c r="G1119" s="45"/>
      <c r="H1119" s="45"/>
      <c r="I1119" s="278"/>
      <c r="J1119" s="45"/>
      <c r="K1119" s="66"/>
      <c r="L1119" s="66"/>
    </row>
    <row r="1120" spans="1:12" x14ac:dyDescent="0.2">
      <c r="A1120" s="41"/>
      <c r="B1120" s="2"/>
      <c r="E1120" s="279"/>
      <c r="F1120" s="280"/>
      <c r="G1120" s="45"/>
      <c r="H1120" s="45"/>
      <c r="I1120" s="278"/>
      <c r="J1120" s="45"/>
      <c r="K1120" s="66"/>
      <c r="L1120" s="66"/>
    </row>
    <row r="1121" spans="1:12" x14ac:dyDescent="0.2">
      <c r="A1121" s="41"/>
      <c r="B1121" s="2"/>
      <c r="E1121" s="279"/>
      <c r="F1121" s="280"/>
      <c r="G1121" s="45"/>
      <c r="H1121" s="45"/>
      <c r="I1121" s="278"/>
      <c r="J1121" s="45"/>
      <c r="K1121" s="66"/>
      <c r="L1121" s="66"/>
    </row>
    <row r="1122" spans="1:12" x14ac:dyDescent="0.2">
      <c r="A1122" s="41"/>
      <c r="B1122" s="2"/>
      <c r="E1122" s="279"/>
      <c r="F1122" s="280"/>
      <c r="G1122" s="45"/>
      <c r="H1122" s="45"/>
      <c r="I1122" s="278"/>
      <c r="J1122" s="45"/>
      <c r="K1122" s="66"/>
      <c r="L1122" s="66"/>
    </row>
    <row r="1123" spans="1:12" x14ac:dyDescent="0.2">
      <c r="A1123" s="41"/>
      <c r="B1123" s="2"/>
      <c r="E1123" s="279"/>
      <c r="F1123" s="280"/>
      <c r="G1123" s="45"/>
      <c r="H1123" s="45"/>
      <c r="I1123" s="278"/>
      <c r="J1123" s="45"/>
      <c r="K1123" s="66"/>
      <c r="L1123" s="66"/>
    </row>
    <row r="1124" spans="1:12" x14ac:dyDescent="0.2">
      <c r="A1124" s="41"/>
      <c r="B1124" s="2"/>
      <c r="E1124" s="279"/>
      <c r="F1124" s="280"/>
      <c r="G1124" s="45"/>
      <c r="H1124" s="45"/>
      <c r="I1124" s="278"/>
      <c r="J1124" s="45"/>
      <c r="K1124" s="66"/>
      <c r="L1124" s="66"/>
    </row>
    <row r="1125" spans="1:12" x14ac:dyDescent="0.2">
      <c r="A1125" s="41"/>
      <c r="B1125" s="2"/>
      <c r="E1125" s="279"/>
      <c r="F1125" s="280"/>
      <c r="G1125" s="45"/>
      <c r="H1125" s="45"/>
      <c r="I1125" s="278"/>
      <c r="J1125" s="45"/>
      <c r="K1125" s="66"/>
      <c r="L1125" s="66"/>
    </row>
    <row r="1126" spans="1:12" x14ac:dyDescent="0.2">
      <c r="A1126" s="41"/>
      <c r="B1126" s="2"/>
      <c r="E1126" s="279"/>
      <c r="F1126" s="280"/>
      <c r="G1126" s="45"/>
      <c r="H1126" s="45"/>
      <c r="I1126" s="278"/>
      <c r="J1126" s="45"/>
      <c r="K1126" s="66"/>
      <c r="L1126" s="66"/>
    </row>
    <row r="1127" spans="1:12" x14ac:dyDescent="0.2">
      <c r="A1127" s="41"/>
      <c r="B1127" s="2"/>
      <c r="E1127" s="279"/>
      <c r="F1127" s="280"/>
      <c r="G1127" s="45"/>
      <c r="H1127" s="45"/>
      <c r="I1127" s="278"/>
      <c r="J1127" s="45"/>
      <c r="K1127" s="66"/>
      <c r="L1127" s="66"/>
    </row>
    <row r="1128" spans="1:12" x14ac:dyDescent="0.2">
      <c r="A1128" s="41"/>
      <c r="B1128" s="2"/>
      <c r="E1128" s="279"/>
      <c r="F1128" s="280"/>
      <c r="G1128" s="45"/>
      <c r="H1128" s="45"/>
      <c r="I1128" s="278"/>
      <c r="J1128" s="45"/>
      <c r="K1128" s="66"/>
      <c r="L1128" s="66"/>
    </row>
    <row r="1129" spans="1:12" x14ac:dyDescent="0.2">
      <c r="A1129" s="41"/>
      <c r="B1129" s="2"/>
      <c r="E1129" s="279"/>
      <c r="F1129" s="280"/>
      <c r="G1129" s="45"/>
      <c r="H1129" s="45"/>
      <c r="I1129" s="278"/>
      <c r="J1129" s="45"/>
      <c r="K1129" s="66"/>
      <c r="L1129" s="66"/>
    </row>
    <row r="1130" spans="1:12" x14ac:dyDescent="0.2">
      <c r="A1130" s="41"/>
      <c r="B1130" s="2"/>
      <c r="E1130" s="279"/>
      <c r="F1130" s="280"/>
      <c r="G1130" s="45"/>
      <c r="H1130" s="45"/>
      <c r="I1130" s="278"/>
      <c r="J1130" s="45"/>
      <c r="K1130" s="66"/>
      <c r="L1130" s="66"/>
    </row>
    <row r="1131" spans="1:12" x14ac:dyDescent="0.2">
      <c r="A1131" s="41"/>
      <c r="B1131" s="2"/>
      <c r="E1131" s="279"/>
      <c r="F1131" s="280"/>
      <c r="G1131" s="45"/>
      <c r="H1131" s="45"/>
      <c r="I1131" s="278"/>
      <c r="J1131" s="45"/>
      <c r="K1131" s="66"/>
      <c r="L1131" s="66"/>
    </row>
    <row r="1132" spans="1:12" x14ac:dyDescent="0.2">
      <c r="A1132" s="41"/>
      <c r="B1132" s="2"/>
      <c r="E1132" s="279"/>
      <c r="F1132" s="280"/>
      <c r="G1132" s="45"/>
      <c r="H1132" s="45"/>
      <c r="I1132" s="278"/>
      <c r="J1132" s="45"/>
      <c r="K1132" s="66"/>
      <c r="L1132" s="66"/>
    </row>
    <row r="1133" spans="1:12" x14ac:dyDescent="0.2">
      <c r="A1133" s="41"/>
      <c r="B1133" s="2"/>
      <c r="E1133" s="279"/>
      <c r="F1133" s="280"/>
      <c r="G1133" s="45"/>
      <c r="H1133" s="45"/>
      <c r="I1133" s="278"/>
      <c r="J1133" s="45"/>
      <c r="K1133" s="66"/>
      <c r="L1133" s="66"/>
    </row>
    <row r="1134" spans="1:12" x14ac:dyDescent="0.2">
      <c r="A1134" s="41"/>
      <c r="B1134" s="2"/>
      <c r="E1134" s="279"/>
      <c r="F1134" s="280"/>
      <c r="G1134" s="45"/>
      <c r="H1134" s="45"/>
      <c r="I1134" s="278"/>
      <c r="J1134" s="45"/>
      <c r="K1134" s="66"/>
      <c r="L1134" s="66"/>
    </row>
    <row r="1135" spans="1:12" x14ac:dyDescent="0.2">
      <c r="A1135" s="41"/>
      <c r="B1135" s="2"/>
      <c r="E1135" s="279"/>
      <c r="F1135" s="280"/>
      <c r="G1135" s="45"/>
      <c r="H1135" s="45"/>
      <c r="I1135" s="278"/>
      <c r="J1135" s="45"/>
      <c r="K1135" s="66"/>
      <c r="L1135" s="66"/>
    </row>
    <row r="1136" spans="1:12" x14ac:dyDescent="0.2">
      <c r="A1136" s="41"/>
      <c r="B1136" s="2"/>
      <c r="E1136" s="279"/>
      <c r="F1136" s="280"/>
      <c r="G1136" s="45"/>
      <c r="H1136" s="45"/>
      <c r="I1136" s="278"/>
      <c r="J1136" s="45"/>
      <c r="K1136" s="66"/>
      <c r="L1136" s="66"/>
    </row>
    <row r="1137" spans="1:12" x14ac:dyDescent="0.2">
      <c r="A1137" s="41"/>
      <c r="B1137" s="2"/>
      <c r="E1137" s="279"/>
      <c r="F1137" s="280"/>
      <c r="G1137" s="45"/>
      <c r="H1137" s="45"/>
      <c r="I1137" s="278"/>
      <c r="J1137" s="45"/>
      <c r="K1137" s="66"/>
      <c r="L1137" s="66"/>
    </row>
    <row r="1138" spans="1:12" x14ac:dyDescent="0.2">
      <c r="A1138" s="41"/>
      <c r="B1138" s="2"/>
      <c r="E1138" s="279"/>
      <c r="F1138" s="280"/>
      <c r="G1138" s="45"/>
      <c r="H1138" s="45"/>
      <c r="I1138" s="278"/>
      <c r="J1138" s="45"/>
      <c r="K1138" s="66"/>
      <c r="L1138" s="66"/>
    </row>
    <row r="1139" spans="1:12" x14ac:dyDescent="0.2">
      <c r="A1139" s="41"/>
      <c r="B1139" s="2"/>
      <c r="E1139" s="279"/>
      <c r="F1139" s="280"/>
      <c r="G1139" s="45"/>
      <c r="H1139" s="45"/>
      <c r="I1139" s="278"/>
      <c r="J1139" s="45"/>
      <c r="K1139" s="66"/>
      <c r="L1139" s="66"/>
    </row>
    <row r="1140" spans="1:12" x14ac:dyDescent="0.2">
      <c r="A1140" s="41"/>
      <c r="B1140" s="2"/>
      <c r="E1140" s="279"/>
      <c r="F1140" s="280"/>
      <c r="G1140" s="45"/>
      <c r="H1140" s="45"/>
      <c r="I1140" s="278"/>
      <c r="J1140" s="45"/>
      <c r="K1140" s="66"/>
      <c r="L1140" s="66"/>
    </row>
    <row r="1141" spans="1:12" x14ac:dyDescent="0.2">
      <c r="A1141" s="41"/>
      <c r="B1141" s="2"/>
      <c r="E1141" s="279"/>
      <c r="F1141" s="280"/>
      <c r="G1141" s="45"/>
      <c r="H1141" s="45"/>
      <c r="I1141" s="278"/>
      <c r="J1141" s="45"/>
      <c r="K1141" s="66"/>
      <c r="L1141" s="66"/>
    </row>
    <row r="1142" spans="1:12" x14ac:dyDescent="0.2">
      <c r="A1142" s="41"/>
      <c r="B1142" s="2"/>
      <c r="E1142" s="279"/>
      <c r="F1142" s="280"/>
      <c r="G1142" s="45"/>
      <c r="H1142" s="45"/>
      <c r="I1142" s="278"/>
      <c r="J1142" s="45"/>
      <c r="K1142" s="66"/>
      <c r="L1142" s="66"/>
    </row>
    <row r="1143" spans="1:12" x14ac:dyDescent="0.2">
      <c r="A1143" s="41"/>
      <c r="B1143" s="2"/>
      <c r="E1143" s="279"/>
      <c r="F1143" s="280"/>
      <c r="G1143" s="45"/>
      <c r="H1143" s="45"/>
      <c r="I1143" s="278"/>
      <c r="J1143" s="45"/>
      <c r="K1143" s="66"/>
      <c r="L1143" s="66"/>
    </row>
    <row r="1144" spans="1:12" x14ac:dyDescent="0.2">
      <c r="A1144" s="41"/>
      <c r="B1144" s="2"/>
      <c r="E1144" s="279"/>
      <c r="F1144" s="280"/>
      <c r="G1144" s="45"/>
      <c r="H1144" s="45"/>
      <c r="I1144" s="278"/>
      <c r="J1144" s="45"/>
      <c r="K1144" s="66"/>
      <c r="L1144" s="66"/>
    </row>
    <row r="1145" spans="1:12" x14ac:dyDescent="0.2">
      <c r="A1145" s="41"/>
      <c r="B1145" s="2"/>
      <c r="E1145" s="279"/>
      <c r="F1145" s="280"/>
      <c r="G1145" s="45"/>
      <c r="H1145" s="45"/>
      <c r="I1145" s="278"/>
      <c r="J1145" s="45"/>
      <c r="K1145" s="66"/>
      <c r="L1145" s="66"/>
    </row>
    <row r="1146" spans="1:12" x14ac:dyDescent="0.2">
      <c r="A1146" s="41"/>
      <c r="B1146" s="2"/>
      <c r="E1146" s="279"/>
      <c r="F1146" s="280"/>
      <c r="G1146" s="45"/>
      <c r="H1146" s="45"/>
      <c r="I1146" s="278"/>
      <c r="J1146" s="45"/>
      <c r="K1146" s="66"/>
      <c r="L1146" s="66"/>
    </row>
    <row r="1147" spans="1:12" x14ac:dyDescent="0.2">
      <c r="A1147" s="41"/>
      <c r="B1147" s="2"/>
      <c r="E1147" s="279"/>
      <c r="F1147" s="280"/>
      <c r="G1147" s="45"/>
      <c r="H1147" s="45"/>
      <c r="I1147" s="278"/>
      <c r="J1147" s="45"/>
      <c r="K1147" s="66"/>
      <c r="L1147" s="66"/>
    </row>
    <row r="1148" spans="1:12" x14ac:dyDescent="0.2">
      <c r="A1148" s="41"/>
      <c r="B1148" s="2"/>
      <c r="E1148" s="279"/>
      <c r="F1148" s="280"/>
      <c r="G1148" s="45"/>
      <c r="H1148" s="45"/>
      <c r="I1148" s="278"/>
      <c r="J1148" s="45"/>
      <c r="K1148" s="66"/>
      <c r="L1148" s="66"/>
    </row>
    <row r="1149" spans="1:12" x14ac:dyDescent="0.2">
      <c r="A1149" s="41"/>
      <c r="B1149" s="2"/>
      <c r="E1149" s="279"/>
      <c r="F1149" s="280"/>
      <c r="G1149" s="45"/>
      <c r="H1149" s="45"/>
      <c r="I1149" s="278"/>
      <c r="J1149" s="45"/>
      <c r="K1149" s="66"/>
      <c r="L1149" s="66"/>
    </row>
    <row r="1150" spans="1:12" x14ac:dyDescent="0.2">
      <c r="A1150" s="41"/>
      <c r="B1150" s="2"/>
      <c r="E1150" s="279"/>
      <c r="F1150" s="280"/>
      <c r="G1150" s="45"/>
      <c r="H1150" s="45"/>
      <c r="I1150" s="278"/>
      <c r="J1150" s="45"/>
      <c r="K1150" s="66"/>
      <c r="L1150" s="66"/>
    </row>
    <row r="1151" spans="1:12" x14ac:dyDescent="0.2">
      <c r="A1151" s="41"/>
      <c r="B1151" s="2"/>
      <c r="E1151" s="279"/>
      <c r="F1151" s="280"/>
      <c r="G1151" s="45"/>
      <c r="H1151" s="45"/>
      <c r="I1151" s="278"/>
      <c r="J1151" s="45"/>
      <c r="K1151" s="66"/>
      <c r="L1151" s="66"/>
    </row>
    <row r="1152" spans="1:12" x14ac:dyDescent="0.2">
      <c r="A1152" s="41"/>
      <c r="B1152" s="2"/>
      <c r="E1152" s="279"/>
      <c r="F1152" s="280"/>
      <c r="G1152" s="45"/>
      <c r="H1152" s="45"/>
      <c r="I1152" s="278"/>
      <c r="J1152" s="45"/>
      <c r="K1152" s="66"/>
      <c r="L1152" s="66"/>
    </row>
    <row r="1153" spans="1:12" x14ac:dyDescent="0.2">
      <c r="A1153" s="41"/>
      <c r="B1153" s="2"/>
      <c r="E1153" s="279"/>
      <c r="F1153" s="280"/>
      <c r="G1153" s="45"/>
      <c r="H1153" s="45"/>
      <c r="I1153" s="278"/>
      <c r="J1153" s="45"/>
      <c r="K1153" s="66"/>
      <c r="L1153" s="66"/>
    </row>
    <row r="1154" spans="1:12" x14ac:dyDescent="0.2">
      <c r="A1154" s="41"/>
      <c r="B1154" s="2"/>
      <c r="E1154" s="279"/>
      <c r="F1154" s="280"/>
      <c r="G1154" s="45"/>
      <c r="H1154" s="45"/>
      <c r="I1154" s="278"/>
      <c r="J1154" s="45"/>
      <c r="K1154" s="66"/>
      <c r="L1154" s="66"/>
    </row>
    <row r="1155" spans="1:12" x14ac:dyDescent="0.2">
      <c r="A1155" s="41"/>
      <c r="B1155" s="2"/>
      <c r="E1155" s="279"/>
      <c r="F1155" s="280"/>
      <c r="G1155" s="45"/>
      <c r="H1155" s="45"/>
      <c r="I1155" s="278"/>
      <c r="J1155" s="45"/>
      <c r="K1155" s="66"/>
      <c r="L1155" s="66"/>
    </row>
    <row r="1156" spans="1:12" x14ac:dyDescent="0.2">
      <c r="A1156" s="41"/>
      <c r="B1156" s="2"/>
      <c r="E1156" s="279"/>
      <c r="F1156" s="280"/>
      <c r="G1156" s="45"/>
      <c r="H1156" s="45"/>
      <c r="I1156" s="278"/>
      <c r="J1156" s="45"/>
      <c r="K1156" s="66"/>
      <c r="L1156" s="66"/>
    </row>
    <row r="1157" spans="1:12" x14ac:dyDescent="0.2">
      <c r="A1157" s="41"/>
      <c r="B1157" s="2"/>
      <c r="E1157" s="279"/>
      <c r="F1157" s="280"/>
      <c r="G1157" s="45"/>
      <c r="H1157" s="45"/>
      <c r="I1157" s="278"/>
      <c r="J1157" s="45"/>
      <c r="K1157" s="66"/>
      <c r="L1157" s="66"/>
    </row>
    <row r="1158" spans="1:12" x14ac:dyDescent="0.2">
      <c r="A1158" s="41"/>
      <c r="B1158" s="2"/>
      <c r="E1158" s="279"/>
      <c r="F1158" s="280"/>
      <c r="G1158" s="45"/>
      <c r="H1158" s="45"/>
      <c r="I1158" s="278"/>
      <c r="J1158" s="45"/>
      <c r="K1158" s="66"/>
      <c r="L1158" s="66"/>
    </row>
    <row r="1159" spans="1:12" x14ac:dyDescent="0.2">
      <c r="A1159" s="41"/>
      <c r="B1159" s="2"/>
      <c r="E1159" s="279"/>
      <c r="F1159" s="280"/>
      <c r="G1159" s="45"/>
      <c r="H1159" s="45"/>
      <c r="I1159" s="278"/>
      <c r="J1159" s="45"/>
      <c r="K1159" s="66"/>
      <c r="L1159" s="66"/>
    </row>
    <row r="1160" spans="1:12" x14ac:dyDescent="0.2">
      <c r="A1160" s="41"/>
      <c r="B1160" s="2"/>
      <c r="E1160" s="279"/>
      <c r="F1160" s="280"/>
      <c r="G1160" s="45"/>
      <c r="H1160" s="45"/>
      <c r="I1160" s="278"/>
      <c r="J1160" s="45"/>
      <c r="K1160" s="66"/>
      <c r="L1160" s="66"/>
    </row>
    <row r="1161" spans="1:12" x14ac:dyDescent="0.2">
      <c r="A1161" s="41"/>
      <c r="B1161" s="2"/>
      <c r="E1161" s="279"/>
      <c r="F1161" s="280"/>
      <c r="G1161" s="45"/>
      <c r="H1161" s="45"/>
      <c r="I1161" s="278"/>
      <c r="J1161" s="45"/>
      <c r="K1161" s="66"/>
      <c r="L1161" s="66"/>
    </row>
    <row r="1162" spans="1:12" x14ac:dyDescent="0.2">
      <c r="A1162" s="41"/>
      <c r="B1162" s="2"/>
      <c r="E1162" s="279"/>
      <c r="F1162" s="280"/>
      <c r="G1162" s="45"/>
      <c r="H1162" s="45"/>
      <c r="I1162" s="278"/>
      <c r="J1162" s="45"/>
      <c r="K1162" s="66"/>
      <c r="L1162" s="66"/>
    </row>
    <row r="1163" spans="1:12" x14ac:dyDescent="0.2">
      <c r="A1163" s="41"/>
      <c r="B1163" s="2"/>
      <c r="E1163" s="279"/>
      <c r="F1163" s="280"/>
      <c r="G1163" s="45"/>
      <c r="H1163" s="45"/>
      <c r="I1163" s="278"/>
      <c r="J1163" s="45"/>
      <c r="K1163" s="66"/>
      <c r="L1163" s="66"/>
    </row>
    <row r="1164" spans="1:12" x14ac:dyDescent="0.2">
      <c r="A1164" s="41"/>
      <c r="B1164" s="2"/>
      <c r="E1164" s="279"/>
      <c r="F1164" s="280"/>
      <c r="G1164" s="45"/>
      <c r="H1164" s="45"/>
      <c r="I1164" s="278"/>
      <c r="J1164" s="45"/>
      <c r="K1164" s="66"/>
      <c r="L1164" s="66"/>
    </row>
    <row r="1165" spans="1:12" x14ac:dyDescent="0.2">
      <c r="A1165" s="41"/>
      <c r="B1165" s="2"/>
      <c r="E1165" s="279"/>
      <c r="F1165" s="280"/>
      <c r="G1165" s="45"/>
      <c r="H1165" s="45"/>
      <c r="I1165" s="278"/>
      <c r="J1165" s="45"/>
      <c r="K1165" s="66"/>
      <c r="L1165" s="66"/>
    </row>
    <row r="1166" spans="1:12" x14ac:dyDescent="0.2">
      <c r="A1166" s="41"/>
      <c r="B1166" s="2"/>
      <c r="E1166" s="279"/>
      <c r="F1166" s="280"/>
      <c r="G1166" s="45"/>
      <c r="H1166" s="45"/>
      <c r="I1166" s="278"/>
      <c r="J1166" s="45"/>
      <c r="K1166" s="66"/>
      <c r="L1166" s="66"/>
    </row>
    <row r="1167" spans="1:12" x14ac:dyDescent="0.2">
      <c r="A1167" s="41"/>
      <c r="B1167" s="2"/>
      <c r="E1167" s="279"/>
      <c r="F1167" s="280"/>
      <c r="G1167" s="45"/>
      <c r="H1167" s="45"/>
      <c r="I1167" s="278"/>
      <c r="J1167" s="45"/>
      <c r="K1167" s="66"/>
      <c r="L1167" s="66"/>
    </row>
    <row r="1168" spans="1:12" x14ac:dyDescent="0.2">
      <c r="A1168" s="41"/>
      <c r="B1168" s="2"/>
      <c r="E1168" s="279"/>
      <c r="F1168" s="280"/>
      <c r="G1168" s="45"/>
      <c r="H1168" s="45"/>
      <c r="I1168" s="278"/>
      <c r="J1168" s="45"/>
      <c r="K1168" s="66"/>
      <c r="L1168" s="66"/>
    </row>
    <row r="1169" spans="1:12" x14ac:dyDescent="0.2">
      <c r="A1169" s="41"/>
      <c r="B1169" s="2"/>
      <c r="E1169" s="279"/>
      <c r="F1169" s="280"/>
      <c r="G1169" s="45"/>
      <c r="H1169" s="45"/>
      <c r="I1169" s="278"/>
      <c r="J1169" s="45"/>
      <c r="K1169" s="66"/>
      <c r="L1169" s="66"/>
    </row>
    <row r="1170" spans="1:12" x14ac:dyDescent="0.2">
      <c r="A1170" s="41"/>
      <c r="B1170" s="2"/>
      <c r="E1170" s="279"/>
      <c r="F1170" s="280"/>
      <c r="G1170" s="45"/>
      <c r="H1170" s="45"/>
      <c r="I1170" s="278"/>
      <c r="J1170" s="45"/>
      <c r="K1170" s="66"/>
      <c r="L1170" s="66"/>
    </row>
    <row r="1171" spans="1:12" x14ac:dyDescent="0.2">
      <c r="A1171" s="41"/>
      <c r="B1171" s="2"/>
      <c r="E1171" s="279"/>
      <c r="F1171" s="280"/>
      <c r="G1171" s="45"/>
      <c r="H1171" s="45"/>
      <c r="I1171" s="278"/>
      <c r="J1171" s="45"/>
      <c r="K1171" s="66"/>
      <c r="L1171" s="66"/>
    </row>
    <row r="1172" spans="1:12" x14ac:dyDescent="0.2">
      <c r="A1172" s="41"/>
      <c r="B1172" s="2"/>
      <c r="E1172" s="279"/>
      <c r="F1172" s="280"/>
      <c r="G1172" s="45"/>
      <c r="H1172" s="45"/>
      <c r="I1172" s="278"/>
      <c r="J1172" s="45"/>
      <c r="K1172" s="66"/>
      <c r="L1172" s="66"/>
    </row>
    <row r="1173" spans="1:12" x14ac:dyDescent="0.2">
      <c r="A1173" s="41"/>
      <c r="B1173" s="2"/>
      <c r="E1173" s="279"/>
      <c r="F1173" s="280"/>
      <c r="G1173" s="45"/>
      <c r="H1173" s="45"/>
      <c r="I1173" s="278"/>
      <c r="J1173" s="45"/>
      <c r="K1173" s="66"/>
      <c r="L1173" s="66"/>
    </row>
    <row r="1174" spans="1:12" x14ac:dyDescent="0.2">
      <c r="A1174" s="41"/>
      <c r="B1174" s="2"/>
      <c r="E1174" s="279"/>
      <c r="F1174" s="280"/>
      <c r="G1174" s="45"/>
      <c r="H1174" s="45"/>
      <c r="I1174" s="278"/>
      <c r="J1174" s="45"/>
      <c r="K1174" s="66"/>
      <c r="L1174" s="66"/>
    </row>
    <row r="1175" spans="1:12" x14ac:dyDescent="0.2">
      <c r="A1175" s="41"/>
      <c r="B1175" s="2"/>
      <c r="E1175" s="279"/>
      <c r="F1175" s="280"/>
      <c r="G1175" s="45"/>
      <c r="H1175" s="45"/>
      <c r="I1175" s="278"/>
      <c r="J1175" s="45"/>
      <c r="K1175" s="66"/>
      <c r="L1175" s="66"/>
    </row>
    <row r="1176" spans="1:12" x14ac:dyDescent="0.2">
      <c r="A1176" s="41"/>
      <c r="B1176" s="2"/>
      <c r="E1176" s="279"/>
      <c r="F1176" s="280"/>
      <c r="G1176" s="45"/>
      <c r="H1176" s="45"/>
      <c r="I1176" s="278"/>
      <c r="J1176" s="45"/>
      <c r="K1176" s="66"/>
      <c r="L1176" s="66"/>
    </row>
    <row r="1177" spans="1:12" x14ac:dyDescent="0.2">
      <c r="A1177" s="41"/>
      <c r="B1177" s="2"/>
      <c r="E1177" s="279"/>
      <c r="F1177" s="280"/>
      <c r="G1177" s="45"/>
      <c r="H1177" s="45"/>
      <c r="I1177" s="278"/>
      <c r="J1177" s="45"/>
      <c r="K1177" s="66"/>
      <c r="L1177" s="66"/>
    </row>
    <row r="1178" spans="1:12" x14ac:dyDescent="0.2">
      <c r="A1178" s="41"/>
      <c r="B1178" s="2"/>
      <c r="E1178" s="279"/>
      <c r="F1178" s="280"/>
      <c r="G1178" s="45"/>
      <c r="H1178" s="45"/>
      <c r="I1178" s="278"/>
      <c r="J1178" s="45"/>
      <c r="K1178" s="66"/>
      <c r="L1178" s="66"/>
    </row>
    <row r="1179" spans="1:12" x14ac:dyDescent="0.2">
      <c r="A1179" s="41"/>
      <c r="B1179" s="2"/>
      <c r="E1179" s="279"/>
      <c r="F1179" s="280"/>
      <c r="G1179" s="45"/>
      <c r="H1179" s="45"/>
      <c r="I1179" s="278"/>
      <c r="J1179" s="45"/>
      <c r="K1179" s="66"/>
      <c r="L1179" s="66"/>
    </row>
    <row r="1180" spans="1:12" x14ac:dyDescent="0.2">
      <c r="A1180" s="41"/>
      <c r="B1180" s="2"/>
      <c r="E1180" s="279"/>
      <c r="F1180" s="280"/>
      <c r="G1180" s="45"/>
      <c r="H1180" s="45"/>
      <c r="I1180" s="278"/>
      <c r="J1180" s="45"/>
      <c r="K1180" s="66"/>
      <c r="L1180" s="66"/>
    </row>
    <row r="1181" spans="1:12" x14ac:dyDescent="0.2">
      <c r="A1181" s="41"/>
      <c r="B1181" s="2"/>
      <c r="E1181" s="279"/>
      <c r="F1181" s="280"/>
      <c r="G1181" s="45"/>
      <c r="H1181" s="45"/>
      <c r="I1181" s="278"/>
      <c r="J1181" s="45"/>
      <c r="K1181" s="66"/>
      <c r="L1181" s="66"/>
    </row>
    <row r="1182" spans="1:12" x14ac:dyDescent="0.2">
      <c r="A1182" s="41"/>
      <c r="B1182" s="2"/>
      <c r="E1182" s="279"/>
      <c r="F1182" s="280"/>
      <c r="G1182" s="45"/>
      <c r="H1182" s="45"/>
      <c r="I1182" s="278"/>
      <c r="J1182" s="45"/>
      <c r="K1182" s="66"/>
      <c r="L1182" s="66"/>
    </row>
    <row r="1183" spans="1:12" x14ac:dyDescent="0.2">
      <c r="A1183" s="41"/>
      <c r="B1183" s="2"/>
      <c r="E1183" s="279"/>
      <c r="F1183" s="280"/>
      <c r="G1183" s="45"/>
      <c r="H1183" s="45"/>
      <c r="I1183" s="278"/>
      <c r="J1183" s="45"/>
      <c r="K1183" s="66"/>
      <c r="L1183" s="66"/>
    </row>
    <row r="1184" spans="1:12" x14ac:dyDescent="0.2">
      <c r="A1184" s="41"/>
      <c r="B1184" s="2"/>
      <c r="E1184" s="279"/>
      <c r="F1184" s="280"/>
      <c r="G1184" s="45"/>
      <c r="H1184" s="45"/>
      <c r="I1184" s="278"/>
      <c r="J1184" s="45"/>
      <c r="K1184" s="66"/>
      <c r="L1184" s="66"/>
    </row>
    <row r="1185" spans="1:12" x14ac:dyDescent="0.2">
      <c r="A1185" s="41"/>
      <c r="B1185" s="2"/>
      <c r="E1185" s="279"/>
      <c r="F1185" s="280"/>
      <c r="G1185" s="45"/>
      <c r="H1185" s="45"/>
      <c r="I1185" s="278"/>
      <c r="J1185" s="45"/>
      <c r="K1185" s="66"/>
      <c r="L1185" s="66"/>
    </row>
    <row r="1186" spans="1:12" x14ac:dyDescent="0.2">
      <c r="A1186" s="41"/>
      <c r="B1186" s="2"/>
      <c r="E1186" s="279"/>
      <c r="F1186" s="280"/>
      <c r="G1186" s="45"/>
      <c r="H1186" s="45"/>
      <c r="I1186" s="278"/>
      <c r="J1186" s="45"/>
      <c r="K1186" s="66"/>
      <c r="L1186" s="66"/>
    </row>
    <row r="1187" spans="1:12" x14ac:dyDescent="0.2">
      <c r="A1187" s="41"/>
      <c r="B1187" s="2"/>
      <c r="E1187" s="279"/>
      <c r="F1187" s="280"/>
      <c r="G1187" s="45"/>
      <c r="H1187" s="45"/>
      <c r="I1187" s="278"/>
      <c r="J1187" s="45"/>
      <c r="K1187" s="66"/>
      <c r="L1187" s="66"/>
    </row>
    <row r="1188" spans="1:12" x14ac:dyDescent="0.2">
      <c r="A1188" s="41"/>
      <c r="B1188" s="2"/>
      <c r="E1188" s="279"/>
      <c r="F1188" s="280"/>
      <c r="G1188" s="45"/>
      <c r="H1188" s="45"/>
      <c r="I1188" s="278"/>
      <c r="J1188" s="45"/>
      <c r="K1188" s="66"/>
      <c r="L1188" s="66"/>
    </row>
    <row r="1189" spans="1:12" x14ac:dyDescent="0.2">
      <c r="A1189" s="41"/>
      <c r="B1189" s="2"/>
      <c r="E1189" s="279"/>
      <c r="F1189" s="280"/>
      <c r="G1189" s="45"/>
      <c r="H1189" s="45"/>
      <c r="I1189" s="278"/>
      <c r="J1189" s="45"/>
      <c r="K1189" s="66"/>
      <c r="L1189" s="66"/>
    </row>
    <row r="1190" spans="1:12" x14ac:dyDescent="0.2">
      <c r="A1190" s="41"/>
      <c r="B1190" s="2"/>
      <c r="E1190" s="279"/>
      <c r="F1190" s="280"/>
      <c r="G1190" s="45"/>
      <c r="H1190" s="45"/>
      <c r="I1190" s="278"/>
      <c r="J1190" s="45"/>
      <c r="K1190" s="66"/>
      <c r="L1190" s="66"/>
    </row>
    <row r="1191" spans="1:12" x14ac:dyDescent="0.2">
      <c r="A1191" s="41"/>
      <c r="B1191" s="2"/>
      <c r="E1191" s="279"/>
      <c r="F1191" s="280"/>
      <c r="G1191" s="45"/>
      <c r="H1191" s="45"/>
      <c r="I1191" s="278"/>
      <c r="J1191" s="45"/>
      <c r="K1191" s="66"/>
      <c r="L1191" s="66"/>
    </row>
    <row r="1192" spans="1:12" x14ac:dyDescent="0.2">
      <c r="A1192" s="41"/>
      <c r="B1192" s="2"/>
      <c r="E1192" s="279"/>
      <c r="F1192" s="280"/>
      <c r="G1192" s="45"/>
      <c r="H1192" s="45"/>
      <c r="I1192" s="278"/>
      <c r="J1192" s="45"/>
      <c r="K1192" s="66"/>
      <c r="L1192" s="66"/>
    </row>
    <row r="1193" spans="1:12" x14ac:dyDescent="0.2">
      <c r="A1193" s="41"/>
      <c r="B1193" s="2"/>
      <c r="E1193" s="279"/>
      <c r="F1193" s="280"/>
      <c r="G1193" s="45"/>
      <c r="H1193" s="45"/>
      <c r="I1193" s="278"/>
      <c r="J1193" s="45"/>
      <c r="K1193" s="66"/>
      <c r="L1193" s="66"/>
    </row>
    <row r="1194" spans="1:12" x14ac:dyDescent="0.2">
      <c r="A1194" s="41"/>
      <c r="B1194" s="2"/>
      <c r="E1194" s="279"/>
      <c r="F1194" s="280"/>
      <c r="G1194" s="45"/>
      <c r="H1194" s="45"/>
      <c r="I1194" s="278"/>
      <c r="J1194" s="45"/>
      <c r="K1194" s="66"/>
      <c r="L1194" s="66"/>
    </row>
    <row r="1195" spans="1:12" x14ac:dyDescent="0.2">
      <c r="A1195" s="41"/>
      <c r="B1195" s="2"/>
      <c r="E1195" s="279"/>
      <c r="F1195" s="280"/>
      <c r="G1195" s="45"/>
      <c r="H1195" s="45"/>
      <c r="I1195" s="278"/>
      <c r="J1195" s="45"/>
      <c r="K1195" s="66"/>
      <c r="L1195" s="66"/>
    </row>
    <row r="1196" spans="1:12" x14ac:dyDescent="0.2">
      <c r="A1196" s="41"/>
      <c r="B1196" s="2"/>
      <c r="E1196" s="279"/>
      <c r="F1196" s="280"/>
      <c r="G1196" s="45"/>
      <c r="H1196" s="45"/>
      <c r="I1196" s="278"/>
      <c r="J1196" s="45"/>
      <c r="K1196" s="66"/>
      <c r="L1196" s="66"/>
    </row>
    <row r="1197" spans="1:12" x14ac:dyDescent="0.2">
      <c r="A1197" s="41"/>
      <c r="B1197" s="2"/>
      <c r="E1197" s="279"/>
      <c r="F1197" s="280"/>
      <c r="G1197" s="45"/>
      <c r="H1197" s="45"/>
      <c r="I1197" s="278"/>
      <c r="J1197" s="45"/>
      <c r="K1197" s="66"/>
      <c r="L1197" s="66"/>
    </row>
    <row r="1198" spans="1:12" x14ac:dyDescent="0.2">
      <c r="A1198" s="41"/>
      <c r="B1198" s="2"/>
      <c r="E1198" s="279"/>
      <c r="F1198" s="280"/>
      <c r="G1198" s="45"/>
      <c r="H1198" s="45"/>
      <c r="I1198" s="278"/>
      <c r="J1198" s="45"/>
      <c r="K1198" s="66"/>
      <c r="L1198" s="66"/>
    </row>
    <row r="1199" spans="1:12" x14ac:dyDescent="0.2">
      <c r="A1199" s="41"/>
      <c r="B1199" s="2"/>
      <c r="E1199" s="279"/>
      <c r="F1199" s="280"/>
      <c r="G1199" s="45"/>
      <c r="H1199" s="45"/>
      <c r="I1199" s="278"/>
      <c r="J1199" s="45"/>
      <c r="K1199" s="66"/>
      <c r="L1199" s="66"/>
    </row>
    <row r="1200" spans="1:12" x14ac:dyDescent="0.2">
      <c r="A1200" s="41"/>
      <c r="B1200" s="2"/>
      <c r="E1200" s="279"/>
      <c r="F1200" s="280"/>
      <c r="G1200" s="45"/>
      <c r="H1200" s="45"/>
      <c r="I1200" s="278"/>
      <c r="J1200" s="45"/>
      <c r="K1200" s="66"/>
      <c r="L1200" s="66"/>
    </row>
    <row r="1201" spans="1:12" x14ac:dyDescent="0.2">
      <c r="A1201" s="41"/>
      <c r="B1201" s="2"/>
      <c r="E1201" s="279"/>
      <c r="F1201" s="280"/>
      <c r="G1201" s="45"/>
      <c r="H1201" s="45"/>
      <c r="I1201" s="278"/>
      <c r="J1201" s="45"/>
      <c r="K1201" s="66"/>
      <c r="L1201" s="66"/>
    </row>
    <row r="1202" spans="1:12" x14ac:dyDescent="0.2">
      <c r="A1202" s="41"/>
      <c r="B1202" s="2"/>
      <c r="E1202" s="279"/>
      <c r="F1202" s="280"/>
      <c r="G1202" s="45"/>
      <c r="H1202" s="45"/>
      <c r="I1202" s="278"/>
      <c r="J1202" s="45"/>
      <c r="K1202" s="66"/>
      <c r="L1202" s="66"/>
    </row>
    <row r="1203" spans="1:12" x14ac:dyDescent="0.2">
      <c r="A1203" s="41"/>
      <c r="B1203" s="2"/>
      <c r="E1203" s="279"/>
      <c r="F1203" s="280"/>
      <c r="G1203" s="45"/>
      <c r="H1203" s="45"/>
      <c r="I1203" s="278"/>
      <c r="J1203" s="45"/>
      <c r="K1203" s="66"/>
      <c r="L1203" s="66"/>
    </row>
    <row r="1204" spans="1:12" x14ac:dyDescent="0.2">
      <c r="A1204" s="41"/>
      <c r="B1204" s="2"/>
      <c r="E1204" s="279"/>
      <c r="F1204" s="280"/>
      <c r="G1204" s="45"/>
      <c r="H1204" s="45"/>
      <c r="I1204" s="278"/>
      <c r="J1204" s="45"/>
      <c r="K1204" s="66"/>
      <c r="L1204" s="66"/>
    </row>
    <row r="1205" spans="1:12" x14ac:dyDescent="0.2">
      <c r="A1205" s="41"/>
      <c r="B1205" s="2"/>
      <c r="E1205" s="279"/>
      <c r="F1205" s="280"/>
      <c r="G1205" s="45"/>
      <c r="H1205" s="45"/>
      <c r="I1205" s="278"/>
      <c r="J1205" s="45"/>
      <c r="K1205" s="66"/>
      <c r="L1205" s="66"/>
    </row>
    <row r="1206" spans="1:12" x14ac:dyDescent="0.2">
      <c r="A1206" s="41"/>
      <c r="B1206" s="2"/>
      <c r="E1206" s="279"/>
      <c r="F1206" s="280"/>
      <c r="G1206" s="45"/>
      <c r="H1206" s="45"/>
      <c r="I1206" s="278"/>
      <c r="J1206" s="45"/>
      <c r="K1206" s="66"/>
      <c r="L1206" s="66"/>
    </row>
    <row r="1207" spans="1:12" x14ac:dyDescent="0.2">
      <c r="A1207" s="41"/>
      <c r="B1207" s="2"/>
      <c r="E1207" s="279"/>
      <c r="F1207" s="280"/>
      <c r="G1207" s="45"/>
      <c r="H1207" s="45"/>
      <c r="I1207" s="278"/>
      <c r="J1207" s="45"/>
      <c r="K1207" s="66"/>
      <c r="L1207" s="66"/>
    </row>
    <row r="1208" spans="1:12" x14ac:dyDescent="0.2">
      <c r="A1208" s="41"/>
      <c r="B1208" s="2"/>
      <c r="E1208" s="279"/>
      <c r="F1208" s="280"/>
      <c r="G1208" s="45"/>
      <c r="H1208" s="45"/>
      <c r="I1208" s="278"/>
      <c r="J1208" s="45"/>
      <c r="K1208" s="66"/>
      <c r="L1208" s="66"/>
    </row>
    <row r="1209" spans="1:12" x14ac:dyDescent="0.2">
      <c r="A1209" s="41"/>
      <c r="B1209" s="2"/>
      <c r="E1209" s="279"/>
      <c r="F1209" s="280"/>
      <c r="G1209" s="45"/>
      <c r="H1209" s="45"/>
      <c r="I1209" s="278"/>
      <c r="J1209" s="45"/>
      <c r="K1209" s="66"/>
      <c r="L1209" s="66"/>
    </row>
    <row r="1210" spans="1:12" x14ac:dyDescent="0.2">
      <c r="A1210" s="41"/>
      <c r="B1210" s="2"/>
      <c r="E1210" s="279"/>
      <c r="F1210" s="280"/>
      <c r="G1210" s="45"/>
      <c r="H1210" s="45"/>
      <c r="I1210" s="278"/>
      <c r="J1210" s="45"/>
      <c r="K1210" s="66"/>
      <c r="L1210" s="66"/>
    </row>
    <row r="1211" spans="1:12" x14ac:dyDescent="0.2">
      <c r="A1211" s="41"/>
      <c r="B1211" s="2"/>
      <c r="E1211" s="279"/>
      <c r="F1211" s="280"/>
      <c r="G1211" s="45"/>
      <c r="H1211" s="45"/>
      <c r="I1211" s="278"/>
      <c r="J1211" s="45"/>
      <c r="K1211" s="66"/>
      <c r="L1211" s="66"/>
    </row>
    <row r="1212" spans="1:12" x14ac:dyDescent="0.2">
      <c r="A1212" s="41"/>
      <c r="B1212" s="2"/>
      <c r="E1212" s="279"/>
      <c r="F1212" s="280"/>
      <c r="G1212" s="45"/>
      <c r="H1212" s="45"/>
      <c r="I1212" s="278"/>
      <c r="J1212" s="45"/>
      <c r="K1212" s="66"/>
      <c r="L1212" s="66"/>
    </row>
    <row r="1213" spans="1:12" x14ac:dyDescent="0.2">
      <c r="A1213" s="41"/>
      <c r="B1213" s="2"/>
      <c r="E1213" s="279"/>
      <c r="F1213" s="280"/>
      <c r="G1213" s="45"/>
      <c r="H1213" s="45"/>
      <c r="I1213" s="278"/>
      <c r="J1213" s="45"/>
      <c r="K1213" s="66"/>
      <c r="L1213" s="66"/>
    </row>
    <row r="1214" spans="1:12" x14ac:dyDescent="0.2">
      <c r="A1214" s="41"/>
      <c r="B1214" s="2"/>
      <c r="E1214" s="279"/>
      <c r="F1214" s="280"/>
      <c r="G1214" s="45"/>
      <c r="H1214" s="45"/>
      <c r="I1214" s="278"/>
      <c r="J1214" s="45"/>
      <c r="K1214" s="66"/>
      <c r="L1214" s="66"/>
    </row>
    <row r="1215" spans="1:12" x14ac:dyDescent="0.2">
      <c r="A1215" s="41"/>
      <c r="B1215" s="2"/>
      <c r="E1215" s="279"/>
      <c r="F1215" s="280"/>
      <c r="G1215" s="45"/>
      <c r="H1215" s="45"/>
      <c r="I1215" s="278"/>
      <c r="J1215" s="45"/>
      <c r="K1215" s="66"/>
      <c r="L1215" s="66"/>
    </row>
    <row r="1216" spans="1:12" x14ac:dyDescent="0.2">
      <c r="A1216" s="41"/>
      <c r="B1216" s="2"/>
      <c r="E1216" s="279"/>
      <c r="F1216" s="280"/>
      <c r="G1216" s="45"/>
      <c r="H1216" s="45"/>
      <c r="I1216" s="278"/>
      <c r="J1216" s="45"/>
      <c r="K1216" s="66"/>
      <c r="L1216" s="66"/>
    </row>
    <row r="1217" spans="1:12" x14ac:dyDescent="0.2">
      <c r="A1217" s="41"/>
      <c r="B1217" s="2"/>
      <c r="E1217" s="279"/>
      <c r="F1217" s="280"/>
      <c r="G1217" s="45"/>
      <c r="H1217" s="45"/>
      <c r="I1217" s="278"/>
      <c r="J1217" s="45"/>
      <c r="K1217" s="66"/>
      <c r="L1217" s="66"/>
    </row>
    <row r="1218" spans="1:12" x14ac:dyDescent="0.2">
      <c r="A1218" s="41"/>
      <c r="B1218" s="2"/>
      <c r="E1218" s="279"/>
      <c r="F1218" s="280"/>
      <c r="G1218" s="45"/>
      <c r="H1218" s="45"/>
      <c r="I1218" s="278"/>
      <c r="J1218" s="45"/>
      <c r="K1218" s="66"/>
      <c r="L1218" s="66"/>
    </row>
    <row r="1219" spans="1:12" x14ac:dyDescent="0.2">
      <c r="A1219" s="41"/>
      <c r="B1219" s="2"/>
      <c r="E1219" s="279"/>
      <c r="F1219" s="280"/>
      <c r="G1219" s="45"/>
      <c r="H1219" s="45"/>
      <c r="I1219" s="278"/>
      <c r="J1219" s="45"/>
      <c r="K1219" s="66"/>
      <c r="L1219" s="66"/>
    </row>
    <row r="1220" spans="1:12" x14ac:dyDescent="0.2">
      <c r="A1220" s="41"/>
      <c r="B1220" s="2"/>
      <c r="E1220" s="279"/>
      <c r="F1220" s="280"/>
      <c r="G1220" s="45"/>
      <c r="H1220" s="45"/>
      <c r="I1220" s="278"/>
      <c r="J1220" s="45"/>
      <c r="K1220" s="66"/>
      <c r="L1220" s="66"/>
    </row>
    <row r="1221" spans="1:12" x14ac:dyDescent="0.2">
      <c r="A1221" s="41"/>
      <c r="B1221" s="2"/>
      <c r="E1221" s="279"/>
      <c r="F1221" s="280"/>
      <c r="G1221" s="45"/>
      <c r="H1221" s="45"/>
      <c r="I1221" s="278"/>
      <c r="J1221" s="45"/>
      <c r="K1221" s="66"/>
      <c r="L1221" s="66"/>
    </row>
    <row r="1222" spans="1:12" x14ac:dyDescent="0.2">
      <c r="A1222" s="41"/>
      <c r="B1222" s="2"/>
      <c r="E1222" s="279"/>
      <c r="F1222" s="280"/>
      <c r="G1222" s="45"/>
      <c r="H1222" s="45"/>
      <c r="I1222" s="278"/>
      <c r="J1222" s="45"/>
      <c r="K1222" s="66"/>
      <c r="L1222" s="66"/>
    </row>
    <row r="1223" spans="1:12" x14ac:dyDescent="0.2">
      <c r="A1223" s="41"/>
      <c r="B1223" s="2"/>
      <c r="E1223" s="279"/>
      <c r="F1223" s="280"/>
      <c r="G1223" s="45"/>
      <c r="H1223" s="45"/>
      <c r="I1223" s="278"/>
      <c r="J1223" s="45"/>
      <c r="K1223" s="66"/>
      <c r="L1223" s="66"/>
    </row>
    <row r="1224" spans="1:12" x14ac:dyDescent="0.2">
      <c r="A1224" s="41"/>
      <c r="B1224" s="2"/>
      <c r="E1224" s="279"/>
      <c r="F1224" s="280"/>
      <c r="G1224" s="45"/>
      <c r="H1224" s="45"/>
      <c r="I1224" s="278"/>
      <c r="J1224" s="45"/>
      <c r="K1224" s="66"/>
      <c r="L1224" s="66"/>
    </row>
    <row r="1225" spans="1:12" x14ac:dyDescent="0.2">
      <c r="A1225" s="41"/>
      <c r="B1225" s="2"/>
      <c r="E1225" s="279"/>
      <c r="F1225" s="280"/>
      <c r="G1225" s="45"/>
      <c r="H1225" s="45"/>
      <c r="I1225" s="278"/>
      <c r="J1225" s="45"/>
      <c r="K1225" s="66"/>
      <c r="L1225" s="66"/>
    </row>
    <row r="1226" spans="1:12" x14ac:dyDescent="0.2">
      <c r="A1226" s="41"/>
      <c r="B1226" s="2"/>
      <c r="E1226" s="279"/>
      <c r="F1226" s="280"/>
      <c r="G1226" s="45"/>
      <c r="H1226" s="45"/>
      <c r="I1226" s="278"/>
      <c r="J1226" s="45"/>
      <c r="K1226" s="66"/>
      <c r="L1226" s="66"/>
    </row>
    <row r="1227" spans="1:12" x14ac:dyDescent="0.2">
      <c r="A1227" s="41"/>
      <c r="B1227" s="2"/>
      <c r="E1227" s="279"/>
      <c r="F1227" s="280"/>
      <c r="G1227" s="45"/>
      <c r="H1227" s="45"/>
      <c r="I1227" s="278"/>
      <c r="J1227" s="45"/>
      <c r="K1227" s="66"/>
      <c r="L1227" s="66"/>
    </row>
    <row r="1228" spans="1:12" x14ac:dyDescent="0.2">
      <c r="A1228" s="41"/>
      <c r="B1228" s="2"/>
      <c r="E1228" s="279"/>
      <c r="F1228" s="280"/>
      <c r="G1228" s="45"/>
      <c r="H1228" s="45"/>
      <c r="I1228" s="278"/>
      <c r="J1228" s="45"/>
      <c r="K1228" s="66"/>
      <c r="L1228" s="66"/>
    </row>
    <row r="1229" spans="1:12" x14ac:dyDescent="0.2">
      <c r="A1229" s="41"/>
      <c r="B1229" s="2"/>
      <c r="E1229" s="279"/>
      <c r="F1229" s="280"/>
      <c r="G1229" s="45"/>
      <c r="H1229" s="45"/>
      <c r="I1229" s="278"/>
      <c r="J1229" s="45"/>
      <c r="K1229" s="66"/>
      <c r="L1229" s="66"/>
    </row>
    <row r="1230" spans="1:12" x14ac:dyDescent="0.2">
      <c r="A1230" s="41"/>
      <c r="B1230" s="2"/>
      <c r="E1230" s="279"/>
      <c r="F1230" s="280"/>
      <c r="G1230" s="45"/>
      <c r="H1230" s="45"/>
      <c r="I1230" s="278"/>
      <c r="J1230" s="45"/>
      <c r="K1230" s="66"/>
      <c r="L1230" s="66"/>
    </row>
    <row r="1231" spans="1:12" x14ac:dyDescent="0.2">
      <c r="A1231" s="41"/>
      <c r="B1231" s="2"/>
      <c r="E1231" s="279"/>
      <c r="F1231" s="280"/>
      <c r="G1231" s="45"/>
      <c r="H1231" s="45"/>
      <c r="I1231" s="278"/>
      <c r="J1231" s="45"/>
      <c r="K1231" s="66"/>
      <c r="L1231" s="66"/>
    </row>
    <row r="1232" spans="1:12" x14ac:dyDescent="0.2">
      <c r="A1232" s="41"/>
      <c r="B1232" s="2"/>
      <c r="E1232" s="279"/>
      <c r="F1232" s="280"/>
      <c r="G1232" s="45"/>
      <c r="H1232" s="45"/>
      <c r="I1232" s="278"/>
      <c r="J1232" s="45"/>
      <c r="K1232" s="66"/>
      <c r="L1232" s="66"/>
    </row>
    <row r="1233" spans="1:12" x14ac:dyDescent="0.2">
      <c r="A1233" s="41"/>
      <c r="B1233" s="2"/>
      <c r="E1233" s="279"/>
      <c r="F1233" s="280"/>
      <c r="G1233" s="45"/>
      <c r="H1233" s="45"/>
      <c r="I1233" s="278"/>
      <c r="J1233" s="45"/>
      <c r="K1233" s="66"/>
      <c r="L1233" s="66"/>
    </row>
    <row r="1234" spans="1:12" x14ac:dyDescent="0.2">
      <c r="A1234" s="41"/>
      <c r="B1234" s="2"/>
      <c r="E1234" s="279"/>
      <c r="F1234" s="280"/>
      <c r="G1234" s="45"/>
      <c r="H1234" s="45"/>
      <c r="I1234" s="278"/>
      <c r="J1234" s="45"/>
      <c r="K1234" s="66"/>
      <c r="L1234" s="66"/>
    </row>
    <row r="1235" spans="1:12" x14ac:dyDescent="0.2">
      <c r="A1235" s="41"/>
      <c r="B1235" s="2"/>
      <c r="E1235" s="279"/>
      <c r="F1235" s="280"/>
      <c r="G1235" s="45"/>
      <c r="H1235" s="45"/>
      <c r="I1235" s="278"/>
      <c r="J1235" s="45"/>
      <c r="K1235" s="66"/>
      <c r="L1235" s="66"/>
    </row>
    <row r="1236" spans="1:12" x14ac:dyDescent="0.2">
      <c r="A1236" s="41"/>
      <c r="B1236" s="2"/>
      <c r="E1236" s="279"/>
      <c r="F1236" s="280"/>
      <c r="G1236" s="45"/>
      <c r="H1236" s="45"/>
      <c r="I1236" s="278"/>
      <c r="J1236" s="45"/>
      <c r="K1236" s="66"/>
      <c r="L1236" s="66"/>
    </row>
    <row r="1237" spans="1:12" x14ac:dyDescent="0.2">
      <c r="A1237" s="41"/>
      <c r="B1237" s="2"/>
      <c r="E1237" s="279"/>
      <c r="F1237" s="280"/>
      <c r="G1237" s="45"/>
      <c r="H1237" s="45"/>
      <c r="I1237" s="278"/>
      <c r="J1237" s="45"/>
      <c r="K1237" s="66"/>
      <c r="L1237" s="66"/>
    </row>
    <row r="1238" spans="1:12" x14ac:dyDescent="0.2">
      <c r="A1238" s="41"/>
      <c r="B1238" s="2"/>
      <c r="E1238" s="279"/>
      <c r="F1238" s="280"/>
      <c r="G1238" s="45"/>
      <c r="H1238" s="45"/>
      <c r="I1238" s="278"/>
      <c r="J1238" s="45"/>
      <c r="K1238" s="66"/>
      <c r="L1238" s="66"/>
    </row>
    <row r="1239" spans="1:12" x14ac:dyDescent="0.2">
      <c r="A1239" s="41"/>
      <c r="B1239" s="2"/>
      <c r="E1239" s="279"/>
      <c r="F1239" s="280"/>
      <c r="G1239" s="45"/>
      <c r="H1239" s="45"/>
      <c r="I1239" s="278"/>
      <c r="J1239" s="45"/>
      <c r="K1239" s="66"/>
      <c r="L1239" s="66"/>
    </row>
    <row r="1240" spans="1:12" x14ac:dyDescent="0.2">
      <c r="A1240" s="41"/>
      <c r="B1240" s="2"/>
      <c r="E1240" s="279"/>
      <c r="F1240" s="280"/>
      <c r="G1240" s="45"/>
      <c r="H1240" s="45"/>
      <c r="I1240" s="278"/>
      <c r="J1240" s="45"/>
      <c r="K1240" s="66"/>
      <c r="L1240" s="66"/>
    </row>
    <row r="1241" spans="1:12" x14ac:dyDescent="0.2">
      <c r="A1241" s="41"/>
      <c r="B1241" s="2"/>
      <c r="E1241" s="279"/>
      <c r="F1241" s="280"/>
      <c r="G1241" s="45"/>
      <c r="H1241" s="45"/>
      <c r="I1241" s="278"/>
      <c r="J1241" s="45"/>
      <c r="K1241" s="66"/>
      <c r="L1241" s="66"/>
    </row>
    <row r="1242" spans="1:12" x14ac:dyDescent="0.2">
      <c r="A1242" s="41"/>
      <c r="B1242" s="2"/>
      <c r="E1242" s="279"/>
      <c r="F1242" s="280"/>
      <c r="G1242" s="45"/>
      <c r="H1242" s="45"/>
      <c r="I1242" s="278"/>
      <c r="J1242" s="45"/>
      <c r="K1242" s="66"/>
      <c r="L1242" s="66"/>
    </row>
    <row r="1243" spans="1:12" x14ac:dyDescent="0.2">
      <c r="A1243" s="41"/>
      <c r="B1243" s="2"/>
      <c r="E1243" s="279"/>
      <c r="F1243" s="280"/>
      <c r="G1243" s="45"/>
      <c r="H1243" s="45"/>
      <c r="I1243" s="278"/>
      <c r="J1243" s="45"/>
      <c r="K1243" s="66"/>
      <c r="L1243" s="66"/>
    </row>
    <row r="1244" spans="1:12" x14ac:dyDescent="0.2">
      <c r="A1244" s="41"/>
      <c r="B1244" s="2"/>
      <c r="E1244" s="279"/>
      <c r="F1244" s="280"/>
      <c r="G1244" s="45"/>
      <c r="H1244" s="45"/>
      <c r="I1244" s="278"/>
      <c r="J1244" s="45"/>
      <c r="K1244" s="66"/>
      <c r="L1244" s="66"/>
    </row>
    <row r="1245" spans="1:12" x14ac:dyDescent="0.2">
      <c r="A1245" s="41"/>
      <c r="B1245" s="2"/>
      <c r="E1245" s="279"/>
      <c r="F1245" s="280"/>
      <c r="G1245" s="45"/>
      <c r="H1245" s="45"/>
      <c r="I1245" s="278"/>
      <c r="J1245" s="45"/>
      <c r="K1245" s="66"/>
      <c r="L1245" s="66"/>
    </row>
    <row r="1246" spans="1:12" x14ac:dyDescent="0.2">
      <c r="A1246" s="41"/>
      <c r="B1246" s="2"/>
      <c r="E1246" s="279"/>
      <c r="F1246" s="280"/>
      <c r="G1246" s="45"/>
      <c r="H1246" s="45"/>
      <c r="I1246" s="278"/>
      <c r="J1246" s="45"/>
      <c r="K1246" s="66"/>
      <c r="L1246" s="66"/>
    </row>
    <row r="1247" spans="1:12" x14ac:dyDescent="0.2">
      <c r="A1247" s="41"/>
      <c r="B1247" s="2"/>
      <c r="E1247" s="279"/>
      <c r="F1247" s="280"/>
      <c r="G1247" s="45"/>
      <c r="H1247" s="45"/>
      <c r="I1247" s="278"/>
      <c r="J1247" s="45"/>
      <c r="K1247" s="66"/>
      <c r="L1247" s="66"/>
    </row>
    <row r="1248" spans="1:12" x14ac:dyDescent="0.2">
      <c r="A1248" s="41"/>
      <c r="B1248" s="2"/>
      <c r="E1248" s="279"/>
      <c r="F1248" s="280"/>
      <c r="G1248" s="45"/>
      <c r="H1248" s="45"/>
      <c r="I1248" s="278"/>
      <c r="J1248" s="45"/>
      <c r="K1248" s="66"/>
      <c r="L1248" s="66"/>
    </row>
    <row r="1249" spans="1:12" x14ac:dyDescent="0.2">
      <c r="A1249" s="41"/>
      <c r="B1249" s="2"/>
      <c r="E1249" s="279"/>
      <c r="F1249" s="280"/>
      <c r="G1249" s="45"/>
      <c r="H1249" s="45"/>
      <c r="I1249" s="278"/>
      <c r="J1249" s="45"/>
      <c r="K1249" s="66"/>
      <c r="L1249" s="66"/>
    </row>
    <row r="1250" spans="1:12" x14ac:dyDescent="0.2">
      <c r="A1250" s="41"/>
      <c r="B1250" s="2"/>
      <c r="E1250" s="279"/>
      <c r="F1250" s="280"/>
      <c r="G1250" s="45"/>
      <c r="H1250" s="45"/>
      <c r="I1250" s="278"/>
      <c r="J1250" s="45"/>
      <c r="K1250" s="66"/>
      <c r="L1250" s="66"/>
    </row>
    <row r="1251" spans="1:12" x14ac:dyDescent="0.2">
      <c r="A1251" s="41"/>
      <c r="B1251" s="2"/>
      <c r="E1251" s="279"/>
      <c r="F1251" s="280"/>
      <c r="G1251" s="45"/>
      <c r="H1251" s="45"/>
      <c r="I1251" s="278"/>
      <c r="J1251" s="45"/>
      <c r="K1251" s="66"/>
      <c r="L1251" s="66"/>
    </row>
    <row r="1252" spans="1:12" x14ac:dyDescent="0.2">
      <c r="A1252" s="41"/>
      <c r="B1252" s="2"/>
      <c r="E1252" s="279"/>
      <c r="F1252" s="280"/>
      <c r="G1252" s="45"/>
      <c r="H1252" s="45"/>
      <c r="I1252" s="278"/>
      <c r="J1252" s="45"/>
      <c r="K1252" s="66"/>
      <c r="L1252" s="66"/>
    </row>
    <row r="1253" spans="1:12" x14ac:dyDescent="0.2">
      <c r="A1253" s="41"/>
      <c r="B1253" s="2"/>
      <c r="E1253" s="279"/>
      <c r="F1253" s="280"/>
      <c r="G1253" s="45"/>
      <c r="H1253" s="45"/>
      <c r="I1253" s="278"/>
      <c r="J1253" s="45"/>
      <c r="K1253" s="66"/>
      <c r="L1253" s="66"/>
    </row>
    <row r="1254" spans="1:12" x14ac:dyDescent="0.2">
      <c r="A1254" s="41"/>
      <c r="B1254" s="2"/>
      <c r="E1254" s="279"/>
      <c r="F1254" s="280"/>
      <c r="G1254" s="45"/>
      <c r="H1254" s="45"/>
      <c r="I1254" s="278"/>
      <c r="J1254" s="45"/>
      <c r="K1254" s="66"/>
      <c r="L1254" s="66"/>
    </row>
    <row r="1255" spans="1:12" x14ac:dyDescent="0.2">
      <c r="A1255" s="41"/>
      <c r="B1255" s="2"/>
      <c r="E1255" s="279"/>
      <c r="F1255" s="280"/>
      <c r="G1255" s="45"/>
      <c r="H1255" s="45"/>
      <c r="I1255" s="278"/>
      <c r="J1255" s="45"/>
      <c r="K1255" s="66"/>
      <c r="L1255" s="66"/>
    </row>
    <row r="1256" spans="1:12" x14ac:dyDescent="0.2">
      <c r="A1256" s="41"/>
      <c r="B1256" s="2"/>
      <c r="E1256" s="279"/>
      <c r="F1256" s="280"/>
      <c r="G1256" s="45"/>
      <c r="H1256" s="45"/>
      <c r="I1256" s="278"/>
      <c r="J1256" s="45"/>
      <c r="K1256" s="66"/>
      <c r="L1256" s="66"/>
    </row>
    <row r="1257" spans="1:12" x14ac:dyDescent="0.2">
      <c r="A1257" s="41"/>
      <c r="B1257" s="2"/>
      <c r="E1257" s="279"/>
      <c r="F1257" s="280"/>
      <c r="G1257" s="45"/>
      <c r="H1257" s="45"/>
      <c r="I1257" s="278"/>
      <c r="J1257" s="45"/>
      <c r="K1257" s="66"/>
      <c r="L1257" s="66"/>
    </row>
    <row r="1258" spans="1:12" x14ac:dyDescent="0.2">
      <c r="A1258" s="41"/>
      <c r="B1258" s="2"/>
      <c r="E1258" s="279"/>
      <c r="F1258" s="280"/>
      <c r="G1258" s="45"/>
      <c r="H1258" s="45"/>
      <c r="I1258" s="278"/>
      <c r="J1258" s="45"/>
      <c r="K1258" s="66"/>
      <c r="L1258" s="66"/>
    </row>
    <row r="1259" spans="1:12" x14ac:dyDescent="0.2">
      <c r="A1259" s="41"/>
      <c r="B1259" s="2"/>
      <c r="E1259" s="279"/>
      <c r="F1259" s="280"/>
      <c r="G1259" s="45"/>
      <c r="H1259" s="45"/>
      <c r="I1259" s="278"/>
      <c r="J1259" s="45"/>
      <c r="K1259" s="66"/>
      <c r="L1259" s="66"/>
    </row>
    <row r="1260" spans="1:12" x14ac:dyDescent="0.2">
      <c r="A1260" s="41"/>
      <c r="B1260" s="2"/>
      <c r="E1260" s="279"/>
      <c r="F1260" s="280"/>
      <c r="G1260" s="45"/>
      <c r="H1260" s="45"/>
      <c r="I1260" s="278"/>
      <c r="J1260" s="45"/>
      <c r="K1260" s="66"/>
      <c r="L1260" s="66"/>
    </row>
    <row r="1261" spans="1:12" x14ac:dyDescent="0.2">
      <c r="A1261" s="41"/>
      <c r="B1261" s="2"/>
      <c r="E1261" s="279"/>
      <c r="F1261" s="280"/>
      <c r="G1261" s="45"/>
      <c r="H1261" s="45"/>
      <c r="I1261" s="278"/>
      <c r="J1261" s="45"/>
      <c r="K1261" s="66"/>
      <c r="L1261" s="66"/>
    </row>
    <row r="1262" spans="1:12" x14ac:dyDescent="0.2">
      <c r="A1262" s="41"/>
      <c r="B1262" s="2"/>
      <c r="E1262" s="279"/>
      <c r="F1262" s="280"/>
      <c r="G1262" s="45"/>
      <c r="H1262" s="45"/>
      <c r="I1262" s="278"/>
      <c r="J1262" s="45"/>
      <c r="K1262" s="66"/>
      <c r="L1262" s="66"/>
    </row>
    <row r="1263" spans="1:12" x14ac:dyDescent="0.2">
      <c r="A1263" s="41"/>
      <c r="B1263" s="2"/>
      <c r="E1263" s="279"/>
      <c r="F1263" s="280"/>
      <c r="G1263" s="45"/>
      <c r="H1263" s="45"/>
      <c r="I1263" s="278"/>
      <c r="J1263" s="45"/>
      <c r="K1263" s="66"/>
      <c r="L1263" s="66"/>
    </row>
    <row r="1264" spans="1:12" x14ac:dyDescent="0.2">
      <c r="A1264" s="41"/>
      <c r="B1264" s="2"/>
      <c r="E1264" s="279"/>
      <c r="F1264" s="280"/>
      <c r="G1264" s="45"/>
      <c r="H1264" s="45"/>
      <c r="I1264" s="278"/>
      <c r="J1264" s="45"/>
      <c r="K1264" s="66"/>
      <c r="L1264" s="66"/>
    </row>
    <row r="1265" spans="1:12" x14ac:dyDescent="0.2">
      <c r="A1265" s="41"/>
      <c r="B1265" s="2"/>
      <c r="E1265" s="279"/>
      <c r="F1265" s="280"/>
      <c r="G1265" s="45"/>
      <c r="H1265" s="45"/>
      <c r="I1265" s="278"/>
      <c r="J1265" s="45"/>
      <c r="K1265" s="66"/>
      <c r="L1265" s="66"/>
    </row>
    <row r="1266" spans="1:12" x14ac:dyDescent="0.2">
      <c r="A1266" s="41"/>
      <c r="B1266" s="2"/>
      <c r="E1266" s="279"/>
      <c r="F1266" s="280"/>
      <c r="G1266" s="45"/>
      <c r="H1266" s="45"/>
      <c r="I1266" s="278"/>
      <c r="J1266" s="45"/>
      <c r="K1266" s="66"/>
      <c r="L1266" s="66"/>
    </row>
    <row r="1267" spans="1:12" x14ac:dyDescent="0.2">
      <c r="A1267" s="41"/>
      <c r="B1267" s="2"/>
      <c r="E1267" s="279"/>
      <c r="F1267" s="280"/>
      <c r="G1267" s="45"/>
      <c r="H1267" s="45"/>
      <c r="I1267" s="278"/>
      <c r="J1267" s="45"/>
      <c r="K1267" s="66"/>
      <c r="L1267" s="66"/>
    </row>
    <row r="1268" spans="1:12" x14ac:dyDescent="0.2">
      <c r="A1268" s="41"/>
      <c r="B1268" s="2"/>
      <c r="E1268" s="279"/>
      <c r="F1268" s="280"/>
      <c r="G1268" s="45"/>
      <c r="H1268" s="45"/>
      <c r="I1268" s="278"/>
      <c r="J1268" s="45"/>
      <c r="K1268" s="66"/>
      <c r="L1268" s="66"/>
    </row>
    <row r="1269" spans="1:12" x14ac:dyDescent="0.2">
      <c r="A1269" s="41"/>
      <c r="B1269" s="2"/>
      <c r="E1269" s="279"/>
      <c r="F1269" s="280"/>
      <c r="G1269" s="45"/>
      <c r="H1269" s="45"/>
      <c r="I1269" s="278"/>
      <c r="J1269" s="45"/>
      <c r="K1269" s="66"/>
      <c r="L1269" s="66"/>
    </row>
    <row r="1270" spans="1:12" x14ac:dyDescent="0.2">
      <c r="A1270" s="41"/>
      <c r="B1270" s="2"/>
      <c r="E1270" s="279"/>
      <c r="F1270" s="280"/>
      <c r="G1270" s="45"/>
      <c r="H1270" s="45"/>
      <c r="I1270" s="278"/>
      <c r="J1270" s="45"/>
      <c r="K1270" s="66"/>
      <c r="L1270" s="66"/>
    </row>
    <row r="1271" spans="1:12" x14ac:dyDescent="0.2">
      <c r="A1271" s="41"/>
      <c r="B1271" s="2"/>
      <c r="E1271" s="279"/>
      <c r="F1271" s="280"/>
      <c r="G1271" s="45"/>
      <c r="H1271" s="45"/>
      <c r="I1271" s="278"/>
      <c r="J1271" s="45"/>
      <c r="K1271" s="66"/>
      <c r="L1271" s="66"/>
    </row>
    <row r="1272" spans="1:12" x14ac:dyDescent="0.2">
      <c r="A1272" s="41"/>
      <c r="B1272" s="2"/>
      <c r="E1272" s="279"/>
      <c r="F1272" s="280"/>
      <c r="G1272" s="45"/>
      <c r="H1272" s="45"/>
      <c r="I1272" s="278"/>
      <c r="J1272" s="45"/>
      <c r="K1272" s="66"/>
      <c r="L1272" s="66"/>
    </row>
    <row r="1273" spans="1:12" x14ac:dyDescent="0.2">
      <c r="A1273" s="41"/>
      <c r="B1273" s="2"/>
      <c r="E1273" s="279"/>
      <c r="F1273" s="280"/>
      <c r="G1273" s="45"/>
      <c r="H1273" s="45"/>
      <c r="I1273" s="278"/>
      <c r="J1273" s="45"/>
      <c r="K1273" s="66"/>
      <c r="L1273" s="66"/>
    </row>
    <row r="1274" spans="1:12" x14ac:dyDescent="0.2">
      <c r="A1274" s="41"/>
      <c r="B1274" s="2"/>
      <c r="E1274" s="279"/>
      <c r="F1274" s="280"/>
      <c r="G1274" s="45"/>
      <c r="H1274" s="45"/>
      <c r="I1274" s="278"/>
      <c r="J1274" s="45"/>
      <c r="K1274" s="66"/>
      <c r="L1274" s="66"/>
    </row>
    <row r="1275" spans="1:12" x14ac:dyDescent="0.2">
      <c r="A1275" s="41"/>
      <c r="B1275" s="2"/>
      <c r="E1275" s="279"/>
      <c r="F1275" s="280"/>
      <c r="G1275" s="45"/>
      <c r="H1275" s="45"/>
      <c r="I1275" s="278"/>
      <c r="J1275" s="45"/>
      <c r="K1275" s="66"/>
      <c r="L1275" s="66"/>
    </row>
    <row r="1276" spans="1:12" x14ac:dyDescent="0.2">
      <c r="A1276" s="41"/>
      <c r="B1276" s="2"/>
      <c r="E1276" s="279"/>
      <c r="F1276" s="280"/>
      <c r="G1276" s="45"/>
      <c r="H1276" s="45"/>
      <c r="I1276" s="278"/>
      <c r="J1276" s="45"/>
      <c r="K1276" s="66"/>
      <c r="L1276" s="66"/>
    </row>
    <row r="1277" spans="1:12" x14ac:dyDescent="0.2">
      <c r="A1277" s="41"/>
      <c r="B1277" s="2"/>
      <c r="E1277" s="279"/>
      <c r="F1277" s="280"/>
      <c r="G1277" s="45"/>
      <c r="H1277" s="45"/>
      <c r="I1277" s="278"/>
      <c r="J1277" s="45"/>
      <c r="K1277" s="66"/>
      <c r="L1277" s="66"/>
    </row>
    <row r="1278" spans="1:12" x14ac:dyDescent="0.2">
      <c r="A1278" s="41"/>
      <c r="B1278" s="2"/>
      <c r="E1278" s="279"/>
      <c r="F1278" s="280"/>
      <c r="G1278" s="45"/>
      <c r="H1278" s="45"/>
      <c r="I1278" s="278"/>
      <c r="J1278" s="45"/>
      <c r="K1278" s="66"/>
      <c r="L1278" s="66"/>
    </row>
    <row r="1279" spans="1:12" x14ac:dyDescent="0.2">
      <c r="A1279" s="41"/>
      <c r="B1279" s="2"/>
      <c r="E1279" s="279"/>
      <c r="F1279" s="280"/>
      <c r="G1279" s="45"/>
      <c r="H1279" s="45"/>
      <c r="I1279" s="278"/>
      <c r="J1279" s="45"/>
      <c r="K1279" s="66"/>
      <c r="L1279" s="66"/>
    </row>
    <row r="1280" spans="1:12" x14ac:dyDescent="0.2">
      <c r="A1280" s="41"/>
      <c r="B1280" s="2"/>
      <c r="E1280" s="279"/>
      <c r="F1280" s="280"/>
      <c r="G1280" s="45"/>
      <c r="H1280" s="45"/>
      <c r="I1280" s="278"/>
      <c r="J1280" s="45"/>
      <c r="K1280" s="66"/>
      <c r="L1280" s="66"/>
    </row>
    <row r="1281" spans="1:12" x14ac:dyDescent="0.2">
      <c r="A1281" s="41"/>
      <c r="B1281" s="2"/>
      <c r="E1281" s="279"/>
      <c r="F1281" s="280"/>
      <c r="G1281" s="45"/>
      <c r="H1281" s="45"/>
      <c r="I1281" s="278"/>
      <c r="J1281" s="45"/>
      <c r="K1281" s="66"/>
      <c r="L1281" s="66"/>
    </row>
    <row r="1282" spans="1:12" x14ac:dyDescent="0.2">
      <c r="A1282" s="41"/>
      <c r="B1282" s="2"/>
      <c r="E1282" s="279"/>
      <c r="F1282" s="280"/>
      <c r="G1282" s="45"/>
      <c r="H1282" s="45"/>
      <c r="I1282" s="278"/>
      <c r="J1282" s="45"/>
      <c r="K1282" s="66"/>
      <c r="L1282" s="66"/>
    </row>
    <row r="1283" spans="1:12" x14ac:dyDescent="0.2">
      <c r="A1283" s="41"/>
      <c r="B1283" s="2"/>
      <c r="E1283" s="279"/>
      <c r="F1283" s="280"/>
      <c r="G1283" s="45"/>
      <c r="H1283" s="45"/>
      <c r="I1283" s="278"/>
      <c r="J1283" s="45"/>
      <c r="K1283" s="66"/>
      <c r="L1283" s="66"/>
    </row>
    <row r="1284" spans="1:12" x14ac:dyDescent="0.2">
      <c r="A1284" s="41"/>
      <c r="B1284" s="2"/>
      <c r="E1284" s="279"/>
      <c r="F1284" s="280"/>
      <c r="G1284" s="45"/>
      <c r="H1284" s="45"/>
      <c r="I1284" s="278"/>
      <c r="J1284" s="45"/>
      <c r="K1284" s="66"/>
      <c r="L1284" s="66"/>
    </row>
    <row r="1285" spans="1:12" x14ac:dyDescent="0.2">
      <c r="A1285" s="41"/>
      <c r="B1285" s="2"/>
      <c r="E1285" s="279"/>
      <c r="F1285" s="280"/>
      <c r="G1285" s="45"/>
      <c r="H1285" s="45"/>
      <c r="I1285" s="278"/>
      <c r="J1285" s="45"/>
      <c r="K1285" s="66"/>
      <c r="L1285" s="66"/>
    </row>
    <row r="1286" spans="1:12" x14ac:dyDescent="0.2">
      <c r="A1286" s="41"/>
      <c r="B1286" s="2"/>
      <c r="E1286" s="279"/>
      <c r="F1286" s="280"/>
      <c r="G1286" s="45"/>
      <c r="H1286" s="45"/>
      <c r="I1286" s="278"/>
      <c r="J1286" s="45"/>
      <c r="K1286" s="66"/>
      <c r="L1286" s="66"/>
    </row>
    <row r="1287" spans="1:12" x14ac:dyDescent="0.2">
      <c r="A1287" s="41"/>
      <c r="B1287" s="2"/>
      <c r="E1287" s="279"/>
      <c r="F1287" s="280"/>
      <c r="G1287" s="45"/>
      <c r="H1287" s="45"/>
      <c r="I1287" s="278"/>
      <c r="J1287" s="45"/>
      <c r="K1287" s="66"/>
      <c r="L1287" s="66"/>
    </row>
    <row r="1288" spans="1:12" x14ac:dyDescent="0.2">
      <c r="A1288" s="41"/>
      <c r="B1288" s="2"/>
      <c r="E1288" s="279"/>
      <c r="F1288" s="280"/>
      <c r="G1288" s="45"/>
      <c r="H1288" s="45"/>
      <c r="I1288" s="278"/>
      <c r="J1288" s="45"/>
      <c r="K1288" s="66"/>
      <c r="L1288" s="66"/>
    </row>
    <row r="1289" spans="1:12" x14ac:dyDescent="0.2">
      <c r="A1289" s="41"/>
      <c r="B1289" s="2"/>
      <c r="E1289" s="279"/>
      <c r="F1289" s="280"/>
      <c r="G1289" s="45"/>
      <c r="H1289" s="45"/>
      <c r="I1289" s="278"/>
      <c r="J1289" s="45"/>
      <c r="K1289" s="66"/>
      <c r="L1289" s="66"/>
    </row>
    <row r="1290" spans="1:12" x14ac:dyDescent="0.2">
      <c r="A1290" s="41"/>
      <c r="B1290" s="2"/>
      <c r="E1290" s="279"/>
      <c r="F1290" s="280"/>
      <c r="G1290" s="45"/>
      <c r="H1290" s="45"/>
      <c r="I1290" s="278"/>
      <c r="J1290" s="45"/>
      <c r="K1290" s="66"/>
      <c r="L1290" s="66"/>
    </row>
    <row r="1291" spans="1:12" x14ac:dyDescent="0.2">
      <c r="A1291" s="41"/>
      <c r="B1291" s="2"/>
      <c r="E1291" s="279"/>
      <c r="F1291" s="280"/>
      <c r="G1291" s="45"/>
      <c r="H1291" s="45"/>
      <c r="I1291" s="278"/>
      <c r="J1291" s="45"/>
      <c r="K1291" s="66"/>
      <c r="L1291" s="66"/>
    </row>
    <row r="1292" spans="1:12" x14ac:dyDescent="0.2">
      <c r="A1292" s="41"/>
      <c r="B1292" s="2"/>
      <c r="E1292" s="279"/>
      <c r="F1292" s="280"/>
      <c r="G1292" s="45"/>
      <c r="H1292" s="45"/>
      <c r="I1292" s="278"/>
      <c r="J1292" s="45"/>
      <c r="K1292" s="66"/>
      <c r="L1292" s="66"/>
    </row>
    <row r="1293" spans="1:12" x14ac:dyDescent="0.2">
      <c r="A1293" s="41"/>
      <c r="B1293" s="2"/>
      <c r="E1293" s="279"/>
      <c r="F1293" s="280"/>
      <c r="G1293" s="45"/>
      <c r="H1293" s="45"/>
      <c r="I1293" s="278"/>
      <c r="J1293" s="45"/>
      <c r="K1293" s="66"/>
      <c r="L1293" s="66"/>
    </row>
    <row r="1294" spans="1:12" x14ac:dyDescent="0.2">
      <c r="A1294" s="41"/>
      <c r="B1294" s="2"/>
      <c r="E1294" s="279"/>
      <c r="F1294" s="280"/>
      <c r="G1294" s="45"/>
      <c r="H1294" s="45"/>
      <c r="I1294" s="278"/>
      <c r="J1294" s="45"/>
      <c r="K1294" s="66"/>
      <c r="L1294" s="66"/>
    </row>
    <row r="1295" spans="1:12" x14ac:dyDescent="0.2">
      <c r="A1295" s="41"/>
      <c r="B1295" s="2"/>
      <c r="E1295" s="279"/>
      <c r="F1295" s="280"/>
      <c r="G1295" s="45"/>
      <c r="H1295" s="45"/>
      <c r="I1295" s="278"/>
      <c r="J1295" s="45"/>
      <c r="K1295" s="66"/>
      <c r="L1295" s="66"/>
    </row>
    <row r="1296" spans="1:12" x14ac:dyDescent="0.2">
      <c r="A1296" s="41"/>
      <c r="B1296" s="2"/>
      <c r="E1296" s="279"/>
      <c r="F1296" s="280"/>
      <c r="G1296" s="45"/>
      <c r="H1296" s="45"/>
      <c r="I1296" s="278"/>
      <c r="J1296" s="45"/>
      <c r="K1296" s="66"/>
      <c r="L1296" s="66"/>
    </row>
    <row r="1297" spans="1:12" x14ac:dyDescent="0.2">
      <c r="A1297" s="41"/>
      <c r="B1297" s="2"/>
      <c r="E1297" s="279"/>
      <c r="F1297" s="280"/>
      <c r="G1297" s="45"/>
      <c r="H1297" s="45"/>
      <c r="I1297" s="278"/>
      <c r="J1297" s="45"/>
      <c r="K1297" s="66"/>
      <c r="L1297" s="66"/>
    </row>
    <row r="1298" spans="1:12" x14ac:dyDescent="0.2">
      <c r="A1298" s="41"/>
      <c r="B1298" s="2"/>
      <c r="E1298" s="279"/>
      <c r="F1298" s="280"/>
      <c r="G1298" s="45"/>
      <c r="H1298" s="45"/>
      <c r="I1298" s="278"/>
      <c r="J1298" s="45"/>
      <c r="K1298" s="66"/>
      <c r="L1298" s="66"/>
    </row>
    <row r="1299" spans="1:12" x14ac:dyDescent="0.2">
      <c r="A1299" s="41"/>
      <c r="B1299" s="2"/>
      <c r="E1299" s="279"/>
      <c r="F1299" s="280"/>
      <c r="G1299" s="45"/>
      <c r="H1299" s="45"/>
      <c r="I1299" s="278"/>
      <c r="J1299" s="45"/>
      <c r="K1299" s="66"/>
      <c r="L1299" s="66"/>
    </row>
    <row r="1300" spans="1:12" x14ac:dyDescent="0.2">
      <c r="A1300" s="41"/>
      <c r="B1300" s="2"/>
      <c r="E1300" s="279"/>
      <c r="F1300" s="280"/>
      <c r="G1300" s="45"/>
      <c r="H1300" s="45"/>
      <c r="I1300" s="278"/>
      <c r="J1300" s="45"/>
      <c r="K1300" s="66"/>
      <c r="L1300" s="66"/>
    </row>
    <row r="1301" spans="1:12" x14ac:dyDescent="0.2">
      <c r="A1301" s="41"/>
      <c r="B1301" s="2"/>
      <c r="E1301" s="279"/>
      <c r="F1301" s="280"/>
      <c r="G1301" s="45"/>
      <c r="H1301" s="45"/>
      <c r="I1301" s="278"/>
      <c r="J1301" s="45"/>
      <c r="K1301" s="66"/>
      <c r="L1301" s="66"/>
    </row>
    <row r="1302" spans="1:12" x14ac:dyDescent="0.2">
      <c r="A1302" s="41"/>
      <c r="B1302" s="2"/>
      <c r="E1302" s="279"/>
      <c r="F1302" s="280"/>
      <c r="G1302" s="45"/>
      <c r="H1302" s="45"/>
      <c r="I1302" s="278"/>
      <c r="J1302" s="45"/>
      <c r="K1302" s="66"/>
      <c r="L1302" s="66"/>
    </row>
    <row r="1303" spans="1:12" x14ac:dyDescent="0.2">
      <c r="A1303" s="41"/>
      <c r="B1303" s="2"/>
      <c r="E1303" s="279"/>
      <c r="F1303" s="280"/>
      <c r="G1303" s="45"/>
      <c r="H1303" s="45"/>
      <c r="I1303" s="278"/>
      <c r="J1303" s="45"/>
      <c r="K1303" s="66"/>
      <c r="L1303" s="66"/>
    </row>
    <row r="1304" spans="1:12" x14ac:dyDescent="0.2">
      <c r="A1304" s="41"/>
      <c r="B1304" s="2"/>
      <c r="E1304" s="279"/>
      <c r="F1304" s="280"/>
      <c r="G1304" s="45"/>
      <c r="H1304" s="45"/>
      <c r="I1304" s="278"/>
      <c r="J1304" s="45"/>
      <c r="K1304" s="66"/>
      <c r="L1304" s="66"/>
    </row>
    <row r="1305" spans="1:12" x14ac:dyDescent="0.2">
      <c r="A1305" s="41"/>
      <c r="B1305" s="2"/>
      <c r="E1305" s="279"/>
      <c r="F1305" s="280"/>
      <c r="G1305" s="45"/>
      <c r="H1305" s="45"/>
      <c r="I1305" s="278"/>
      <c r="J1305" s="45"/>
      <c r="K1305" s="66"/>
      <c r="L1305" s="66"/>
    </row>
    <row r="1306" spans="1:12" x14ac:dyDescent="0.2">
      <c r="A1306" s="41"/>
      <c r="B1306" s="2"/>
      <c r="E1306" s="279"/>
      <c r="F1306" s="280"/>
      <c r="G1306" s="45"/>
      <c r="H1306" s="45"/>
      <c r="I1306" s="278"/>
      <c r="J1306" s="45"/>
      <c r="K1306" s="66"/>
      <c r="L1306" s="66"/>
    </row>
    <row r="1307" spans="1:12" x14ac:dyDescent="0.2">
      <c r="A1307" s="41"/>
      <c r="B1307" s="2"/>
      <c r="E1307" s="279"/>
      <c r="F1307" s="280"/>
      <c r="G1307" s="45"/>
      <c r="H1307" s="45"/>
      <c r="I1307" s="278"/>
      <c r="J1307" s="45"/>
      <c r="K1307" s="66"/>
      <c r="L1307" s="66"/>
    </row>
    <row r="1308" spans="1:12" x14ac:dyDescent="0.2">
      <c r="A1308" s="41"/>
      <c r="B1308" s="2"/>
      <c r="E1308" s="279"/>
      <c r="F1308" s="280"/>
      <c r="G1308" s="45"/>
      <c r="H1308" s="45"/>
      <c r="I1308" s="278"/>
      <c r="J1308" s="45"/>
      <c r="K1308" s="66"/>
      <c r="L1308" s="66"/>
    </row>
    <row r="1309" spans="1:12" x14ac:dyDescent="0.2">
      <c r="A1309" s="41"/>
      <c r="B1309" s="2"/>
      <c r="E1309" s="279"/>
      <c r="F1309" s="280"/>
      <c r="G1309" s="45"/>
      <c r="H1309" s="45"/>
      <c r="I1309" s="278"/>
      <c r="J1309" s="45"/>
      <c r="K1309" s="66"/>
      <c r="L1309" s="66"/>
    </row>
    <row r="1310" spans="1:12" x14ac:dyDescent="0.2">
      <c r="A1310" s="41"/>
      <c r="B1310" s="2"/>
      <c r="E1310" s="279"/>
      <c r="F1310" s="280"/>
      <c r="G1310" s="45"/>
      <c r="H1310" s="45"/>
      <c r="I1310" s="278"/>
      <c r="J1310" s="45"/>
      <c r="K1310" s="66"/>
      <c r="L1310" s="66"/>
    </row>
    <row r="1311" spans="1:12" x14ac:dyDescent="0.2">
      <c r="A1311" s="41"/>
      <c r="B1311" s="2"/>
      <c r="E1311" s="279"/>
      <c r="F1311" s="280"/>
      <c r="G1311" s="45"/>
      <c r="H1311" s="45"/>
      <c r="I1311" s="278"/>
      <c r="J1311" s="45"/>
      <c r="K1311" s="66"/>
      <c r="L1311" s="66"/>
    </row>
    <row r="1312" spans="1:12" x14ac:dyDescent="0.2">
      <c r="A1312" s="41"/>
      <c r="B1312" s="2"/>
      <c r="E1312" s="279"/>
      <c r="F1312" s="280"/>
      <c r="G1312" s="45"/>
      <c r="H1312" s="45"/>
      <c r="I1312" s="278"/>
      <c r="J1312" s="45"/>
      <c r="K1312" s="66"/>
      <c r="L1312" s="66"/>
    </row>
    <row r="1313" spans="1:12" x14ac:dyDescent="0.2">
      <c r="A1313" s="41"/>
      <c r="B1313" s="2"/>
      <c r="E1313" s="279"/>
      <c r="F1313" s="280"/>
      <c r="G1313" s="45"/>
      <c r="H1313" s="45"/>
      <c r="I1313" s="278"/>
      <c r="J1313" s="45"/>
      <c r="K1313" s="66"/>
      <c r="L1313" s="66"/>
    </row>
    <row r="1314" spans="1:12" x14ac:dyDescent="0.2">
      <c r="A1314" s="41"/>
      <c r="B1314" s="2"/>
      <c r="E1314" s="279"/>
      <c r="F1314" s="280"/>
      <c r="G1314" s="45"/>
      <c r="H1314" s="45"/>
      <c r="I1314" s="278"/>
      <c r="J1314" s="45"/>
      <c r="K1314" s="66"/>
      <c r="L1314" s="66"/>
    </row>
    <row r="1315" spans="1:12" x14ac:dyDescent="0.2">
      <c r="A1315" s="41"/>
      <c r="B1315" s="2"/>
      <c r="E1315" s="279"/>
      <c r="F1315" s="280"/>
      <c r="G1315" s="45"/>
      <c r="H1315" s="45"/>
      <c r="I1315" s="278"/>
      <c r="J1315" s="45"/>
      <c r="K1315" s="66"/>
      <c r="L1315" s="66"/>
    </row>
    <row r="1316" spans="1:12" x14ac:dyDescent="0.2">
      <c r="A1316" s="41"/>
      <c r="B1316" s="2"/>
      <c r="E1316" s="279"/>
      <c r="F1316" s="280"/>
      <c r="G1316" s="45"/>
      <c r="H1316" s="45"/>
      <c r="I1316" s="278"/>
      <c r="J1316" s="45"/>
      <c r="K1316" s="66"/>
      <c r="L1316" s="66"/>
    </row>
    <row r="1317" spans="1:12" x14ac:dyDescent="0.2">
      <c r="A1317" s="41"/>
      <c r="B1317" s="2"/>
      <c r="E1317" s="279"/>
      <c r="F1317" s="280"/>
      <c r="G1317" s="45"/>
      <c r="H1317" s="45"/>
      <c r="I1317" s="278"/>
      <c r="J1317" s="45"/>
      <c r="K1317" s="66"/>
      <c r="L1317" s="66"/>
    </row>
    <row r="1318" spans="1:12" x14ac:dyDescent="0.2">
      <c r="A1318" s="41"/>
      <c r="B1318" s="2"/>
      <c r="E1318" s="279"/>
      <c r="F1318" s="280"/>
      <c r="G1318" s="45"/>
      <c r="H1318" s="45"/>
      <c r="I1318" s="278"/>
      <c r="J1318" s="45"/>
      <c r="K1318" s="66"/>
      <c r="L1318" s="66"/>
    </row>
    <row r="1319" spans="1:12" x14ac:dyDescent="0.2">
      <c r="A1319" s="41"/>
      <c r="B1319" s="2"/>
      <c r="E1319" s="279"/>
      <c r="F1319" s="280"/>
      <c r="G1319" s="45"/>
      <c r="H1319" s="45"/>
      <c r="I1319" s="278"/>
      <c r="J1319" s="45"/>
      <c r="K1319" s="66"/>
      <c r="L1319" s="66"/>
    </row>
    <row r="1320" spans="1:12" x14ac:dyDescent="0.2">
      <c r="A1320" s="41"/>
      <c r="B1320" s="2"/>
      <c r="E1320" s="279"/>
      <c r="F1320" s="280"/>
      <c r="G1320" s="45"/>
      <c r="H1320" s="45"/>
      <c r="I1320" s="278"/>
      <c r="J1320" s="45"/>
      <c r="K1320" s="66"/>
      <c r="L1320" s="66"/>
    </row>
    <row r="1321" spans="1:12" x14ac:dyDescent="0.2">
      <c r="A1321" s="41"/>
      <c r="B1321" s="2"/>
      <c r="E1321" s="279"/>
      <c r="F1321" s="280"/>
      <c r="G1321" s="45"/>
      <c r="H1321" s="45"/>
      <c r="I1321" s="278"/>
      <c r="J1321" s="45"/>
      <c r="K1321" s="66"/>
      <c r="L1321" s="66"/>
    </row>
    <row r="1322" spans="1:12" x14ac:dyDescent="0.2">
      <c r="A1322" s="41"/>
      <c r="B1322" s="2"/>
      <c r="E1322" s="279"/>
      <c r="F1322" s="280"/>
      <c r="G1322" s="45"/>
      <c r="H1322" s="45"/>
      <c r="I1322" s="278"/>
      <c r="J1322" s="45"/>
      <c r="K1322" s="66"/>
      <c r="L1322" s="66"/>
    </row>
    <row r="1323" spans="1:12" x14ac:dyDescent="0.2">
      <c r="A1323" s="41"/>
      <c r="B1323" s="2"/>
      <c r="E1323" s="279"/>
      <c r="F1323" s="280"/>
      <c r="G1323" s="45"/>
      <c r="H1323" s="45"/>
      <c r="I1323" s="278"/>
      <c r="J1323" s="45"/>
      <c r="K1323" s="66"/>
      <c r="L1323" s="66"/>
    </row>
    <row r="1324" spans="1:12" x14ac:dyDescent="0.2">
      <c r="A1324" s="41"/>
      <c r="B1324" s="2"/>
      <c r="E1324" s="279"/>
      <c r="F1324" s="280"/>
      <c r="G1324" s="45"/>
      <c r="H1324" s="45"/>
      <c r="I1324" s="278"/>
      <c r="J1324" s="45"/>
      <c r="K1324" s="66"/>
      <c r="L1324" s="66"/>
    </row>
    <row r="1325" spans="1:12" x14ac:dyDescent="0.2">
      <c r="A1325" s="41"/>
      <c r="B1325" s="2"/>
      <c r="E1325" s="279"/>
      <c r="F1325" s="280"/>
      <c r="G1325" s="45"/>
      <c r="H1325" s="45"/>
      <c r="I1325" s="278"/>
      <c r="J1325" s="45"/>
      <c r="K1325" s="66"/>
      <c r="L1325" s="66"/>
    </row>
    <row r="1326" spans="1:12" x14ac:dyDescent="0.2">
      <c r="A1326" s="41"/>
      <c r="B1326" s="2"/>
      <c r="E1326" s="279"/>
      <c r="F1326" s="280"/>
      <c r="G1326" s="45"/>
      <c r="H1326" s="45"/>
      <c r="I1326" s="278"/>
      <c r="J1326" s="45"/>
      <c r="K1326" s="66"/>
      <c r="L1326" s="66"/>
    </row>
    <row r="1327" spans="1:12" x14ac:dyDescent="0.2">
      <c r="A1327" s="41"/>
      <c r="B1327" s="2"/>
      <c r="E1327" s="279"/>
      <c r="F1327" s="280"/>
      <c r="G1327" s="45"/>
      <c r="H1327" s="45"/>
      <c r="I1327" s="278"/>
      <c r="J1327" s="45"/>
      <c r="K1327" s="66"/>
      <c r="L1327" s="66"/>
    </row>
    <row r="1328" spans="1:12" x14ac:dyDescent="0.2">
      <c r="A1328" s="41"/>
      <c r="B1328" s="2"/>
      <c r="E1328" s="279"/>
      <c r="F1328" s="280"/>
      <c r="G1328" s="45"/>
      <c r="H1328" s="45"/>
      <c r="I1328" s="278"/>
      <c r="J1328" s="45"/>
      <c r="K1328" s="66"/>
      <c r="L1328" s="66"/>
    </row>
    <row r="1329" spans="1:12" x14ac:dyDescent="0.2">
      <c r="A1329" s="41"/>
      <c r="B1329" s="2"/>
      <c r="E1329" s="279"/>
      <c r="F1329" s="280"/>
      <c r="G1329" s="45"/>
      <c r="H1329" s="45"/>
      <c r="I1329" s="278"/>
      <c r="J1329" s="45"/>
      <c r="K1329" s="66"/>
      <c r="L1329" s="66"/>
    </row>
    <row r="1330" spans="1:12" x14ac:dyDescent="0.2">
      <c r="A1330" s="41"/>
      <c r="B1330" s="2"/>
      <c r="E1330" s="279"/>
      <c r="F1330" s="280"/>
      <c r="G1330" s="45"/>
      <c r="H1330" s="45"/>
      <c r="I1330" s="278"/>
      <c r="J1330" s="45"/>
      <c r="K1330" s="66"/>
      <c r="L1330" s="66"/>
    </row>
    <row r="1331" spans="1:12" x14ac:dyDescent="0.2">
      <c r="A1331" s="41"/>
      <c r="B1331" s="2"/>
      <c r="E1331" s="279"/>
      <c r="F1331" s="280"/>
      <c r="G1331" s="45"/>
      <c r="H1331" s="45"/>
      <c r="I1331" s="278"/>
      <c r="J1331" s="45"/>
      <c r="K1331" s="66"/>
      <c r="L1331" s="66"/>
    </row>
    <row r="1332" spans="1:12" x14ac:dyDescent="0.2">
      <c r="A1332" s="41"/>
      <c r="B1332" s="2"/>
      <c r="E1332" s="279"/>
      <c r="F1332" s="280"/>
      <c r="G1332" s="45"/>
      <c r="H1332" s="45"/>
      <c r="I1332" s="278"/>
      <c r="J1332" s="45"/>
      <c r="K1332" s="66"/>
      <c r="L1332" s="66"/>
    </row>
    <row r="1333" spans="1:12" x14ac:dyDescent="0.2">
      <c r="A1333" s="41"/>
      <c r="B1333" s="2"/>
      <c r="E1333" s="279"/>
      <c r="F1333" s="280"/>
      <c r="G1333" s="45"/>
      <c r="H1333" s="45"/>
      <c r="I1333" s="278"/>
      <c r="J1333" s="45"/>
      <c r="K1333" s="66"/>
      <c r="L1333" s="66"/>
    </row>
    <row r="1334" spans="1:12" x14ac:dyDescent="0.2">
      <c r="A1334" s="41"/>
      <c r="B1334" s="2"/>
      <c r="E1334" s="279"/>
      <c r="F1334" s="280"/>
      <c r="G1334" s="45"/>
      <c r="H1334" s="45"/>
      <c r="I1334" s="278"/>
      <c r="J1334" s="45"/>
      <c r="K1334" s="66"/>
      <c r="L1334" s="66"/>
    </row>
    <row r="1335" spans="1:12" x14ac:dyDescent="0.2">
      <c r="A1335" s="41"/>
      <c r="B1335" s="2"/>
      <c r="E1335" s="279"/>
      <c r="F1335" s="280"/>
      <c r="G1335" s="45"/>
      <c r="H1335" s="45"/>
      <c r="I1335" s="278"/>
      <c r="J1335" s="45"/>
      <c r="K1335" s="66"/>
      <c r="L1335" s="66"/>
    </row>
    <row r="1336" spans="1:12" x14ac:dyDescent="0.2">
      <c r="A1336" s="41"/>
      <c r="B1336" s="2"/>
      <c r="E1336" s="279"/>
      <c r="F1336" s="280"/>
      <c r="G1336" s="45"/>
      <c r="H1336" s="45"/>
      <c r="I1336" s="278"/>
      <c r="J1336" s="45"/>
      <c r="K1336" s="66"/>
      <c r="L1336" s="66"/>
    </row>
    <row r="1337" spans="1:12" x14ac:dyDescent="0.2">
      <c r="A1337" s="41"/>
      <c r="B1337" s="2"/>
      <c r="E1337" s="279"/>
      <c r="F1337" s="280"/>
      <c r="G1337" s="45"/>
      <c r="H1337" s="45"/>
      <c r="I1337" s="278"/>
      <c r="J1337" s="45"/>
      <c r="K1337" s="66"/>
      <c r="L1337" s="66"/>
    </row>
    <row r="1338" spans="1:12" x14ac:dyDescent="0.2">
      <c r="A1338" s="41"/>
      <c r="B1338" s="2"/>
      <c r="E1338" s="279"/>
      <c r="F1338" s="280"/>
      <c r="G1338" s="45"/>
      <c r="H1338" s="45"/>
      <c r="I1338" s="278"/>
      <c r="J1338" s="45"/>
      <c r="K1338" s="66"/>
      <c r="L1338" s="66"/>
    </row>
    <row r="1339" spans="1:12" x14ac:dyDescent="0.2">
      <c r="A1339" s="41"/>
      <c r="B1339" s="2"/>
      <c r="E1339" s="279"/>
      <c r="F1339" s="280"/>
      <c r="G1339" s="45"/>
      <c r="H1339" s="45"/>
      <c r="I1339" s="278"/>
      <c r="J1339" s="45"/>
      <c r="K1339" s="66"/>
      <c r="L1339" s="66"/>
    </row>
    <row r="1340" spans="1:12" x14ac:dyDescent="0.2">
      <c r="A1340" s="41"/>
      <c r="B1340" s="2"/>
      <c r="E1340" s="279"/>
      <c r="F1340" s="280"/>
      <c r="G1340" s="45"/>
      <c r="H1340" s="45"/>
      <c r="I1340" s="278"/>
      <c r="J1340" s="45"/>
      <c r="K1340" s="66"/>
      <c r="L1340" s="66"/>
    </row>
    <row r="1341" spans="1:12" x14ac:dyDescent="0.2">
      <c r="A1341" s="41"/>
      <c r="B1341" s="2"/>
      <c r="E1341" s="279"/>
      <c r="F1341" s="280"/>
      <c r="G1341" s="45"/>
      <c r="H1341" s="45"/>
      <c r="I1341" s="278"/>
      <c r="J1341" s="45"/>
      <c r="K1341" s="66"/>
      <c r="L1341" s="66"/>
    </row>
    <row r="1342" spans="1:12" x14ac:dyDescent="0.2">
      <c r="A1342" s="41"/>
      <c r="B1342" s="2"/>
      <c r="E1342" s="279"/>
      <c r="F1342" s="280"/>
      <c r="G1342" s="45"/>
      <c r="H1342" s="45"/>
      <c r="I1342" s="278"/>
      <c r="J1342" s="45"/>
      <c r="K1342" s="66"/>
      <c r="L1342" s="66"/>
    </row>
    <row r="1343" spans="1:12" x14ac:dyDescent="0.2">
      <c r="A1343" s="41"/>
      <c r="B1343" s="2"/>
      <c r="E1343" s="279"/>
      <c r="F1343" s="280"/>
      <c r="G1343" s="45"/>
      <c r="H1343" s="45"/>
      <c r="I1343" s="278"/>
      <c r="J1343" s="45"/>
      <c r="K1343" s="66"/>
      <c r="L1343" s="66"/>
    </row>
    <row r="1344" spans="1:12" x14ac:dyDescent="0.2">
      <c r="A1344" s="41"/>
      <c r="B1344" s="2"/>
      <c r="E1344" s="279"/>
      <c r="F1344" s="280"/>
      <c r="G1344" s="45"/>
      <c r="H1344" s="45"/>
      <c r="I1344" s="278"/>
      <c r="J1344" s="45"/>
      <c r="K1344" s="66"/>
      <c r="L1344" s="66"/>
    </row>
    <row r="1345" spans="1:12" x14ac:dyDescent="0.2">
      <c r="A1345" s="41"/>
      <c r="B1345" s="2"/>
      <c r="E1345" s="279"/>
      <c r="F1345" s="280"/>
      <c r="G1345" s="45"/>
      <c r="H1345" s="45"/>
      <c r="I1345" s="278"/>
      <c r="J1345" s="45"/>
      <c r="K1345" s="66"/>
      <c r="L1345" s="66"/>
    </row>
    <row r="1346" spans="1:12" x14ac:dyDescent="0.2">
      <c r="A1346" s="41"/>
      <c r="B1346" s="2"/>
      <c r="E1346" s="279"/>
      <c r="F1346" s="280"/>
      <c r="G1346" s="45"/>
      <c r="H1346" s="45"/>
      <c r="I1346" s="278"/>
      <c r="J1346" s="45"/>
      <c r="K1346" s="66"/>
      <c r="L1346" s="66"/>
    </row>
    <row r="1347" spans="1:12" x14ac:dyDescent="0.2">
      <c r="A1347" s="41"/>
      <c r="B1347" s="2"/>
      <c r="E1347" s="279"/>
      <c r="F1347" s="280"/>
      <c r="G1347" s="45"/>
      <c r="H1347" s="45"/>
      <c r="I1347" s="278"/>
      <c r="J1347" s="45"/>
      <c r="K1347" s="66"/>
      <c r="L1347" s="66"/>
    </row>
    <row r="1348" spans="1:12" x14ac:dyDescent="0.2">
      <c r="A1348" s="41"/>
      <c r="B1348" s="2"/>
      <c r="E1348" s="279"/>
      <c r="F1348" s="280"/>
      <c r="G1348" s="45"/>
      <c r="H1348" s="45"/>
      <c r="I1348" s="278"/>
      <c r="J1348" s="45"/>
      <c r="K1348" s="66"/>
      <c r="L1348" s="66"/>
    </row>
    <row r="1349" spans="1:12" x14ac:dyDescent="0.2">
      <c r="A1349" s="41"/>
      <c r="B1349" s="2"/>
      <c r="E1349" s="279"/>
      <c r="F1349" s="280"/>
      <c r="G1349" s="45"/>
      <c r="H1349" s="45"/>
      <c r="I1349" s="278"/>
      <c r="J1349" s="45"/>
      <c r="K1349" s="66"/>
      <c r="L1349" s="66"/>
    </row>
    <row r="1350" spans="1:12" x14ac:dyDescent="0.2">
      <c r="A1350" s="41"/>
      <c r="B1350" s="2"/>
      <c r="E1350" s="279"/>
      <c r="F1350" s="280"/>
      <c r="G1350" s="45"/>
      <c r="H1350" s="45"/>
      <c r="I1350" s="278"/>
      <c r="J1350" s="45"/>
      <c r="K1350" s="66"/>
      <c r="L1350" s="66"/>
    </row>
    <row r="1351" spans="1:12" x14ac:dyDescent="0.2">
      <c r="A1351" s="41"/>
      <c r="B1351" s="2"/>
      <c r="E1351" s="279"/>
      <c r="F1351" s="280"/>
      <c r="G1351" s="45"/>
      <c r="H1351" s="45"/>
      <c r="I1351" s="278"/>
      <c r="J1351" s="45"/>
      <c r="K1351" s="66"/>
      <c r="L1351" s="66"/>
    </row>
    <row r="1352" spans="1:12" x14ac:dyDescent="0.2">
      <c r="A1352" s="41"/>
      <c r="B1352" s="2"/>
      <c r="E1352" s="279"/>
      <c r="F1352" s="280"/>
      <c r="G1352" s="45"/>
      <c r="H1352" s="45"/>
      <c r="I1352" s="278"/>
      <c r="J1352" s="45"/>
      <c r="K1352" s="66"/>
      <c r="L1352" s="66"/>
    </row>
    <row r="1353" spans="1:12" x14ac:dyDescent="0.2">
      <c r="A1353" s="41"/>
      <c r="B1353" s="2"/>
      <c r="E1353" s="279"/>
      <c r="F1353" s="280"/>
      <c r="G1353" s="45"/>
      <c r="H1353" s="45"/>
      <c r="I1353" s="278"/>
      <c r="J1353" s="45"/>
      <c r="K1353" s="66"/>
      <c r="L1353" s="66"/>
    </row>
    <row r="1354" spans="1:12" x14ac:dyDescent="0.2">
      <c r="A1354" s="41"/>
      <c r="B1354" s="2"/>
      <c r="E1354" s="279"/>
      <c r="F1354" s="280"/>
      <c r="G1354" s="45"/>
      <c r="H1354" s="45"/>
      <c r="I1354" s="278"/>
      <c r="J1354" s="45"/>
      <c r="K1354" s="66"/>
      <c r="L1354" s="66"/>
    </row>
    <row r="1355" spans="1:12" x14ac:dyDescent="0.2">
      <c r="A1355" s="41"/>
      <c r="B1355" s="2"/>
      <c r="E1355" s="279"/>
      <c r="F1355" s="280"/>
      <c r="G1355" s="45"/>
      <c r="H1355" s="45"/>
      <c r="I1355" s="278"/>
      <c r="J1355" s="45"/>
      <c r="K1355" s="66"/>
      <c r="L1355" s="66"/>
    </row>
    <row r="1356" spans="1:12" x14ac:dyDescent="0.2">
      <c r="A1356" s="41"/>
      <c r="B1356" s="2"/>
      <c r="E1356" s="279"/>
      <c r="F1356" s="280"/>
      <c r="G1356" s="45"/>
      <c r="H1356" s="45"/>
      <c r="I1356" s="278"/>
      <c r="J1356" s="45"/>
      <c r="K1356" s="66"/>
      <c r="L1356" s="66"/>
    </row>
    <row r="1357" spans="1:12" x14ac:dyDescent="0.2">
      <c r="A1357" s="41"/>
      <c r="B1357" s="2"/>
      <c r="E1357" s="279"/>
      <c r="F1357" s="280"/>
      <c r="G1357" s="45"/>
      <c r="H1357" s="45"/>
      <c r="I1357" s="278"/>
      <c r="J1357" s="45"/>
      <c r="K1357" s="66"/>
      <c r="L1357" s="66"/>
    </row>
    <row r="1358" spans="1:12" x14ac:dyDescent="0.2">
      <c r="A1358" s="41"/>
      <c r="B1358" s="2"/>
      <c r="E1358" s="279"/>
      <c r="F1358" s="280"/>
      <c r="G1358" s="45"/>
      <c r="H1358" s="45"/>
      <c r="I1358" s="278"/>
      <c r="J1358" s="45"/>
      <c r="K1358" s="66"/>
      <c r="L1358" s="66"/>
    </row>
    <row r="1359" spans="1:12" x14ac:dyDescent="0.2">
      <c r="A1359" s="41"/>
      <c r="B1359" s="2"/>
      <c r="E1359" s="279"/>
      <c r="F1359" s="280"/>
      <c r="G1359" s="45"/>
      <c r="H1359" s="45"/>
      <c r="I1359" s="278"/>
      <c r="J1359" s="45"/>
      <c r="K1359" s="66"/>
      <c r="L1359" s="66"/>
    </row>
    <row r="1360" spans="1:12" x14ac:dyDescent="0.2">
      <c r="A1360" s="41"/>
      <c r="B1360" s="2"/>
      <c r="E1360" s="279"/>
      <c r="F1360" s="280"/>
      <c r="G1360" s="45"/>
      <c r="H1360" s="45"/>
      <c r="I1360" s="278"/>
      <c r="J1360" s="45"/>
      <c r="K1360" s="66"/>
      <c r="L1360" s="66"/>
    </row>
    <row r="1361" spans="1:12" x14ac:dyDescent="0.2">
      <c r="A1361" s="41"/>
      <c r="B1361" s="2"/>
      <c r="E1361" s="279"/>
      <c r="F1361" s="280"/>
      <c r="G1361" s="45"/>
      <c r="H1361" s="45"/>
      <c r="I1361" s="278"/>
      <c r="J1361" s="45"/>
      <c r="K1361" s="66"/>
      <c r="L1361" s="66"/>
    </row>
    <row r="1362" spans="1:12" x14ac:dyDescent="0.2">
      <c r="A1362" s="41"/>
      <c r="B1362" s="2"/>
      <c r="E1362" s="279"/>
      <c r="F1362" s="280"/>
      <c r="G1362" s="45"/>
      <c r="H1362" s="45"/>
      <c r="I1362" s="278"/>
      <c r="J1362" s="45"/>
      <c r="K1362" s="66"/>
      <c r="L1362" s="66"/>
    </row>
    <row r="1363" spans="1:12" x14ac:dyDescent="0.2">
      <c r="A1363" s="41"/>
      <c r="B1363" s="2"/>
      <c r="E1363" s="279"/>
      <c r="F1363" s="280"/>
      <c r="G1363" s="45"/>
      <c r="H1363" s="45"/>
      <c r="I1363" s="278"/>
      <c r="J1363" s="45"/>
      <c r="K1363" s="66"/>
      <c r="L1363" s="66"/>
    </row>
    <row r="1364" spans="1:12" x14ac:dyDescent="0.2">
      <c r="A1364" s="41"/>
      <c r="B1364" s="2"/>
      <c r="E1364" s="279"/>
      <c r="F1364" s="280"/>
      <c r="G1364" s="45"/>
      <c r="H1364" s="45"/>
      <c r="I1364" s="278"/>
      <c r="J1364" s="45"/>
      <c r="K1364" s="66"/>
      <c r="L1364" s="66"/>
    </row>
    <row r="1365" spans="1:12" x14ac:dyDescent="0.2">
      <c r="A1365" s="41"/>
      <c r="B1365" s="2"/>
      <c r="E1365" s="279"/>
      <c r="F1365" s="280"/>
      <c r="G1365" s="45"/>
      <c r="H1365" s="45"/>
      <c r="I1365" s="278"/>
      <c r="J1365" s="45"/>
      <c r="K1365" s="66"/>
      <c r="L1365" s="66"/>
    </row>
    <row r="1366" spans="1:12" x14ac:dyDescent="0.2">
      <c r="A1366" s="41"/>
      <c r="B1366" s="2"/>
      <c r="E1366" s="279"/>
      <c r="F1366" s="280"/>
      <c r="G1366" s="45"/>
      <c r="H1366" s="45"/>
      <c r="I1366" s="278"/>
      <c r="J1366" s="45"/>
      <c r="K1366" s="66"/>
      <c r="L1366" s="66"/>
    </row>
    <row r="1367" spans="1:12" x14ac:dyDescent="0.2">
      <c r="A1367" s="41"/>
      <c r="B1367" s="2"/>
      <c r="E1367" s="279"/>
      <c r="F1367" s="280"/>
      <c r="G1367" s="45"/>
      <c r="H1367" s="45"/>
      <c r="I1367" s="278"/>
      <c r="J1367" s="45"/>
      <c r="K1367" s="66"/>
      <c r="L1367" s="66"/>
    </row>
    <row r="1368" spans="1:12" x14ac:dyDescent="0.2">
      <c r="A1368" s="41"/>
      <c r="B1368" s="2"/>
      <c r="E1368" s="279"/>
      <c r="F1368" s="280"/>
      <c r="G1368" s="45"/>
      <c r="H1368" s="45"/>
      <c r="I1368" s="278"/>
      <c r="J1368" s="45"/>
      <c r="K1368" s="66"/>
      <c r="L1368" s="66"/>
    </row>
    <row r="1369" spans="1:12" x14ac:dyDescent="0.2">
      <c r="A1369" s="41"/>
      <c r="B1369" s="2"/>
      <c r="E1369" s="279"/>
      <c r="F1369" s="280"/>
      <c r="G1369" s="45"/>
      <c r="H1369" s="45"/>
      <c r="I1369" s="278"/>
      <c r="J1369" s="45"/>
      <c r="K1369" s="66"/>
      <c r="L1369" s="66"/>
    </row>
    <row r="1370" spans="1:12" x14ac:dyDescent="0.2">
      <c r="A1370" s="41"/>
      <c r="B1370" s="2"/>
      <c r="E1370" s="279"/>
      <c r="F1370" s="280"/>
      <c r="G1370" s="45"/>
      <c r="H1370" s="45"/>
      <c r="I1370" s="278"/>
      <c r="J1370" s="45"/>
      <c r="K1370" s="66"/>
      <c r="L1370" s="66"/>
    </row>
    <row r="1371" spans="1:12" x14ac:dyDescent="0.2">
      <c r="A1371" s="41"/>
      <c r="B1371" s="2"/>
      <c r="E1371" s="279"/>
      <c r="F1371" s="280"/>
      <c r="G1371" s="45"/>
      <c r="H1371" s="45"/>
      <c r="I1371" s="278"/>
      <c r="J1371" s="45"/>
      <c r="K1371" s="66"/>
      <c r="L1371" s="66"/>
    </row>
    <row r="1372" spans="1:12" x14ac:dyDescent="0.2">
      <c r="A1372" s="41"/>
      <c r="B1372" s="2"/>
      <c r="E1372" s="279"/>
      <c r="F1372" s="280"/>
      <c r="G1372" s="45"/>
      <c r="H1372" s="45"/>
      <c r="I1372" s="278"/>
      <c r="J1372" s="45"/>
      <c r="K1372" s="66"/>
      <c r="L1372" s="66"/>
    </row>
    <row r="1373" spans="1:12" x14ac:dyDescent="0.2">
      <c r="A1373" s="41"/>
      <c r="B1373" s="2"/>
      <c r="E1373" s="279"/>
      <c r="F1373" s="280"/>
      <c r="G1373" s="45"/>
      <c r="H1373" s="45"/>
      <c r="I1373" s="278"/>
      <c r="J1373" s="45"/>
      <c r="K1373" s="66"/>
      <c r="L1373" s="66"/>
    </row>
    <row r="1374" spans="1:12" x14ac:dyDescent="0.2">
      <c r="A1374" s="41"/>
      <c r="B1374" s="2"/>
      <c r="E1374" s="279"/>
      <c r="F1374" s="280"/>
      <c r="G1374" s="45"/>
      <c r="H1374" s="45"/>
      <c r="I1374" s="278"/>
      <c r="J1374" s="45"/>
      <c r="K1374" s="66"/>
      <c r="L1374" s="66"/>
    </row>
    <row r="1375" spans="1:12" x14ac:dyDescent="0.2">
      <c r="A1375" s="41"/>
      <c r="B1375" s="2"/>
      <c r="E1375" s="279"/>
      <c r="F1375" s="280"/>
      <c r="G1375" s="45"/>
      <c r="H1375" s="45"/>
      <c r="I1375" s="278"/>
      <c r="J1375" s="45"/>
      <c r="K1375" s="66"/>
      <c r="L1375" s="66"/>
    </row>
    <row r="1376" spans="1:12" x14ac:dyDescent="0.2">
      <c r="A1376" s="41"/>
      <c r="B1376" s="2"/>
      <c r="E1376" s="279"/>
      <c r="F1376" s="280"/>
      <c r="G1376" s="45"/>
      <c r="H1376" s="45"/>
      <c r="I1376" s="278"/>
      <c r="J1376" s="45"/>
      <c r="K1376" s="66"/>
      <c r="L1376" s="66"/>
    </row>
    <row r="1377" spans="1:12" x14ac:dyDescent="0.2">
      <c r="A1377" s="41"/>
      <c r="B1377" s="2"/>
      <c r="E1377" s="279"/>
      <c r="F1377" s="280"/>
      <c r="G1377" s="45"/>
      <c r="H1377" s="45"/>
      <c r="I1377" s="278"/>
      <c r="J1377" s="45"/>
      <c r="K1377" s="66"/>
      <c r="L1377" s="66"/>
    </row>
    <row r="1378" spans="1:12" x14ac:dyDescent="0.2">
      <c r="A1378" s="41"/>
      <c r="B1378" s="2"/>
      <c r="E1378" s="279"/>
      <c r="F1378" s="280"/>
      <c r="G1378" s="45"/>
      <c r="H1378" s="45"/>
      <c r="I1378" s="278"/>
      <c r="J1378" s="45"/>
      <c r="K1378" s="66"/>
      <c r="L1378" s="66"/>
    </row>
    <row r="1379" spans="1:12" x14ac:dyDescent="0.2">
      <c r="A1379" s="41"/>
      <c r="B1379" s="2"/>
      <c r="E1379" s="279"/>
      <c r="F1379" s="280"/>
      <c r="G1379" s="45"/>
      <c r="H1379" s="45"/>
      <c r="I1379" s="278"/>
      <c r="J1379" s="45"/>
      <c r="K1379" s="66"/>
      <c r="L1379" s="66"/>
    </row>
    <row r="1380" spans="1:12" x14ac:dyDescent="0.2">
      <c r="A1380" s="41"/>
      <c r="B1380" s="2"/>
      <c r="E1380" s="279"/>
      <c r="F1380" s="280"/>
      <c r="G1380" s="45"/>
      <c r="H1380" s="45"/>
      <c r="I1380" s="278"/>
      <c r="J1380" s="45"/>
      <c r="K1380" s="66"/>
      <c r="L1380" s="66"/>
    </row>
    <row r="1381" spans="1:12" x14ac:dyDescent="0.2">
      <c r="A1381" s="41"/>
      <c r="B1381" s="2"/>
      <c r="E1381" s="279"/>
      <c r="F1381" s="280"/>
      <c r="G1381" s="45"/>
      <c r="H1381" s="45"/>
      <c r="I1381" s="278"/>
      <c r="J1381" s="45"/>
      <c r="K1381" s="66"/>
      <c r="L1381" s="66"/>
    </row>
    <row r="1382" spans="1:12" x14ac:dyDescent="0.2">
      <c r="A1382" s="41"/>
      <c r="B1382" s="2"/>
      <c r="E1382" s="279"/>
      <c r="F1382" s="280"/>
      <c r="G1382" s="45"/>
      <c r="H1382" s="45"/>
      <c r="I1382" s="278"/>
      <c r="J1382" s="45"/>
      <c r="K1382" s="66"/>
      <c r="L1382" s="66"/>
    </row>
    <row r="1383" spans="1:12" x14ac:dyDescent="0.2">
      <c r="A1383" s="41"/>
      <c r="B1383" s="2"/>
      <c r="E1383" s="279"/>
      <c r="F1383" s="280"/>
      <c r="G1383" s="45"/>
      <c r="H1383" s="45"/>
      <c r="I1383" s="278"/>
      <c r="J1383" s="45"/>
      <c r="K1383" s="66"/>
      <c r="L1383" s="66"/>
    </row>
    <row r="1384" spans="1:12" x14ac:dyDescent="0.2">
      <c r="A1384" s="41"/>
      <c r="B1384" s="2"/>
      <c r="E1384" s="279"/>
      <c r="F1384" s="280"/>
      <c r="G1384" s="45"/>
      <c r="H1384" s="45"/>
      <c r="I1384" s="278"/>
      <c r="J1384" s="45"/>
      <c r="K1384" s="66"/>
      <c r="L1384" s="66"/>
    </row>
    <row r="1385" spans="1:12" x14ac:dyDescent="0.2">
      <c r="A1385" s="41"/>
      <c r="B1385" s="2"/>
      <c r="E1385" s="279"/>
      <c r="F1385" s="280"/>
      <c r="G1385" s="45"/>
      <c r="H1385" s="45"/>
      <c r="I1385" s="278"/>
      <c r="J1385" s="45"/>
      <c r="K1385" s="66"/>
      <c r="L1385" s="66"/>
    </row>
    <row r="1386" spans="1:12" x14ac:dyDescent="0.2">
      <c r="A1386" s="41"/>
      <c r="B1386" s="2"/>
      <c r="E1386" s="279"/>
      <c r="F1386" s="280"/>
      <c r="G1386" s="45"/>
      <c r="H1386" s="45"/>
      <c r="I1386" s="278"/>
      <c r="J1386" s="45"/>
      <c r="K1386" s="66"/>
      <c r="L1386" s="66"/>
    </row>
    <row r="1387" spans="1:12" x14ac:dyDescent="0.2">
      <c r="A1387" s="41"/>
      <c r="B1387" s="2"/>
      <c r="E1387" s="279"/>
      <c r="F1387" s="280"/>
      <c r="G1387" s="45"/>
      <c r="H1387" s="45"/>
      <c r="I1387" s="278"/>
      <c r="J1387" s="45"/>
      <c r="K1387" s="66"/>
      <c r="L1387" s="66"/>
    </row>
    <row r="1388" spans="1:12" x14ac:dyDescent="0.2">
      <c r="A1388" s="41"/>
      <c r="B1388" s="2"/>
      <c r="E1388" s="279"/>
      <c r="F1388" s="280"/>
      <c r="G1388" s="45"/>
      <c r="H1388" s="45"/>
      <c r="I1388" s="278"/>
      <c r="J1388" s="45"/>
      <c r="K1388" s="66"/>
      <c r="L1388" s="66"/>
    </row>
    <row r="1389" spans="1:12" x14ac:dyDescent="0.2">
      <c r="A1389" s="41"/>
      <c r="B1389" s="2"/>
      <c r="E1389" s="279"/>
      <c r="F1389" s="280"/>
      <c r="G1389" s="45"/>
      <c r="H1389" s="45"/>
      <c r="I1389" s="278"/>
      <c r="J1389" s="45"/>
      <c r="K1389" s="66"/>
      <c r="L1389" s="66"/>
    </row>
    <row r="1390" spans="1:12" x14ac:dyDescent="0.2">
      <c r="A1390" s="41"/>
      <c r="B1390" s="2"/>
      <c r="E1390" s="279"/>
      <c r="F1390" s="280"/>
      <c r="G1390" s="45"/>
      <c r="H1390" s="45"/>
      <c r="I1390" s="278"/>
      <c r="J1390" s="45"/>
      <c r="K1390" s="66"/>
      <c r="L1390" s="66"/>
    </row>
    <row r="1391" spans="1:12" x14ac:dyDescent="0.2">
      <c r="A1391" s="41"/>
      <c r="B1391" s="2"/>
      <c r="E1391" s="279"/>
      <c r="F1391" s="280"/>
      <c r="G1391" s="45"/>
      <c r="H1391" s="45"/>
      <c r="I1391" s="278"/>
      <c r="J1391" s="45"/>
      <c r="K1391" s="66"/>
      <c r="L1391" s="66"/>
    </row>
    <row r="1392" spans="1:12" x14ac:dyDescent="0.2">
      <c r="A1392" s="41"/>
      <c r="B1392" s="2"/>
      <c r="E1392" s="279"/>
      <c r="F1392" s="280"/>
      <c r="G1392" s="45"/>
      <c r="H1392" s="45"/>
      <c r="I1392" s="278"/>
      <c r="J1392" s="45"/>
      <c r="K1392" s="66"/>
      <c r="L1392" s="66"/>
    </row>
    <row r="1393" spans="1:12" x14ac:dyDescent="0.2">
      <c r="A1393" s="41"/>
      <c r="B1393" s="2"/>
      <c r="E1393" s="279"/>
      <c r="F1393" s="280"/>
      <c r="G1393" s="45"/>
      <c r="H1393" s="45"/>
      <c r="I1393" s="278"/>
      <c r="J1393" s="45"/>
      <c r="K1393" s="66"/>
      <c r="L1393" s="66"/>
    </row>
    <row r="1394" spans="1:12" x14ac:dyDescent="0.2">
      <c r="A1394" s="41"/>
      <c r="B1394" s="2"/>
      <c r="E1394" s="279"/>
      <c r="F1394" s="280"/>
      <c r="G1394" s="45"/>
      <c r="H1394" s="45"/>
      <c r="I1394" s="278"/>
      <c r="J1394" s="45"/>
      <c r="K1394" s="66"/>
      <c r="L1394" s="66"/>
    </row>
    <row r="1395" spans="1:12" x14ac:dyDescent="0.2">
      <c r="A1395" s="41"/>
      <c r="B1395" s="2"/>
      <c r="E1395" s="279"/>
      <c r="F1395" s="280"/>
      <c r="G1395" s="45"/>
      <c r="H1395" s="45"/>
      <c r="I1395" s="278"/>
      <c r="J1395" s="45"/>
      <c r="K1395" s="66"/>
      <c r="L1395" s="66"/>
    </row>
    <row r="1396" spans="1:12" x14ac:dyDescent="0.2">
      <c r="A1396" s="41"/>
      <c r="B1396" s="2"/>
      <c r="E1396" s="279"/>
      <c r="F1396" s="280"/>
      <c r="G1396" s="45"/>
      <c r="H1396" s="45"/>
      <c r="I1396" s="278"/>
      <c r="J1396" s="45"/>
      <c r="K1396" s="66"/>
      <c r="L1396" s="66"/>
    </row>
    <row r="1397" spans="1:12" x14ac:dyDescent="0.2">
      <c r="A1397" s="41"/>
      <c r="B1397" s="2"/>
      <c r="E1397" s="279"/>
      <c r="F1397" s="280"/>
      <c r="G1397" s="45"/>
      <c r="H1397" s="45"/>
      <c r="I1397" s="278"/>
      <c r="J1397" s="45"/>
      <c r="K1397" s="66"/>
      <c r="L1397" s="66"/>
    </row>
    <row r="1398" spans="1:12" x14ac:dyDescent="0.2">
      <c r="A1398" s="41"/>
      <c r="B1398" s="2"/>
      <c r="E1398" s="279"/>
      <c r="F1398" s="280"/>
      <c r="G1398" s="45"/>
      <c r="H1398" s="45"/>
      <c r="I1398" s="278"/>
      <c r="J1398" s="45"/>
      <c r="K1398" s="66"/>
      <c r="L1398" s="66"/>
    </row>
    <row r="1399" spans="1:12" x14ac:dyDescent="0.2">
      <c r="A1399" s="41"/>
      <c r="B1399" s="2"/>
      <c r="E1399" s="279"/>
      <c r="F1399" s="280"/>
      <c r="G1399" s="45"/>
      <c r="H1399" s="45"/>
      <c r="I1399" s="278"/>
      <c r="J1399" s="45"/>
      <c r="K1399" s="66"/>
      <c r="L1399" s="66"/>
    </row>
    <row r="1400" spans="1:12" x14ac:dyDescent="0.2">
      <c r="A1400" s="41"/>
      <c r="B1400" s="2"/>
      <c r="E1400" s="279"/>
      <c r="F1400" s="280"/>
      <c r="G1400" s="45"/>
      <c r="H1400" s="45"/>
      <c r="I1400" s="278"/>
      <c r="J1400" s="45"/>
      <c r="K1400" s="66"/>
      <c r="L1400" s="66"/>
    </row>
    <row r="1401" spans="1:12" x14ac:dyDescent="0.2">
      <c r="A1401" s="41"/>
      <c r="B1401" s="2"/>
      <c r="E1401" s="279"/>
      <c r="F1401" s="280"/>
      <c r="G1401" s="45"/>
      <c r="H1401" s="45"/>
      <c r="I1401" s="278"/>
      <c r="J1401" s="45"/>
      <c r="K1401" s="66"/>
      <c r="L1401" s="66"/>
    </row>
    <row r="1402" spans="1:12" x14ac:dyDescent="0.2">
      <c r="A1402" s="41"/>
      <c r="B1402" s="2"/>
      <c r="E1402" s="279"/>
      <c r="F1402" s="280"/>
      <c r="G1402" s="45"/>
      <c r="H1402" s="45"/>
      <c r="I1402" s="278"/>
      <c r="J1402" s="45"/>
      <c r="K1402" s="66"/>
      <c r="L1402" s="66"/>
    </row>
    <row r="1403" spans="1:12" x14ac:dyDescent="0.2">
      <c r="A1403" s="41"/>
      <c r="B1403" s="2"/>
      <c r="E1403" s="279"/>
      <c r="F1403" s="280"/>
      <c r="G1403" s="45"/>
      <c r="H1403" s="45"/>
      <c r="I1403" s="278"/>
      <c r="J1403" s="45"/>
      <c r="K1403" s="66"/>
      <c r="L1403" s="66"/>
    </row>
    <row r="1404" spans="1:12" x14ac:dyDescent="0.2">
      <c r="A1404" s="41"/>
      <c r="B1404" s="2"/>
      <c r="E1404" s="279"/>
      <c r="F1404" s="280"/>
      <c r="G1404" s="45"/>
      <c r="H1404" s="45"/>
      <c r="I1404" s="278"/>
      <c r="J1404" s="45"/>
      <c r="K1404" s="66"/>
      <c r="L1404" s="66"/>
    </row>
    <row r="1405" spans="1:12" x14ac:dyDescent="0.2">
      <c r="A1405" s="41"/>
      <c r="B1405" s="2"/>
      <c r="E1405" s="279"/>
      <c r="F1405" s="280"/>
      <c r="G1405" s="45"/>
      <c r="H1405" s="45"/>
      <c r="I1405" s="278"/>
      <c r="J1405" s="45"/>
      <c r="K1405" s="66"/>
      <c r="L1405" s="66"/>
    </row>
    <row r="1406" spans="1:12" x14ac:dyDescent="0.2">
      <c r="A1406" s="41"/>
      <c r="B1406" s="2"/>
      <c r="E1406" s="279"/>
      <c r="F1406" s="280"/>
      <c r="G1406" s="45"/>
      <c r="H1406" s="45"/>
      <c r="I1406" s="278"/>
      <c r="J1406" s="45"/>
      <c r="K1406" s="66"/>
      <c r="L1406" s="66"/>
    </row>
    <row r="1407" spans="1:12" x14ac:dyDescent="0.2">
      <c r="A1407" s="41"/>
      <c r="B1407" s="2"/>
      <c r="E1407" s="279"/>
      <c r="F1407" s="280"/>
      <c r="G1407" s="45"/>
      <c r="H1407" s="45"/>
      <c r="I1407" s="278"/>
      <c r="J1407" s="45"/>
      <c r="K1407" s="66"/>
      <c r="L1407" s="66"/>
    </row>
    <row r="1408" spans="1:12" x14ac:dyDescent="0.2">
      <c r="A1408" s="41"/>
      <c r="B1408" s="2"/>
      <c r="E1408" s="279"/>
      <c r="F1408" s="280"/>
      <c r="G1408" s="45"/>
      <c r="H1408" s="45"/>
      <c r="I1408" s="278"/>
      <c r="J1408" s="45"/>
      <c r="K1408" s="66"/>
      <c r="L1408" s="66"/>
    </row>
    <row r="1409" spans="1:12" x14ac:dyDescent="0.2">
      <c r="A1409" s="41"/>
      <c r="B1409" s="2"/>
      <c r="E1409" s="279"/>
      <c r="F1409" s="280"/>
      <c r="G1409" s="45"/>
      <c r="H1409" s="45"/>
      <c r="I1409" s="278"/>
      <c r="J1409" s="45"/>
      <c r="K1409" s="66"/>
      <c r="L1409" s="66"/>
    </row>
    <row r="1410" spans="1:12" x14ac:dyDescent="0.2">
      <c r="A1410" s="41"/>
      <c r="B1410" s="2"/>
      <c r="E1410" s="279"/>
      <c r="F1410" s="280"/>
      <c r="G1410" s="45"/>
      <c r="H1410" s="45"/>
      <c r="I1410" s="278"/>
      <c r="J1410" s="45"/>
      <c r="K1410" s="66"/>
      <c r="L1410" s="66"/>
    </row>
    <row r="1411" spans="1:12" x14ac:dyDescent="0.2">
      <c r="A1411" s="41"/>
      <c r="B1411" s="2"/>
      <c r="E1411" s="279"/>
      <c r="F1411" s="280"/>
      <c r="G1411" s="45"/>
      <c r="H1411" s="45"/>
      <c r="I1411" s="278"/>
      <c r="J1411" s="45"/>
      <c r="K1411" s="66"/>
      <c r="L1411" s="66"/>
    </row>
    <row r="1412" spans="1:12" x14ac:dyDescent="0.2">
      <c r="A1412" s="41"/>
      <c r="B1412" s="2"/>
      <c r="E1412" s="279"/>
      <c r="F1412" s="280"/>
      <c r="G1412" s="45"/>
      <c r="H1412" s="45"/>
      <c r="I1412" s="278"/>
      <c r="J1412" s="45"/>
      <c r="K1412" s="66"/>
      <c r="L1412" s="66"/>
    </row>
    <row r="1413" spans="1:12" x14ac:dyDescent="0.2">
      <c r="A1413" s="41"/>
      <c r="B1413" s="2"/>
      <c r="E1413" s="279"/>
      <c r="F1413" s="280"/>
      <c r="G1413" s="45"/>
      <c r="H1413" s="45"/>
      <c r="I1413" s="278"/>
      <c r="J1413" s="45"/>
      <c r="K1413" s="66"/>
      <c r="L1413" s="66"/>
    </row>
    <row r="1414" spans="1:12" x14ac:dyDescent="0.2">
      <c r="A1414" s="41"/>
      <c r="B1414" s="2"/>
      <c r="E1414" s="279"/>
      <c r="F1414" s="280"/>
      <c r="G1414" s="45"/>
      <c r="H1414" s="45"/>
      <c r="I1414" s="278"/>
      <c r="J1414" s="45"/>
      <c r="K1414" s="66"/>
      <c r="L1414" s="66"/>
    </row>
    <row r="1415" spans="1:12" x14ac:dyDescent="0.2">
      <c r="A1415" s="41"/>
      <c r="B1415" s="2"/>
      <c r="E1415" s="279"/>
      <c r="F1415" s="280"/>
      <c r="G1415" s="45"/>
      <c r="H1415" s="45"/>
      <c r="I1415" s="278"/>
      <c r="J1415" s="45"/>
      <c r="K1415" s="66"/>
      <c r="L1415" s="66"/>
    </row>
    <row r="1416" spans="1:12" x14ac:dyDescent="0.2">
      <c r="A1416" s="41"/>
      <c r="B1416" s="2"/>
      <c r="E1416" s="279"/>
      <c r="F1416" s="280"/>
      <c r="G1416" s="45"/>
      <c r="H1416" s="45"/>
      <c r="I1416" s="278"/>
      <c r="J1416" s="45"/>
      <c r="K1416" s="66"/>
      <c r="L1416" s="66"/>
    </row>
    <row r="1417" spans="1:12" x14ac:dyDescent="0.2">
      <c r="A1417" s="41"/>
      <c r="B1417" s="2"/>
      <c r="E1417" s="279"/>
      <c r="F1417" s="280"/>
      <c r="G1417" s="45"/>
      <c r="H1417" s="45"/>
      <c r="I1417" s="278"/>
      <c r="J1417" s="45"/>
      <c r="K1417" s="66"/>
      <c r="L1417" s="66"/>
    </row>
    <row r="1418" spans="1:12" x14ac:dyDescent="0.2">
      <c r="A1418" s="41"/>
      <c r="B1418" s="2"/>
      <c r="E1418" s="279"/>
      <c r="F1418" s="280"/>
      <c r="G1418" s="45"/>
      <c r="H1418" s="45"/>
      <c r="I1418" s="278"/>
      <c r="J1418" s="45"/>
      <c r="K1418" s="66"/>
      <c r="L1418" s="66"/>
    </row>
    <row r="1419" spans="1:12" x14ac:dyDescent="0.2">
      <c r="A1419" s="41"/>
      <c r="B1419" s="2"/>
      <c r="E1419" s="279"/>
      <c r="F1419" s="280"/>
      <c r="G1419" s="45"/>
      <c r="H1419" s="45"/>
      <c r="I1419" s="278"/>
      <c r="J1419" s="45"/>
      <c r="K1419" s="66"/>
      <c r="L1419" s="66"/>
    </row>
    <row r="1420" spans="1:12" x14ac:dyDescent="0.2">
      <c r="A1420" s="41"/>
      <c r="B1420" s="2"/>
      <c r="E1420" s="279"/>
      <c r="F1420" s="280"/>
      <c r="G1420" s="45"/>
      <c r="H1420" s="45"/>
      <c r="I1420" s="278"/>
      <c r="J1420" s="45"/>
      <c r="K1420" s="66"/>
      <c r="L1420" s="66"/>
    </row>
    <row r="1421" spans="1:12" x14ac:dyDescent="0.2">
      <c r="A1421" s="41"/>
      <c r="B1421" s="2"/>
      <c r="E1421" s="279"/>
      <c r="F1421" s="280"/>
      <c r="G1421" s="45"/>
      <c r="H1421" s="45"/>
      <c r="I1421" s="278"/>
      <c r="J1421" s="45"/>
      <c r="K1421" s="66"/>
      <c r="L1421" s="66"/>
    </row>
    <row r="1422" spans="1:12" x14ac:dyDescent="0.2">
      <c r="A1422" s="41"/>
      <c r="B1422" s="2"/>
      <c r="E1422" s="279"/>
      <c r="F1422" s="280"/>
      <c r="G1422" s="45"/>
      <c r="H1422" s="45"/>
      <c r="I1422" s="278"/>
      <c r="J1422" s="45"/>
      <c r="K1422" s="66"/>
      <c r="L1422" s="66"/>
    </row>
    <row r="1423" spans="1:12" x14ac:dyDescent="0.2">
      <c r="A1423" s="41"/>
      <c r="B1423" s="2"/>
      <c r="E1423" s="279"/>
      <c r="F1423" s="280"/>
      <c r="G1423" s="45"/>
      <c r="H1423" s="45"/>
      <c r="I1423" s="278"/>
      <c r="J1423" s="45"/>
      <c r="K1423" s="66"/>
      <c r="L1423" s="66"/>
    </row>
    <row r="1424" spans="1:12" x14ac:dyDescent="0.2">
      <c r="A1424" s="41"/>
      <c r="B1424" s="2"/>
      <c r="E1424" s="279"/>
      <c r="F1424" s="280"/>
      <c r="G1424" s="45"/>
      <c r="H1424" s="45"/>
      <c r="I1424" s="278"/>
      <c r="J1424" s="45"/>
      <c r="K1424" s="66"/>
      <c r="L1424" s="66"/>
    </row>
    <row r="1425" spans="1:12" x14ac:dyDescent="0.2">
      <c r="A1425" s="41"/>
      <c r="B1425" s="2"/>
      <c r="E1425" s="279"/>
      <c r="F1425" s="280"/>
      <c r="G1425" s="45"/>
      <c r="H1425" s="45"/>
      <c r="I1425" s="278"/>
      <c r="J1425" s="45"/>
      <c r="K1425" s="66"/>
      <c r="L1425" s="66"/>
    </row>
    <row r="1426" spans="1:12" x14ac:dyDescent="0.2">
      <c r="A1426" s="41"/>
      <c r="B1426" s="2"/>
      <c r="E1426" s="279"/>
      <c r="F1426" s="280"/>
      <c r="G1426" s="45"/>
      <c r="H1426" s="45"/>
      <c r="I1426" s="278"/>
      <c r="J1426" s="45"/>
      <c r="K1426" s="66"/>
      <c r="L1426" s="66"/>
    </row>
    <row r="1427" spans="1:12" x14ac:dyDescent="0.2">
      <c r="A1427" s="41"/>
      <c r="B1427" s="2"/>
      <c r="E1427" s="279"/>
      <c r="F1427" s="280"/>
      <c r="G1427" s="45"/>
      <c r="H1427" s="45"/>
      <c r="I1427" s="278"/>
      <c r="J1427" s="45"/>
      <c r="K1427" s="66"/>
      <c r="L1427" s="66"/>
    </row>
    <row r="1428" spans="1:12" x14ac:dyDescent="0.2">
      <c r="A1428" s="41"/>
      <c r="B1428" s="2"/>
      <c r="E1428" s="279"/>
      <c r="F1428" s="280"/>
      <c r="G1428" s="45"/>
      <c r="H1428" s="45"/>
      <c r="I1428" s="278"/>
      <c r="J1428" s="45"/>
      <c r="K1428" s="66"/>
      <c r="L1428" s="66"/>
    </row>
    <row r="1429" spans="1:12" x14ac:dyDescent="0.2">
      <c r="A1429" s="41"/>
      <c r="B1429" s="2"/>
      <c r="E1429" s="279"/>
      <c r="F1429" s="280"/>
      <c r="G1429" s="45"/>
      <c r="H1429" s="45"/>
      <c r="I1429" s="278"/>
      <c r="J1429" s="45"/>
      <c r="K1429" s="66"/>
      <c r="L1429" s="66"/>
    </row>
    <row r="1430" spans="1:12" x14ac:dyDescent="0.2">
      <c r="A1430" s="41"/>
      <c r="B1430" s="2"/>
      <c r="E1430" s="279"/>
      <c r="F1430" s="280"/>
      <c r="G1430" s="45"/>
      <c r="H1430" s="45"/>
      <c r="I1430" s="278"/>
      <c r="J1430" s="45"/>
      <c r="K1430" s="66"/>
      <c r="L1430" s="66"/>
    </row>
    <row r="1431" spans="1:12" x14ac:dyDescent="0.2">
      <c r="A1431" s="41"/>
      <c r="B1431" s="2"/>
      <c r="E1431" s="279"/>
      <c r="F1431" s="280"/>
      <c r="G1431" s="45"/>
      <c r="H1431" s="45"/>
      <c r="I1431" s="278"/>
      <c r="J1431" s="45"/>
      <c r="K1431" s="66"/>
      <c r="L1431" s="66"/>
    </row>
    <row r="1432" spans="1:12" x14ac:dyDescent="0.2">
      <c r="A1432" s="41"/>
      <c r="B1432" s="2"/>
      <c r="E1432" s="279"/>
      <c r="F1432" s="280"/>
      <c r="G1432" s="45"/>
      <c r="H1432" s="45"/>
      <c r="I1432" s="278"/>
      <c r="J1432" s="45"/>
      <c r="K1432" s="66"/>
      <c r="L1432" s="66"/>
    </row>
    <row r="1433" spans="1:12" x14ac:dyDescent="0.2">
      <c r="A1433" s="41"/>
      <c r="B1433" s="2"/>
      <c r="E1433" s="279"/>
      <c r="F1433" s="280"/>
      <c r="G1433" s="45"/>
      <c r="H1433" s="45"/>
      <c r="I1433" s="278"/>
      <c r="J1433" s="45"/>
      <c r="K1433" s="66"/>
      <c r="L1433" s="66"/>
    </row>
    <row r="1434" spans="1:12" x14ac:dyDescent="0.2">
      <c r="A1434" s="41"/>
      <c r="B1434" s="2"/>
      <c r="E1434" s="279"/>
      <c r="F1434" s="280"/>
      <c r="G1434" s="45"/>
      <c r="H1434" s="45"/>
      <c r="I1434" s="278"/>
      <c r="J1434" s="45"/>
      <c r="K1434" s="66"/>
      <c r="L1434" s="66"/>
    </row>
    <row r="1435" spans="1:12" x14ac:dyDescent="0.2">
      <c r="A1435" s="41"/>
      <c r="B1435" s="2"/>
      <c r="E1435" s="279"/>
      <c r="F1435" s="280"/>
      <c r="G1435" s="45"/>
      <c r="H1435" s="45"/>
      <c r="I1435" s="278"/>
      <c r="J1435" s="45"/>
      <c r="K1435" s="66"/>
      <c r="L1435" s="66"/>
    </row>
    <row r="1436" spans="1:12" x14ac:dyDescent="0.2">
      <c r="A1436" s="41"/>
      <c r="B1436" s="2"/>
      <c r="E1436" s="279"/>
      <c r="F1436" s="280"/>
      <c r="G1436" s="45"/>
      <c r="H1436" s="45"/>
      <c r="I1436" s="278"/>
      <c r="J1436" s="45"/>
      <c r="K1436" s="66"/>
      <c r="L1436" s="66"/>
    </row>
    <row r="1437" spans="1:12" x14ac:dyDescent="0.2">
      <c r="A1437" s="41"/>
      <c r="B1437" s="2"/>
      <c r="E1437" s="279"/>
      <c r="F1437" s="280"/>
      <c r="G1437" s="45"/>
      <c r="H1437" s="45"/>
      <c r="I1437" s="278"/>
      <c r="J1437" s="45"/>
      <c r="K1437" s="66"/>
      <c r="L1437" s="66"/>
    </row>
    <row r="1438" spans="1:12" x14ac:dyDescent="0.2">
      <c r="A1438" s="41"/>
      <c r="B1438" s="2"/>
      <c r="E1438" s="279"/>
      <c r="F1438" s="280"/>
      <c r="G1438" s="45"/>
      <c r="H1438" s="45"/>
      <c r="I1438" s="278"/>
      <c r="J1438" s="45"/>
      <c r="K1438" s="66"/>
      <c r="L1438" s="66"/>
    </row>
    <row r="1439" spans="1:12" x14ac:dyDescent="0.2">
      <c r="A1439" s="41"/>
      <c r="B1439" s="2"/>
      <c r="E1439" s="279"/>
      <c r="F1439" s="280"/>
      <c r="G1439" s="45"/>
      <c r="H1439" s="45"/>
      <c r="I1439" s="278"/>
      <c r="J1439" s="45"/>
      <c r="K1439" s="66"/>
      <c r="L1439" s="66"/>
    </row>
    <row r="1440" spans="1:12" x14ac:dyDescent="0.2">
      <c r="A1440" s="41"/>
      <c r="B1440" s="2"/>
      <c r="E1440" s="279"/>
      <c r="F1440" s="280"/>
      <c r="G1440" s="45"/>
      <c r="H1440" s="45"/>
      <c r="I1440" s="278"/>
      <c r="J1440" s="45"/>
      <c r="K1440" s="66"/>
      <c r="L1440" s="66"/>
    </row>
    <row r="1441" spans="1:12" x14ac:dyDescent="0.2">
      <c r="A1441" s="41"/>
      <c r="B1441" s="2"/>
      <c r="E1441" s="279"/>
      <c r="F1441" s="280"/>
      <c r="G1441" s="45"/>
      <c r="H1441" s="45"/>
      <c r="I1441" s="278"/>
      <c r="J1441" s="45"/>
      <c r="K1441" s="66"/>
      <c r="L1441" s="66"/>
    </row>
    <row r="1442" spans="1:12" x14ac:dyDescent="0.2">
      <c r="A1442" s="41"/>
      <c r="B1442" s="2"/>
      <c r="E1442" s="279"/>
      <c r="F1442" s="280"/>
      <c r="G1442" s="45"/>
      <c r="H1442" s="45"/>
      <c r="I1442" s="278"/>
      <c r="J1442" s="45"/>
      <c r="K1442" s="66"/>
      <c r="L1442" s="66"/>
    </row>
    <row r="1443" spans="1:12" x14ac:dyDescent="0.2">
      <c r="A1443" s="41"/>
      <c r="B1443" s="2"/>
      <c r="E1443" s="279"/>
      <c r="F1443" s="280"/>
      <c r="G1443" s="45"/>
      <c r="H1443" s="45"/>
      <c r="I1443" s="278"/>
      <c r="J1443" s="45"/>
      <c r="K1443" s="66"/>
      <c r="L1443" s="66"/>
    </row>
    <row r="1444" spans="1:12" x14ac:dyDescent="0.2">
      <c r="A1444" s="41"/>
      <c r="B1444" s="2"/>
      <c r="E1444" s="279"/>
      <c r="F1444" s="280"/>
      <c r="G1444" s="45"/>
      <c r="H1444" s="45"/>
      <c r="I1444" s="278"/>
      <c r="J1444" s="45"/>
      <c r="K1444" s="66"/>
      <c r="L1444" s="66"/>
    </row>
    <row r="1445" spans="1:12" x14ac:dyDescent="0.2">
      <c r="A1445" s="41"/>
      <c r="B1445" s="2"/>
      <c r="E1445" s="279"/>
      <c r="F1445" s="280"/>
      <c r="G1445" s="45"/>
      <c r="H1445" s="45"/>
      <c r="I1445" s="278"/>
      <c r="J1445" s="45"/>
      <c r="K1445" s="66"/>
      <c r="L1445" s="66"/>
    </row>
    <row r="1446" spans="1:12" x14ac:dyDescent="0.2">
      <c r="A1446" s="41"/>
      <c r="B1446" s="2"/>
      <c r="E1446" s="279"/>
      <c r="F1446" s="280"/>
      <c r="G1446" s="45"/>
      <c r="H1446" s="45"/>
      <c r="I1446" s="278"/>
      <c r="J1446" s="45"/>
      <c r="K1446" s="66"/>
      <c r="L1446" s="66"/>
    </row>
    <row r="1447" spans="1:12" x14ac:dyDescent="0.2">
      <c r="A1447" s="41"/>
      <c r="B1447" s="2"/>
      <c r="E1447" s="279"/>
      <c r="F1447" s="280"/>
      <c r="G1447" s="45"/>
      <c r="H1447" s="45"/>
      <c r="I1447" s="278"/>
      <c r="J1447" s="45"/>
      <c r="K1447" s="66"/>
      <c r="L1447" s="66"/>
    </row>
    <row r="1448" spans="1:12" x14ac:dyDescent="0.2">
      <c r="A1448" s="41"/>
      <c r="B1448" s="2"/>
      <c r="E1448" s="279"/>
      <c r="F1448" s="280"/>
      <c r="G1448" s="45"/>
      <c r="H1448" s="45"/>
      <c r="I1448" s="278"/>
      <c r="J1448" s="45"/>
      <c r="K1448" s="66"/>
      <c r="L1448" s="66"/>
    </row>
    <row r="1449" spans="1:12" x14ac:dyDescent="0.2">
      <c r="A1449" s="41"/>
      <c r="B1449" s="2"/>
      <c r="E1449" s="279"/>
      <c r="F1449" s="280"/>
      <c r="G1449" s="45"/>
      <c r="H1449" s="45"/>
      <c r="I1449" s="278"/>
      <c r="J1449" s="45"/>
      <c r="K1449" s="66"/>
      <c r="L1449" s="66"/>
    </row>
    <row r="1450" spans="1:12" x14ac:dyDescent="0.2">
      <c r="A1450" s="41"/>
      <c r="B1450" s="2"/>
      <c r="E1450" s="279"/>
      <c r="F1450" s="280"/>
      <c r="G1450" s="45"/>
      <c r="H1450" s="45"/>
      <c r="I1450" s="278"/>
      <c r="J1450" s="45"/>
      <c r="K1450" s="66"/>
      <c r="L1450" s="66"/>
    </row>
    <row r="1451" spans="1:12" x14ac:dyDescent="0.2">
      <c r="A1451" s="41"/>
      <c r="B1451" s="2"/>
      <c r="E1451" s="279"/>
      <c r="F1451" s="280"/>
      <c r="G1451" s="45"/>
      <c r="H1451" s="45"/>
      <c r="I1451" s="278"/>
      <c r="J1451" s="45"/>
      <c r="K1451" s="66"/>
      <c r="L1451" s="66"/>
    </row>
    <row r="1452" spans="1:12" x14ac:dyDescent="0.2">
      <c r="A1452" s="41"/>
      <c r="B1452" s="2"/>
      <c r="E1452" s="279"/>
      <c r="F1452" s="280"/>
      <c r="G1452" s="45"/>
      <c r="H1452" s="45"/>
      <c r="I1452" s="278"/>
      <c r="J1452" s="45"/>
      <c r="K1452" s="66"/>
      <c r="L1452" s="66"/>
    </row>
    <row r="1453" spans="1:12" x14ac:dyDescent="0.2">
      <c r="A1453" s="41"/>
      <c r="B1453" s="2"/>
      <c r="E1453" s="279"/>
      <c r="F1453" s="280"/>
      <c r="G1453" s="45"/>
      <c r="H1453" s="45"/>
      <c r="I1453" s="278"/>
      <c r="J1453" s="45"/>
      <c r="K1453" s="66"/>
      <c r="L1453" s="66"/>
    </row>
    <row r="1454" spans="1:12" x14ac:dyDescent="0.2">
      <c r="A1454" s="41"/>
      <c r="B1454" s="2"/>
      <c r="E1454" s="279"/>
      <c r="F1454" s="280"/>
      <c r="G1454" s="45"/>
      <c r="H1454" s="45"/>
      <c r="I1454" s="278"/>
      <c r="J1454" s="45"/>
      <c r="K1454" s="66"/>
      <c r="L1454" s="66"/>
    </row>
    <row r="1455" spans="1:12" x14ac:dyDescent="0.2">
      <c r="A1455" s="41"/>
      <c r="B1455" s="2"/>
      <c r="E1455" s="279"/>
      <c r="F1455" s="280"/>
      <c r="G1455" s="45"/>
      <c r="H1455" s="45"/>
      <c r="I1455" s="278"/>
      <c r="J1455" s="45"/>
      <c r="K1455" s="66"/>
      <c r="L1455" s="66"/>
    </row>
    <row r="1456" spans="1:12" x14ac:dyDescent="0.2">
      <c r="A1456" s="41"/>
      <c r="B1456" s="2"/>
      <c r="E1456" s="279"/>
      <c r="F1456" s="280"/>
      <c r="G1456" s="45"/>
      <c r="H1456" s="45"/>
      <c r="I1456" s="278"/>
      <c r="J1456" s="45"/>
      <c r="K1456" s="66"/>
      <c r="L1456" s="66"/>
    </row>
    <row r="1457" spans="1:12" x14ac:dyDescent="0.2">
      <c r="A1457" s="41"/>
      <c r="B1457" s="2"/>
      <c r="E1457" s="279"/>
      <c r="F1457" s="280"/>
      <c r="G1457" s="45"/>
      <c r="H1457" s="45"/>
      <c r="I1457" s="278"/>
      <c r="J1457" s="45"/>
      <c r="K1457" s="66"/>
      <c r="L1457" s="66"/>
    </row>
    <row r="1458" spans="1:12" x14ac:dyDescent="0.2">
      <c r="A1458" s="41"/>
      <c r="B1458" s="2"/>
      <c r="E1458" s="279"/>
      <c r="F1458" s="280"/>
      <c r="G1458" s="45"/>
      <c r="H1458" s="45"/>
      <c r="I1458" s="278"/>
      <c r="J1458" s="45"/>
      <c r="K1458" s="66"/>
      <c r="L1458" s="66"/>
    </row>
    <row r="1459" spans="1:12" x14ac:dyDescent="0.2">
      <c r="A1459" s="41"/>
      <c r="B1459" s="2"/>
      <c r="E1459" s="279"/>
      <c r="F1459" s="280"/>
      <c r="G1459" s="45"/>
      <c r="H1459" s="45"/>
      <c r="I1459" s="278"/>
      <c r="J1459" s="45"/>
      <c r="K1459" s="66"/>
      <c r="L1459" s="66"/>
    </row>
    <row r="1460" spans="1:12" x14ac:dyDescent="0.2">
      <c r="A1460" s="41"/>
      <c r="B1460" s="2"/>
      <c r="E1460" s="279"/>
      <c r="F1460" s="280"/>
      <c r="G1460" s="45"/>
      <c r="H1460" s="45"/>
      <c r="I1460" s="278"/>
      <c r="J1460" s="45"/>
      <c r="K1460" s="66"/>
      <c r="L1460" s="66"/>
    </row>
    <row r="1461" spans="1:12" x14ac:dyDescent="0.2">
      <c r="A1461" s="41"/>
      <c r="B1461" s="2"/>
      <c r="E1461" s="279"/>
      <c r="F1461" s="280"/>
      <c r="G1461" s="45"/>
      <c r="H1461" s="45"/>
      <c r="I1461" s="278"/>
      <c r="J1461" s="45"/>
      <c r="K1461" s="66"/>
      <c r="L1461" s="66"/>
    </row>
    <row r="1462" spans="1:12" x14ac:dyDescent="0.2">
      <c r="A1462" s="41"/>
      <c r="B1462" s="2"/>
      <c r="E1462" s="279"/>
      <c r="F1462" s="280"/>
      <c r="G1462" s="45"/>
      <c r="H1462" s="45"/>
      <c r="I1462" s="278"/>
      <c r="J1462" s="45"/>
      <c r="K1462" s="66"/>
      <c r="L1462" s="66"/>
    </row>
    <row r="1463" spans="1:12" x14ac:dyDescent="0.2">
      <c r="A1463" s="41"/>
      <c r="B1463" s="2"/>
      <c r="E1463" s="279"/>
      <c r="F1463" s="280"/>
      <c r="G1463" s="45"/>
      <c r="H1463" s="45"/>
      <c r="I1463" s="278"/>
      <c r="J1463" s="45"/>
      <c r="K1463" s="66"/>
      <c r="L1463" s="66"/>
    </row>
    <row r="1464" spans="1:12" x14ac:dyDescent="0.2">
      <c r="A1464" s="41"/>
      <c r="B1464" s="2"/>
      <c r="E1464" s="279"/>
      <c r="F1464" s="280"/>
      <c r="G1464" s="45"/>
      <c r="H1464" s="45"/>
      <c r="I1464" s="278"/>
      <c r="J1464" s="45"/>
      <c r="K1464" s="66"/>
      <c r="L1464" s="66"/>
    </row>
    <row r="1465" spans="1:12" x14ac:dyDescent="0.2">
      <c r="A1465" s="41"/>
      <c r="B1465" s="2"/>
      <c r="E1465" s="279"/>
      <c r="F1465" s="280"/>
      <c r="G1465" s="45"/>
      <c r="H1465" s="45"/>
      <c r="I1465" s="278"/>
      <c r="J1465" s="45"/>
      <c r="K1465" s="66"/>
      <c r="L1465" s="66"/>
    </row>
    <row r="1466" spans="1:12" x14ac:dyDescent="0.2">
      <c r="A1466" s="41"/>
      <c r="B1466" s="2"/>
      <c r="E1466" s="279"/>
      <c r="F1466" s="280"/>
      <c r="G1466" s="45"/>
      <c r="H1466" s="45"/>
      <c r="I1466" s="278"/>
      <c r="J1466" s="45"/>
      <c r="K1466" s="66"/>
      <c r="L1466" s="66"/>
    </row>
    <row r="1467" spans="1:12" x14ac:dyDescent="0.2">
      <c r="A1467" s="41"/>
      <c r="B1467" s="2"/>
      <c r="E1467" s="279"/>
      <c r="F1467" s="280"/>
      <c r="G1467" s="45"/>
      <c r="H1467" s="45"/>
      <c r="I1467" s="278"/>
      <c r="J1467" s="45"/>
      <c r="K1467" s="66"/>
      <c r="L1467" s="66"/>
    </row>
    <row r="1468" spans="1:12" x14ac:dyDescent="0.2">
      <c r="A1468" s="41"/>
      <c r="B1468" s="2"/>
      <c r="E1468" s="279"/>
      <c r="F1468" s="280"/>
      <c r="G1468" s="45"/>
      <c r="H1468" s="45"/>
      <c r="I1468" s="278"/>
      <c r="J1468" s="45"/>
      <c r="K1468" s="66"/>
      <c r="L1468" s="66"/>
    </row>
    <row r="1469" spans="1:12" x14ac:dyDescent="0.2">
      <c r="A1469" s="41"/>
      <c r="B1469" s="2"/>
      <c r="E1469" s="279"/>
      <c r="F1469" s="280"/>
      <c r="G1469" s="45"/>
      <c r="H1469" s="45"/>
      <c r="I1469" s="278"/>
      <c r="J1469" s="45"/>
      <c r="K1469" s="66"/>
      <c r="L1469" s="66"/>
    </row>
    <row r="1470" spans="1:12" x14ac:dyDescent="0.2">
      <c r="A1470" s="41"/>
      <c r="B1470" s="2"/>
      <c r="E1470" s="279"/>
      <c r="F1470" s="280"/>
      <c r="G1470" s="45"/>
      <c r="H1470" s="45"/>
      <c r="I1470" s="278"/>
      <c r="J1470" s="45"/>
      <c r="K1470" s="66"/>
      <c r="L1470" s="66"/>
    </row>
    <row r="1471" spans="1:12" x14ac:dyDescent="0.2">
      <c r="A1471" s="41"/>
      <c r="B1471" s="2"/>
      <c r="E1471" s="279"/>
      <c r="F1471" s="280"/>
      <c r="G1471" s="45"/>
      <c r="H1471" s="45"/>
      <c r="I1471" s="278"/>
      <c r="J1471" s="45"/>
      <c r="K1471" s="66"/>
      <c r="L1471" s="66"/>
    </row>
    <row r="1472" spans="1:12" x14ac:dyDescent="0.2">
      <c r="A1472" s="41"/>
      <c r="B1472" s="2"/>
      <c r="E1472" s="279"/>
      <c r="F1472" s="280"/>
      <c r="G1472" s="45"/>
      <c r="H1472" s="45"/>
      <c r="I1472" s="278"/>
      <c r="J1472" s="45"/>
      <c r="K1472" s="66"/>
      <c r="L1472" s="66"/>
    </row>
    <row r="1473" spans="1:12" x14ac:dyDescent="0.2">
      <c r="A1473" s="41"/>
      <c r="B1473" s="2"/>
      <c r="E1473" s="279"/>
      <c r="F1473" s="280"/>
      <c r="G1473" s="45"/>
      <c r="H1473" s="45"/>
      <c r="I1473" s="278"/>
      <c r="J1473" s="45"/>
      <c r="K1473" s="66"/>
      <c r="L1473" s="66"/>
    </row>
    <row r="1474" spans="1:12" x14ac:dyDescent="0.2">
      <c r="A1474" s="41"/>
      <c r="B1474" s="2"/>
      <c r="E1474" s="279"/>
      <c r="F1474" s="280"/>
      <c r="G1474" s="45"/>
      <c r="H1474" s="45"/>
      <c r="I1474" s="278"/>
      <c r="J1474" s="45"/>
      <c r="K1474" s="66"/>
      <c r="L1474" s="66"/>
    </row>
    <row r="1475" spans="1:12" x14ac:dyDescent="0.2">
      <c r="A1475" s="41"/>
      <c r="B1475" s="2"/>
      <c r="E1475" s="279"/>
      <c r="F1475" s="280"/>
      <c r="G1475" s="45"/>
      <c r="H1475" s="45"/>
      <c r="I1475" s="278"/>
      <c r="J1475" s="45"/>
      <c r="K1475" s="66"/>
      <c r="L1475" s="66"/>
    </row>
    <row r="1476" spans="1:12" x14ac:dyDescent="0.2">
      <c r="A1476" s="41"/>
      <c r="B1476" s="2"/>
      <c r="E1476" s="279"/>
      <c r="F1476" s="280"/>
      <c r="G1476" s="45"/>
      <c r="H1476" s="45"/>
      <c r="I1476" s="278"/>
      <c r="J1476" s="45"/>
      <c r="K1476" s="66"/>
      <c r="L1476" s="66"/>
    </row>
    <row r="1477" spans="1:12" x14ac:dyDescent="0.2">
      <c r="A1477" s="41"/>
      <c r="B1477" s="2"/>
      <c r="E1477" s="279"/>
      <c r="F1477" s="280"/>
      <c r="G1477" s="45"/>
      <c r="H1477" s="45"/>
      <c r="I1477" s="278"/>
      <c r="J1477" s="45"/>
      <c r="K1477" s="66"/>
      <c r="L1477" s="66"/>
    </row>
    <row r="1478" spans="1:12" x14ac:dyDescent="0.2">
      <c r="A1478" s="41"/>
      <c r="B1478" s="2"/>
      <c r="E1478" s="279"/>
      <c r="F1478" s="280"/>
      <c r="G1478" s="45"/>
      <c r="H1478" s="45"/>
      <c r="I1478" s="278"/>
      <c r="J1478" s="45"/>
      <c r="K1478" s="66"/>
      <c r="L1478" s="66"/>
    </row>
    <row r="1479" spans="1:12" x14ac:dyDescent="0.2">
      <c r="A1479" s="41"/>
      <c r="B1479" s="2"/>
      <c r="E1479" s="279"/>
      <c r="F1479" s="280"/>
      <c r="G1479" s="45"/>
      <c r="H1479" s="45"/>
      <c r="I1479" s="278"/>
      <c r="J1479" s="45"/>
      <c r="K1479" s="66"/>
      <c r="L1479" s="66"/>
    </row>
    <row r="1480" spans="1:12" x14ac:dyDescent="0.2">
      <c r="A1480" s="41"/>
      <c r="B1480" s="2"/>
      <c r="E1480" s="279"/>
      <c r="F1480" s="280"/>
      <c r="G1480" s="45"/>
      <c r="H1480" s="45"/>
      <c r="I1480" s="278"/>
      <c r="J1480" s="45"/>
      <c r="K1480" s="66"/>
      <c r="L1480" s="66"/>
    </row>
    <row r="1481" spans="1:12" x14ac:dyDescent="0.2">
      <c r="A1481" s="41"/>
      <c r="B1481" s="2"/>
      <c r="E1481" s="279"/>
      <c r="F1481" s="280"/>
      <c r="G1481" s="45"/>
      <c r="H1481" s="45"/>
      <c r="I1481" s="278"/>
      <c r="J1481" s="45"/>
      <c r="K1481" s="66"/>
      <c r="L1481" s="66"/>
    </row>
    <row r="1482" spans="1:12" x14ac:dyDescent="0.2">
      <c r="A1482" s="41"/>
      <c r="B1482" s="2"/>
      <c r="E1482" s="279"/>
      <c r="F1482" s="280"/>
      <c r="G1482" s="45"/>
      <c r="H1482" s="45"/>
      <c r="I1482" s="278"/>
      <c r="J1482" s="45"/>
      <c r="K1482" s="66"/>
      <c r="L1482" s="66"/>
    </row>
    <row r="1483" spans="1:12" x14ac:dyDescent="0.2">
      <c r="A1483" s="41"/>
      <c r="B1483" s="2"/>
      <c r="E1483" s="279"/>
      <c r="F1483" s="280"/>
      <c r="G1483" s="45"/>
      <c r="H1483" s="45"/>
      <c r="I1483" s="278"/>
      <c r="J1483" s="45"/>
      <c r="K1483" s="66"/>
      <c r="L1483" s="66"/>
    </row>
    <row r="1484" spans="1:12" x14ac:dyDescent="0.2">
      <c r="A1484" s="41"/>
      <c r="B1484" s="2"/>
      <c r="E1484" s="279"/>
      <c r="F1484" s="280"/>
      <c r="G1484" s="45"/>
      <c r="H1484" s="45"/>
      <c r="I1484" s="278"/>
      <c r="J1484" s="45"/>
      <c r="K1484" s="66"/>
      <c r="L1484" s="66"/>
    </row>
    <row r="1485" spans="1:12" x14ac:dyDescent="0.2">
      <c r="A1485" s="41"/>
      <c r="B1485" s="2"/>
      <c r="E1485" s="279"/>
      <c r="F1485" s="280"/>
      <c r="G1485" s="45"/>
      <c r="H1485" s="45"/>
      <c r="I1485" s="278"/>
      <c r="J1485" s="45"/>
      <c r="K1485" s="66"/>
      <c r="L1485" s="66"/>
    </row>
    <row r="1486" spans="1:12" x14ac:dyDescent="0.2">
      <c r="A1486" s="41"/>
      <c r="B1486" s="2"/>
      <c r="E1486" s="279"/>
      <c r="F1486" s="280"/>
      <c r="G1486" s="45"/>
      <c r="H1486" s="45"/>
      <c r="I1486" s="278"/>
      <c r="J1486" s="45"/>
      <c r="K1486" s="66"/>
      <c r="L1486" s="66"/>
    </row>
    <row r="1487" spans="1:12" x14ac:dyDescent="0.2">
      <c r="A1487" s="41"/>
      <c r="B1487" s="2"/>
      <c r="E1487" s="279"/>
      <c r="F1487" s="280"/>
      <c r="G1487" s="45"/>
      <c r="H1487" s="45"/>
      <c r="I1487" s="278"/>
      <c r="J1487" s="45"/>
      <c r="K1487" s="66"/>
      <c r="L1487" s="66"/>
    </row>
    <row r="1488" spans="1:12" x14ac:dyDescent="0.2">
      <c r="A1488" s="41"/>
      <c r="B1488" s="2"/>
      <c r="E1488" s="279"/>
      <c r="F1488" s="280"/>
      <c r="G1488" s="45"/>
      <c r="H1488" s="45"/>
      <c r="I1488" s="278"/>
      <c r="J1488" s="45"/>
      <c r="K1488" s="66"/>
      <c r="L1488" s="66"/>
    </row>
    <row r="1489" spans="1:12" x14ac:dyDescent="0.2">
      <c r="A1489" s="41"/>
      <c r="B1489" s="2"/>
      <c r="E1489" s="279"/>
      <c r="F1489" s="280"/>
      <c r="G1489" s="45"/>
      <c r="H1489" s="45"/>
      <c r="I1489" s="278"/>
      <c r="J1489" s="45"/>
      <c r="K1489" s="66"/>
      <c r="L1489" s="66"/>
    </row>
    <row r="1490" spans="1:12" x14ac:dyDescent="0.2">
      <c r="A1490" s="41"/>
      <c r="B1490" s="2"/>
      <c r="E1490" s="279"/>
      <c r="F1490" s="280"/>
      <c r="G1490" s="45"/>
      <c r="H1490" s="45"/>
      <c r="I1490" s="278"/>
      <c r="J1490" s="45"/>
      <c r="K1490" s="66"/>
      <c r="L1490" s="66"/>
    </row>
    <row r="1491" spans="1:12" x14ac:dyDescent="0.2">
      <c r="A1491" s="41"/>
      <c r="B1491" s="2"/>
      <c r="E1491" s="279"/>
      <c r="F1491" s="280"/>
      <c r="G1491" s="45"/>
      <c r="H1491" s="45"/>
      <c r="I1491" s="278"/>
      <c r="J1491" s="45"/>
      <c r="K1491" s="66"/>
      <c r="L1491" s="66"/>
    </row>
    <row r="1492" spans="1:12" x14ac:dyDescent="0.2">
      <c r="A1492" s="41"/>
      <c r="B1492" s="2"/>
      <c r="E1492" s="279"/>
      <c r="F1492" s="280"/>
      <c r="G1492" s="45"/>
      <c r="H1492" s="45"/>
      <c r="I1492" s="278"/>
      <c r="J1492" s="45"/>
      <c r="K1492" s="66"/>
      <c r="L1492" s="66"/>
    </row>
    <row r="1493" spans="1:12" x14ac:dyDescent="0.2">
      <c r="A1493" s="41"/>
      <c r="B1493" s="2"/>
      <c r="E1493" s="279"/>
      <c r="F1493" s="280"/>
      <c r="G1493" s="45"/>
      <c r="H1493" s="45"/>
      <c r="I1493" s="278"/>
      <c r="J1493" s="45"/>
      <c r="K1493" s="66"/>
      <c r="L1493" s="66"/>
    </row>
    <row r="1494" spans="1:12" x14ac:dyDescent="0.2">
      <c r="A1494" s="41"/>
      <c r="B1494" s="2"/>
      <c r="E1494" s="279"/>
      <c r="F1494" s="280"/>
      <c r="G1494" s="45"/>
      <c r="H1494" s="45"/>
      <c r="I1494" s="278"/>
      <c r="J1494" s="45"/>
      <c r="K1494" s="66"/>
      <c r="L1494" s="66"/>
    </row>
    <row r="1495" spans="1:12" x14ac:dyDescent="0.2">
      <c r="A1495" s="41"/>
      <c r="B1495" s="2"/>
      <c r="E1495" s="279"/>
      <c r="F1495" s="280"/>
      <c r="G1495" s="45"/>
      <c r="H1495" s="45"/>
      <c r="I1495" s="278"/>
      <c r="J1495" s="45"/>
      <c r="K1495" s="66"/>
      <c r="L1495" s="66"/>
    </row>
    <row r="1496" spans="1:12" x14ac:dyDescent="0.2">
      <c r="A1496" s="41"/>
      <c r="B1496" s="2"/>
      <c r="E1496" s="279"/>
      <c r="F1496" s="280"/>
      <c r="G1496" s="45"/>
      <c r="H1496" s="45"/>
      <c r="I1496" s="278"/>
      <c r="J1496" s="45"/>
      <c r="K1496" s="66"/>
      <c r="L1496" s="66"/>
    </row>
    <row r="1497" spans="1:12" x14ac:dyDescent="0.2">
      <c r="A1497" s="41"/>
      <c r="B1497" s="2"/>
      <c r="E1497" s="279"/>
      <c r="F1497" s="280"/>
      <c r="G1497" s="45"/>
      <c r="H1497" s="45"/>
      <c r="I1497" s="278"/>
      <c r="J1497" s="45"/>
      <c r="K1497" s="66"/>
      <c r="L1497" s="66"/>
    </row>
    <row r="1498" spans="1:12" x14ac:dyDescent="0.2">
      <c r="A1498" s="41"/>
      <c r="B1498" s="2"/>
      <c r="E1498" s="279"/>
      <c r="F1498" s="280"/>
      <c r="G1498" s="45"/>
      <c r="H1498" s="45"/>
      <c r="I1498" s="278"/>
      <c r="J1498" s="45"/>
      <c r="K1498" s="66"/>
      <c r="L1498" s="66"/>
    </row>
    <row r="1499" spans="1:12" x14ac:dyDescent="0.2">
      <c r="A1499" s="41"/>
      <c r="B1499" s="2"/>
      <c r="E1499" s="279"/>
      <c r="F1499" s="280"/>
      <c r="G1499" s="45"/>
      <c r="H1499" s="45"/>
      <c r="I1499" s="278"/>
      <c r="J1499" s="45"/>
      <c r="K1499" s="66"/>
      <c r="L1499" s="66"/>
    </row>
    <row r="1500" spans="1:12" x14ac:dyDescent="0.2">
      <c r="A1500" s="41"/>
      <c r="B1500" s="2"/>
      <c r="E1500" s="279"/>
      <c r="F1500" s="280"/>
      <c r="G1500" s="45"/>
      <c r="H1500" s="45"/>
      <c r="I1500" s="278"/>
      <c r="J1500" s="45"/>
      <c r="K1500" s="66"/>
      <c r="L1500" s="66"/>
    </row>
    <row r="1501" spans="1:12" x14ac:dyDescent="0.2">
      <c r="A1501" s="41"/>
      <c r="B1501" s="2"/>
      <c r="E1501" s="279"/>
      <c r="F1501" s="280"/>
      <c r="G1501" s="45"/>
      <c r="H1501" s="45"/>
      <c r="I1501" s="278"/>
      <c r="J1501" s="45"/>
      <c r="K1501" s="66"/>
      <c r="L1501" s="66"/>
    </row>
    <row r="1502" spans="1:12" x14ac:dyDescent="0.2">
      <c r="A1502" s="41"/>
      <c r="B1502" s="2"/>
      <c r="E1502" s="279"/>
      <c r="F1502" s="280"/>
      <c r="G1502" s="45"/>
      <c r="H1502" s="45"/>
      <c r="I1502" s="278"/>
      <c r="J1502" s="45"/>
      <c r="K1502" s="66"/>
      <c r="L1502" s="66"/>
    </row>
    <row r="1503" spans="1:12" x14ac:dyDescent="0.2">
      <c r="A1503" s="41"/>
      <c r="B1503" s="2"/>
      <c r="E1503" s="279"/>
      <c r="F1503" s="280"/>
      <c r="G1503" s="45"/>
      <c r="H1503" s="45"/>
      <c r="I1503" s="278"/>
      <c r="J1503" s="45"/>
      <c r="K1503" s="66"/>
      <c r="L1503" s="66"/>
    </row>
    <row r="1504" spans="1:12" x14ac:dyDescent="0.2">
      <c r="A1504" s="41"/>
      <c r="B1504" s="2"/>
      <c r="E1504" s="279"/>
      <c r="F1504" s="280"/>
      <c r="G1504" s="45"/>
      <c r="H1504" s="45"/>
      <c r="I1504" s="278"/>
      <c r="J1504" s="45"/>
      <c r="K1504" s="66"/>
      <c r="L1504" s="66"/>
    </row>
    <row r="1505" spans="1:12" x14ac:dyDescent="0.2">
      <c r="A1505" s="41"/>
      <c r="B1505" s="2"/>
      <c r="E1505" s="279"/>
      <c r="F1505" s="280"/>
      <c r="G1505" s="45"/>
      <c r="H1505" s="45"/>
      <c r="I1505" s="278"/>
      <c r="J1505" s="45"/>
      <c r="K1505" s="66"/>
      <c r="L1505" s="66"/>
    </row>
    <row r="1506" spans="1:12" x14ac:dyDescent="0.2">
      <c r="A1506" s="41"/>
      <c r="B1506" s="2"/>
      <c r="E1506" s="279"/>
      <c r="F1506" s="280"/>
      <c r="G1506" s="45"/>
      <c r="H1506" s="45"/>
      <c r="I1506" s="278"/>
      <c r="J1506" s="45"/>
      <c r="K1506" s="66"/>
      <c r="L1506" s="66"/>
    </row>
    <row r="1507" spans="1:12" x14ac:dyDescent="0.2">
      <c r="A1507" s="41"/>
      <c r="B1507" s="2"/>
      <c r="E1507" s="279"/>
      <c r="F1507" s="280"/>
      <c r="G1507" s="45"/>
      <c r="H1507" s="45"/>
      <c r="I1507" s="278"/>
      <c r="J1507" s="45"/>
      <c r="K1507" s="66"/>
      <c r="L1507" s="66"/>
    </row>
    <row r="1508" spans="1:12" x14ac:dyDescent="0.2">
      <c r="A1508" s="41"/>
      <c r="B1508" s="2"/>
      <c r="E1508" s="279"/>
      <c r="F1508" s="280"/>
      <c r="G1508" s="45"/>
      <c r="H1508" s="45"/>
      <c r="I1508" s="278"/>
      <c r="J1508" s="45"/>
      <c r="K1508" s="66"/>
      <c r="L1508" s="66"/>
    </row>
    <row r="1509" spans="1:12" x14ac:dyDescent="0.2">
      <c r="A1509" s="41"/>
      <c r="B1509" s="2"/>
      <c r="E1509" s="279"/>
      <c r="F1509" s="280"/>
      <c r="G1509" s="45"/>
      <c r="H1509" s="45"/>
      <c r="I1509" s="278"/>
      <c r="J1509" s="45"/>
      <c r="K1509" s="66"/>
      <c r="L1509" s="66"/>
    </row>
    <row r="1510" spans="1:12" x14ac:dyDescent="0.2">
      <c r="A1510" s="41"/>
      <c r="B1510" s="2"/>
      <c r="E1510" s="279"/>
      <c r="F1510" s="280"/>
      <c r="G1510" s="45"/>
      <c r="H1510" s="45"/>
      <c r="I1510" s="278"/>
      <c r="J1510" s="45"/>
      <c r="K1510" s="66"/>
      <c r="L1510" s="66"/>
    </row>
    <row r="1511" spans="1:12" x14ac:dyDescent="0.2">
      <c r="A1511" s="41"/>
      <c r="B1511" s="2"/>
      <c r="E1511" s="279"/>
      <c r="F1511" s="280"/>
      <c r="G1511" s="45"/>
      <c r="H1511" s="45"/>
      <c r="I1511" s="278"/>
      <c r="J1511" s="45"/>
      <c r="K1511" s="66"/>
      <c r="L1511" s="66"/>
    </row>
    <row r="1512" spans="1:12" x14ac:dyDescent="0.2">
      <c r="A1512" s="41"/>
      <c r="B1512" s="2"/>
      <c r="E1512" s="279"/>
      <c r="F1512" s="280"/>
      <c r="G1512" s="45"/>
      <c r="H1512" s="45"/>
      <c r="I1512" s="278"/>
      <c r="J1512" s="45"/>
      <c r="K1512" s="66"/>
      <c r="L1512" s="66"/>
    </row>
    <row r="1513" spans="1:12" x14ac:dyDescent="0.2">
      <c r="A1513" s="41"/>
      <c r="B1513" s="2"/>
      <c r="E1513" s="279"/>
      <c r="F1513" s="280"/>
      <c r="G1513" s="45"/>
      <c r="H1513" s="45"/>
      <c r="I1513" s="278"/>
      <c r="J1513" s="45"/>
      <c r="K1513" s="66"/>
      <c r="L1513" s="66"/>
    </row>
    <row r="1514" spans="1:12" x14ac:dyDescent="0.2">
      <c r="A1514" s="41"/>
      <c r="B1514" s="2"/>
      <c r="E1514" s="279"/>
      <c r="F1514" s="280"/>
      <c r="G1514" s="45"/>
      <c r="H1514" s="45"/>
      <c r="I1514" s="278"/>
      <c r="J1514" s="45"/>
      <c r="K1514" s="66"/>
      <c r="L1514" s="66"/>
    </row>
    <row r="1515" spans="1:12" x14ac:dyDescent="0.2">
      <c r="A1515" s="41"/>
      <c r="B1515" s="2"/>
      <c r="E1515" s="279"/>
      <c r="F1515" s="280"/>
      <c r="G1515" s="45"/>
      <c r="H1515" s="45"/>
      <c r="I1515" s="278"/>
      <c r="J1515" s="45"/>
      <c r="K1515" s="66"/>
      <c r="L1515" s="66"/>
    </row>
    <row r="1516" spans="1:12" x14ac:dyDescent="0.2">
      <c r="A1516" s="41"/>
      <c r="B1516" s="2"/>
      <c r="E1516" s="279"/>
      <c r="F1516" s="280"/>
      <c r="G1516" s="45"/>
      <c r="H1516" s="45"/>
      <c r="I1516" s="278"/>
      <c r="J1516" s="45"/>
      <c r="K1516" s="66"/>
      <c r="L1516" s="66"/>
    </row>
    <row r="1517" spans="1:12" x14ac:dyDescent="0.2">
      <c r="A1517" s="41"/>
      <c r="B1517" s="2"/>
      <c r="E1517" s="279"/>
      <c r="F1517" s="280"/>
      <c r="G1517" s="45"/>
      <c r="H1517" s="45"/>
      <c r="I1517" s="278"/>
      <c r="J1517" s="45"/>
      <c r="K1517" s="66"/>
      <c r="L1517" s="66"/>
    </row>
    <row r="1518" spans="1:12" x14ac:dyDescent="0.2">
      <c r="A1518" s="41"/>
      <c r="B1518" s="2"/>
      <c r="E1518" s="279"/>
      <c r="F1518" s="280"/>
      <c r="G1518" s="45"/>
      <c r="H1518" s="45"/>
      <c r="I1518" s="278"/>
      <c r="J1518" s="45"/>
      <c r="K1518" s="66"/>
      <c r="L1518" s="66"/>
    </row>
    <row r="1519" spans="1:12" x14ac:dyDescent="0.2">
      <c r="A1519" s="41"/>
      <c r="B1519" s="2"/>
      <c r="E1519" s="279"/>
      <c r="F1519" s="280"/>
      <c r="G1519" s="45"/>
      <c r="H1519" s="45"/>
      <c r="I1519" s="278"/>
      <c r="J1519" s="45"/>
      <c r="K1519" s="66"/>
      <c r="L1519" s="66"/>
    </row>
    <row r="1520" spans="1:12" x14ac:dyDescent="0.2">
      <c r="A1520" s="41"/>
      <c r="B1520" s="2"/>
      <c r="E1520" s="279"/>
      <c r="F1520" s="280"/>
      <c r="G1520" s="45"/>
      <c r="H1520" s="45"/>
      <c r="I1520" s="278"/>
      <c r="J1520" s="45"/>
      <c r="K1520" s="66"/>
      <c r="L1520" s="66"/>
    </row>
    <row r="1521" spans="1:12" x14ac:dyDescent="0.2">
      <c r="A1521" s="41"/>
      <c r="B1521" s="2"/>
      <c r="E1521" s="279"/>
      <c r="F1521" s="280"/>
      <c r="G1521" s="45"/>
      <c r="H1521" s="45"/>
      <c r="I1521" s="278"/>
      <c r="J1521" s="45"/>
      <c r="K1521" s="66"/>
      <c r="L1521" s="66"/>
    </row>
    <row r="1522" spans="1:12" x14ac:dyDescent="0.2">
      <c r="A1522" s="41"/>
      <c r="B1522" s="2"/>
      <c r="E1522" s="279"/>
      <c r="F1522" s="280"/>
      <c r="G1522" s="45"/>
      <c r="H1522" s="45"/>
      <c r="I1522" s="278"/>
      <c r="J1522" s="45"/>
      <c r="K1522" s="66"/>
      <c r="L1522" s="66"/>
    </row>
    <row r="1523" spans="1:12" x14ac:dyDescent="0.2">
      <c r="A1523" s="41"/>
      <c r="B1523" s="2"/>
      <c r="E1523" s="279"/>
      <c r="F1523" s="280"/>
      <c r="G1523" s="45"/>
      <c r="H1523" s="45"/>
      <c r="I1523" s="278"/>
      <c r="J1523" s="45"/>
      <c r="K1523" s="66"/>
      <c r="L1523" s="66"/>
    </row>
    <row r="1524" spans="1:12" x14ac:dyDescent="0.2">
      <c r="A1524" s="41"/>
      <c r="B1524" s="2"/>
      <c r="E1524" s="279"/>
      <c r="F1524" s="280"/>
      <c r="G1524" s="45"/>
      <c r="H1524" s="45"/>
      <c r="I1524" s="278"/>
      <c r="J1524" s="45"/>
      <c r="K1524" s="66"/>
      <c r="L1524" s="66"/>
    </row>
    <row r="1525" spans="1:12" x14ac:dyDescent="0.2">
      <c r="A1525" s="41"/>
      <c r="B1525" s="2"/>
      <c r="E1525" s="279"/>
      <c r="F1525" s="280"/>
      <c r="G1525" s="45"/>
      <c r="H1525" s="45"/>
      <c r="I1525" s="278"/>
      <c r="J1525" s="45"/>
      <c r="K1525" s="66"/>
      <c r="L1525" s="66"/>
    </row>
    <row r="1526" spans="1:12" x14ac:dyDescent="0.2">
      <c r="A1526" s="41"/>
      <c r="B1526" s="2"/>
      <c r="E1526" s="279"/>
      <c r="F1526" s="280"/>
      <c r="G1526" s="45"/>
      <c r="H1526" s="45"/>
      <c r="I1526" s="278"/>
      <c r="J1526" s="45"/>
      <c r="K1526" s="66"/>
      <c r="L1526" s="66"/>
    </row>
    <row r="1527" spans="1:12" x14ac:dyDescent="0.2">
      <c r="A1527" s="41"/>
      <c r="B1527" s="2"/>
      <c r="E1527" s="279"/>
      <c r="F1527" s="280"/>
      <c r="G1527" s="45"/>
      <c r="H1527" s="45"/>
      <c r="I1527" s="278"/>
      <c r="J1527" s="45"/>
      <c r="K1527" s="66"/>
      <c r="L1527" s="66"/>
    </row>
    <row r="1528" spans="1:12" x14ac:dyDescent="0.2">
      <c r="A1528" s="41"/>
      <c r="B1528" s="2"/>
      <c r="E1528" s="279"/>
      <c r="F1528" s="280"/>
      <c r="G1528" s="45"/>
      <c r="H1528" s="45"/>
      <c r="I1528" s="278"/>
      <c r="J1528" s="45"/>
      <c r="K1528" s="66"/>
      <c r="L1528" s="66"/>
    </row>
    <row r="1529" spans="1:12" x14ac:dyDescent="0.2">
      <c r="A1529" s="41"/>
      <c r="B1529" s="2"/>
      <c r="E1529" s="279"/>
      <c r="F1529" s="280"/>
      <c r="G1529" s="45"/>
      <c r="H1529" s="45"/>
      <c r="I1529" s="278"/>
      <c r="J1529" s="45"/>
      <c r="K1529" s="66"/>
      <c r="L1529" s="66"/>
    </row>
    <row r="1530" spans="1:12" x14ac:dyDescent="0.2">
      <c r="A1530" s="41"/>
      <c r="B1530" s="2"/>
      <c r="E1530" s="279"/>
      <c r="F1530" s="280"/>
      <c r="G1530" s="45"/>
      <c r="H1530" s="45"/>
      <c r="I1530" s="278"/>
      <c r="J1530" s="45"/>
      <c r="K1530" s="66"/>
      <c r="L1530" s="66"/>
    </row>
    <row r="1531" spans="1:12" x14ac:dyDescent="0.2">
      <c r="A1531" s="41"/>
      <c r="B1531" s="2"/>
      <c r="E1531" s="279"/>
      <c r="F1531" s="280"/>
      <c r="G1531" s="45"/>
      <c r="H1531" s="45"/>
      <c r="I1531" s="278"/>
      <c r="J1531" s="45"/>
      <c r="K1531" s="66"/>
      <c r="L1531" s="66"/>
    </row>
    <row r="1532" spans="1:12" x14ac:dyDescent="0.2">
      <c r="A1532" s="41"/>
      <c r="B1532" s="2"/>
      <c r="E1532" s="279"/>
      <c r="F1532" s="280"/>
      <c r="G1532" s="45"/>
      <c r="H1532" s="45"/>
      <c r="I1532" s="278"/>
      <c r="J1532" s="45"/>
      <c r="K1532" s="66"/>
      <c r="L1532" s="66"/>
    </row>
    <row r="1533" spans="1:12" x14ac:dyDescent="0.2">
      <c r="A1533" s="41"/>
      <c r="B1533" s="2"/>
      <c r="E1533" s="279"/>
      <c r="F1533" s="280"/>
      <c r="G1533" s="45"/>
      <c r="H1533" s="45"/>
      <c r="I1533" s="278"/>
      <c r="J1533" s="45"/>
      <c r="K1533" s="66"/>
      <c r="L1533" s="66"/>
    </row>
    <row r="1534" spans="1:12" x14ac:dyDescent="0.2">
      <c r="A1534" s="41"/>
      <c r="B1534" s="2"/>
      <c r="E1534" s="279"/>
      <c r="F1534" s="280"/>
      <c r="G1534" s="45"/>
      <c r="H1534" s="45"/>
      <c r="I1534" s="278"/>
      <c r="J1534" s="45"/>
      <c r="K1534" s="66"/>
      <c r="L1534" s="66"/>
    </row>
    <row r="1535" spans="1:12" x14ac:dyDescent="0.2">
      <c r="A1535" s="41"/>
      <c r="B1535" s="2"/>
      <c r="E1535" s="279"/>
      <c r="F1535" s="280"/>
      <c r="G1535" s="45"/>
      <c r="H1535" s="45"/>
      <c r="I1535" s="278"/>
      <c r="J1535" s="45"/>
      <c r="K1535" s="66"/>
      <c r="L1535" s="66"/>
    </row>
    <row r="1536" spans="1:12" x14ac:dyDescent="0.2">
      <c r="A1536" s="41"/>
      <c r="B1536" s="2"/>
      <c r="E1536" s="279"/>
      <c r="F1536" s="280"/>
      <c r="G1536" s="45"/>
      <c r="H1536" s="45"/>
      <c r="I1536" s="278"/>
      <c r="J1536" s="45"/>
      <c r="K1536" s="66"/>
      <c r="L1536" s="66"/>
    </row>
    <row r="1537" spans="1:12" x14ac:dyDescent="0.2">
      <c r="A1537" s="41"/>
      <c r="B1537" s="2"/>
      <c r="E1537" s="279"/>
      <c r="F1537" s="280"/>
      <c r="G1537" s="45"/>
      <c r="H1537" s="45"/>
      <c r="I1537" s="278"/>
      <c r="J1537" s="45"/>
      <c r="K1537" s="66"/>
      <c r="L1537" s="66"/>
    </row>
    <row r="1538" spans="1:12" x14ac:dyDescent="0.2">
      <c r="A1538" s="41"/>
      <c r="B1538" s="2"/>
      <c r="E1538" s="279"/>
      <c r="F1538" s="280"/>
      <c r="G1538" s="45"/>
      <c r="H1538" s="45"/>
      <c r="I1538" s="278"/>
      <c r="J1538" s="45"/>
      <c r="K1538" s="66"/>
      <c r="L1538" s="66"/>
    </row>
    <row r="1539" spans="1:12" x14ac:dyDescent="0.2">
      <c r="A1539" s="41"/>
      <c r="B1539" s="2"/>
      <c r="E1539" s="279"/>
      <c r="F1539" s="280"/>
      <c r="G1539" s="45"/>
      <c r="H1539" s="45"/>
      <c r="I1539" s="278"/>
      <c r="J1539" s="45"/>
      <c r="K1539" s="66"/>
      <c r="L1539" s="66"/>
    </row>
    <row r="1540" spans="1:12" x14ac:dyDescent="0.2">
      <c r="A1540" s="41"/>
      <c r="B1540" s="2"/>
      <c r="E1540" s="279"/>
      <c r="F1540" s="280"/>
      <c r="G1540" s="45"/>
      <c r="H1540" s="45"/>
      <c r="I1540" s="278"/>
      <c r="J1540" s="45"/>
      <c r="K1540" s="66"/>
      <c r="L1540" s="66"/>
    </row>
    <row r="1541" spans="1:12" x14ac:dyDescent="0.2">
      <c r="A1541" s="41"/>
      <c r="B1541" s="2"/>
      <c r="E1541" s="279"/>
      <c r="F1541" s="280"/>
      <c r="G1541" s="45"/>
      <c r="H1541" s="45"/>
      <c r="I1541" s="278"/>
      <c r="J1541" s="45"/>
      <c r="K1541" s="66"/>
      <c r="L1541" s="66"/>
    </row>
    <row r="1542" spans="1:12" x14ac:dyDescent="0.2">
      <c r="A1542" s="41"/>
      <c r="B1542" s="2"/>
      <c r="E1542" s="279"/>
      <c r="F1542" s="280"/>
      <c r="G1542" s="45"/>
      <c r="H1542" s="45"/>
      <c r="I1542" s="278"/>
      <c r="J1542" s="45"/>
      <c r="K1542" s="66"/>
      <c r="L1542" s="66"/>
    </row>
    <row r="1543" spans="1:12" x14ac:dyDescent="0.2">
      <c r="A1543" s="41"/>
      <c r="B1543" s="2"/>
      <c r="E1543" s="279"/>
      <c r="F1543" s="280"/>
      <c r="G1543" s="45"/>
      <c r="H1543" s="45"/>
      <c r="I1543" s="278"/>
      <c r="J1543" s="45"/>
      <c r="K1543" s="66"/>
      <c r="L1543" s="66"/>
    </row>
    <row r="1544" spans="1:12" x14ac:dyDescent="0.2">
      <c r="A1544" s="41"/>
      <c r="B1544" s="2"/>
      <c r="E1544" s="279"/>
      <c r="F1544" s="280"/>
      <c r="G1544" s="45"/>
      <c r="H1544" s="45"/>
      <c r="I1544" s="278"/>
      <c r="J1544" s="45"/>
      <c r="K1544" s="66"/>
      <c r="L1544" s="66"/>
    </row>
    <row r="1545" spans="1:12" x14ac:dyDescent="0.2">
      <c r="A1545" s="41"/>
      <c r="B1545" s="2"/>
      <c r="E1545" s="279"/>
      <c r="F1545" s="280"/>
      <c r="G1545" s="45"/>
      <c r="H1545" s="45"/>
      <c r="I1545" s="278"/>
      <c r="J1545" s="45"/>
      <c r="K1545" s="66"/>
      <c r="L1545" s="66"/>
    </row>
    <row r="1546" spans="1:12" x14ac:dyDescent="0.2">
      <c r="A1546" s="41"/>
      <c r="B1546" s="2"/>
      <c r="E1546" s="279"/>
      <c r="F1546" s="280"/>
      <c r="G1546" s="45"/>
      <c r="H1546" s="45"/>
      <c r="I1546" s="278"/>
      <c r="J1546" s="45"/>
      <c r="K1546" s="66"/>
      <c r="L1546" s="66"/>
    </row>
    <row r="1547" spans="1:12" x14ac:dyDescent="0.2">
      <c r="A1547" s="41"/>
      <c r="B1547" s="2"/>
      <c r="E1547" s="279"/>
      <c r="F1547" s="280"/>
      <c r="G1547" s="45"/>
      <c r="H1547" s="45"/>
      <c r="I1547" s="278"/>
      <c r="J1547" s="45"/>
      <c r="K1547" s="66"/>
      <c r="L1547" s="66"/>
    </row>
    <row r="1548" spans="1:12" x14ac:dyDescent="0.2">
      <c r="A1548" s="41"/>
      <c r="B1548" s="2"/>
      <c r="E1548" s="279"/>
      <c r="F1548" s="280"/>
      <c r="G1548" s="45"/>
      <c r="H1548" s="45"/>
      <c r="I1548" s="278"/>
      <c r="J1548" s="45"/>
      <c r="K1548" s="66"/>
      <c r="L1548" s="66"/>
    </row>
    <row r="1549" spans="1:12" x14ac:dyDescent="0.2">
      <c r="A1549" s="41"/>
      <c r="B1549" s="2"/>
      <c r="E1549" s="279"/>
      <c r="F1549" s="280"/>
      <c r="G1549" s="45"/>
      <c r="H1549" s="45"/>
      <c r="I1549" s="278"/>
      <c r="J1549" s="45"/>
      <c r="K1549" s="66"/>
      <c r="L1549" s="66"/>
    </row>
    <row r="1550" spans="1:12" x14ac:dyDescent="0.2">
      <c r="A1550" s="41"/>
      <c r="B1550" s="2"/>
      <c r="E1550" s="279"/>
      <c r="F1550" s="280"/>
      <c r="G1550" s="45"/>
      <c r="H1550" s="45"/>
      <c r="I1550" s="278"/>
      <c r="J1550" s="45"/>
      <c r="K1550" s="66"/>
      <c r="L1550" s="66"/>
    </row>
    <row r="1551" spans="1:12" x14ac:dyDescent="0.2">
      <c r="A1551" s="41"/>
      <c r="B1551" s="2"/>
      <c r="E1551" s="279"/>
      <c r="F1551" s="280"/>
      <c r="G1551" s="45"/>
      <c r="H1551" s="45"/>
      <c r="I1551" s="278"/>
      <c r="J1551" s="45"/>
      <c r="K1551" s="66"/>
      <c r="L1551" s="66"/>
    </row>
    <row r="1552" spans="1:12" x14ac:dyDescent="0.2">
      <c r="A1552" s="41"/>
      <c r="B1552" s="2"/>
      <c r="E1552" s="279"/>
      <c r="F1552" s="280"/>
      <c r="G1552" s="45"/>
      <c r="H1552" s="45"/>
      <c r="I1552" s="278"/>
      <c r="J1552" s="45"/>
      <c r="K1552" s="66"/>
      <c r="L1552" s="66"/>
    </row>
    <row r="1553" spans="1:12" x14ac:dyDescent="0.2">
      <c r="A1553" s="41"/>
      <c r="B1553" s="2"/>
      <c r="E1553" s="279"/>
      <c r="F1553" s="280"/>
      <c r="G1553" s="45"/>
      <c r="H1553" s="45"/>
      <c r="I1553" s="278"/>
      <c r="J1553" s="45"/>
      <c r="K1553" s="66"/>
      <c r="L1553" s="66"/>
    </row>
    <row r="1554" spans="1:12" x14ac:dyDescent="0.2">
      <c r="A1554" s="41"/>
      <c r="B1554" s="2"/>
      <c r="E1554" s="279"/>
      <c r="F1554" s="280"/>
      <c r="G1554" s="45"/>
      <c r="H1554" s="45"/>
      <c r="I1554" s="278"/>
      <c r="J1554" s="45"/>
      <c r="K1554" s="66"/>
      <c r="L1554" s="66"/>
    </row>
    <row r="1555" spans="1:12" x14ac:dyDescent="0.2">
      <c r="A1555" s="41"/>
      <c r="B1555" s="2"/>
      <c r="E1555" s="279"/>
      <c r="F1555" s="280"/>
      <c r="G1555" s="45"/>
      <c r="H1555" s="45"/>
      <c r="I1555" s="278"/>
      <c r="J1555" s="45"/>
      <c r="K1555" s="66"/>
      <c r="L1555" s="66"/>
    </row>
    <row r="1556" spans="1:12" x14ac:dyDescent="0.2">
      <c r="A1556" s="41"/>
      <c r="B1556" s="2"/>
      <c r="E1556" s="279"/>
      <c r="F1556" s="280"/>
      <c r="G1556" s="45"/>
      <c r="H1556" s="45"/>
      <c r="I1556" s="278"/>
      <c r="J1556" s="45"/>
      <c r="K1556" s="66"/>
      <c r="L1556" s="66"/>
    </row>
    <row r="1557" spans="1:12" x14ac:dyDescent="0.2">
      <c r="A1557" s="41"/>
      <c r="B1557" s="2"/>
      <c r="E1557" s="279"/>
      <c r="F1557" s="280"/>
      <c r="G1557" s="45"/>
      <c r="H1557" s="45"/>
      <c r="I1557" s="278"/>
      <c r="J1557" s="45"/>
      <c r="K1557" s="66"/>
      <c r="L1557" s="66"/>
    </row>
    <row r="1558" spans="1:12" x14ac:dyDescent="0.2">
      <c r="A1558" s="41"/>
      <c r="B1558" s="2"/>
      <c r="E1558" s="279"/>
      <c r="F1558" s="280"/>
      <c r="G1558" s="45"/>
      <c r="H1558" s="45"/>
      <c r="I1558" s="278"/>
      <c r="J1558" s="45"/>
      <c r="K1558" s="66"/>
      <c r="L1558" s="66"/>
    </row>
    <row r="1559" spans="1:12" x14ac:dyDescent="0.2">
      <c r="A1559" s="41"/>
      <c r="B1559" s="2"/>
      <c r="E1559" s="279"/>
      <c r="F1559" s="280"/>
      <c r="G1559" s="45"/>
      <c r="H1559" s="45"/>
      <c r="I1559" s="278"/>
      <c r="J1559" s="45"/>
      <c r="K1559" s="66"/>
      <c r="L1559" s="66"/>
    </row>
    <row r="1560" spans="1:12" x14ac:dyDescent="0.2">
      <c r="A1560" s="41"/>
      <c r="B1560" s="2"/>
      <c r="E1560" s="279"/>
      <c r="F1560" s="280"/>
      <c r="G1560" s="45"/>
      <c r="H1560" s="45"/>
      <c r="I1560" s="278"/>
      <c r="J1560" s="45"/>
      <c r="K1560" s="66"/>
      <c r="L1560" s="66"/>
    </row>
    <row r="1561" spans="1:12" x14ac:dyDescent="0.2">
      <c r="A1561" s="41"/>
      <c r="B1561" s="2"/>
      <c r="E1561" s="279"/>
      <c r="F1561" s="280"/>
      <c r="G1561" s="45"/>
      <c r="H1561" s="45"/>
      <c r="I1561" s="278"/>
      <c r="J1561" s="45"/>
      <c r="K1561" s="66"/>
      <c r="L1561" s="66"/>
    </row>
    <row r="1562" spans="1:12" x14ac:dyDescent="0.2">
      <c r="A1562" s="41"/>
      <c r="B1562" s="2"/>
      <c r="E1562" s="279"/>
      <c r="F1562" s="280"/>
      <c r="G1562" s="45"/>
      <c r="H1562" s="45"/>
      <c r="I1562" s="278"/>
      <c r="J1562" s="45"/>
      <c r="K1562" s="66"/>
      <c r="L1562" s="66"/>
    </row>
    <row r="1563" spans="1:12" x14ac:dyDescent="0.2">
      <c r="A1563" s="41"/>
      <c r="B1563" s="2"/>
      <c r="E1563" s="279"/>
      <c r="F1563" s="280"/>
      <c r="G1563" s="45"/>
      <c r="H1563" s="45"/>
      <c r="I1563" s="278"/>
      <c r="J1563" s="45"/>
      <c r="K1563" s="66"/>
      <c r="L1563" s="66"/>
    </row>
    <row r="1564" spans="1:12" x14ac:dyDescent="0.2">
      <c r="A1564" s="41"/>
      <c r="B1564" s="2"/>
      <c r="E1564" s="279"/>
      <c r="F1564" s="280"/>
      <c r="G1564" s="45"/>
      <c r="H1564" s="45"/>
      <c r="I1564" s="278"/>
      <c r="J1564" s="45"/>
      <c r="K1564" s="66"/>
      <c r="L1564" s="66"/>
    </row>
    <row r="1565" spans="1:12" x14ac:dyDescent="0.2">
      <c r="A1565" s="41"/>
      <c r="B1565" s="2"/>
      <c r="E1565" s="279"/>
      <c r="F1565" s="280"/>
      <c r="G1565" s="45"/>
      <c r="H1565" s="45"/>
      <c r="I1565" s="278"/>
      <c r="J1565" s="45"/>
      <c r="K1565" s="66"/>
      <c r="L1565" s="66"/>
    </row>
    <row r="1566" spans="1:12" x14ac:dyDescent="0.2">
      <c r="A1566" s="41"/>
      <c r="B1566" s="2"/>
      <c r="E1566" s="279"/>
      <c r="F1566" s="280"/>
      <c r="G1566" s="45"/>
      <c r="H1566" s="45"/>
      <c r="I1566" s="278"/>
      <c r="J1566" s="45"/>
      <c r="K1566" s="66"/>
      <c r="L1566" s="66"/>
    </row>
    <row r="1567" spans="1:12" x14ac:dyDescent="0.2">
      <c r="A1567" s="41"/>
      <c r="B1567" s="2"/>
      <c r="E1567" s="279"/>
      <c r="F1567" s="280"/>
      <c r="G1567" s="45"/>
      <c r="H1567" s="45"/>
      <c r="I1567" s="278"/>
      <c r="J1567" s="45"/>
      <c r="K1567" s="66"/>
      <c r="L1567" s="66"/>
    </row>
    <row r="1568" spans="1:12" x14ac:dyDescent="0.2">
      <c r="A1568" s="41"/>
      <c r="B1568" s="2"/>
      <c r="E1568" s="279"/>
      <c r="F1568" s="280"/>
      <c r="G1568" s="45"/>
      <c r="H1568" s="45"/>
      <c r="I1568" s="278"/>
      <c r="J1568" s="45"/>
      <c r="K1568" s="66"/>
      <c r="L1568" s="66"/>
    </row>
    <row r="1569" spans="1:12" x14ac:dyDescent="0.2">
      <c r="A1569" s="41"/>
      <c r="B1569" s="2"/>
      <c r="E1569" s="279"/>
      <c r="F1569" s="280"/>
      <c r="G1569" s="45"/>
      <c r="H1569" s="45"/>
      <c r="I1569" s="278"/>
      <c r="J1569" s="45"/>
      <c r="K1569" s="66"/>
      <c r="L1569" s="66"/>
    </row>
    <row r="1570" spans="1:12" x14ac:dyDescent="0.2">
      <c r="A1570" s="41"/>
      <c r="B1570" s="2"/>
      <c r="E1570" s="279"/>
      <c r="F1570" s="280"/>
      <c r="G1570" s="45"/>
      <c r="H1570" s="45"/>
      <c r="I1570" s="278"/>
      <c r="J1570" s="45"/>
      <c r="K1570" s="66"/>
      <c r="L1570" s="66"/>
    </row>
    <row r="1571" spans="1:12" x14ac:dyDescent="0.2">
      <c r="A1571" s="41"/>
      <c r="B1571" s="2"/>
      <c r="E1571" s="279"/>
      <c r="F1571" s="280"/>
      <c r="G1571" s="45"/>
      <c r="H1571" s="45"/>
      <c r="I1571" s="278"/>
      <c r="J1571" s="45"/>
      <c r="K1571" s="66"/>
      <c r="L1571" s="66"/>
    </row>
    <row r="1572" spans="1:12" x14ac:dyDescent="0.2">
      <c r="A1572" s="41"/>
      <c r="B1572" s="2"/>
      <c r="E1572" s="279"/>
      <c r="F1572" s="280"/>
      <c r="G1572" s="45"/>
      <c r="H1572" s="45"/>
      <c r="I1572" s="278"/>
      <c r="J1572" s="45"/>
      <c r="K1572" s="66"/>
      <c r="L1572" s="66"/>
    </row>
    <row r="1573" spans="1:12" x14ac:dyDescent="0.2">
      <c r="A1573" s="41"/>
      <c r="B1573" s="2"/>
      <c r="E1573" s="279"/>
      <c r="F1573" s="280"/>
      <c r="G1573" s="45"/>
      <c r="H1573" s="45"/>
      <c r="I1573" s="278"/>
      <c r="J1573" s="45"/>
      <c r="K1573" s="66"/>
      <c r="L1573" s="66"/>
    </row>
    <row r="1574" spans="1:12" x14ac:dyDescent="0.2">
      <c r="A1574" s="41"/>
      <c r="B1574" s="2"/>
      <c r="E1574" s="279"/>
      <c r="F1574" s="280"/>
      <c r="G1574" s="45"/>
      <c r="H1574" s="45"/>
      <c r="I1574" s="278"/>
      <c r="J1574" s="45"/>
      <c r="K1574" s="66"/>
      <c r="L1574" s="66"/>
    </row>
    <row r="1575" spans="1:12" x14ac:dyDescent="0.2">
      <c r="A1575" s="41"/>
      <c r="B1575" s="2"/>
      <c r="E1575" s="279"/>
      <c r="F1575" s="280"/>
      <c r="G1575" s="45"/>
      <c r="H1575" s="45"/>
      <c r="I1575" s="278"/>
      <c r="J1575" s="45"/>
      <c r="K1575" s="66"/>
      <c r="L1575" s="66"/>
    </row>
    <row r="1576" spans="1:12" x14ac:dyDescent="0.2">
      <c r="A1576" s="41"/>
      <c r="B1576" s="2"/>
      <c r="E1576" s="279"/>
      <c r="F1576" s="280"/>
      <c r="G1576" s="45"/>
      <c r="H1576" s="45"/>
      <c r="I1576" s="278"/>
      <c r="J1576" s="45"/>
      <c r="K1576" s="66"/>
      <c r="L1576" s="66"/>
    </row>
    <row r="1577" spans="1:12" x14ac:dyDescent="0.2">
      <c r="A1577" s="41"/>
      <c r="B1577" s="2"/>
      <c r="E1577" s="279"/>
      <c r="F1577" s="280"/>
      <c r="G1577" s="45"/>
      <c r="H1577" s="45"/>
      <c r="I1577" s="278"/>
      <c r="J1577" s="45"/>
      <c r="K1577" s="66"/>
      <c r="L1577" s="66"/>
    </row>
    <row r="1578" spans="1:12" x14ac:dyDescent="0.2">
      <c r="A1578" s="41"/>
      <c r="B1578" s="2"/>
      <c r="E1578" s="279"/>
      <c r="F1578" s="280"/>
      <c r="G1578" s="45"/>
      <c r="H1578" s="45"/>
      <c r="I1578" s="278"/>
      <c r="J1578" s="45"/>
      <c r="K1578" s="66"/>
      <c r="L1578" s="66"/>
    </row>
    <row r="1579" spans="1:12" x14ac:dyDescent="0.2">
      <c r="A1579" s="41"/>
      <c r="B1579" s="2"/>
      <c r="E1579" s="279"/>
      <c r="F1579" s="280"/>
      <c r="G1579" s="45"/>
      <c r="H1579" s="45"/>
      <c r="I1579" s="278"/>
      <c r="J1579" s="45"/>
      <c r="K1579" s="66"/>
      <c r="L1579" s="66"/>
    </row>
    <row r="1580" spans="1:12" x14ac:dyDescent="0.2">
      <c r="A1580" s="41"/>
      <c r="B1580" s="2"/>
      <c r="E1580" s="279"/>
      <c r="F1580" s="280"/>
      <c r="G1580" s="45"/>
      <c r="H1580" s="45"/>
      <c r="I1580" s="278"/>
      <c r="J1580" s="45"/>
      <c r="K1580" s="66"/>
      <c r="L1580" s="66"/>
    </row>
    <row r="1581" spans="1:12" x14ac:dyDescent="0.2">
      <c r="A1581" s="41"/>
      <c r="B1581" s="2"/>
      <c r="E1581" s="279"/>
      <c r="F1581" s="280"/>
      <c r="G1581" s="45"/>
      <c r="H1581" s="45"/>
      <c r="I1581" s="278"/>
      <c r="J1581" s="45"/>
      <c r="K1581" s="66"/>
      <c r="L1581" s="66"/>
    </row>
    <row r="1582" spans="1:12" x14ac:dyDescent="0.2">
      <c r="A1582" s="41"/>
      <c r="B1582" s="2"/>
      <c r="E1582" s="279"/>
      <c r="F1582" s="280"/>
      <c r="G1582" s="45"/>
      <c r="H1582" s="45"/>
      <c r="I1582" s="278"/>
      <c r="J1582" s="45"/>
      <c r="K1582" s="66"/>
      <c r="L1582" s="66"/>
    </row>
    <row r="1583" spans="1:12" x14ac:dyDescent="0.2">
      <c r="A1583" s="41"/>
      <c r="B1583" s="2"/>
      <c r="E1583" s="279"/>
      <c r="F1583" s="280"/>
      <c r="G1583" s="45"/>
      <c r="H1583" s="45"/>
      <c r="I1583" s="278"/>
      <c r="J1583" s="45"/>
      <c r="K1583" s="66"/>
      <c r="L1583" s="66"/>
    </row>
    <row r="1584" spans="1:12" x14ac:dyDescent="0.2">
      <c r="A1584" s="41"/>
      <c r="B1584" s="2"/>
      <c r="E1584" s="279"/>
      <c r="F1584" s="280"/>
      <c r="G1584" s="45"/>
      <c r="H1584" s="45"/>
      <c r="I1584" s="278"/>
      <c r="J1584" s="45"/>
      <c r="K1584" s="66"/>
      <c r="L1584" s="66"/>
    </row>
    <row r="1585" spans="1:12" x14ac:dyDescent="0.2">
      <c r="A1585" s="41"/>
      <c r="B1585" s="2"/>
      <c r="E1585" s="279"/>
      <c r="F1585" s="280"/>
      <c r="G1585" s="45"/>
      <c r="H1585" s="45"/>
      <c r="I1585" s="278"/>
      <c r="J1585" s="45"/>
      <c r="K1585" s="66"/>
      <c r="L1585" s="66"/>
    </row>
    <row r="1586" spans="1:12" x14ac:dyDescent="0.2">
      <c r="A1586" s="41"/>
      <c r="B1586" s="2"/>
      <c r="E1586" s="279"/>
      <c r="F1586" s="280"/>
      <c r="G1586" s="45"/>
      <c r="H1586" s="45"/>
      <c r="I1586" s="278"/>
      <c r="J1586" s="45"/>
      <c r="K1586" s="66"/>
      <c r="L1586" s="66"/>
    </row>
    <row r="1587" spans="1:12" x14ac:dyDescent="0.2">
      <c r="A1587" s="41"/>
      <c r="B1587" s="2"/>
      <c r="E1587" s="279"/>
      <c r="F1587" s="280"/>
      <c r="G1587" s="45"/>
      <c r="H1587" s="45"/>
      <c r="I1587" s="278"/>
      <c r="J1587" s="45"/>
      <c r="K1587" s="66"/>
      <c r="L1587" s="66"/>
    </row>
    <row r="1588" spans="1:12" x14ac:dyDescent="0.2">
      <c r="A1588" s="41"/>
      <c r="B1588" s="2"/>
      <c r="E1588" s="279"/>
      <c r="F1588" s="280"/>
      <c r="G1588" s="45"/>
      <c r="H1588" s="45"/>
      <c r="I1588" s="278"/>
      <c r="J1588" s="45"/>
      <c r="K1588" s="66"/>
      <c r="L1588" s="66"/>
    </row>
    <row r="1589" spans="1:12" x14ac:dyDescent="0.2">
      <c r="A1589" s="41"/>
      <c r="B1589" s="2"/>
      <c r="E1589" s="279"/>
      <c r="F1589" s="280"/>
      <c r="G1589" s="45"/>
      <c r="H1589" s="45"/>
      <c r="I1589" s="278"/>
      <c r="J1589" s="45"/>
      <c r="K1589" s="66"/>
      <c r="L1589" s="66"/>
    </row>
    <row r="1590" spans="1:12" x14ac:dyDescent="0.2">
      <c r="A1590" s="41"/>
      <c r="B1590" s="2"/>
      <c r="E1590" s="279"/>
      <c r="F1590" s="280"/>
      <c r="G1590" s="45"/>
      <c r="H1590" s="45"/>
      <c r="I1590" s="278"/>
      <c r="J1590" s="45"/>
      <c r="K1590" s="66"/>
      <c r="L1590" s="66"/>
    </row>
    <row r="1591" spans="1:12" x14ac:dyDescent="0.2">
      <c r="A1591" s="41"/>
      <c r="B1591" s="2"/>
      <c r="E1591" s="279"/>
      <c r="F1591" s="280"/>
      <c r="G1591" s="45"/>
      <c r="H1591" s="45"/>
      <c r="I1591" s="278"/>
      <c r="J1591" s="45"/>
      <c r="K1591" s="66"/>
      <c r="L1591" s="66"/>
    </row>
    <row r="1592" spans="1:12" x14ac:dyDescent="0.2">
      <c r="A1592" s="41"/>
      <c r="B1592" s="2"/>
      <c r="E1592" s="279"/>
      <c r="F1592" s="280"/>
      <c r="G1592" s="45"/>
      <c r="H1592" s="45"/>
      <c r="I1592" s="278"/>
      <c r="J1592" s="45"/>
      <c r="K1592" s="66"/>
      <c r="L1592" s="66"/>
    </row>
    <row r="1593" spans="1:12" x14ac:dyDescent="0.2">
      <c r="A1593" s="41"/>
      <c r="B1593" s="2"/>
      <c r="E1593" s="279"/>
      <c r="F1593" s="280"/>
      <c r="G1593" s="45"/>
      <c r="H1593" s="45"/>
      <c r="I1593" s="278"/>
      <c r="J1593" s="45"/>
      <c r="K1593" s="66"/>
      <c r="L1593" s="66"/>
    </row>
    <row r="1594" spans="1:12" x14ac:dyDescent="0.2">
      <c r="A1594" s="41"/>
      <c r="B1594" s="2"/>
      <c r="E1594" s="279"/>
      <c r="F1594" s="280"/>
      <c r="G1594" s="45"/>
      <c r="H1594" s="45"/>
      <c r="I1594" s="278"/>
      <c r="J1594" s="45"/>
      <c r="K1594" s="66"/>
      <c r="L1594" s="66"/>
    </row>
    <row r="1595" spans="1:12" x14ac:dyDescent="0.2">
      <c r="A1595" s="41"/>
      <c r="B1595" s="2"/>
      <c r="E1595" s="279"/>
      <c r="F1595" s="280"/>
      <c r="G1595" s="45"/>
      <c r="H1595" s="45"/>
      <c r="I1595" s="278"/>
      <c r="J1595" s="45"/>
      <c r="K1595" s="66"/>
      <c r="L1595" s="66"/>
    </row>
    <row r="1596" spans="1:12" x14ac:dyDescent="0.2">
      <c r="A1596" s="41"/>
      <c r="B1596" s="2"/>
      <c r="E1596" s="279"/>
      <c r="F1596" s="280"/>
      <c r="G1596" s="45"/>
      <c r="H1596" s="45"/>
      <c r="I1596" s="278"/>
      <c r="J1596" s="45"/>
      <c r="K1596" s="66"/>
      <c r="L1596" s="66"/>
    </row>
    <row r="1597" spans="1:12" x14ac:dyDescent="0.2">
      <c r="A1597" s="41"/>
      <c r="B1597" s="2"/>
      <c r="E1597" s="279"/>
      <c r="F1597" s="280"/>
      <c r="G1597" s="45"/>
      <c r="H1597" s="45"/>
      <c r="I1597" s="278"/>
      <c r="J1597" s="45"/>
      <c r="K1597" s="66"/>
      <c r="L1597" s="66"/>
    </row>
    <row r="1598" spans="1:12" x14ac:dyDescent="0.2">
      <c r="A1598" s="41"/>
      <c r="B1598" s="2"/>
      <c r="E1598" s="279"/>
      <c r="F1598" s="280"/>
      <c r="G1598" s="45"/>
      <c r="H1598" s="45"/>
      <c r="I1598" s="278"/>
      <c r="J1598" s="45"/>
      <c r="K1598" s="66"/>
      <c r="L1598" s="66"/>
    </row>
    <row r="1599" spans="1:12" x14ac:dyDescent="0.2">
      <c r="A1599" s="41"/>
      <c r="B1599" s="2"/>
      <c r="E1599" s="279"/>
      <c r="F1599" s="280"/>
      <c r="G1599" s="45"/>
      <c r="H1599" s="45"/>
      <c r="I1599" s="278"/>
      <c r="J1599" s="45"/>
      <c r="K1599" s="66"/>
      <c r="L1599" s="66"/>
    </row>
    <row r="1600" spans="1:12" x14ac:dyDescent="0.2">
      <c r="A1600" s="41"/>
      <c r="B1600" s="2"/>
      <c r="E1600" s="279"/>
      <c r="F1600" s="280"/>
      <c r="G1600" s="45"/>
      <c r="H1600" s="45"/>
      <c r="I1600" s="278"/>
      <c r="J1600" s="45"/>
      <c r="K1600" s="66"/>
      <c r="L1600" s="66"/>
    </row>
    <row r="1601" spans="1:12" x14ac:dyDescent="0.2">
      <c r="A1601" s="41"/>
      <c r="B1601" s="2"/>
      <c r="E1601" s="279"/>
      <c r="F1601" s="280"/>
      <c r="G1601" s="45"/>
      <c r="H1601" s="45"/>
      <c r="I1601" s="278"/>
      <c r="J1601" s="45"/>
      <c r="K1601" s="66"/>
      <c r="L1601" s="66"/>
    </row>
    <row r="1602" spans="1:12" x14ac:dyDescent="0.2">
      <c r="A1602" s="41"/>
      <c r="B1602" s="2"/>
      <c r="E1602" s="279"/>
      <c r="F1602" s="280"/>
      <c r="G1602" s="45"/>
      <c r="H1602" s="45"/>
      <c r="I1602" s="278"/>
      <c r="J1602" s="45"/>
      <c r="K1602" s="66"/>
      <c r="L1602" s="66"/>
    </row>
    <row r="1603" spans="1:12" x14ac:dyDescent="0.2">
      <c r="A1603" s="41"/>
      <c r="B1603" s="2"/>
      <c r="E1603" s="279"/>
      <c r="F1603" s="280"/>
      <c r="G1603" s="45"/>
      <c r="H1603" s="45"/>
      <c r="I1603" s="278"/>
      <c r="J1603" s="45"/>
      <c r="K1603" s="66"/>
      <c r="L1603" s="66"/>
    </row>
    <row r="1604" spans="1:12" x14ac:dyDescent="0.2">
      <c r="A1604" s="41"/>
      <c r="B1604" s="2"/>
      <c r="E1604" s="279"/>
      <c r="F1604" s="280"/>
      <c r="G1604" s="45"/>
      <c r="H1604" s="45"/>
      <c r="I1604" s="278"/>
      <c r="J1604" s="45"/>
      <c r="K1604" s="66"/>
      <c r="L1604" s="66"/>
    </row>
    <row r="1605" spans="1:12" x14ac:dyDescent="0.2">
      <c r="A1605" s="41"/>
      <c r="B1605" s="2"/>
      <c r="E1605" s="279"/>
      <c r="F1605" s="280"/>
      <c r="G1605" s="45"/>
      <c r="H1605" s="45"/>
      <c r="I1605" s="278"/>
      <c r="J1605" s="45"/>
      <c r="K1605" s="66"/>
      <c r="L1605" s="66"/>
    </row>
    <row r="1606" spans="1:12" x14ac:dyDescent="0.2">
      <c r="A1606" s="41"/>
      <c r="B1606" s="2"/>
      <c r="E1606" s="279"/>
      <c r="F1606" s="280"/>
      <c r="G1606" s="45"/>
      <c r="H1606" s="45"/>
      <c r="I1606" s="278"/>
      <c r="J1606" s="45"/>
      <c r="K1606" s="66"/>
      <c r="L1606" s="66"/>
    </row>
    <row r="1607" spans="1:12" x14ac:dyDescent="0.2">
      <c r="A1607" s="41"/>
      <c r="B1607" s="2"/>
      <c r="E1607" s="279"/>
      <c r="F1607" s="280"/>
      <c r="G1607" s="45"/>
      <c r="H1607" s="45"/>
      <c r="I1607" s="278"/>
      <c r="J1607" s="45"/>
      <c r="K1607" s="66"/>
      <c r="L1607" s="66"/>
    </row>
    <row r="1608" spans="1:12" x14ac:dyDescent="0.2">
      <c r="A1608" s="41"/>
      <c r="B1608" s="2"/>
      <c r="E1608" s="279"/>
      <c r="F1608" s="280"/>
      <c r="G1608" s="45"/>
      <c r="H1608" s="45"/>
      <c r="I1608" s="278"/>
      <c r="J1608" s="45"/>
      <c r="K1608" s="66"/>
      <c r="L1608" s="66"/>
    </row>
    <row r="1609" spans="1:12" x14ac:dyDescent="0.2">
      <c r="A1609" s="41"/>
      <c r="B1609" s="2"/>
      <c r="E1609" s="279"/>
      <c r="F1609" s="280"/>
      <c r="G1609" s="45"/>
      <c r="H1609" s="45"/>
      <c r="I1609" s="278"/>
      <c r="J1609" s="45"/>
      <c r="K1609" s="66"/>
      <c r="L1609" s="66"/>
    </row>
    <row r="1610" spans="1:12" x14ac:dyDescent="0.2">
      <c r="A1610" s="41"/>
      <c r="B1610" s="2"/>
      <c r="E1610" s="279"/>
      <c r="F1610" s="280"/>
      <c r="G1610" s="45"/>
      <c r="H1610" s="45"/>
      <c r="I1610" s="278"/>
      <c r="J1610" s="45"/>
      <c r="K1610" s="66"/>
      <c r="L1610" s="66"/>
    </row>
    <row r="1611" spans="1:12" x14ac:dyDescent="0.2">
      <c r="A1611" s="41"/>
      <c r="B1611" s="2"/>
      <c r="E1611" s="279"/>
      <c r="F1611" s="280"/>
      <c r="G1611" s="45"/>
      <c r="H1611" s="45"/>
      <c r="I1611" s="278"/>
      <c r="J1611" s="45"/>
      <c r="K1611" s="66"/>
      <c r="L1611" s="66"/>
    </row>
    <row r="1612" spans="1:12" x14ac:dyDescent="0.2">
      <c r="A1612" s="41"/>
      <c r="B1612" s="2"/>
      <c r="E1612" s="279"/>
      <c r="F1612" s="280"/>
      <c r="G1612" s="45"/>
      <c r="H1612" s="45"/>
      <c r="I1612" s="278"/>
      <c r="J1612" s="45"/>
      <c r="K1612" s="66"/>
      <c r="L1612" s="66"/>
    </row>
    <row r="1613" spans="1:12" x14ac:dyDescent="0.2">
      <c r="A1613" s="41"/>
      <c r="B1613" s="2"/>
      <c r="E1613" s="279"/>
      <c r="F1613" s="280"/>
      <c r="G1613" s="45"/>
      <c r="H1613" s="45"/>
      <c r="I1613" s="278"/>
      <c r="J1613" s="45"/>
      <c r="K1613" s="66"/>
      <c r="L1613" s="66"/>
    </row>
    <row r="1614" spans="1:12" x14ac:dyDescent="0.2">
      <c r="A1614" s="41"/>
      <c r="B1614" s="2"/>
      <c r="E1614" s="279"/>
      <c r="F1614" s="280"/>
      <c r="G1614" s="45"/>
      <c r="H1614" s="45"/>
      <c r="I1614" s="278"/>
      <c r="J1614" s="45"/>
      <c r="K1614" s="66"/>
      <c r="L1614" s="66"/>
    </row>
    <row r="1615" spans="1:12" x14ac:dyDescent="0.2">
      <c r="A1615" s="41"/>
      <c r="B1615" s="2"/>
      <c r="E1615" s="279"/>
      <c r="F1615" s="280"/>
      <c r="G1615" s="45"/>
      <c r="H1615" s="45"/>
      <c r="I1615" s="278"/>
      <c r="J1615" s="45"/>
      <c r="K1615" s="66"/>
      <c r="L1615" s="66"/>
    </row>
    <row r="1616" spans="1:12" x14ac:dyDescent="0.2">
      <c r="A1616" s="41"/>
      <c r="B1616" s="2"/>
      <c r="E1616" s="279"/>
      <c r="F1616" s="280"/>
      <c r="G1616" s="45"/>
      <c r="H1616" s="45"/>
      <c r="I1616" s="278"/>
      <c r="J1616" s="45"/>
      <c r="K1616" s="66"/>
      <c r="L1616" s="66"/>
    </row>
    <row r="1617" spans="1:12" x14ac:dyDescent="0.2">
      <c r="A1617" s="41"/>
      <c r="B1617" s="2"/>
      <c r="E1617" s="279"/>
      <c r="F1617" s="280"/>
      <c r="G1617" s="45"/>
      <c r="H1617" s="45"/>
      <c r="I1617" s="278"/>
      <c r="J1617" s="45"/>
      <c r="K1617" s="66"/>
      <c r="L1617" s="66"/>
    </row>
    <row r="1618" spans="1:12" x14ac:dyDescent="0.2">
      <c r="A1618" s="41"/>
      <c r="B1618" s="2"/>
      <c r="E1618" s="279"/>
      <c r="F1618" s="280"/>
      <c r="G1618" s="45"/>
      <c r="H1618" s="45"/>
      <c r="I1618" s="278"/>
      <c r="J1618" s="45"/>
      <c r="K1618" s="66"/>
      <c r="L1618" s="66"/>
    </row>
    <row r="1619" spans="1:12" x14ac:dyDescent="0.2">
      <c r="A1619" s="41"/>
      <c r="B1619" s="2"/>
      <c r="E1619" s="279"/>
      <c r="F1619" s="280"/>
      <c r="G1619" s="45"/>
      <c r="H1619" s="45"/>
      <c r="I1619" s="278"/>
      <c r="J1619" s="45"/>
      <c r="K1619" s="66"/>
      <c r="L1619" s="66"/>
    </row>
    <row r="1620" spans="1:12" x14ac:dyDescent="0.2">
      <c r="A1620" s="41"/>
      <c r="B1620" s="2"/>
      <c r="E1620" s="279"/>
      <c r="F1620" s="280"/>
      <c r="G1620" s="45"/>
      <c r="H1620" s="45"/>
      <c r="I1620" s="278"/>
      <c r="J1620" s="45"/>
      <c r="K1620" s="66"/>
      <c r="L1620" s="66"/>
    </row>
    <row r="1621" spans="1:12" x14ac:dyDescent="0.2">
      <c r="A1621" s="41"/>
      <c r="B1621" s="2"/>
      <c r="E1621" s="279"/>
      <c r="F1621" s="280"/>
      <c r="G1621" s="45"/>
      <c r="H1621" s="45"/>
      <c r="I1621" s="278"/>
      <c r="J1621" s="45"/>
      <c r="K1621" s="66"/>
      <c r="L1621" s="66"/>
    </row>
    <row r="1622" spans="1:12" x14ac:dyDescent="0.2">
      <c r="A1622" s="41"/>
      <c r="B1622" s="2"/>
      <c r="E1622" s="279"/>
      <c r="F1622" s="280"/>
      <c r="G1622" s="45"/>
      <c r="H1622" s="45"/>
      <c r="I1622" s="278"/>
      <c r="J1622" s="45"/>
      <c r="K1622" s="66"/>
      <c r="L1622" s="66"/>
    </row>
    <row r="1623" spans="1:12" x14ac:dyDescent="0.2">
      <c r="A1623" s="41"/>
      <c r="B1623" s="2"/>
      <c r="E1623" s="279"/>
      <c r="F1623" s="280"/>
      <c r="G1623" s="45"/>
      <c r="H1623" s="45"/>
      <c r="I1623" s="278"/>
      <c r="J1623" s="45"/>
      <c r="K1623" s="66"/>
      <c r="L1623" s="66"/>
    </row>
    <row r="1624" spans="1:12" x14ac:dyDescent="0.2">
      <c r="A1624" s="41"/>
      <c r="B1624" s="2"/>
      <c r="E1624" s="279"/>
      <c r="F1624" s="280"/>
      <c r="G1624" s="45"/>
      <c r="H1624" s="45"/>
      <c r="I1624" s="278"/>
      <c r="J1624" s="45"/>
      <c r="K1624" s="66"/>
      <c r="L1624" s="66"/>
    </row>
    <row r="1625" spans="1:12" x14ac:dyDescent="0.2">
      <c r="A1625" s="41"/>
      <c r="B1625" s="2"/>
      <c r="E1625" s="279"/>
      <c r="F1625" s="280"/>
      <c r="G1625" s="45"/>
      <c r="H1625" s="45"/>
      <c r="I1625" s="278"/>
      <c r="J1625" s="45"/>
      <c r="K1625" s="66"/>
      <c r="L1625" s="66"/>
    </row>
    <row r="1626" spans="1:12" x14ac:dyDescent="0.2">
      <c r="A1626" s="41"/>
      <c r="B1626" s="2"/>
      <c r="E1626" s="279"/>
      <c r="F1626" s="280"/>
      <c r="G1626" s="45"/>
      <c r="H1626" s="45"/>
      <c r="I1626" s="278"/>
      <c r="J1626" s="45"/>
      <c r="K1626" s="66"/>
      <c r="L1626" s="66"/>
    </row>
    <row r="1627" spans="1:12" x14ac:dyDescent="0.2">
      <c r="A1627" s="41"/>
      <c r="B1627" s="2"/>
      <c r="E1627" s="279"/>
      <c r="F1627" s="280"/>
      <c r="G1627" s="45"/>
      <c r="H1627" s="45"/>
      <c r="I1627" s="278"/>
      <c r="J1627" s="45"/>
      <c r="K1627" s="66"/>
      <c r="L1627" s="66"/>
    </row>
    <row r="1628" spans="1:12" x14ac:dyDescent="0.2">
      <c r="A1628" s="41"/>
      <c r="B1628" s="2"/>
      <c r="E1628" s="279"/>
      <c r="F1628" s="280"/>
      <c r="G1628" s="45"/>
      <c r="H1628" s="45"/>
      <c r="I1628" s="278"/>
      <c r="J1628" s="45"/>
      <c r="K1628" s="66"/>
      <c r="L1628" s="66"/>
    </row>
    <row r="1629" spans="1:12" x14ac:dyDescent="0.2">
      <c r="A1629" s="41"/>
      <c r="B1629" s="2"/>
      <c r="E1629" s="279"/>
      <c r="F1629" s="280"/>
      <c r="G1629" s="45"/>
      <c r="H1629" s="45"/>
      <c r="I1629" s="278"/>
      <c r="J1629" s="45"/>
      <c r="K1629" s="66"/>
      <c r="L1629" s="66"/>
    </row>
    <row r="1630" spans="1:12" x14ac:dyDescent="0.2">
      <c r="A1630" s="41"/>
      <c r="B1630" s="2"/>
      <c r="E1630" s="279"/>
      <c r="F1630" s="280"/>
      <c r="G1630" s="45"/>
      <c r="H1630" s="45"/>
      <c r="I1630" s="278"/>
      <c r="J1630" s="45"/>
      <c r="K1630" s="66"/>
      <c r="L1630" s="66"/>
    </row>
    <row r="1631" spans="1:12" x14ac:dyDescent="0.2">
      <c r="A1631" s="41"/>
      <c r="B1631" s="2"/>
      <c r="E1631" s="279"/>
      <c r="F1631" s="280"/>
      <c r="G1631" s="45"/>
      <c r="H1631" s="45"/>
      <c r="I1631" s="278"/>
      <c r="J1631" s="45"/>
      <c r="K1631" s="66"/>
      <c r="L1631" s="66"/>
    </row>
    <row r="1632" spans="1:12" x14ac:dyDescent="0.2">
      <c r="A1632" s="41"/>
      <c r="B1632" s="2"/>
      <c r="E1632" s="279"/>
      <c r="F1632" s="280"/>
      <c r="G1632" s="45"/>
      <c r="H1632" s="45"/>
      <c r="I1632" s="278"/>
      <c r="J1632" s="45"/>
      <c r="K1632" s="66"/>
      <c r="L1632" s="66"/>
    </row>
    <row r="1633" spans="1:12" x14ac:dyDescent="0.2">
      <c r="A1633" s="41"/>
      <c r="B1633" s="2"/>
      <c r="E1633" s="279"/>
      <c r="F1633" s="280"/>
      <c r="G1633" s="45"/>
      <c r="H1633" s="45"/>
      <c r="I1633" s="278"/>
      <c r="J1633" s="45"/>
      <c r="K1633" s="66"/>
      <c r="L1633" s="66"/>
    </row>
    <row r="1634" spans="1:12" x14ac:dyDescent="0.2">
      <c r="A1634" s="41"/>
      <c r="B1634" s="2"/>
      <c r="E1634" s="279"/>
      <c r="F1634" s="280"/>
      <c r="G1634" s="45"/>
      <c r="H1634" s="45"/>
      <c r="I1634" s="278"/>
      <c r="J1634" s="45"/>
      <c r="K1634" s="66"/>
      <c r="L1634" s="66"/>
    </row>
    <row r="1635" spans="1:12" x14ac:dyDescent="0.2">
      <c r="A1635" s="41"/>
      <c r="B1635" s="2"/>
      <c r="E1635" s="279"/>
      <c r="F1635" s="280"/>
      <c r="G1635" s="45"/>
      <c r="H1635" s="45"/>
      <c r="I1635" s="278"/>
      <c r="J1635" s="45"/>
      <c r="K1635" s="66"/>
      <c r="L1635" s="66"/>
    </row>
    <row r="1636" spans="1:12" x14ac:dyDescent="0.2">
      <c r="A1636" s="41"/>
      <c r="B1636" s="2"/>
      <c r="E1636" s="279"/>
      <c r="F1636" s="280"/>
      <c r="G1636" s="45"/>
      <c r="H1636" s="45"/>
      <c r="I1636" s="278"/>
      <c r="J1636" s="45"/>
      <c r="K1636" s="66"/>
      <c r="L1636" s="66"/>
    </row>
    <row r="1637" spans="1:12" x14ac:dyDescent="0.2">
      <c r="A1637" s="41"/>
      <c r="B1637" s="2"/>
      <c r="E1637" s="279"/>
      <c r="F1637" s="280"/>
      <c r="G1637" s="45"/>
      <c r="H1637" s="45"/>
      <c r="I1637" s="278"/>
      <c r="J1637" s="45"/>
      <c r="K1637" s="66"/>
      <c r="L1637" s="66"/>
    </row>
    <row r="1638" spans="1:12" x14ac:dyDescent="0.2">
      <c r="A1638" s="41"/>
      <c r="B1638" s="2"/>
      <c r="E1638" s="279"/>
      <c r="F1638" s="280"/>
      <c r="G1638" s="45"/>
      <c r="H1638" s="45"/>
      <c r="I1638" s="278"/>
      <c r="J1638" s="45"/>
      <c r="K1638" s="66"/>
      <c r="L1638" s="66"/>
    </row>
    <row r="1639" spans="1:12" x14ac:dyDescent="0.2">
      <c r="A1639" s="41"/>
      <c r="B1639" s="2"/>
      <c r="E1639" s="279"/>
      <c r="F1639" s="280"/>
      <c r="G1639" s="45"/>
      <c r="H1639" s="45"/>
      <c r="I1639" s="278"/>
      <c r="J1639" s="45"/>
      <c r="K1639" s="66"/>
      <c r="L1639" s="66"/>
    </row>
    <row r="1640" spans="1:12" x14ac:dyDescent="0.2">
      <c r="A1640" s="41"/>
      <c r="B1640" s="2"/>
      <c r="E1640" s="279"/>
      <c r="F1640" s="280"/>
      <c r="G1640" s="45"/>
      <c r="H1640" s="45"/>
      <c r="I1640" s="278"/>
      <c r="J1640" s="45"/>
      <c r="K1640" s="66"/>
      <c r="L1640" s="66"/>
    </row>
    <row r="1641" spans="1:12" x14ac:dyDescent="0.2">
      <c r="A1641" s="41"/>
      <c r="B1641" s="2"/>
      <c r="E1641" s="279"/>
      <c r="F1641" s="280"/>
      <c r="G1641" s="45"/>
      <c r="H1641" s="45"/>
      <c r="I1641" s="278"/>
      <c r="J1641" s="45"/>
      <c r="K1641" s="66"/>
      <c r="L1641" s="66"/>
    </row>
    <row r="1642" spans="1:12" x14ac:dyDescent="0.2">
      <c r="A1642" s="41"/>
      <c r="B1642" s="2"/>
      <c r="E1642" s="279"/>
      <c r="F1642" s="280"/>
      <c r="G1642" s="45"/>
      <c r="H1642" s="45"/>
      <c r="I1642" s="278"/>
      <c r="J1642" s="45"/>
      <c r="K1642" s="66"/>
      <c r="L1642" s="66"/>
    </row>
    <row r="1643" spans="1:12" x14ac:dyDescent="0.2">
      <c r="A1643" s="41"/>
      <c r="B1643" s="2"/>
      <c r="E1643" s="279"/>
      <c r="F1643" s="280"/>
      <c r="G1643" s="45"/>
      <c r="H1643" s="45"/>
      <c r="I1643" s="278"/>
      <c r="J1643" s="45"/>
      <c r="K1643" s="66"/>
      <c r="L1643" s="66"/>
    </row>
    <row r="1644" spans="1:12" x14ac:dyDescent="0.2">
      <c r="A1644" s="41"/>
      <c r="B1644" s="2"/>
      <c r="E1644" s="279"/>
      <c r="F1644" s="280"/>
      <c r="G1644" s="45"/>
      <c r="H1644" s="45"/>
      <c r="I1644" s="278"/>
      <c r="J1644" s="45"/>
      <c r="K1644" s="66"/>
      <c r="L1644" s="66"/>
    </row>
    <row r="1645" spans="1:12" x14ac:dyDescent="0.2">
      <c r="A1645" s="41"/>
      <c r="B1645" s="2"/>
      <c r="E1645" s="279"/>
      <c r="F1645" s="280"/>
      <c r="G1645" s="45"/>
      <c r="H1645" s="45"/>
      <c r="I1645" s="278"/>
      <c r="J1645" s="45"/>
      <c r="K1645" s="66"/>
      <c r="L1645" s="66"/>
    </row>
    <row r="1646" spans="1:12" x14ac:dyDescent="0.2">
      <c r="A1646" s="41"/>
      <c r="B1646" s="2"/>
      <c r="E1646" s="279"/>
      <c r="F1646" s="280"/>
      <c r="G1646" s="45"/>
      <c r="H1646" s="45"/>
      <c r="I1646" s="278"/>
      <c r="J1646" s="45"/>
      <c r="K1646" s="66"/>
      <c r="L1646" s="66"/>
    </row>
    <row r="1647" spans="1:12" x14ac:dyDescent="0.2">
      <c r="A1647" s="41"/>
      <c r="B1647" s="2"/>
      <c r="E1647" s="279"/>
      <c r="F1647" s="280"/>
      <c r="G1647" s="45"/>
      <c r="H1647" s="45"/>
      <c r="I1647" s="278"/>
      <c r="J1647" s="45"/>
      <c r="K1647" s="66"/>
      <c r="L1647" s="66"/>
    </row>
    <row r="1648" spans="1:12" x14ac:dyDescent="0.2">
      <c r="A1648" s="41"/>
      <c r="B1648" s="2"/>
      <c r="E1648" s="279"/>
      <c r="F1648" s="280"/>
      <c r="G1648" s="45"/>
      <c r="H1648" s="45"/>
      <c r="I1648" s="278"/>
      <c r="J1648" s="45"/>
      <c r="K1648" s="66"/>
      <c r="L1648" s="66"/>
    </row>
    <row r="1649" spans="1:12" x14ac:dyDescent="0.2">
      <c r="A1649" s="41"/>
      <c r="B1649" s="2"/>
      <c r="E1649" s="279"/>
      <c r="F1649" s="280"/>
      <c r="G1649" s="45"/>
      <c r="H1649" s="45"/>
      <c r="I1649" s="278"/>
      <c r="J1649" s="45"/>
      <c r="K1649" s="66"/>
      <c r="L1649" s="66"/>
    </row>
    <row r="1650" spans="1:12" x14ac:dyDescent="0.2">
      <c r="A1650" s="41"/>
      <c r="B1650" s="2"/>
      <c r="E1650" s="279"/>
      <c r="F1650" s="280"/>
      <c r="G1650" s="45"/>
      <c r="H1650" s="45"/>
      <c r="I1650" s="278"/>
      <c r="J1650" s="45"/>
      <c r="K1650" s="66"/>
      <c r="L1650" s="66"/>
    </row>
    <row r="1651" spans="1:12" x14ac:dyDescent="0.2">
      <c r="A1651" s="41"/>
      <c r="B1651" s="2"/>
      <c r="E1651" s="279"/>
      <c r="F1651" s="280"/>
      <c r="G1651" s="45"/>
      <c r="H1651" s="45"/>
      <c r="I1651" s="278"/>
      <c r="J1651" s="45"/>
      <c r="K1651" s="66"/>
      <c r="L1651" s="66"/>
    </row>
    <row r="1652" spans="1:12" x14ac:dyDescent="0.2">
      <c r="A1652" s="41"/>
      <c r="B1652" s="2"/>
      <c r="E1652" s="279"/>
      <c r="F1652" s="280"/>
      <c r="G1652" s="45"/>
      <c r="H1652" s="45"/>
      <c r="I1652" s="278"/>
      <c r="J1652" s="45"/>
      <c r="K1652" s="66"/>
      <c r="L1652" s="66"/>
    </row>
    <row r="1653" spans="1:12" x14ac:dyDescent="0.2">
      <c r="A1653" s="41"/>
      <c r="B1653" s="2"/>
      <c r="E1653" s="279"/>
      <c r="F1653" s="280"/>
      <c r="G1653" s="45"/>
      <c r="H1653" s="45"/>
      <c r="I1653" s="278"/>
      <c r="J1653" s="45"/>
      <c r="K1653" s="66"/>
      <c r="L1653" s="66"/>
    </row>
    <row r="1654" spans="1:12" x14ac:dyDescent="0.2">
      <c r="A1654" s="41"/>
      <c r="B1654" s="2"/>
      <c r="E1654" s="279"/>
      <c r="F1654" s="280"/>
      <c r="G1654" s="45"/>
      <c r="H1654" s="45"/>
      <c r="I1654" s="278"/>
      <c r="J1654" s="45"/>
      <c r="K1654" s="66"/>
      <c r="L1654" s="66"/>
    </row>
    <row r="1655" spans="1:12" x14ac:dyDescent="0.2">
      <c r="A1655" s="41"/>
      <c r="B1655" s="2"/>
      <c r="E1655" s="279"/>
      <c r="F1655" s="280"/>
      <c r="G1655" s="45"/>
      <c r="H1655" s="45"/>
      <c r="I1655" s="278"/>
      <c r="J1655" s="45"/>
      <c r="K1655" s="66"/>
      <c r="L1655" s="66"/>
    </row>
    <row r="1656" spans="1:12" x14ac:dyDescent="0.2">
      <c r="A1656" s="41"/>
      <c r="B1656" s="2"/>
      <c r="E1656" s="279"/>
      <c r="F1656" s="280"/>
      <c r="G1656" s="45"/>
      <c r="H1656" s="45"/>
      <c r="I1656" s="278"/>
      <c r="J1656" s="45"/>
      <c r="K1656" s="66"/>
      <c r="L1656" s="66"/>
    </row>
    <row r="1657" spans="1:12" x14ac:dyDescent="0.2">
      <c r="A1657" s="41"/>
      <c r="B1657" s="2"/>
      <c r="E1657" s="279"/>
      <c r="F1657" s="280"/>
      <c r="G1657" s="45"/>
      <c r="H1657" s="45"/>
      <c r="I1657" s="278"/>
      <c r="J1657" s="45"/>
      <c r="K1657" s="66"/>
      <c r="L1657" s="66"/>
    </row>
    <row r="1658" spans="1:12" x14ac:dyDescent="0.2">
      <c r="A1658" s="41"/>
      <c r="B1658" s="2"/>
      <c r="E1658" s="279"/>
      <c r="F1658" s="280"/>
      <c r="G1658" s="45"/>
      <c r="H1658" s="45"/>
      <c r="I1658" s="278"/>
      <c r="J1658" s="45"/>
      <c r="K1658" s="66"/>
      <c r="L1658" s="66"/>
    </row>
    <row r="1659" spans="1:12" x14ac:dyDescent="0.2">
      <c r="A1659" s="41"/>
      <c r="B1659" s="2"/>
      <c r="E1659" s="279"/>
      <c r="F1659" s="280"/>
      <c r="G1659" s="45"/>
      <c r="H1659" s="45"/>
      <c r="I1659" s="278"/>
      <c r="J1659" s="45"/>
      <c r="K1659" s="66"/>
      <c r="L1659" s="66"/>
    </row>
    <row r="1660" spans="1:12" x14ac:dyDescent="0.2">
      <c r="A1660" s="41"/>
      <c r="B1660" s="2"/>
      <c r="E1660" s="279"/>
      <c r="F1660" s="280"/>
      <c r="G1660" s="45"/>
      <c r="H1660" s="45"/>
      <c r="I1660" s="278"/>
      <c r="J1660" s="45"/>
      <c r="K1660" s="66"/>
      <c r="L1660" s="66"/>
    </row>
    <row r="1661" spans="1:12" x14ac:dyDescent="0.2">
      <c r="A1661" s="41"/>
      <c r="B1661" s="2"/>
      <c r="E1661" s="279"/>
      <c r="F1661" s="280"/>
      <c r="G1661" s="45"/>
      <c r="H1661" s="45"/>
      <c r="I1661" s="278"/>
      <c r="J1661" s="45"/>
      <c r="K1661" s="66"/>
      <c r="L1661" s="66"/>
    </row>
    <row r="1662" spans="1:12" x14ac:dyDescent="0.2">
      <c r="A1662" s="41"/>
      <c r="B1662" s="2"/>
      <c r="E1662" s="279"/>
      <c r="F1662" s="280"/>
      <c r="G1662" s="45"/>
      <c r="H1662" s="45"/>
      <c r="I1662" s="278"/>
      <c r="J1662" s="45"/>
      <c r="K1662" s="66"/>
      <c r="L1662" s="66"/>
    </row>
    <row r="1663" spans="1:12" x14ac:dyDescent="0.2">
      <c r="A1663" s="41"/>
      <c r="B1663" s="2"/>
      <c r="E1663" s="279"/>
      <c r="F1663" s="280"/>
      <c r="G1663" s="45"/>
      <c r="H1663" s="45"/>
      <c r="I1663" s="278"/>
      <c r="J1663" s="45"/>
      <c r="K1663" s="66"/>
      <c r="L1663" s="66"/>
    </row>
    <row r="1664" spans="1:12" x14ac:dyDescent="0.2">
      <c r="A1664" s="41"/>
      <c r="B1664" s="2"/>
      <c r="E1664" s="279"/>
      <c r="F1664" s="280"/>
      <c r="G1664" s="45"/>
      <c r="H1664" s="45"/>
      <c r="I1664" s="278"/>
      <c r="J1664" s="45"/>
      <c r="K1664" s="66"/>
      <c r="L1664" s="66"/>
    </row>
    <row r="1665" spans="1:12" x14ac:dyDescent="0.2">
      <c r="A1665" s="41"/>
      <c r="B1665" s="2"/>
      <c r="E1665" s="279"/>
      <c r="F1665" s="280"/>
      <c r="G1665" s="45"/>
      <c r="H1665" s="45"/>
      <c r="I1665" s="278"/>
      <c r="J1665" s="45"/>
      <c r="K1665" s="66"/>
      <c r="L1665" s="66"/>
    </row>
    <row r="1666" spans="1:12" x14ac:dyDescent="0.2">
      <c r="A1666" s="41"/>
      <c r="B1666" s="2"/>
      <c r="E1666" s="279"/>
      <c r="F1666" s="280"/>
      <c r="G1666" s="45"/>
      <c r="H1666" s="45"/>
      <c r="I1666" s="278"/>
      <c r="J1666" s="45"/>
      <c r="K1666" s="66"/>
      <c r="L1666" s="66"/>
    </row>
    <row r="1667" spans="1:12" x14ac:dyDescent="0.2">
      <c r="A1667" s="41"/>
      <c r="B1667" s="2"/>
      <c r="E1667" s="279"/>
      <c r="F1667" s="280"/>
      <c r="G1667" s="45"/>
      <c r="H1667" s="45"/>
      <c r="I1667" s="278"/>
      <c r="J1667" s="45"/>
      <c r="K1667" s="66"/>
      <c r="L1667" s="66"/>
    </row>
    <row r="1668" spans="1:12" x14ac:dyDescent="0.2">
      <c r="A1668" s="41"/>
      <c r="B1668" s="2"/>
      <c r="E1668" s="279"/>
      <c r="F1668" s="280"/>
      <c r="G1668" s="45"/>
      <c r="H1668" s="45"/>
      <c r="I1668" s="278"/>
      <c r="J1668" s="45"/>
      <c r="K1668" s="66"/>
      <c r="L1668" s="66"/>
    </row>
    <row r="1669" spans="1:12" x14ac:dyDescent="0.2">
      <c r="A1669" s="41"/>
      <c r="B1669" s="2"/>
      <c r="E1669" s="279"/>
      <c r="F1669" s="280"/>
      <c r="G1669" s="45"/>
      <c r="H1669" s="45"/>
      <c r="I1669" s="278"/>
      <c r="J1669" s="45"/>
      <c r="K1669" s="66"/>
      <c r="L1669" s="66"/>
    </row>
    <row r="1670" spans="1:12" x14ac:dyDescent="0.2">
      <c r="A1670" s="41"/>
      <c r="B1670" s="2"/>
      <c r="E1670" s="279"/>
      <c r="F1670" s="280"/>
      <c r="G1670" s="45"/>
      <c r="H1670" s="45"/>
      <c r="I1670" s="278"/>
      <c r="J1670" s="45"/>
      <c r="K1670" s="66"/>
      <c r="L1670" s="66"/>
    </row>
    <row r="1671" spans="1:12" x14ac:dyDescent="0.2">
      <c r="A1671" s="41"/>
      <c r="B1671" s="2"/>
      <c r="E1671" s="279"/>
      <c r="F1671" s="280"/>
      <c r="G1671" s="45"/>
      <c r="H1671" s="45"/>
      <c r="I1671" s="278"/>
      <c r="J1671" s="45"/>
      <c r="K1671" s="66"/>
      <c r="L1671" s="66"/>
    </row>
    <row r="1672" spans="1:12" x14ac:dyDescent="0.2">
      <c r="A1672" s="41"/>
      <c r="B1672" s="2"/>
      <c r="E1672" s="279"/>
      <c r="F1672" s="280"/>
      <c r="G1672" s="45"/>
      <c r="H1672" s="45"/>
      <c r="I1672" s="278"/>
      <c r="J1672" s="45"/>
      <c r="K1672" s="66"/>
      <c r="L1672" s="66"/>
    </row>
    <row r="1673" spans="1:12" x14ac:dyDescent="0.2">
      <c r="A1673" s="41"/>
      <c r="B1673" s="2"/>
      <c r="E1673" s="279"/>
      <c r="F1673" s="280"/>
      <c r="G1673" s="45"/>
      <c r="H1673" s="45"/>
      <c r="I1673" s="278"/>
      <c r="J1673" s="45"/>
      <c r="K1673" s="66"/>
      <c r="L1673" s="66"/>
    </row>
    <row r="1674" spans="1:12" x14ac:dyDescent="0.2">
      <c r="A1674" s="41"/>
      <c r="B1674" s="2"/>
      <c r="E1674" s="279"/>
      <c r="F1674" s="280"/>
      <c r="G1674" s="45"/>
      <c r="H1674" s="45"/>
      <c r="I1674" s="278"/>
      <c r="J1674" s="45"/>
      <c r="K1674" s="66"/>
      <c r="L1674" s="66"/>
    </row>
    <row r="1675" spans="1:12" x14ac:dyDescent="0.2">
      <c r="A1675" s="41"/>
      <c r="B1675" s="2"/>
      <c r="E1675" s="279"/>
      <c r="F1675" s="280"/>
      <c r="G1675" s="45"/>
      <c r="H1675" s="45"/>
      <c r="I1675" s="278"/>
      <c r="J1675" s="45"/>
      <c r="K1675" s="66"/>
      <c r="L1675" s="66"/>
    </row>
    <row r="1676" spans="1:12" x14ac:dyDescent="0.2">
      <c r="A1676" s="41"/>
      <c r="B1676" s="2"/>
      <c r="E1676" s="279"/>
      <c r="F1676" s="280"/>
      <c r="G1676" s="45"/>
      <c r="H1676" s="45"/>
      <c r="I1676" s="278"/>
      <c r="J1676" s="45"/>
      <c r="K1676" s="66"/>
      <c r="L1676" s="66"/>
    </row>
    <row r="1677" spans="1:12" x14ac:dyDescent="0.2">
      <c r="A1677" s="41"/>
      <c r="B1677" s="2"/>
      <c r="E1677" s="279"/>
      <c r="F1677" s="280"/>
      <c r="G1677" s="45"/>
      <c r="H1677" s="45"/>
      <c r="I1677" s="278"/>
      <c r="J1677" s="45"/>
      <c r="K1677" s="66"/>
      <c r="L1677" s="66"/>
    </row>
    <row r="1678" spans="1:12" x14ac:dyDescent="0.2">
      <c r="A1678" s="41"/>
      <c r="B1678" s="2"/>
      <c r="E1678" s="279"/>
      <c r="F1678" s="280"/>
      <c r="G1678" s="45"/>
      <c r="H1678" s="45"/>
      <c r="I1678" s="278"/>
      <c r="J1678" s="45"/>
      <c r="K1678" s="66"/>
      <c r="L1678" s="66"/>
    </row>
    <row r="1679" spans="1:12" x14ac:dyDescent="0.2">
      <c r="A1679" s="41"/>
      <c r="B1679" s="2"/>
      <c r="E1679" s="279"/>
      <c r="F1679" s="280"/>
      <c r="G1679" s="45"/>
      <c r="H1679" s="45"/>
      <c r="I1679" s="278"/>
      <c r="J1679" s="45"/>
      <c r="K1679" s="66"/>
      <c r="L1679" s="66"/>
    </row>
    <row r="1680" spans="1:12" x14ac:dyDescent="0.2">
      <c r="A1680" s="41"/>
      <c r="B1680" s="2"/>
      <c r="E1680" s="279"/>
      <c r="F1680" s="280"/>
      <c r="G1680" s="45"/>
      <c r="H1680" s="45"/>
      <c r="I1680" s="278"/>
      <c r="J1680" s="45"/>
      <c r="K1680" s="66"/>
      <c r="L1680" s="66"/>
    </row>
    <row r="1681" spans="1:12" x14ac:dyDescent="0.2">
      <c r="A1681" s="41"/>
      <c r="B1681" s="2"/>
      <c r="E1681" s="279"/>
      <c r="F1681" s="280"/>
      <c r="G1681" s="45"/>
      <c r="H1681" s="45"/>
      <c r="I1681" s="278"/>
      <c r="J1681" s="45"/>
      <c r="K1681" s="66"/>
      <c r="L1681" s="66"/>
    </row>
    <row r="1682" spans="1:12" x14ac:dyDescent="0.2">
      <c r="A1682" s="41"/>
      <c r="B1682" s="2"/>
      <c r="E1682" s="279"/>
      <c r="F1682" s="280"/>
      <c r="G1682" s="45"/>
      <c r="H1682" s="45"/>
      <c r="I1682" s="278"/>
      <c r="J1682" s="45"/>
      <c r="K1682" s="66"/>
      <c r="L1682" s="66"/>
    </row>
    <row r="1683" spans="1:12" x14ac:dyDescent="0.2">
      <c r="A1683" s="41"/>
      <c r="B1683" s="2"/>
      <c r="E1683" s="279"/>
      <c r="F1683" s="280"/>
      <c r="G1683" s="45"/>
      <c r="H1683" s="45"/>
      <c r="I1683" s="278"/>
      <c r="J1683" s="45"/>
      <c r="K1683" s="66"/>
      <c r="L1683" s="66"/>
    </row>
    <row r="1684" spans="1:12" x14ac:dyDescent="0.2">
      <c r="A1684" s="41"/>
      <c r="B1684" s="2"/>
      <c r="E1684" s="279"/>
      <c r="F1684" s="280"/>
      <c r="G1684" s="45"/>
      <c r="H1684" s="45"/>
      <c r="I1684" s="278"/>
      <c r="J1684" s="45"/>
      <c r="K1684" s="66"/>
      <c r="L1684" s="66"/>
    </row>
    <row r="1685" spans="1:12" x14ac:dyDescent="0.2">
      <c r="A1685" s="41"/>
      <c r="B1685" s="2"/>
      <c r="E1685" s="279"/>
      <c r="F1685" s="280"/>
      <c r="G1685" s="45"/>
      <c r="H1685" s="45"/>
      <c r="I1685" s="278"/>
      <c r="J1685" s="45"/>
      <c r="K1685" s="66"/>
      <c r="L1685" s="66"/>
    </row>
    <row r="1686" spans="1:12" x14ac:dyDescent="0.2">
      <c r="A1686" s="41"/>
      <c r="B1686" s="2"/>
      <c r="E1686" s="279"/>
      <c r="F1686" s="280"/>
      <c r="G1686" s="45"/>
      <c r="H1686" s="45"/>
      <c r="I1686" s="278"/>
      <c r="J1686" s="45"/>
      <c r="K1686" s="66"/>
      <c r="L1686" s="66"/>
    </row>
    <row r="1687" spans="1:12" x14ac:dyDescent="0.2">
      <c r="A1687" s="41"/>
      <c r="B1687" s="2"/>
      <c r="E1687" s="279"/>
      <c r="F1687" s="280"/>
      <c r="G1687" s="45"/>
      <c r="H1687" s="45"/>
      <c r="I1687" s="278"/>
      <c r="J1687" s="45"/>
      <c r="K1687" s="66"/>
      <c r="L1687" s="66"/>
    </row>
    <row r="1688" spans="1:12" x14ac:dyDescent="0.2">
      <c r="A1688" s="41"/>
      <c r="B1688" s="2"/>
      <c r="E1688" s="279"/>
      <c r="F1688" s="280"/>
      <c r="G1688" s="45"/>
      <c r="H1688" s="45"/>
      <c r="I1688" s="278"/>
      <c r="J1688" s="45"/>
      <c r="K1688" s="66"/>
      <c r="L1688" s="66"/>
    </row>
    <row r="1689" spans="1:12" x14ac:dyDescent="0.2">
      <c r="A1689" s="41"/>
      <c r="B1689" s="2"/>
      <c r="E1689" s="279"/>
      <c r="F1689" s="280"/>
      <c r="G1689" s="45"/>
      <c r="H1689" s="45"/>
      <c r="I1689" s="278"/>
      <c r="J1689" s="45"/>
      <c r="K1689" s="66"/>
      <c r="L1689" s="66"/>
    </row>
    <row r="1690" spans="1:12" x14ac:dyDescent="0.2">
      <c r="A1690" s="41"/>
      <c r="B1690" s="2"/>
      <c r="E1690" s="279"/>
      <c r="F1690" s="280"/>
      <c r="G1690" s="45"/>
      <c r="H1690" s="45"/>
      <c r="I1690" s="278"/>
      <c r="J1690" s="45"/>
      <c r="K1690" s="66"/>
      <c r="L1690" s="66"/>
    </row>
    <row r="1691" spans="1:12" x14ac:dyDescent="0.2">
      <c r="A1691" s="41"/>
      <c r="B1691" s="2"/>
      <c r="E1691" s="279"/>
      <c r="F1691" s="280"/>
      <c r="G1691" s="45"/>
      <c r="H1691" s="45"/>
      <c r="I1691" s="278"/>
      <c r="J1691" s="45"/>
      <c r="K1691" s="66"/>
      <c r="L1691" s="66"/>
    </row>
    <row r="1692" spans="1:12" x14ac:dyDescent="0.2">
      <c r="A1692" s="41"/>
      <c r="B1692" s="2"/>
      <c r="E1692" s="279"/>
      <c r="F1692" s="280"/>
      <c r="G1692" s="45"/>
      <c r="H1692" s="45"/>
      <c r="I1692" s="278"/>
      <c r="J1692" s="45"/>
      <c r="K1692" s="66"/>
      <c r="L1692" s="66"/>
    </row>
    <row r="1693" spans="1:12" x14ac:dyDescent="0.2">
      <c r="A1693" s="41"/>
      <c r="B1693" s="2"/>
      <c r="E1693" s="279"/>
      <c r="F1693" s="280"/>
      <c r="G1693" s="45"/>
      <c r="H1693" s="45"/>
      <c r="I1693" s="278"/>
      <c r="J1693" s="45"/>
      <c r="K1693" s="66"/>
      <c r="L1693" s="66"/>
    </row>
    <row r="1694" spans="1:12" x14ac:dyDescent="0.2">
      <c r="A1694" s="41"/>
      <c r="B1694" s="2"/>
      <c r="E1694" s="279"/>
      <c r="F1694" s="280"/>
      <c r="G1694" s="45"/>
      <c r="H1694" s="45"/>
      <c r="I1694" s="278"/>
      <c r="J1694" s="45"/>
      <c r="K1694" s="66"/>
      <c r="L1694" s="66"/>
    </row>
    <row r="1695" spans="1:12" x14ac:dyDescent="0.2">
      <c r="A1695" s="41"/>
      <c r="B1695" s="2"/>
      <c r="E1695" s="279"/>
      <c r="F1695" s="280"/>
      <c r="G1695" s="45"/>
      <c r="H1695" s="45"/>
      <c r="I1695" s="278"/>
      <c r="J1695" s="45"/>
      <c r="K1695" s="66"/>
      <c r="L1695" s="66"/>
    </row>
    <row r="1696" spans="1:12" x14ac:dyDescent="0.2">
      <c r="A1696" s="41"/>
      <c r="B1696" s="2"/>
      <c r="E1696" s="279"/>
      <c r="F1696" s="280"/>
      <c r="G1696" s="45"/>
      <c r="H1696" s="45"/>
      <c r="I1696" s="278"/>
      <c r="J1696" s="45"/>
      <c r="K1696" s="66"/>
      <c r="L1696" s="66"/>
    </row>
    <row r="1697" spans="1:12" x14ac:dyDescent="0.2">
      <c r="A1697" s="41"/>
      <c r="B1697" s="2"/>
      <c r="E1697" s="279"/>
      <c r="F1697" s="280"/>
      <c r="G1697" s="45"/>
      <c r="H1697" s="45"/>
      <c r="I1697" s="278"/>
      <c r="J1697" s="45"/>
      <c r="K1697" s="66"/>
      <c r="L1697" s="66"/>
    </row>
    <row r="1698" spans="1:12" x14ac:dyDescent="0.2">
      <c r="A1698" s="41"/>
      <c r="B1698" s="2"/>
      <c r="E1698" s="279"/>
      <c r="F1698" s="280"/>
      <c r="G1698" s="45"/>
      <c r="H1698" s="45"/>
      <c r="I1698" s="278"/>
      <c r="J1698" s="45"/>
      <c r="K1698" s="66"/>
      <c r="L1698" s="66"/>
    </row>
    <row r="1699" spans="1:12" x14ac:dyDescent="0.2">
      <c r="A1699" s="41"/>
      <c r="B1699" s="2"/>
      <c r="E1699" s="279"/>
      <c r="F1699" s="280"/>
      <c r="G1699" s="45"/>
      <c r="H1699" s="45"/>
      <c r="I1699" s="278"/>
      <c r="J1699" s="45"/>
      <c r="K1699" s="66"/>
      <c r="L1699" s="66"/>
    </row>
    <row r="1700" spans="1:12" x14ac:dyDescent="0.2">
      <c r="A1700" s="41"/>
      <c r="B1700" s="2"/>
      <c r="E1700" s="279"/>
      <c r="F1700" s="280"/>
      <c r="G1700" s="45"/>
      <c r="H1700" s="45"/>
      <c r="I1700" s="278"/>
      <c r="J1700" s="45"/>
      <c r="K1700" s="66"/>
      <c r="L1700" s="66"/>
    </row>
    <row r="1701" spans="1:12" x14ac:dyDescent="0.2">
      <c r="A1701" s="41"/>
      <c r="B1701" s="2"/>
      <c r="E1701" s="279"/>
      <c r="F1701" s="280"/>
      <c r="G1701" s="45"/>
      <c r="H1701" s="45"/>
      <c r="I1701" s="278"/>
      <c r="J1701" s="45"/>
      <c r="K1701" s="66"/>
      <c r="L1701" s="66"/>
    </row>
    <row r="1702" spans="1:12" x14ac:dyDescent="0.2">
      <c r="A1702" s="41"/>
      <c r="B1702" s="2"/>
      <c r="E1702" s="279"/>
      <c r="F1702" s="280"/>
      <c r="G1702" s="45"/>
      <c r="H1702" s="45"/>
      <c r="I1702" s="278"/>
      <c r="J1702" s="45"/>
      <c r="K1702" s="66"/>
      <c r="L1702" s="66"/>
    </row>
    <row r="1703" spans="1:12" x14ac:dyDescent="0.2">
      <c r="A1703" s="41"/>
      <c r="B1703" s="2"/>
      <c r="E1703" s="279"/>
      <c r="F1703" s="280"/>
      <c r="G1703" s="45"/>
      <c r="H1703" s="45"/>
      <c r="I1703" s="278"/>
      <c r="J1703" s="45"/>
      <c r="K1703" s="66"/>
      <c r="L1703" s="66"/>
    </row>
    <row r="1704" spans="1:12" x14ac:dyDescent="0.2">
      <c r="A1704" s="41"/>
      <c r="B1704" s="2"/>
      <c r="E1704" s="279"/>
      <c r="F1704" s="280"/>
      <c r="G1704" s="45"/>
      <c r="H1704" s="45"/>
      <c r="I1704" s="278"/>
      <c r="J1704" s="45"/>
      <c r="K1704" s="66"/>
      <c r="L1704" s="66"/>
    </row>
    <row r="1705" spans="1:12" x14ac:dyDescent="0.2">
      <c r="A1705" s="41"/>
      <c r="B1705" s="2"/>
      <c r="E1705" s="279"/>
      <c r="F1705" s="280"/>
      <c r="G1705" s="45"/>
      <c r="H1705" s="45"/>
      <c r="I1705" s="278"/>
      <c r="J1705" s="45"/>
      <c r="K1705" s="66"/>
      <c r="L1705" s="66"/>
    </row>
    <row r="1706" spans="1:12" x14ac:dyDescent="0.2">
      <c r="A1706" s="41"/>
      <c r="B1706" s="2"/>
      <c r="E1706" s="279"/>
      <c r="F1706" s="280"/>
      <c r="G1706" s="45"/>
      <c r="H1706" s="45"/>
      <c r="I1706" s="278"/>
      <c r="J1706" s="45"/>
      <c r="K1706" s="66"/>
      <c r="L1706" s="66"/>
    </row>
    <row r="1707" spans="1:12" x14ac:dyDescent="0.2">
      <c r="A1707" s="41"/>
      <c r="B1707" s="2"/>
      <c r="E1707" s="279"/>
      <c r="F1707" s="280"/>
      <c r="G1707" s="45"/>
      <c r="H1707" s="45"/>
      <c r="I1707" s="278"/>
      <c r="J1707" s="45"/>
      <c r="K1707" s="66"/>
      <c r="L1707" s="66"/>
    </row>
    <row r="1708" spans="1:12" x14ac:dyDescent="0.2">
      <c r="A1708" s="41"/>
      <c r="B1708" s="2"/>
      <c r="E1708" s="279"/>
      <c r="F1708" s="280"/>
      <c r="G1708" s="45"/>
      <c r="H1708" s="45"/>
      <c r="I1708" s="278"/>
      <c r="J1708" s="45"/>
      <c r="K1708" s="66"/>
      <c r="L1708" s="66"/>
    </row>
    <row r="1709" spans="1:12" x14ac:dyDescent="0.2">
      <c r="A1709" s="41"/>
      <c r="B1709" s="2"/>
      <c r="E1709" s="279"/>
      <c r="F1709" s="280"/>
      <c r="G1709" s="45"/>
      <c r="H1709" s="45"/>
      <c r="I1709" s="278"/>
      <c r="J1709" s="45"/>
      <c r="K1709" s="66"/>
      <c r="L1709" s="66"/>
    </row>
    <row r="1710" spans="1:12" x14ac:dyDescent="0.2">
      <c r="A1710" s="41"/>
      <c r="B1710" s="2"/>
      <c r="E1710" s="279"/>
      <c r="F1710" s="280"/>
      <c r="G1710" s="45"/>
      <c r="H1710" s="45"/>
      <c r="I1710" s="278"/>
      <c r="J1710" s="45"/>
      <c r="K1710" s="66"/>
      <c r="L1710" s="66"/>
    </row>
    <row r="1711" spans="1:12" x14ac:dyDescent="0.2">
      <c r="A1711" s="41"/>
      <c r="B1711" s="2"/>
      <c r="E1711" s="279"/>
      <c r="F1711" s="280"/>
      <c r="G1711" s="45"/>
      <c r="H1711" s="45"/>
      <c r="I1711" s="278"/>
      <c r="J1711" s="45"/>
      <c r="K1711" s="66"/>
      <c r="L1711" s="66"/>
    </row>
    <row r="1712" spans="1:12" x14ac:dyDescent="0.2">
      <c r="A1712" s="41"/>
      <c r="B1712" s="2"/>
      <c r="E1712" s="279"/>
      <c r="F1712" s="280"/>
      <c r="G1712" s="45"/>
      <c r="H1712" s="45"/>
      <c r="I1712" s="278"/>
      <c r="J1712" s="45"/>
      <c r="K1712" s="66"/>
      <c r="L1712" s="66"/>
    </row>
    <row r="1713" spans="1:12" x14ac:dyDescent="0.2">
      <c r="A1713" s="41"/>
      <c r="B1713" s="2"/>
      <c r="E1713" s="279"/>
      <c r="F1713" s="280"/>
      <c r="G1713" s="45"/>
      <c r="H1713" s="45"/>
      <c r="I1713" s="278"/>
      <c r="J1713" s="45"/>
      <c r="K1713" s="66"/>
      <c r="L1713" s="66"/>
    </row>
    <row r="1714" spans="1:12" x14ac:dyDescent="0.2">
      <c r="A1714" s="41"/>
      <c r="B1714" s="2"/>
      <c r="E1714" s="279"/>
      <c r="F1714" s="280"/>
      <c r="G1714" s="45"/>
      <c r="H1714" s="45"/>
      <c r="I1714" s="278"/>
      <c r="J1714" s="45"/>
      <c r="K1714" s="66"/>
      <c r="L1714" s="66"/>
    </row>
    <row r="1715" spans="1:12" x14ac:dyDescent="0.2">
      <c r="A1715" s="41"/>
      <c r="B1715" s="2"/>
      <c r="E1715" s="279"/>
      <c r="F1715" s="280"/>
      <c r="G1715" s="45"/>
      <c r="H1715" s="45"/>
      <c r="I1715" s="278"/>
      <c r="J1715" s="45"/>
      <c r="K1715" s="66"/>
      <c r="L1715" s="66"/>
    </row>
    <row r="1716" spans="1:12" x14ac:dyDescent="0.2">
      <c r="A1716" s="41"/>
      <c r="B1716" s="2"/>
      <c r="E1716" s="279"/>
      <c r="F1716" s="280"/>
      <c r="G1716" s="45"/>
      <c r="H1716" s="45"/>
      <c r="I1716" s="278"/>
      <c r="J1716" s="45"/>
      <c r="K1716" s="66"/>
      <c r="L1716" s="66"/>
    </row>
    <row r="1717" spans="1:12" x14ac:dyDescent="0.2">
      <c r="A1717" s="41"/>
      <c r="B1717" s="2"/>
      <c r="E1717" s="279"/>
      <c r="F1717" s="280"/>
      <c r="G1717" s="45"/>
      <c r="H1717" s="45"/>
      <c r="I1717" s="278"/>
      <c r="J1717" s="45"/>
      <c r="K1717" s="66"/>
      <c r="L1717" s="66"/>
    </row>
    <row r="1718" spans="1:12" x14ac:dyDescent="0.2">
      <c r="A1718" s="41"/>
      <c r="B1718" s="2"/>
      <c r="E1718" s="279"/>
      <c r="F1718" s="280"/>
      <c r="G1718" s="45"/>
      <c r="H1718" s="45"/>
      <c r="I1718" s="278"/>
      <c r="J1718" s="45"/>
      <c r="K1718" s="66"/>
      <c r="L1718" s="66"/>
    </row>
    <row r="1719" spans="1:12" x14ac:dyDescent="0.2">
      <c r="A1719" s="41"/>
      <c r="B1719" s="2"/>
      <c r="E1719" s="279"/>
      <c r="F1719" s="280"/>
      <c r="G1719" s="45"/>
      <c r="H1719" s="45"/>
      <c r="I1719" s="278"/>
      <c r="J1719" s="45"/>
      <c r="K1719" s="66"/>
      <c r="L1719" s="66"/>
    </row>
    <row r="1720" spans="1:12" x14ac:dyDescent="0.2">
      <c r="A1720" s="41"/>
      <c r="B1720" s="2"/>
      <c r="E1720" s="279"/>
      <c r="F1720" s="280"/>
      <c r="G1720" s="45"/>
      <c r="H1720" s="45"/>
      <c r="I1720" s="278"/>
      <c r="J1720" s="45"/>
      <c r="K1720" s="66"/>
      <c r="L1720" s="66"/>
    </row>
    <row r="1721" spans="1:12" x14ac:dyDescent="0.2">
      <c r="A1721" s="41"/>
      <c r="B1721" s="2"/>
      <c r="E1721" s="279"/>
      <c r="F1721" s="280"/>
      <c r="G1721" s="45"/>
      <c r="H1721" s="45"/>
      <c r="I1721" s="278"/>
      <c r="J1721" s="45"/>
      <c r="K1721" s="66"/>
      <c r="L1721" s="66"/>
    </row>
    <row r="1722" spans="1:12" x14ac:dyDescent="0.2">
      <c r="A1722" s="41"/>
      <c r="B1722" s="2"/>
      <c r="E1722" s="279"/>
      <c r="F1722" s="280"/>
      <c r="G1722" s="45"/>
      <c r="H1722" s="45"/>
      <c r="I1722" s="278"/>
      <c r="J1722" s="45"/>
      <c r="K1722" s="66"/>
      <c r="L1722" s="66"/>
    </row>
    <row r="1723" spans="1:12" x14ac:dyDescent="0.2">
      <c r="A1723" s="41"/>
      <c r="B1723" s="2"/>
      <c r="E1723" s="279"/>
      <c r="F1723" s="280"/>
      <c r="G1723" s="45"/>
      <c r="H1723" s="45"/>
      <c r="I1723" s="278"/>
      <c r="J1723" s="45"/>
      <c r="K1723" s="66"/>
      <c r="L1723" s="66"/>
    </row>
    <row r="1724" spans="1:12" x14ac:dyDescent="0.2">
      <c r="A1724" s="41"/>
      <c r="B1724" s="2"/>
      <c r="E1724" s="279"/>
      <c r="F1724" s="280"/>
      <c r="G1724" s="45"/>
      <c r="H1724" s="45"/>
      <c r="I1724" s="278"/>
      <c r="J1724" s="45"/>
      <c r="K1724" s="66"/>
      <c r="L1724" s="66"/>
    </row>
    <row r="1725" spans="1:12" x14ac:dyDescent="0.2">
      <c r="A1725" s="41"/>
      <c r="B1725" s="2"/>
      <c r="E1725" s="279"/>
      <c r="F1725" s="280"/>
      <c r="G1725" s="45"/>
      <c r="H1725" s="45"/>
      <c r="I1725" s="278"/>
      <c r="J1725" s="45"/>
      <c r="K1725" s="66"/>
      <c r="L1725" s="66"/>
    </row>
    <row r="1726" spans="1:12" x14ac:dyDescent="0.2">
      <c r="A1726" s="41"/>
      <c r="B1726" s="2"/>
      <c r="E1726" s="279"/>
      <c r="F1726" s="280"/>
      <c r="G1726" s="45"/>
      <c r="H1726" s="45"/>
      <c r="I1726" s="278"/>
      <c r="J1726" s="45"/>
      <c r="K1726" s="66"/>
      <c r="L1726" s="66"/>
    </row>
    <row r="1727" spans="1:12" x14ac:dyDescent="0.2">
      <c r="A1727" s="41"/>
      <c r="B1727" s="2"/>
      <c r="E1727" s="279"/>
      <c r="F1727" s="280"/>
      <c r="G1727" s="45"/>
      <c r="H1727" s="45"/>
      <c r="I1727" s="278"/>
      <c r="J1727" s="45"/>
      <c r="K1727" s="66"/>
      <c r="L1727" s="66"/>
    </row>
    <row r="1728" spans="1:12" x14ac:dyDescent="0.2">
      <c r="A1728" s="41"/>
      <c r="B1728" s="2"/>
      <c r="E1728" s="279"/>
      <c r="F1728" s="280"/>
      <c r="G1728" s="45"/>
      <c r="H1728" s="45"/>
      <c r="I1728" s="278"/>
      <c r="J1728" s="45"/>
      <c r="K1728" s="66"/>
      <c r="L1728" s="66"/>
    </row>
    <row r="1729" spans="1:12" x14ac:dyDescent="0.2">
      <c r="A1729" s="41"/>
      <c r="B1729" s="2"/>
      <c r="E1729" s="279"/>
      <c r="F1729" s="280"/>
      <c r="G1729" s="45"/>
      <c r="H1729" s="45"/>
      <c r="I1729" s="278"/>
      <c r="J1729" s="45"/>
      <c r="K1729" s="66"/>
      <c r="L1729" s="66"/>
    </row>
    <row r="1730" spans="1:12" x14ac:dyDescent="0.2">
      <c r="A1730" s="41"/>
      <c r="B1730" s="2"/>
      <c r="E1730" s="279"/>
      <c r="F1730" s="280"/>
      <c r="G1730" s="45"/>
      <c r="H1730" s="45"/>
      <c r="I1730" s="278"/>
      <c r="J1730" s="45"/>
      <c r="K1730" s="66"/>
      <c r="L1730" s="66"/>
    </row>
    <row r="1731" spans="1:12" x14ac:dyDescent="0.2">
      <c r="A1731" s="41"/>
      <c r="B1731" s="2"/>
      <c r="E1731" s="279"/>
      <c r="F1731" s="280"/>
      <c r="G1731" s="45"/>
      <c r="H1731" s="45"/>
      <c r="I1731" s="278"/>
      <c r="J1731" s="45"/>
      <c r="K1731" s="66"/>
      <c r="L1731" s="66"/>
    </row>
    <row r="1732" spans="1:12" x14ac:dyDescent="0.2">
      <c r="A1732" s="41"/>
      <c r="B1732" s="2"/>
      <c r="E1732" s="279"/>
      <c r="F1732" s="280"/>
      <c r="G1732" s="45"/>
      <c r="H1732" s="45"/>
      <c r="I1732" s="278"/>
      <c r="J1732" s="45"/>
      <c r="K1732" s="66"/>
      <c r="L1732" s="66"/>
    </row>
    <row r="1733" spans="1:12" x14ac:dyDescent="0.2">
      <c r="A1733" s="41"/>
      <c r="B1733" s="2"/>
      <c r="E1733" s="279"/>
      <c r="F1733" s="280"/>
      <c r="G1733" s="45"/>
      <c r="H1733" s="45"/>
      <c r="I1733" s="278"/>
      <c r="J1733" s="45"/>
      <c r="K1733" s="66"/>
      <c r="L1733" s="66"/>
    </row>
    <row r="1734" spans="1:12" x14ac:dyDescent="0.2">
      <c r="A1734" s="41"/>
      <c r="B1734" s="2"/>
      <c r="E1734" s="279"/>
      <c r="F1734" s="280"/>
      <c r="G1734" s="45"/>
      <c r="H1734" s="45"/>
      <c r="I1734" s="278"/>
      <c r="J1734" s="45"/>
      <c r="K1734" s="66"/>
      <c r="L1734" s="66"/>
    </row>
    <row r="1735" spans="1:12" x14ac:dyDescent="0.2">
      <c r="A1735" s="41"/>
      <c r="B1735" s="2"/>
      <c r="E1735" s="279"/>
      <c r="F1735" s="280"/>
      <c r="G1735" s="45"/>
      <c r="H1735" s="45"/>
      <c r="I1735" s="278"/>
      <c r="J1735" s="45"/>
      <c r="K1735" s="66"/>
      <c r="L1735" s="66"/>
    </row>
    <row r="1736" spans="1:12" x14ac:dyDescent="0.2">
      <c r="A1736" s="41"/>
      <c r="B1736" s="2"/>
      <c r="E1736" s="279"/>
      <c r="F1736" s="280"/>
      <c r="G1736" s="45"/>
      <c r="H1736" s="45"/>
      <c r="I1736" s="278"/>
      <c r="J1736" s="45"/>
      <c r="K1736" s="66"/>
      <c r="L1736" s="66"/>
    </row>
    <row r="1737" spans="1:12" x14ac:dyDescent="0.2">
      <c r="A1737" s="41"/>
      <c r="B1737" s="2"/>
      <c r="E1737" s="279"/>
      <c r="F1737" s="280"/>
      <c r="G1737" s="45"/>
      <c r="H1737" s="45"/>
      <c r="I1737" s="278"/>
      <c r="J1737" s="45"/>
      <c r="K1737" s="66"/>
      <c r="L1737" s="66"/>
    </row>
    <row r="1738" spans="1:12" x14ac:dyDescent="0.2">
      <c r="A1738" s="41"/>
      <c r="B1738" s="2"/>
      <c r="E1738" s="279"/>
      <c r="F1738" s="280"/>
      <c r="G1738" s="45"/>
      <c r="H1738" s="45"/>
      <c r="I1738" s="278"/>
      <c r="J1738" s="45"/>
      <c r="K1738" s="66"/>
      <c r="L1738" s="66"/>
    </row>
    <row r="1739" spans="1:12" x14ac:dyDescent="0.2">
      <c r="A1739" s="41"/>
      <c r="B1739" s="2"/>
      <c r="E1739" s="279"/>
      <c r="F1739" s="280"/>
      <c r="G1739" s="45"/>
      <c r="H1739" s="45"/>
      <c r="I1739" s="278"/>
      <c r="J1739" s="45"/>
      <c r="K1739" s="66"/>
      <c r="L1739" s="66"/>
    </row>
    <row r="1740" spans="1:12" x14ac:dyDescent="0.2">
      <c r="A1740" s="41"/>
      <c r="B1740" s="2"/>
      <c r="E1740" s="279"/>
      <c r="F1740" s="280"/>
      <c r="G1740" s="45"/>
      <c r="H1740" s="45"/>
      <c r="I1740" s="278"/>
      <c r="J1740" s="45"/>
      <c r="K1740" s="66"/>
      <c r="L1740" s="66"/>
    </row>
    <row r="1741" spans="1:12" x14ac:dyDescent="0.2">
      <c r="A1741" s="41"/>
      <c r="B1741" s="2"/>
      <c r="E1741" s="279"/>
      <c r="F1741" s="280"/>
      <c r="G1741" s="45"/>
      <c r="H1741" s="45"/>
      <c r="I1741" s="278"/>
      <c r="J1741" s="45"/>
      <c r="K1741" s="66"/>
      <c r="L1741" s="66"/>
    </row>
    <row r="1742" spans="1:12" x14ac:dyDescent="0.2">
      <c r="A1742" s="41"/>
      <c r="B1742" s="2"/>
      <c r="E1742" s="279"/>
      <c r="F1742" s="280"/>
      <c r="G1742" s="45"/>
      <c r="H1742" s="45"/>
      <c r="I1742" s="278"/>
      <c r="J1742" s="45"/>
      <c r="K1742" s="66"/>
      <c r="L1742" s="66"/>
    </row>
    <row r="1743" spans="1:12" x14ac:dyDescent="0.2">
      <c r="A1743" s="41"/>
      <c r="B1743" s="2"/>
      <c r="E1743" s="279"/>
      <c r="F1743" s="280"/>
      <c r="G1743" s="45"/>
      <c r="H1743" s="45"/>
      <c r="I1743" s="278"/>
      <c r="J1743" s="45"/>
      <c r="K1743" s="66"/>
      <c r="L1743" s="66"/>
    </row>
    <row r="1744" spans="1:12" x14ac:dyDescent="0.2">
      <c r="A1744" s="41"/>
      <c r="B1744" s="2"/>
      <c r="E1744" s="279"/>
      <c r="F1744" s="280"/>
      <c r="G1744" s="45"/>
      <c r="H1744" s="45"/>
      <c r="I1744" s="278"/>
      <c r="J1744" s="45"/>
      <c r="K1744" s="66"/>
      <c r="L1744" s="66"/>
    </row>
    <row r="1745" spans="1:12" x14ac:dyDescent="0.2">
      <c r="A1745" s="41"/>
      <c r="B1745" s="2"/>
      <c r="E1745" s="279"/>
      <c r="F1745" s="280"/>
      <c r="G1745" s="45"/>
      <c r="H1745" s="45"/>
      <c r="I1745" s="278"/>
      <c r="J1745" s="45"/>
      <c r="K1745" s="66"/>
      <c r="L1745" s="66"/>
    </row>
    <row r="1746" spans="1:12" x14ac:dyDescent="0.2">
      <c r="A1746" s="41"/>
      <c r="B1746" s="2"/>
      <c r="E1746" s="279"/>
      <c r="F1746" s="280"/>
      <c r="G1746" s="45"/>
      <c r="H1746" s="45"/>
      <c r="I1746" s="278"/>
      <c r="J1746" s="45"/>
      <c r="K1746" s="66"/>
      <c r="L1746" s="66"/>
    </row>
    <row r="1747" spans="1:12" x14ac:dyDescent="0.2">
      <c r="A1747" s="41"/>
      <c r="B1747" s="2"/>
      <c r="E1747" s="279"/>
      <c r="F1747" s="280"/>
      <c r="G1747" s="45"/>
      <c r="H1747" s="45"/>
      <c r="I1747" s="278"/>
      <c r="J1747" s="45"/>
      <c r="K1747" s="66"/>
      <c r="L1747" s="66"/>
    </row>
    <row r="1748" spans="1:12" x14ac:dyDescent="0.2">
      <c r="A1748" s="41"/>
      <c r="B1748" s="2"/>
      <c r="E1748" s="279"/>
      <c r="F1748" s="280"/>
      <c r="G1748" s="45"/>
      <c r="H1748" s="45"/>
      <c r="I1748" s="278"/>
      <c r="J1748" s="45"/>
      <c r="K1748" s="66"/>
      <c r="L1748" s="66"/>
    </row>
    <row r="1749" spans="1:12" x14ac:dyDescent="0.2">
      <c r="A1749" s="41"/>
      <c r="B1749" s="2"/>
      <c r="E1749" s="279"/>
      <c r="F1749" s="280"/>
      <c r="G1749" s="45"/>
      <c r="H1749" s="45"/>
      <c r="I1749" s="278"/>
      <c r="J1749" s="45"/>
      <c r="K1749" s="66"/>
      <c r="L1749" s="66"/>
    </row>
    <row r="1750" spans="1:12" x14ac:dyDescent="0.2">
      <c r="A1750" s="41"/>
      <c r="B1750" s="2"/>
      <c r="E1750" s="279"/>
      <c r="F1750" s="280"/>
      <c r="G1750" s="45"/>
      <c r="H1750" s="45"/>
      <c r="I1750" s="278"/>
      <c r="J1750" s="45"/>
      <c r="K1750" s="66"/>
      <c r="L1750" s="66"/>
    </row>
    <row r="1751" spans="1:12" x14ac:dyDescent="0.2">
      <c r="A1751" s="41"/>
      <c r="B1751" s="2"/>
      <c r="E1751" s="279"/>
      <c r="F1751" s="280"/>
      <c r="G1751" s="45"/>
      <c r="H1751" s="45"/>
      <c r="I1751" s="278"/>
      <c r="J1751" s="45"/>
      <c r="K1751" s="66"/>
      <c r="L1751" s="66"/>
    </row>
    <row r="1752" spans="1:12" x14ac:dyDescent="0.2">
      <c r="A1752" s="41"/>
      <c r="B1752" s="2"/>
      <c r="E1752" s="279"/>
      <c r="F1752" s="280"/>
      <c r="G1752" s="45"/>
      <c r="H1752" s="45"/>
      <c r="I1752" s="278"/>
      <c r="J1752" s="45"/>
      <c r="K1752" s="66"/>
      <c r="L1752" s="66"/>
    </row>
    <row r="1753" spans="1:12" x14ac:dyDescent="0.2">
      <c r="A1753" s="41"/>
      <c r="B1753" s="2"/>
      <c r="E1753" s="279"/>
      <c r="F1753" s="280"/>
      <c r="G1753" s="45"/>
      <c r="H1753" s="45"/>
      <c r="I1753" s="278"/>
      <c r="J1753" s="45"/>
      <c r="K1753" s="66"/>
      <c r="L1753" s="66"/>
    </row>
    <row r="1754" spans="1:12" x14ac:dyDescent="0.2">
      <c r="A1754" s="41"/>
      <c r="B1754" s="2"/>
      <c r="E1754" s="279"/>
      <c r="F1754" s="280"/>
      <c r="G1754" s="45"/>
      <c r="H1754" s="45"/>
      <c r="I1754" s="278"/>
      <c r="J1754" s="45"/>
      <c r="K1754" s="66"/>
      <c r="L1754" s="66"/>
    </row>
    <row r="1755" spans="1:12" x14ac:dyDescent="0.2">
      <c r="A1755" s="41"/>
      <c r="B1755" s="2"/>
      <c r="E1755" s="279"/>
      <c r="F1755" s="280"/>
      <c r="G1755" s="45"/>
      <c r="H1755" s="45"/>
      <c r="I1755" s="278"/>
      <c r="J1755" s="45"/>
      <c r="K1755" s="66"/>
      <c r="L1755" s="66"/>
    </row>
    <row r="1756" spans="1:12" x14ac:dyDescent="0.2">
      <c r="A1756" s="41"/>
      <c r="B1756" s="2"/>
      <c r="E1756" s="279"/>
      <c r="F1756" s="280"/>
      <c r="G1756" s="45"/>
      <c r="H1756" s="45"/>
      <c r="I1756" s="278"/>
      <c r="J1756" s="45"/>
      <c r="K1756" s="66"/>
      <c r="L1756" s="66"/>
    </row>
    <row r="1757" spans="1:12" x14ac:dyDescent="0.2">
      <c r="A1757" s="41"/>
      <c r="B1757" s="2"/>
      <c r="E1757" s="279"/>
      <c r="F1757" s="280"/>
      <c r="G1757" s="45"/>
      <c r="H1757" s="45"/>
      <c r="I1757" s="278"/>
      <c r="J1757" s="45"/>
      <c r="K1757" s="66"/>
      <c r="L1757" s="66"/>
    </row>
    <row r="1758" spans="1:12" x14ac:dyDescent="0.2">
      <c r="A1758" s="41"/>
      <c r="B1758" s="2"/>
      <c r="E1758" s="279"/>
      <c r="F1758" s="280"/>
      <c r="G1758" s="45"/>
      <c r="H1758" s="45"/>
      <c r="I1758" s="278"/>
      <c r="J1758" s="45"/>
      <c r="K1758" s="66"/>
      <c r="L1758" s="66"/>
    </row>
    <row r="1759" spans="1:12" x14ac:dyDescent="0.2">
      <c r="A1759" s="41"/>
      <c r="B1759" s="2"/>
      <c r="E1759" s="279"/>
      <c r="F1759" s="280"/>
      <c r="G1759" s="45"/>
      <c r="H1759" s="45"/>
      <c r="I1759" s="278"/>
      <c r="J1759" s="45"/>
      <c r="K1759" s="66"/>
      <c r="L1759" s="66"/>
    </row>
    <row r="1760" spans="1:12" x14ac:dyDescent="0.2">
      <c r="A1760" s="41"/>
      <c r="B1760" s="2"/>
      <c r="E1760" s="279"/>
      <c r="F1760" s="280"/>
      <c r="G1760" s="45"/>
      <c r="H1760" s="45"/>
      <c r="I1760" s="278"/>
      <c r="J1760" s="45"/>
      <c r="K1760" s="66"/>
      <c r="L1760" s="66"/>
    </row>
    <row r="1761" spans="1:12" x14ac:dyDescent="0.2">
      <c r="A1761" s="41"/>
      <c r="B1761" s="2"/>
      <c r="E1761" s="279"/>
      <c r="F1761" s="280"/>
      <c r="G1761" s="45"/>
      <c r="H1761" s="45"/>
      <c r="I1761" s="278"/>
      <c r="J1761" s="45"/>
      <c r="K1761" s="66"/>
      <c r="L1761" s="66"/>
    </row>
    <row r="1762" spans="1:12" x14ac:dyDescent="0.2">
      <c r="A1762" s="41"/>
      <c r="B1762" s="2"/>
      <c r="E1762" s="279"/>
      <c r="F1762" s="280"/>
      <c r="G1762" s="45"/>
      <c r="H1762" s="45"/>
      <c r="I1762" s="278"/>
      <c r="J1762" s="45"/>
      <c r="K1762" s="66"/>
      <c r="L1762" s="66"/>
    </row>
    <row r="1763" spans="1:12" x14ac:dyDescent="0.2">
      <c r="A1763" s="41"/>
      <c r="B1763" s="2"/>
      <c r="E1763" s="279"/>
      <c r="F1763" s="280"/>
      <c r="G1763" s="45"/>
      <c r="H1763" s="45"/>
      <c r="I1763" s="278"/>
      <c r="J1763" s="45"/>
      <c r="K1763" s="66"/>
      <c r="L1763" s="66"/>
    </row>
    <row r="1764" spans="1:12" x14ac:dyDescent="0.2">
      <c r="A1764" s="41"/>
      <c r="B1764" s="2"/>
      <c r="E1764" s="279"/>
      <c r="F1764" s="280"/>
      <c r="G1764" s="45"/>
      <c r="H1764" s="45"/>
      <c r="I1764" s="278"/>
      <c r="J1764" s="45"/>
      <c r="K1764" s="66"/>
      <c r="L1764" s="66"/>
    </row>
    <row r="1765" spans="1:12" x14ac:dyDescent="0.2">
      <c r="A1765" s="41"/>
      <c r="B1765" s="2"/>
      <c r="E1765" s="279"/>
      <c r="F1765" s="280"/>
      <c r="G1765" s="45"/>
      <c r="H1765" s="45"/>
      <c r="I1765" s="278"/>
      <c r="J1765" s="45"/>
      <c r="K1765" s="66"/>
      <c r="L1765" s="66"/>
    </row>
    <row r="1766" spans="1:12" x14ac:dyDescent="0.2">
      <c r="A1766" s="41"/>
      <c r="B1766" s="2"/>
      <c r="E1766" s="279"/>
      <c r="F1766" s="280"/>
      <c r="G1766" s="45"/>
      <c r="H1766" s="45"/>
      <c r="I1766" s="278"/>
      <c r="J1766" s="45"/>
      <c r="K1766" s="66"/>
      <c r="L1766" s="66"/>
    </row>
    <row r="1767" spans="1:12" x14ac:dyDescent="0.2">
      <c r="A1767" s="41"/>
      <c r="B1767" s="2"/>
      <c r="E1767" s="279"/>
      <c r="F1767" s="280"/>
      <c r="G1767" s="45"/>
      <c r="H1767" s="45"/>
      <c r="I1767" s="278"/>
      <c r="J1767" s="45"/>
      <c r="K1767" s="66"/>
      <c r="L1767" s="66"/>
    </row>
    <row r="1768" spans="1:12" x14ac:dyDescent="0.2">
      <c r="A1768" s="41"/>
      <c r="B1768" s="2"/>
      <c r="E1768" s="279"/>
      <c r="F1768" s="280"/>
      <c r="G1768" s="45"/>
      <c r="H1768" s="45"/>
      <c r="I1768" s="278"/>
      <c r="J1768" s="45"/>
      <c r="K1768" s="66"/>
      <c r="L1768" s="66"/>
    </row>
    <row r="1769" spans="1:12" x14ac:dyDescent="0.2">
      <c r="A1769" s="41"/>
      <c r="B1769" s="2"/>
      <c r="E1769" s="279"/>
      <c r="F1769" s="280"/>
      <c r="G1769" s="45"/>
      <c r="H1769" s="45"/>
      <c r="I1769" s="278"/>
      <c r="J1769" s="45"/>
      <c r="K1769" s="66"/>
      <c r="L1769" s="66"/>
    </row>
    <row r="1770" spans="1:12" x14ac:dyDescent="0.2">
      <c r="A1770" s="41"/>
      <c r="B1770" s="2"/>
      <c r="E1770" s="279"/>
      <c r="F1770" s="280"/>
      <c r="G1770" s="45"/>
      <c r="H1770" s="45"/>
      <c r="I1770" s="278"/>
      <c r="J1770" s="45"/>
      <c r="K1770" s="66"/>
      <c r="L1770" s="66"/>
    </row>
    <row r="1771" spans="1:12" x14ac:dyDescent="0.2">
      <c r="A1771" s="41"/>
      <c r="B1771" s="2"/>
      <c r="E1771" s="279"/>
      <c r="F1771" s="280"/>
      <c r="G1771" s="45"/>
      <c r="H1771" s="45"/>
      <c r="I1771" s="278"/>
      <c r="J1771" s="45"/>
      <c r="K1771" s="66"/>
      <c r="L1771" s="66"/>
    </row>
    <row r="1772" spans="1:12" x14ac:dyDescent="0.2">
      <c r="A1772" s="41"/>
      <c r="B1772" s="2"/>
      <c r="E1772" s="279"/>
      <c r="F1772" s="280"/>
      <c r="G1772" s="45"/>
      <c r="H1772" s="45"/>
      <c r="I1772" s="278"/>
      <c r="J1772" s="45"/>
      <c r="K1772" s="66"/>
      <c r="L1772" s="66"/>
    </row>
    <row r="1773" spans="1:12" x14ac:dyDescent="0.2">
      <c r="A1773" s="41"/>
      <c r="B1773" s="2"/>
      <c r="E1773" s="279"/>
      <c r="F1773" s="280"/>
      <c r="G1773" s="45"/>
      <c r="H1773" s="45"/>
      <c r="I1773" s="278"/>
      <c r="J1773" s="45"/>
      <c r="K1773" s="66"/>
      <c r="L1773" s="66"/>
    </row>
    <row r="1774" spans="1:12" x14ac:dyDescent="0.2">
      <c r="A1774" s="41"/>
      <c r="B1774" s="2"/>
      <c r="E1774" s="279"/>
      <c r="F1774" s="280"/>
      <c r="G1774" s="45"/>
      <c r="H1774" s="45"/>
      <c r="I1774" s="278"/>
      <c r="J1774" s="45"/>
      <c r="K1774" s="66"/>
      <c r="L1774" s="66"/>
    </row>
    <row r="1775" spans="1:12" x14ac:dyDescent="0.2">
      <c r="A1775" s="41"/>
      <c r="B1775" s="2"/>
      <c r="E1775" s="279"/>
      <c r="F1775" s="280"/>
      <c r="G1775" s="45"/>
      <c r="H1775" s="45"/>
      <c r="I1775" s="278"/>
      <c r="J1775" s="45"/>
      <c r="K1775" s="66"/>
      <c r="L1775" s="66"/>
    </row>
    <row r="1776" spans="1:12" x14ac:dyDescent="0.2">
      <c r="A1776" s="41"/>
      <c r="B1776" s="2"/>
      <c r="E1776" s="279"/>
      <c r="F1776" s="280"/>
      <c r="G1776" s="45"/>
      <c r="H1776" s="45"/>
      <c r="I1776" s="278"/>
      <c r="J1776" s="45"/>
      <c r="K1776" s="66"/>
      <c r="L1776" s="66"/>
    </row>
    <row r="1777" spans="1:12" x14ac:dyDescent="0.2">
      <c r="A1777" s="41"/>
      <c r="B1777" s="2"/>
      <c r="E1777" s="279"/>
      <c r="F1777" s="280"/>
      <c r="G1777" s="45"/>
      <c r="H1777" s="45"/>
      <c r="I1777" s="278"/>
      <c r="J1777" s="45"/>
      <c r="K1777" s="66"/>
      <c r="L1777" s="66"/>
    </row>
    <row r="1778" spans="1:12" x14ac:dyDescent="0.2">
      <c r="A1778" s="41"/>
      <c r="B1778" s="2"/>
      <c r="E1778" s="279"/>
      <c r="F1778" s="280"/>
      <c r="G1778" s="45"/>
      <c r="H1778" s="45"/>
      <c r="I1778" s="278"/>
      <c r="J1778" s="45"/>
      <c r="K1778" s="66"/>
      <c r="L1778" s="66"/>
    </row>
    <row r="1779" spans="1:12" x14ac:dyDescent="0.2">
      <c r="A1779" s="41"/>
      <c r="B1779" s="2"/>
      <c r="E1779" s="279"/>
      <c r="F1779" s="280"/>
      <c r="G1779" s="45"/>
      <c r="H1779" s="45"/>
      <c r="I1779" s="278"/>
      <c r="J1779" s="45"/>
      <c r="K1779" s="66"/>
      <c r="L1779" s="66"/>
    </row>
    <row r="1780" spans="1:12" x14ac:dyDescent="0.2">
      <c r="A1780" s="41"/>
      <c r="B1780" s="2"/>
      <c r="E1780" s="279"/>
      <c r="F1780" s="280"/>
      <c r="G1780" s="45"/>
      <c r="H1780" s="45"/>
      <c r="I1780" s="278"/>
      <c r="J1780" s="45"/>
      <c r="K1780" s="66"/>
      <c r="L1780" s="66"/>
    </row>
    <row r="1781" spans="1:12" x14ac:dyDescent="0.2">
      <c r="A1781" s="41"/>
      <c r="B1781" s="2"/>
      <c r="E1781" s="279"/>
      <c r="F1781" s="280"/>
      <c r="G1781" s="45"/>
      <c r="H1781" s="45"/>
      <c r="I1781" s="278"/>
      <c r="J1781" s="45"/>
      <c r="K1781" s="66"/>
      <c r="L1781" s="66"/>
    </row>
    <row r="1782" spans="1:12" x14ac:dyDescent="0.2">
      <c r="A1782" s="41"/>
      <c r="B1782" s="2"/>
      <c r="E1782" s="279"/>
      <c r="F1782" s="280"/>
      <c r="G1782" s="45"/>
      <c r="H1782" s="45"/>
      <c r="I1782" s="278"/>
      <c r="J1782" s="45"/>
      <c r="K1782" s="66"/>
      <c r="L1782" s="66"/>
    </row>
    <row r="1783" spans="1:12" x14ac:dyDescent="0.2">
      <c r="A1783" s="41"/>
      <c r="B1783" s="2"/>
      <c r="E1783" s="279"/>
      <c r="F1783" s="280"/>
      <c r="G1783" s="45"/>
      <c r="H1783" s="45"/>
      <c r="I1783" s="278"/>
      <c r="J1783" s="45"/>
      <c r="K1783" s="66"/>
      <c r="L1783" s="66"/>
    </row>
    <row r="1784" spans="1:12" x14ac:dyDescent="0.2">
      <c r="A1784" s="41"/>
      <c r="B1784" s="2"/>
      <c r="E1784" s="279"/>
      <c r="F1784" s="280"/>
      <c r="G1784" s="45"/>
      <c r="H1784" s="45"/>
      <c r="I1784" s="278"/>
      <c r="J1784" s="45"/>
      <c r="K1784" s="66"/>
      <c r="L1784" s="66"/>
    </row>
    <row r="1785" spans="1:12" x14ac:dyDescent="0.2">
      <c r="A1785" s="41"/>
      <c r="B1785" s="2"/>
      <c r="E1785" s="279"/>
      <c r="F1785" s="280"/>
      <c r="G1785" s="45"/>
      <c r="H1785" s="45"/>
      <c r="I1785" s="278"/>
      <c r="J1785" s="45"/>
      <c r="K1785" s="66"/>
      <c r="L1785" s="66"/>
    </row>
    <row r="1786" spans="1:12" x14ac:dyDescent="0.2">
      <c r="A1786" s="41"/>
      <c r="B1786" s="2"/>
      <c r="E1786" s="279"/>
      <c r="F1786" s="280"/>
      <c r="G1786" s="45"/>
      <c r="H1786" s="45"/>
      <c r="I1786" s="278"/>
      <c r="J1786" s="45"/>
      <c r="K1786" s="66"/>
      <c r="L1786" s="66"/>
    </row>
    <row r="1787" spans="1:12" x14ac:dyDescent="0.2">
      <c r="A1787" s="41"/>
      <c r="B1787" s="2"/>
      <c r="E1787" s="279"/>
      <c r="F1787" s="280"/>
      <c r="G1787" s="45"/>
      <c r="H1787" s="45"/>
      <c r="I1787" s="278"/>
      <c r="J1787" s="45"/>
      <c r="K1787" s="66"/>
      <c r="L1787" s="66"/>
    </row>
    <row r="1788" spans="1:12" x14ac:dyDescent="0.2">
      <c r="A1788" s="41"/>
      <c r="B1788" s="2"/>
      <c r="E1788" s="279"/>
      <c r="F1788" s="280"/>
      <c r="G1788" s="45"/>
      <c r="H1788" s="45"/>
      <c r="I1788" s="278"/>
      <c r="J1788" s="45"/>
      <c r="K1788" s="66"/>
      <c r="L1788" s="66"/>
    </row>
    <row r="1789" spans="1:12" x14ac:dyDescent="0.2">
      <c r="A1789" s="41"/>
      <c r="B1789" s="2"/>
      <c r="E1789" s="279"/>
      <c r="F1789" s="280"/>
      <c r="G1789" s="45"/>
      <c r="H1789" s="45"/>
      <c r="I1789" s="278"/>
      <c r="J1789" s="45"/>
      <c r="K1789" s="66"/>
      <c r="L1789" s="66"/>
    </row>
    <row r="1790" spans="1:12" x14ac:dyDescent="0.2">
      <c r="A1790" s="41"/>
      <c r="B1790" s="2"/>
      <c r="E1790" s="279"/>
      <c r="F1790" s="280"/>
      <c r="G1790" s="45"/>
      <c r="H1790" s="45"/>
      <c r="I1790" s="278"/>
      <c r="J1790" s="45"/>
      <c r="K1790" s="66"/>
      <c r="L1790" s="66"/>
    </row>
    <row r="1791" spans="1:12" x14ac:dyDescent="0.2">
      <c r="A1791" s="41"/>
      <c r="B1791" s="2"/>
      <c r="E1791" s="279"/>
      <c r="F1791" s="280"/>
      <c r="G1791" s="45"/>
      <c r="H1791" s="45"/>
      <c r="I1791" s="278"/>
      <c r="J1791" s="45"/>
      <c r="K1791" s="66"/>
      <c r="L1791" s="66"/>
    </row>
    <row r="1792" spans="1:12" x14ac:dyDescent="0.2">
      <c r="A1792" s="41"/>
      <c r="B1792" s="2"/>
      <c r="E1792" s="279"/>
      <c r="F1792" s="280"/>
      <c r="G1792" s="45"/>
      <c r="H1792" s="45"/>
      <c r="I1792" s="278"/>
      <c r="J1792" s="45"/>
      <c r="K1792" s="66"/>
      <c r="L1792" s="66"/>
    </row>
    <row r="1793" spans="1:12" x14ac:dyDescent="0.2">
      <c r="A1793" s="41"/>
      <c r="B1793" s="2"/>
      <c r="E1793" s="279"/>
      <c r="F1793" s="280"/>
      <c r="G1793" s="45"/>
      <c r="H1793" s="45"/>
      <c r="I1793" s="278"/>
      <c r="J1793" s="45"/>
      <c r="K1793" s="66"/>
      <c r="L1793" s="66"/>
    </row>
    <row r="1794" spans="1:12" x14ac:dyDescent="0.2">
      <c r="A1794" s="41"/>
      <c r="B1794" s="2"/>
      <c r="E1794" s="279"/>
      <c r="F1794" s="280"/>
      <c r="G1794" s="45"/>
      <c r="H1794" s="45"/>
      <c r="I1794" s="278"/>
      <c r="J1794" s="45"/>
      <c r="K1794" s="66"/>
      <c r="L1794" s="66"/>
    </row>
    <row r="1795" spans="1:12" x14ac:dyDescent="0.2">
      <c r="A1795" s="41"/>
      <c r="B1795" s="2"/>
      <c r="E1795" s="279"/>
      <c r="F1795" s="280"/>
      <c r="G1795" s="45"/>
      <c r="H1795" s="45"/>
      <c r="I1795" s="278"/>
      <c r="J1795" s="45"/>
      <c r="K1795" s="66"/>
      <c r="L1795" s="66"/>
    </row>
    <row r="1796" spans="1:12" x14ac:dyDescent="0.2">
      <c r="A1796" s="41"/>
      <c r="B1796" s="2"/>
      <c r="E1796" s="279"/>
      <c r="F1796" s="280"/>
      <c r="G1796" s="45"/>
      <c r="H1796" s="45"/>
      <c r="I1796" s="278"/>
      <c r="J1796" s="45"/>
      <c r="K1796" s="66"/>
      <c r="L1796" s="66"/>
    </row>
    <row r="1797" spans="1:12" x14ac:dyDescent="0.2">
      <c r="A1797" s="41"/>
      <c r="B1797" s="2"/>
      <c r="E1797" s="279"/>
      <c r="F1797" s="280"/>
      <c r="G1797" s="45"/>
      <c r="H1797" s="45"/>
      <c r="I1797" s="278"/>
      <c r="J1797" s="45"/>
      <c r="K1797" s="66"/>
      <c r="L1797" s="66"/>
    </row>
    <row r="1798" spans="1:12" x14ac:dyDescent="0.2">
      <c r="A1798" s="41"/>
      <c r="B1798" s="2"/>
      <c r="E1798" s="279"/>
      <c r="F1798" s="280"/>
      <c r="G1798" s="45"/>
      <c r="H1798" s="45"/>
      <c r="I1798" s="278"/>
      <c r="J1798" s="45"/>
      <c r="K1798" s="66"/>
      <c r="L1798" s="66"/>
    </row>
    <row r="1799" spans="1:12" x14ac:dyDescent="0.2">
      <c r="A1799" s="41"/>
      <c r="B1799" s="2"/>
      <c r="E1799" s="279"/>
      <c r="F1799" s="280"/>
      <c r="G1799" s="45"/>
      <c r="H1799" s="45"/>
      <c r="I1799" s="278"/>
      <c r="J1799" s="45"/>
      <c r="K1799" s="66"/>
      <c r="L1799" s="66"/>
    </row>
    <row r="1800" spans="1:12" x14ac:dyDescent="0.2">
      <c r="A1800" s="41"/>
      <c r="B1800" s="2"/>
      <c r="E1800" s="279"/>
      <c r="F1800" s="280"/>
      <c r="G1800" s="45"/>
      <c r="H1800" s="45"/>
      <c r="I1800" s="278"/>
      <c r="J1800" s="45"/>
      <c r="K1800" s="66"/>
      <c r="L1800" s="66"/>
    </row>
    <row r="1801" spans="1:12" x14ac:dyDescent="0.2">
      <c r="A1801" s="41"/>
      <c r="B1801" s="2"/>
      <c r="E1801" s="279"/>
      <c r="F1801" s="280"/>
      <c r="G1801" s="45"/>
      <c r="H1801" s="45"/>
      <c r="I1801" s="278"/>
      <c r="J1801" s="45"/>
      <c r="K1801" s="66"/>
      <c r="L1801" s="66"/>
    </row>
    <row r="1802" spans="1:12" x14ac:dyDescent="0.2">
      <c r="A1802" s="41"/>
      <c r="B1802" s="2"/>
      <c r="E1802" s="279"/>
      <c r="F1802" s="280"/>
      <c r="G1802" s="45"/>
      <c r="H1802" s="45"/>
      <c r="I1802" s="278"/>
      <c r="J1802" s="45"/>
      <c r="K1802" s="66"/>
      <c r="L1802" s="66"/>
    </row>
    <row r="1803" spans="1:12" x14ac:dyDescent="0.2">
      <c r="A1803" s="41"/>
      <c r="B1803" s="2"/>
      <c r="E1803" s="279"/>
      <c r="F1803" s="280"/>
      <c r="G1803" s="45"/>
      <c r="H1803" s="45"/>
      <c r="I1803" s="278"/>
      <c r="J1803" s="45"/>
      <c r="K1803" s="66"/>
      <c r="L1803" s="66"/>
    </row>
    <row r="1804" spans="1:12" x14ac:dyDescent="0.2">
      <c r="A1804" s="41"/>
      <c r="B1804" s="2"/>
      <c r="E1804" s="279"/>
      <c r="F1804" s="280"/>
      <c r="G1804" s="45"/>
      <c r="H1804" s="45"/>
      <c r="I1804" s="278"/>
      <c r="J1804" s="45"/>
      <c r="K1804" s="66"/>
      <c r="L1804" s="66"/>
    </row>
    <row r="1805" spans="1:12" x14ac:dyDescent="0.2">
      <c r="A1805" s="41"/>
      <c r="B1805" s="2"/>
      <c r="E1805" s="279"/>
      <c r="F1805" s="280"/>
      <c r="G1805" s="45"/>
      <c r="H1805" s="45"/>
      <c r="I1805" s="278"/>
      <c r="J1805" s="45"/>
      <c r="K1805" s="66"/>
      <c r="L1805" s="66"/>
    </row>
    <row r="1806" spans="1:12" x14ac:dyDescent="0.2">
      <c r="A1806" s="41"/>
      <c r="B1806" s="2"/>
      <c r="E1806" s="279"/>
      <c r="F1806" s="280"/>
      <c r="G1806" s="45"/>
      <c r="H1806" s="45"/>
      <c r="I1806" s="278"/>
      <c r="J1806" s="45"/>
      <c r="K1806" s="66"/>
      <c r="L1806" s="66"/>
    </row>
    <row r="1807" spans="1:12" x14ac:dyDescent="0.2">
      <c r="A1807" s="41"/>
      <c r="B1807" s="2"/>
      <c r="E1807" s="279"/>
      <c r="F1807" s="280"/>
      <c r="G1807" s="45"/>
      <c r="H1807" s="45"/>
      <c r="I1807" s="278"/>
      <c r="J1807" s="45"/>
      <c r="K1807" s="66"/>
      <c r="L1807" s="66"/>
    </row>
    <row r="1808" spans="1:12" x14ac:dyDescent="0.2">
      <c r="A1808" s="41"/>
      <c r="B1808" s="2"/>
      <c r="E1808" s="279"/>
      <c r="F1808" s="280"/>
      <c r="G1808" s="45"/>
      <c r="H1808" s="45"/>
      <c r="I1808" s="278"/>
      <c r="J1808" s="45"/>
      <c r="K1808" s="66"/>
      <c r="L1808" s="66"/>
    </row>
    <row r="1809" spans="1:12" x14ac:dyDescent="0.2">
      <c r="A1809" s="41"/>
      <c r="B1809" s="2"/>
      <c r="E1809" s="279"/>
      <c r="F1809" s="280"/>
      <c r="G1809" s="45"/>
      <c r="H1809" s="45"/>
      <c r="I1809" s="278"/>
      <c r="J1809" s="45"/>
      <c r="K1809" s="66"/>
      <c r="L1809" s="66"/>
    </row>
    <row r="1810" spans="1:12" x14ac:dyDescent="0.2">
      <c r="A1810" s="41"/>
      <c r="B1810" s="2"/>
      <c r="E1810" s="279"/>
      <c r="F1810" s="280"/>
      <c r="G1810" s="45"/>
      <c r="H1810" s="45"/>
      <c r="I1810" s="278"/>
      <c r="J1810" s="45"/>
      <c r="K1810" s="66"/>
      <c r="L1810" s="66"/>
    </row>
    <row r="1811" spans="1:12" x14ac:dyDescent="0.2">
      <c r="A1811" s="41"/>
      <c r="B1811" s="2"/>
      <c r="E1811" s="279"/>
      <c r="F1811" s="280"/>
      <c r="G1811" s="45"/>
      <c r="H1811" s="45"/>
      <c r="I1811" s="278"/>
      <c r="J1811" s="45"/>
      <c r="K1811" s="66"/>
      <c r="L1811" s="66"/>
    </row>
    <row r="1812" spans="1:12" x14ac:dyDescent="0.2">
      <c r="A1812" s="41"/>
      <c r="B1812" s="2"/>
      <c r="E1812" s="279"/>
      <c r="F1812" s="280"/>
      <c r="G1812" s="45"/>
      <c r="H1812" s="45"/>
      <c r="I1812" s="278"/>
      <c r="J1812" s="45"/>
      <c r="K1812" s="66"/>
      <c r="L1812" s="66"/>
    </row>
    <row r="1813" spans="1:12" x14ac:dyDescent="0.2">
      <c r="A1813" s="41"/>
      <c r="B1813" s="2"/>
      <c r="E1813" s="279"/>
      <c r="F1813" s="280"/>
      <c r="G1813" s="45"/>
      <c r="H1813" s="45"/>
      <c r="I1813" s="278"/>
      <c r="J1813" s="45"/>
      <c r="K1813" s="66"/>
      <c r="L1813" s="66"/>
    </row>
    <row r="1814" spans="1:12" x14ac:dyDescent="0.2">
      <c r="A1814" s="41"/>
      <c r="B1814" s="2"/>
      <c r="E1814" s="279"/>
      <c r="F1814" s="280"/>
      <c r="G1814" s="45"/>
      <c r="H1814" s="45"/>
      <c r="I1814" s="278"/>
      <c r="J1814" s="45"/>
      <c r="K1814" s="66"/>
      <c r="L1814" s="66"/>
    </row>
    <row r="1815" spans="1:12" x14ac:dyDescent="0.2">
      <c r="A1815" s="41"/>
      <c r="B1815" s="2"/>
      <c r="E1815" s="279"/>
      <c r="F1815" s="280"/>
      <c r="G1815" s="45"/>
      <c r="H1815" s="45"/>
      <c r="I1815" s="278"/>
      <c r="J1815" s="45"/>
      <c r="K1815" s="66"/>
      <c r="L1815" s="66"/>
    </row>
    <row r="1816" spans="1:12" x14ac:dyDescent="0.2">
      <c r="A1816" s="41"/>
      <c r="B1816" s="2"/>
      <c r="E1816" s="279"/>
      <c r="F1816" s="280"/>
      <c r="G1816" s="45"/>
      <c r="H1816" s="45"/>
      <c r="I1816" s="278"/>
      <c r="J1816" s="45"/>
      <c r="K1816" s="66"/>
      <c r="L1816" s="66"/>
    </row>
    <row r="1817" spans="1:12" x14ac:dyDescent="0.2">
      <c r="A1817" s="41"/>
      <c r="B1817" s="2"/>
      <c r="E1817" s="279"/>
      <c r="F1817" s="280"/>
      <c r="G1817" s="45"/>
      <c r="H1817" s="45"/>
      <c r="I1817" s="278"/>
      <c r="J1817" s="45"/>
      <c r="K1817" s="66"/>
      <c r="L1817" s="66"/>
    </row>
    <row r="1818" spans="1:12" x14ac:dyDescent="0.2">
      <c r="A1818" s="41"/>
      <c r="B1818" s="2"/>
      <c r="E1818" s="279"/>
      <c r="F1818" s="280"/>
      <c r="G1818" s="45"/>
      <c r="H1818" s="45"/>
      <c r="I1818" s="278"/>
      <c r="J1818" s="45"/>
      <c r="K1818" s="66"/>
      <c r="L1818" s="66"/>
    </row>
    <row r="1819" spans="1:12" x14ac:dyDescent="0.2">
      <c r="A1819" s="41"/>
      <c r="B1819" s="2"/>
      <c r="E1819" s="279"/>
      <c r="F1819" s="280"/>
      <c r="G1819" s="45"/>
      <c r="H1819" s="45"/>
      <c r="I1819" s="278"/>
      <c r="J1819" s="45"/>
      <c r="K1819" s="66"/>
      <c r="L1819" s="66"/>
    </row>
    <row r="1820" spans="1:12" x14ac:dyDescent="0.2">
      <c r="A1820" s="41"/>
      <c r="B1820" s="2"/>
      <c r="E1820" s="279"/>
      <c r="F1820" s="280"/>
      <c r="G1820" s="45"/>
      <c r="H1820" s="45"/>
      <c r="I1820" s="278"/>
      <c r="J1820" s="45"/>
      <c r="K1820" s="66"/>
      <c r="L1820" s="66"/>
    </row>
    <row r="1821" spans="1:12" x14ac:dyDescent="0.2">
      <c r="A1821" s="41"/>
      <c r="B1821" s="2"/>
      <c r="E1821" s="279"/>
      <c r="F1821" s="280"/>
      <c r="G1821" s="45"/>
      <c r="H1821" s="45"/>
      <c r="I1821" s="278"/>
      <c r="J1821" s="45"/>
      <c r="K1821" s="66"/>
      <c r="L1821" s="66"/>
    </row>
    <row r="1822" spans="1:12" x14ac:dyDescent="0.2">
      <c r="A1822" s="41"/>
      <c r="B1822" s="2"/>
      <c r="E1822" s="279"/>
      <c r="F1822" s="280"/>
      <c r="G1822" s="45"/>
      <c r="H1822" s="45"/>
      <c r="I1822" s="278"/>
      <c r="J1822" s="45"/>
      <c r="K1822" s="66"/>
      <c r="L1822" s="66"/>
    </row>
    <row r="1823" spans="1:12" x14ac:dyDescent="0.2">
      <c r="A1823" s="41"/>
      <c r="B1823" s="2"/>
      <c r="E1823" s="279"/>
      <c r="F1823" s="280"/>
      <c r="G1823" s="45"/>
      <c r="H1823" s="45"/>
      <c r="I1823" s="278"/>
      <c r="J1823" s="45"/>
      <c r="K1823" s="66"/>
      <c r="L1823" s="66"/>
    </row>
    <row r="1824" spans="1:12" x14ac:dyDescent="0.2">
      <c r="A1824" s="41"/>
      <c r="B1824" s="2"/>
      <c r="E1824" s="279"/>
      <c r="F1824" s="280"/>
      <c r="G1824" s="45"/>
      <c r="H1824" s="45"/>
      <c r="I1824" s="278"/>
      <c r="J1824" s="45"/>
      <c r="K1824" s="66"/>
      <c r="L1824" s="66"/>
    </row>
    <row r="1825" spans="1:12" x14ac:dyDescent="0.2">
      <c r="A1825" s="41"/>
      <c r="B1825" s="2"/>
      <c r="E1825" s="279"/>
      <c r="F1825" s="280"/>
      <c r="G1825" s="45"/>
      <c r="H1825" s="45"/>
      <c r="I1825" s="278"/>
      <c r="J1825" s="45"/>
      <c r="K1825" s="66"/>
      <c r="L1825" s="66"/>
    </row>
    <row r="1826" spans="1:12" x14ac:dyDescent="0.2">
      <c r="A1826" s="41"/>
      <c r="B1826" s="2"/>
      <c r="E1826" s="279"/>
      <c r="F1826" s="280"/>
      <c r="G1826" s="45"/>
      <c r="H1826" s="45"/>
      <c r="I1826" s="278"/>
      <c r="J1826" s="45"/>
      <c r="K1826" s="66"/>
      <c r="L1826" s="66"/>
    </row>
    <row r="1827" spans="1:12" x14ac:dyDescent="0.2">
      <c r="A1827" s="41"/>
      <c r="B1827" s="2"/>
      <c r="E1827" s="279"/>
      <c r="F1827" s="280"/>
      <c r="G1827" s="45"/>
      <c r="H1827" s="45"/>
      <c r="I1827" s="278"/>
      <c r="J1827" s="45"/>
      <c r="K1827" s="66"/>
      <c r="L1827" s="66"/>
    </row>
    <row r="1828" spans="1:12" x14ac:dyDescent="0.2">
      <c r="A1828" s="41"/>
      <c r="B1828" s="2"/>
      <c r="E1828" s="279"/>
      <c r="F1828" s="280"/>
      <c r="G1828" s="45"/>
      <c r="H1828" s="45"/>
      <c r="I1828" s="278"/>
      <c r="J1828" s="45"/>
      <c r="K1828" s="66"/>
      <c r="L1828" s="66"/>
    </row>
    <row r="1829" spans="1:12" x14ac:dyDescent="0.2">
      <c r="A1829" s="41"/>
      <c r="B1829" s="2"/>
      <c r="E1829" s="279"/>
      <c r="F1829" s="280"/>
      <c r="G1829" s="45"/>
      <c r="H1829" s="45"/>
      <c r="I1829" s="278"/>
      <c r="J1829" s="45"/>
      <c r="K1829" s="66"/>
      <c r="L1829" s="66"/>
    </row>
    <row r="1830" spans="1:12" x14ac:dyDescent="0.2">
      <c r="A1830" s="41"/>
      <c r="B1830" s="2"/>
      <c r="E1830" s="279"/>
      <c r="F1830" s="280"/>
      <c r="G1830" s="45"/>
      <c r="H1830" s="45"/>
      <c r="I1830" s="278"/>
      <c r="J1830" s="45"/>
      <c r="K1830" s="66"/>
      <c r="L1830" s="66"/>
    </row>
    <row r="1831" spans="1:12" x14ac:dyDescent="0.2">
      <c r="A1831" s="41"/>
      <c r="B1831" s="2"/>
      <c r="E1831" s="279"/>
      <c r="F1831" s="280"/>
      <c r="G1831" s="45"/>
      <c r="H1831" s="45"/>
      <c r="I1831" s="278"/>
      <c r="J1831" s="45"/>
      <c r="K1831" s="66"/>
      <c r="L1831" s="66"/>
    </row>
    <row r="1832" spans="1:12" x14ac:dyDescent="0.2">
      <c r="A1832" s="41"/>
      <c r="B1832" s="2"/>
      <c r="E1832" s="279"/>
      <c r="F1832" s="280"/>
      <c r="G1832" s="45"/>
      <c r="H1832" s="45"/>
      <c r="I1832" s="278"/>
      <c r="J1832" s="45"/>
      <c r="K1832" s="66"/>
      <c r="L1832" s="66"/>
    </row>
    <row r="1833" spans="1:12" x14ac:dyDescent="0.2">
      <c r="A1833" s="41"/>
      <c r="B1833" s="2"/>
      <c r="E1833" s="279"/>
      <c r="F1833" s="280"/>
      <c r="G1833" s="45"/>
      <c r="H1833" s="45"/>
      <c r="I1833" s="278"/>
      <c r="J1833" s="45"/>
      <c r="K1833" s="66"/>
      <c r="L1833" s="66"/>
    </row>
    <row r="1834" spans="1:12" x14ac:dyDescent="0.2">
      <c r="A1834" s="41"/>
      <c r="B1834" s="2"/>
      <c r="E1834" s="279"/>
      <c r="F1834" s="280"/>
      <c r="G1834" s="45"/>
      <c r="H1834" s="45"/>
      <c r="I1834" s="278"/>
      <c r="J1834" s="45"/>
      <c r="K1834" s="66"/>
      <c r="L1834" s="66"/>
    </row>
    <row r="1835" spans="1:12" x14ac:dyDescent="0.2">
      <c r="A1835" s="41"/>
      <c r="B1835" s="2"/>
      <c r="E1835" s="279"/>
      <c r="F1835" s="280"/>
      <c r="G1835" s="45"/>
      <c r="H1835" s="45"/>
      <c r="I1835" s="278"/>
      <c r="J1835" s="45"/>
      <c r="K1835" s="66"/>
      <c r="L1835" s="66"/>
    </row>
    <row r="1836" spans="1:12" x14ac:dyDescent="0.2">
      <c r="A1836" s="41"/>
      <c r="B1836" s="2"/>
      <c r="E1836" s="279"/>
      <c r="F1836" s="280"/>
      <c r="G1836" s="45"/>
      <c r="H1836" s="45"/>
      <c r="I1836" s="278"/>
      <c r="J1836" s="45"/>
      <c r="K1836" s="66"/>
      <c r="L1836" s="66"/>
    </row>
    <row r="1837" spans="1:12" x14ac:dyDescent="0.2">
      <c r="A1837" s="41"/>
      <c r="B1837" s="2"/>
      <c r="E1837" s="279"/>
      <c r="F1837" s="280"/>
      <c r="G1837" s="45"/>
      <c r="H1837" s="45"/>
      <c r="I1837" s="278"/>
      <c r="J1837" s="45"/>
      <c r="K1837" s="66"/>
      <c r="L1837" s="66"/>
    </row>
    <row r="1838" spans="1:12" x14ac:dyDescent="0.2">
      <c r="A1838" s="41"/>
      <c r="B1838" s="2"/>
      <c r="E1838" s="279"/>
      <c r="F1838" s="280"/>
      <c r="G1838" s="45"/>
      <c r="H1838" s="45"/>
      <c r="I1838" s="278"/>
      <c r="J1838" s="45"/>
      <c r="K1838" s="66"/>
      <c r="L1838" s="66"/>
    </row>
    <row r="1839" spans="1:12" x14ac:dyDescent="0.2">
      <c r="A1839" s="41"/>
      <c r="B1839" s="2"/>
      <c r="E1839" s="279"/>
      <c r="F1839" s="280"/>
      <c r="G1839" s="45"/>
      <c r="H1839" s="45"/>
      <c r="I1839" s="278"/>
      <c r="J1839" s="45"/>
      <c r="K1839" s="66"/>
      <c r="L1839" s="66"/>
    </row>
    <row r="1840" spans="1:12" x14ac:dyDescent="0.2">
      <c r="A1840" s="41"/>
      <c r="B1840" s="2"/>
      <c r="E1840" s="279"/>
      <c r="F1840" s="280"/>
      <c r="G1840" s="45"/>
      <c r="H1840" s="45"/>
      <c r="I1840" s="278"/>
      <c r="J1840" s="45"/>
      <c r="K1840" s="66"/>
      <c r="L1840" s="66"/>
    </row>
    <row r="1841" spans="1:12" x14ac:dyDescent="0.2">
      <c r="A1841" s="41"/>
      <c r="B1841" s="2"/>
      <c r="E1841" s="279"/>
      <c r="F1841" s="280"/>
      <c r="G1841" s="45"/>
      <c r="H1841" s="45"/>
      <c r="I1841" s="278"/>
      <c r="J1841" s="45"/>
      <c r="K1841" s="66"/>
      <c r="L1841" s="66"/>
    </row>
    <row r="1842" spans="1:12" x14ac:dyDescent="0.2">
      <c r="A1842" s="41"/>
      <c r="B1842" s="2"/>
      <c r="E1842" s="279"/>
      <c r="F1842" s="280"/>
      <c r="G1842" s="45"/>
      <c r="H1842" s="45"/>
      <c r="I1842" s="278"/>
      <c r="J1842" s="45"/>
      <c r="K1842" s="66"/>
      <c r="L1842" s="66"/>
    </row>
    <row r="1843" spans="1:12" x14ac:dyDescent="0.2">
      <c r="A1843" s="41"/>
      <c r="B1843" s="2"/>
      <c r="E1843" s="279"/>
      <c r="F1843" s="280"/>
      <c r="G1843" s="45"/>
      <c r="H1843" s="45"/>
      <c r="I1843" s="278"/>
      <c r="J1843" s="45"/>
      <c r="K1843" s="66"/>
      <c r="L1843" s="66"/>
    </row>
    <row r="1844" spans="1:12" x14ac:dyDescent="0.2">
      <c r="A1844" s="41"/>
      <c r="B1844" s="2"/>
      <c r="E1844" s="279"/>
      <c r="F1844" s="280"/>
      <c r="G1844" s="45"/>
      <c r="H1844" s="45"/>
      <c r="I1844" s="278"/>
      <c r="J1844" s="45"/>
      <c r="K1844" s="66"/>
      <c r="L1844" s="66"/>
    </row>
    <row r="1845" spans="1:12" x14ac:dyDescent="0.2">
      <c r="A1845" s="41"/>
      <c r="B1845" s="2"/>
      <c r="E1845" s="279"/>
      <c r="F1845" s="280"/>
      <c r="G1845" s="45"/>
      <c r="H1845" s="45"/>
      <c r="I1845" s="278"/>
      <c r="J1845" s="45"/>
      <c r="K1845" s="66"/>
      <c r="L1845" s="66"/>
    </row>
    <row r="1846" spans="1:12" x14ac:dyDescent="0.2">
      <c r="A1846" s="41"/>
      <c r="B1846" s="2"/>
      <c r="E1846" s="279"/>
      <c r="F1846" s="280"/>
      <c r="G1846" s="45"/>
      <c r="H1846" s="45"/>
      <c r="I1846" s="278"/>
      <c r="J1846" s="45"/>
      <c r="K1846" s="66"/>
      <c r="L1846" s="66"/>
    </row>
    <row r="1847" spans="1:12" x14ac:dyDescent="0.2">
      <c r="A1847" s="41"/>
      <c r="B1847" s="2"/>
      <c r="E1847" s="279"/>
      <c r="F1847" s="280"/>
      <c r="G1847" s="45"/>
      <c r="H1847" s="45"/>
      <c r="I1847" s="278"/>
      <c r="J1847" s="45"/>
      <c r="K1847" s="66"/>
      <c r="L1847" s="66"/>
    </row>
    <row r="1848" spans="1:12" x14ac:dyDescent="0.2">
      <c r="A1848" s="41"/>
      <c r="B1848" s="2"/>
      <c r="E1848" s="279"/>
      <c r="F1848" s="280"/>
      <c r="G1848" s="45"/>
      <c r="H1848" s="45"/>
      <c r="I1848" s="278"/>
      <c r="J1848" s="45"/>
      <c r="K1848" s="66"/>
      <c r="L1848" s="66"/>
    </row>
    <row r="1849" spans="1:12" x14ac:dyDescent="0.2">
      <c r="A1849" s="41"/>
      <c r="B1849" s="2"/>
      <c r="E1849" s="279"/>
      <c r="F1849" s="280"/>
      <c r="G1849" s="45"/>
      <c r="H1849" s="45"/>
      <c r="I1849" s="278"/>
      <c r="J1849" s="45"/>
      <c r="K1849" s="66"/>
      <c r="L1849" s="66"/>
    </row>
    <row r="1850" spans="1:12" x14ac:dyDescent="0.2">
      <c r="A1850" s="41"/>
      <c r="B1850" s="2"/>
      <c r="E1850" s="279"/>
      <c r="F1850" s="280"/>
      <c r="G1850" s="45"/>
      <c r="H1850" s="45"/>
      <c r="I1850" s="278"/>
      <c r="J1850" s="45"/>
      <c r="K1850" s="66"/>
      <c r="L1850" s="66"/>
    </row>
    <row r="1851" spans="1:12" x14ac:dyDescent="0.2">
      <c r="A1851" s="41"/>
      <c r="B1851" s="2"/>
      <c r="E1851" s="279"/>
      <c r="F1851" s="280"/>
      <c r="G1851" s="45"/>
      <c r="H1851" s="45"/>
      <c r="I1851" s="278"/>
      <c r="J1851" s="45"/>
      <c r="K1851" s="66"/>
      <c r="L1851" s="66"/>
    </row>
    <row r="1852" spans="1:12" x14ac:dyDescent="0.2">
      <c r="A1852" s="41"/>
      <c r="B1852" s="2"/>
      <c r="E1852" s="279"/>
      <c r="F1852" s="280"/>
      <c r="G1852" s="45"/>
      <c r="H1852" s="45"/>
      <c r="I1852" s="278"/>
      <c r="J1852" s="45"/>
      <c r="K1852" s="66"/>
      <c r="L1852" s="66"/>
    </row>
    <row r="1853" spans="1:12" x14ac:dyDescent="0.2">
      <c r="A1853" s="41"/>
      <c r="B1853" s="2"/>
      <c r="E1853" s="279"/>
      <c r="F1853" s="280"/>
      <c r="G1853" s="45"/>
      <c r="H1853" s="45"/>
      <c r="I1853" s="278"/>
      <c r="J1853" s="45"/>
      <c r="K1853" s="66"/>
      <c r="L1853" s="66"/>
    </row>
    <row r="1854" spans="1:12" x14ac:dyDescent="0.2">
      <c r="A1854" s="41"/>
      <c r="B1854" s="2"/>
      <c r="E1854" s="279"/>
      <c r="F1854" s="280"/>
      <c r="G1854" s="45"/>
      <c r="H1854" s="45"/>
      <c r="I1854" s="278"/>
      <c r="J1854" s="45"/>
      <c r="K1854" s="66"/>
      <c r="L1854" s="66"/>
    </row>
    <row r="1855" spans="1:12" x14ac:dyDescent="0.2">
      <c r="A1855" s="41"/>
      <c r="B1855" s="2"/>
      <c r="E1855" s="279"/>
      <c r="F1855" s="280"/>
      <c r="G1855" s="45"/>
      <c r="H1855" s="45"/>
      <c r="I1855" s="278"/>
      <c r="J1855" s="45"/>
      <c r="K1855" s="66"/>
      <c r="L1855" s="66"/>
    </row>
    <row r="1856" spans="1:12" x14ac:dyDescent="0.2">
      <c r="A1856" s="41"/>
      <c r="B1856" s="2"/>
      <c r="E1856" s="279"/>
      <c r="F1856" s="280"/>
      <c r="G1856" s="45"/>
      <c r="H1856" s="45"/>
      <c r="I1856" s="278"/>
      <c r="J1856" s="45"/>
      <c r="K1856" s="66"/>
      <c r="L1856" s="66"/>
    </row>
    <row r="1857" spans="1:12" x14ac:dyDescent="0.2">
      <c r="A1857" s="41"/>
      <c r="B1857" s="2"/>
      <c r="E1857" s="279"/>
      <c r="F1857" s="280"/>
      <c r="G1857" s="45"/>
      <c r="H1857" s="45"/>
      <c r="I1857" s="278"/>
      <c r="J1857" s="45"/>
      <c r="K1857" s="66"/>
      <c r="L1857" s="66"/>
    </row>
    <row r="1858" spans="1:12" x14ac:dyDescent="0.2">
      <c r="A1858" s="41"/>
      <c r="B1858" s="2"/>
      <c r="E1858" s="279"/>
      <c r="F1858" s="280"/>
      <c r="G1858" s="45"/>
      <c r="H1858" s="45"/>
      <c r="I1858" s="278"/>
      <c r="J1858" s="45"/>
      <c r="K1858" s="66"/>
      <c r="L1858" s="66"/>
    </row>
    <row r="1859" spans="1:12" x14ac:dyDescent="0.2">
      <c r="A1859" s="41"/>
      <c r="B1859" s="2"/>
      <c r="E1859" s="279"/>
      <c r="F1859" s="280"/>
      <c r="G1859" s="45"/>
      <c r="H1859" s="45"/>
      <c r="I1859" s="278"/>
      <c r="J1859" s="45"/>
      <c r="K1859" s="66"/>
      <c r="L1859" s="66"/>
    </row>
    <row r="1860" spans="1:12" x14ac:dyDescent="0.2">
      <c r="A1860" s="41"/>
      <c r="B1860" s="2"/>
      <c r="E1860" s="279"/>
      <c r="F1860" s="280"/>
      <c r="G1860" s="45"/>
      <c r="H1860" s="45"/>
      <c r="I1860" s="278"/>
      <c r="J1860" s="45"/>
      <c r="K1860" s="66"/>
      <c r="L1860" s="66"/>
    </row>
    <row r="1861" spans="1:12" x14ac:dyDescent="0.2">
      <c r="A1861" s="41"/>
      <c r="B1861" s="2"/>
      <c r="E1861" s="279"/>
      <c r="F1861" s="280"/>
      <c r="G1861" s="45"/>
      <c r="H1861" s="45"/>
      <c r="I1861" s="278"/>
      <c r="J1861" s="45"/>
      <c r="K1861" s="66"/>
      <c r="L1861" s="66"/>
    </row>
    <row r="1862" spans="1:12" x14ac:dyDescent="0.2">
      <c r="A1862" s="41"/>
      <c r="B1862" s="2"/>
      <c r="E1862" s="279"/>
      <c r="F1862" s="280"/>
      <c r="G1862" s="45"/>
      <c r="H1862" s="45"/>
      <c r="I1862" s="278"/>
      <c r="J1862" s="45"/>
      <c r="K1862" s="66"/>
      <c r="L1862" s="66"/>
    </row>
    <row r="1863" spans="1:12" x14ac:dyDescent="0.2">
      <c r="A1863" s="41"/>
      <c r="B1863" s="2"/>
      <c r="E1863" s="279"/>
      <c r="F1863" s="280"/>
      <c r="G1863" s="45"/>
      <c r="H1863" s="45"/>
      <c r="I1863" s="278"/>
      <c r="J1863" s="45"/>
      <c r="K1863" s="66"/>
      <c r="L1863" s="66"/>
    </row>
    <row r="1864" spans="1:12" x14ac:dyDescent="0.2">
      <c r="A1864" s="41"/>
      <c r="B1864" s="2"/>
      <c r="E1864" s="279"/>
      <c r="F1864" s="280"/>
      <c r="G1864" s="45"/>
      <c r="H1864" s="45"/>
      <c r="I1864" s="278"/>
      <c r="J1864" s="45"/>
      <c r="K1864" s="66"/>
      <c r="L1864" s="66"/>
    </row>
    <row r="1865" spans="1:12" x14ac:dyDescent="0.2">
      <c r="A1865" s="41"/>
      <c r="B1865" s="2"/>
      <c r="E1865" s="279"/>
      <c r="F1865" s="280"/>
      <c r="G1865" s="45"/>
      <c r="H1865" s="45"/>
      <c r="I1865" s="278"/>
      <c r="J1865" s="45"/>
      <c r="K1865" s="66"/>
      <c r="L1865" s="66"/>
    </row>
    <row r="1866" spans="1:12" x14ac:dyDescent="0.2">
      <c r="A1866" s="41"/>
      <c r="B1866" s="2"/>
      <c r="E1866" s="279"/>
      <c r="F1866" s="280"/>
      <c r="G1866" s="45"/>
      <c r="H1866" s="45"/>
      <c r="I1866" s="278"/>
      <c r="J1866" s="45"/>
      <c r="K1866" s="66"/>
      <c r="L1866" s="66"/>
    </row>
    <row r="1867" spans="1:12" x14ac:dyDescent="0.2">
      <c r="A1867" s="41"/>
      <c r="B1867" s="2"/>
      <c r="E1867" s="279"/>
      <c r="F1867" s="280"/>
      <c r="G1867" s="45"/>
      <c r="H1867" s="45"/>
      <c r="I1867" s="278"/>
      <c r="J1867" s="45"/>
      <c r="K1867" s="66"/>
      <c r="L1867" s="66"/>
    </row>
    <row r="1868" spans="1:12" x14ac:dyDescent="0.2">
      <c r="A1868" s="41"/>
      <c r="B1868" s="2"/>
      <c r="E1868" s="279"/>
      <c r="F1868" s="280"/>
      <c r="G1868" s="45"/>
      <c r="H1868" s="45"/>
      <c r="I1868" s="278"/>
      <c r="J1868" s="45"/>
      <c r="K1868" s="66"/>
      <c r="L1868" s="66"/>
    </row>
    <row r="1869" spans="1:12" x14ac:dyDescent="0.2">
      <c r="A1869" s="41"/>
      <c r="B1869" s="2"/>
      <c r="E1869" s="279"/>
      <c r="F1869" s="280"/>
      <c r="G1869" s="45"/>
      <c r="H1869" s="45"/>
      <c r="I1869" s="278"/>
      <c r="J1869" s="45"/>
      <c r="K1869" s="66"/>
      <c r="L1869" s="66"/>
    </row>
    <row r="1870" spans="1:12" x14ac:dyDescent="0.2">
      <c r="A1870" s="41"/>
      <c r="B1870" s="2"/>
      <c r="E1870" s="279"/>
      <c r="F1870" s="280"/>
      <c r="G1870" s="45"/>
      <c r="H1870" s="45"/>
      <c r="I1870" s="278"/>
      <c r="J1870" s="45"/>
      <c r="K1870" s="66"/>
      <c r="L1870" s="66"/>
    </row>
    <row r="1871" spans="1:12" x14ac:dyDescent="0.2">
      <c r="A1871" s="41"/>
      <c r="B1871" s="2"/>
      <c r="E1871" s="279"/>
      <c r="F1871" s="280"/>
      <c r="G1871" s="45"/>
      <c r="H1871" s="45"/>
      <c r="I1871" s="278"/>
      <c r="J1871" s="45"/>
      <c r="K1871" s="66"/>
      <c r="L1871" s="66"/>
    </row>
    <row r="1872" spans="1:12" x14ac:dyDescent="0.2">
      <c r="A1872" s="41"/>
      <c r="B1872" s="2"/>
      <c r="E1872" s="279"/>
      <c r="F1872" s="280"/>
      <c r="G1872" s="45"/>
      <c r="H1872" s="45"/>
      <c r="I1872" s="278"/>
      <c r="J1872" s="45"/>
      <c r="K1872" s="66"/>
      <c r="L1872" s="66"/>
    </row>
    <row r="1873" spans="1:12" x14ac:dyDescent="0.2">
      <c r="A1873" s="41"/>
      <c r="B1873" s="2"/>
      <c r="E1873" s="279"/>
      <c r="F1873" s="280"/>
      <c r="G1873" s="45"/>
      <c r="H1873" s="45"/>
      <c r="I1873" s="278"/>
      <c r="J1873" s="45"/>
      <c r="K1873" s="66"/>
      <c r="L1873" s="66"/>
    </row>
    <row r="1874" spans="1:12" x14ac:dyDescent="0.2">
      <c r="A1874" s="41"/>
      <c r="B1874" s="2"/>
      <c r="E1874" s="279"/>
      <c r="F1874" s="280"/>
      <c r="G1874" s="45"/>
      <c r="H1874" s="45"/>
      <c r="I1874" s="278"/>
      <c r="J1874" s="45"/>
      <c r="K1874" s="66"/>
      <c r="L1874" s="66"/>
    </row>
    <row r="1875" spans="1:12" x14ac:dyDescent="0.2">
      <c r="A1875" s="41"/>
      <c r="B1875" s="2"/>
      <c r="E1875" s="279"/>
      <c r="F1875" s="280"/>
      <c r="G1875" s="45"/>
      <c r="H1875" s="45"/>
      <c r="I1875" s="278"/>
      <c r="J1875" s="45"/>
      <c r="K1875" s="66"/>
      <c r="L1875" s="66"/>
    </row>
    <row r="1876" spans="1:12" x14ac:dyDescent="0.2">
      <c r="A1876" s="41"/>
      <c r="B1876" s="2"/>
      <c r="E1876" s="279"/>
      <c r="F1876" s="280"/>
      <c r="G1876" s="45"/>
      <c r="H1876" s="45"/>
      <c r="I1876" s="278"/>
      <c r="J1876" s="45"/>
      <c r="K1876" s="66"/>
      <c r="L1876" s="66"/>
    </row>
    <row r="1877" spans="1:12" x14ac:dyDescent="0.2">
      <c r="A1877" s="41"/>
      <c r="B1877" s="2"/>
      <c r="E1877" s="279"/>
      <c r="F1877" s="280"/>
      <c r="G1877" s="45"/>
      <c r="H1877" s="45"/>
      <c r="I1877" s="278"/>
      <c r="J1877" s="45"/>
      <c r="K1877" s="66"/>
      <c r="L1877" s="66"/>
    </row>
    <row r="1878" spans="1:12" x14ac:dyDescent="0.2">
      <c r="A1878" s="41"/>
      <c r="B1878" s="2"/>
      <c r="E1878" s="279"/>
      <c r="F1878" s="280"/>
      <c r="G1878" s="45"/>
      <c r="H1878" s="45"/>
      <c r="I1878" s="278"/>
      <c r="J1878" s="45"/>
      <c r="K1878" s="66"/>
      <c r="L1878" s="66"/>
    </row>
    <row r="1879" spans="1:12" x14ac:dyDescent="0.2">
      <c r="A1879" s="41"/>
      <c r="B1879" s="2"/>
      <c r="E1879" s="279"/>
      <c r="F1879" s="280"/>
      <c r="G1879" s="45"/>
      <c r="H1879" s="45"/>
      <c r="I1879" s="278"/>
      <c r="J1879" s="45"/>
      <c r="K1879" s="66"/>
      <c r="L1879" s="66"/>
    </row>
    <row r="1880" spans="1:12" x14ac:dyDescent="0.2">
      <c r="A1880" s="41"/>
      <c r="B1880" s="2"/>
      <c r="E1880" s="279"/>
      <c r="F1880" s="280"/>
      <c r="G1880" s="45"/>
      <c r="H1880" s="45"/>
      <c r="I1880" s="278"/>
      <c r="J1880" s="45"/>
      <c r="K1880" s="66"/>
      <c r="L1880" s="66"/>
    </row>
    <row r="1881" spans="1:12" x14ac:dyDescent="0.2">
      <c r="A1881" s="41"/>
      <c r="B1881" s="2"/>
      <c r="E1881" s="279"/>
      <c r="F1881" s="280"/>
      <c r="G1881" s="45"/>
      <c r="H1881" s="45"/>
      <c r="I1881" s="278"/>
      <c r="J1881" s="45"/>
      <c r="K1881" s="66"/>
      <c r="L1881" s="66"/>
    </row>
    <row r="1882" spans="1:12" x14ac:dyDescent="0.2">
      <c r="A1882" s="41"/>
      <c r="B1882" s="2"/>
      <c r="E1882" s="279"/>
      <c r="F1882" s="280"/>
      <c r="G1882" s="45"/>
      <c r="H1882" s="45"/>
      <c r="I1882" s="278"/>
      <c r="J1882" s="45"/>
      <c r="K1882" s="66"/>
      <c r="L1882" s="66"/>
    </row>
    <row r="1883" spans="1:12" x14ac:dyDescent="0.2">
      <c r="A1883" s="41"/>
      <c r="B1883" s="2"/>
      <c r="E1883" s="279"/>
      <c r="F1883" s="280"/>
      <c r="G1883" s="45"/>
      <c r="H1883" s="45"/>
      <c r="I1883" s="278"/>
      <c r="J1883" s="45"/>
      <c r="K1883" s="66"/>
      <c r="L1883" s="66"/>
    </row>
    <row r="1884" spans="1:12" x14ac:dyDescent="0.2">
      <c r="A1884" s="41"/>
      <c r="B1884" s="2"/>
      <c r="E1884" s="279"/>
      <c r="F1884" s="280"/>
      <c r="G1884" s="45"/>
      <c r="H1884" s="45"/>
      <c r="I1884" s="278"/>
      <c r="J1884" s="45"/>
      <c r="K1884" s="66"/>
      <c r="L1884" s="66"/>
    </row>
    <row r="1885" spans="1:12" x14ac:dyDescent="0.2">
      <c r="A1885" s="41"/>
      <c r="B1885" s="2"/>
      <c r="E1885" s="279"/>
      <c r="F1885" s="280"/>
      <c r="G1885" s="45"/>
      <c r="H1885" s="45"/>
      <c r="I1885" s="278"/>
      <c r="J1885" s="45"/>
      <c r="K1885" s="66"/>
      <c r="L1885" s="66"/>
    </row>
    <row r="1886" spans="1:12" x14ac:dyDescent="0.2">
      <c r="A1886" s="41"/>
      <c r="B1886" s="2"/>
      <c r="E1886" s="279"/>
      <c r="F1886" s="280"/>
      <c r="G1886" s="45"/>
      <c r="H1886" s="45"/>
      <c r="I1886" s="278"/>
      <c r="J1886" s="45"/>
      <c r="K1886" s="66"/>
      <c r="L1886" s="66"/>
    </row>
    <row r="1887" spans="1:12" x14ac:dyDescent="0.2">
      <c r="A1887" s="41"/>
      <c r="B1887" s="2"/>
      <c r="E1887" s="279"/>
      <c r="F1887" s="280"/>
      <c r="G1887" s="45"/>
      <c r="H1887" s="45"/>
      <c r="I1887" s="278"/>
      <c r="J1887" s="45"/>
      <c r="K1887" s="66"/>
      <c r="L1887" s="66"/>
    </row>
    <row r="1888" spans="1:12" x14ac:dyDescent="0.2">
      <c r="A1888" s="41"/>
      <c r="B1888" s="2"/>
      <c r="E1888" s="279"/>
      <c r="F1888" s="280"/>
      <c r="G1888" s="45"/>
      <c r="H1888" s="45"/>
      <c r="I1888" s="278"/>
      <c r="J1888" s="45"/>
      <c r="K1888" s="66"/>
      <c r="L1888" s="66"/>
    </row>
    <row r="1889" spans="1:12" x14ac:dyDescent="0.2">
      <c r="A1889" s="41"/>
      <c r="B1889" s="2"/>
      <c r="E1889" s="279"/>
      <c r="F1889" s="280"/>
      <c r="G1889" s="45"/>
      <c r="H1889" s="45"/>
      <c r="I1889" s="278"/>
      <c r="J1889" s="45"/>
      <c r="K1889" s="66"/>
      <c r="L1889" s="66"/>
    </row>
    <row r="1890" spans="1:12" x14ac:dyDescent="0.2">
      <c r="A1890" s="41"/>
      <c r="B1890" s="2"/>
      <c r="E1890" s="279"/>
      <c r="F1890" s="280"/>
      <c r="G1890" s="45"/>
      <c r="H1890" s="45"/>
      <c r="I1890" s="278"/>
      <c r="J1890" s="45"/>
      <c r="K1890" s="66"/>
      <c r="L1890" s="66"/>
    </row>
    <row r="1891" spans="1:12" x14ac:dyDescent="0.2">
      <c r="A1891" s="41"/>
      <c r="B1891" s="2"/>
      <c r="E1891" s="279"/>
      <c r="F1891" s="280"/>
      <c r="G1891" s="45"/>
      <c r="H1891" s="45"/>
      <c r="I1891" s="278"/>
      <c r="J1891" s="45"/>
      <c r="K1891" s="66"/>
      <c r="L1891" s="66"/>
    </row>
    <row r="1892" spans="1:12" x14ac:dyDescent="0.2">
      <c r="A1892" s="41"/>
      <c r="B1892" s="2"/>
      <c r="E1892" s="279"/>
      <c r="F1892" s="280"/>
      <c r="G1892" s="45"/>
      <c r="H1892" s="45"/>
      <c r="I1892" s="278"/>
      <c r="J1892" s="45"/>
      <c r="K1892" s="66"/>
      <c r="L1892" s="66"/>
    </row>
    <row r="1893" spans="1:12" x14ac:dyDescent="0.2">
      <c r="A1893" s="41"/>
      <c r="B1893" s="2"/>
      <c r="E1893" s="279"/>
      <c r="F1893" s="280"/>
      <c r="G1893" s="45"/>
      <c r="H1893" s="45"/>
      <c r="I1893" s="278"/>
      <c r="J1893" s="45"/>
      <c r="K1893" s="66"/>
      <c r="L1893" s="66"/>
    </row>
    <row r="1894" spans="1:12" x14ac:dyDescent="0.2">
      <c r="A1894" s="41"/>
      <c r="B1894" s="2"/>
      <c r="E1894" s="279"/>
      <c r="F1894" s="280"/>
      <c r="G1894" s="45"/>
      <c r="H1894" s="45"/>
      <c r="I1894" s="278"/>
      <c r="J1894" s="45"/>
      <c r="K1894" s="66"/>
      <c r="L1894" s="66"/>
    </row>
    <row r="1895" spans="1:12" x14ac:dyDescent="0.2">
      <c r="A1895" s="41"/>
      <c r="B1895" s="2"/>
      <c r="E1895" s="279"/>
      <c r="F1895" s="280"/>
      <c r="G1895" s="45"/>
      <c r="H1895" s="45"/>
      <c r="I1895" s="278"/>
      <c r="J1895" s="45"/>
      <c r="K1895" s="66"/>
      <c r="L1895" s="66"/>
    </row>
    <row r="1896" spans="1:12" x14ac:dyDescent="0.2">
      <c r="A1896" s="41"/>
      <c r="B1896" s="2"/>
      <c r="E1896" s="279"/>
      <c r="F1896" s="280"/>
      <c r="G1896" s="45"/>
      <c r="H1896" s="45"/>
      <c r="I1896" s="278"/>
      <c r="J1896" s="45"/>
      <c r="K1896" s="66"/>
      <c r="L1896" s="66"/>
    </row>
    <row r="1897" spans="1:12" x14ac:dyDescent="0.2">
      <c r="A1897" s="41"/>
      <c r="B1897" s="2"/>
      <c r="E1897" s="279"/>
      <c r="F1897" s="280"/>
      <c r="G1897" s="45"/>
      <c r="H1897" s="45"/>
      <c r="I1897" s="278"/>
      <c r="J1897" s="45"/>
      <c r="K1897" s="66"/>
      <c r="L1897" s="66"/>
    </row>
    <row r="1898" spans="1:12" x14ac:dyDescent="0.2">
      <c r="A1898" s="41"/>
      <c r="B1898" s="2"/>
      <c r="E1898" s="279"/>
      <c r="F1898" s="280"/>
      <c r="G1898" s="45"/>
      <c r="H1898" s="45"/>
      <c r="I1898" s="278"/>
      <c r="J1898" s="45"/>
      <c r="K1898" s="66"/>
      <c r="L1898" s="66"/>
    </row>
    <row r="1899" spans="1:12" x14ac:dyDescent="0.2">
      <c r="A1899" s="41"/>
      <c r="B1899" s="2"/>
      <c r="E1899" s="279"/>
      <c r="F1899" s="280"/>
      <c r="G1899" s="45"/>
      <c r="H1899" s="45"/>
      <c r="I1899" s="278"/>
      <c r="J1899" s="45"/>
      <c r="K1899" s="66"/>
      <c r="L1899" s="66"/>
    </row>
    <row r="1900" spans="1:12" x14ac:dyDescent="0.2">
      <c r="A1900" s="41"/>
      <c r="B1900" s="2"/>
      <c r="E1900" s="279"/>
      <c r="F1900" s="280"/>
      <c r="G1900" s="45"/>
      <c r="H1900" s="45"/>
      <c r="I1900" s="278"/>
      <c r="J1900" s="45"/>
      <c r="K1900" s="66"/>
      <c r="L1900" s="66"/>
    </row>
    <row r="1901" spans="1:12" x14ac:dyDescent="0.2">
      <c r="A1901" s="41"/>
      <c r="B1901" s="2"/>
      <c r="E1901" s="279"/>
      <c r="F1901" s="280"/>
      <c r="G1901" s="45"/>
      <c r="H1901" s="45"/>
      <c r="I1901" s="278"/>
      <c r="J1901" s="45"/>
      <c r="K1901" s="66"/>
      <c r="L1901" s="66"/>
    </row>
    <row r="1902" spans="1:12" x14ac:dyDescent="0.2">
      <c r="A1902" s="41"/>
      <c r="B1902" s="2"/>
      <c r="E1902" s="279"/>
      <c r="F1902" s="280"/>
      <c r="G1902" s="45"/>
      <c r="H1902" s="45"/>
      <c r="I1902" s="278"/>
      <c r="J1902" s="45"/>
      <c r="K1902" s="66"/>
      <c r="L1902" s="66"/>
    </row>
    <row r="1903" spans="1:12" x14ac:dyDescent="0.2">
      <c r="A1903" s="41"/>
      <c r="B1903" s="2"/>
      <c r="E1903" s="279"/>
      <c r="F1903" s="280"/>
      <c r="G1903" s="45"/>
      <c r="H1903" s="45"/>
      <c r="I1903" s="278"/>
      <c r="J1903" s="45"/>
      <c r="K1903" s="66"/>
      <c r="L1903" s="66"/>
    </row>
    <row r="1904" spans="1:12" x14ac:dyDescent="0.2">
      <c r="A1904" s="41"/>
      <c r="B1904" s="2"/>
      <c r="E1904" s="279"/>
      <c r="F1904" s="280"/>
      <c r="G1904" s="45"/>
      <c r="H1904" s="45"/>
      <c r="I1904" s="278"/>
      <c r="J1904" s="45"/>
      <c r="K1904" s="66"/>
      <c r="L1904" s="66"/>
    </row>
    <row r="1905" spans="1:12" x14ac:dyDescent="0.2">
      <c r="A1905" s="41"/>
      <c r="B1905" s="2"/>
      <c r="E1905" s="279"/>
      <c r="F1905" s="280"/>
      <c r="G1905" s="45"/>
      <c r="H1905" s="45"/>
      <c r="I1905" s="278"/>
      <c r="J1905" s="45"/>
      <c r="K1905" s="66"/>
      <c r="L1905" s="66"/>
    </row>
    <row r="1906" spans="1:12" x14ac:dyDescent="0.2">
      <c r="A1906" s="41"/>
      <c r="B1906" s="2"/>
      <c r="E1906" s="279"/>
      <c r="F1906" s="280"/>
      <c r="G1906" s="45"/>
      <c r="H1906" s="45"/>
      <c r="I1906" s="278"/>
      <c r="J1906" s="45"/>
      <c r="K1906" s="66"/>
      <c r="L1906" s="66"/>
    </row>
    <row r="1907" spans="1:12" x14ac:dyDescent="0.2">
      <c r="A1907" s="41"/>
      <c r="B1907" s="2"/>
      <c r="E1907" s="279"/>
      <c r="F1907" s="280"/>
      <c r="G1907" s="45"/>
      <c r="H1907" s="45"/>
      <c r="I1907" s="278"/>
      <c r="J1907" s="45"/>
      <c r="K1907" s="66"/>
      <c r="L1907" s="66"/>
    </row>
    <row r="1908" spans="1:12" x14ac:dyDescent="0.2">
      <c r="A1908" s="41"/>
      <c r="B1908" s="2"/>
      <c r="E1908" s="279"/>
      <c r="F1908" s="280"/>
      <c r="G1908" s="45"/>
      <c r="H1908" s="45"/>
      <c r="I1908" s="278"/>
      <c r="J1908" s="45"/>
      <c r="K1908" s="66"/>
      <c r="L1908" s="66"/>
    </row>
    <row r="1909" spans="1:12" x14ac:dyDescent="0.2">
      <c r="A1909" s="41"/>
      <c r="B1909" s="2"/>
      <c r="E1909" s="279"/>
      <c r="F1909" s="280"/>
      <c r="G1909" s="45"/>
      <c r="H1909" s="45"/>
      <c r="I1909" s="278"/>
      <c r="J1909" s="45"/>
      <c r="K1909" s="66"/>
      <c r="L1909" s="66"/>
    </row>
    <row r="1910" spans="1:12" x14ac:dyDescent="0.2">
      <c r="A1910" s="41"/>
      <c r="B1910" s="2"/>
      <c r="E1910" s="279"/>
      <c r="F1910" s="280"/>
      <c r="G1910" s="45"/>
      <c r="H1910" s="45"/>
      <c r="I1910" s="278"/>
      <c r="J1910" s="45"/>
      <c r="K1910" s="66"/>
      <c r="L1910" s="66"/>
    </row>
    <row r="1911" spans="1:12" x14ac:dyDescent="0.2">
      <c r="A1911" s="41"/>
      <c r="B1911" s="2"/>
      <c r="E1911" s="279"/>
      <c r="F1911" s="280"/>
      <c r="G1911" s="45"/>
      <c r="H1911" s="45"/>
      <c r="I1911" s="278"/>
      <c r="J1911" s="45"/>
      <c r="K1911" s="66"/>
      <c r="L1911" s="66"/>
    </row>
    <row r="1912" spans="1:12" x14ac:dyDescent="0.2">
      <c r="A1912" s="41"/>
      <c r="B1912" s="2"/>
      <c r="E1912" s="279"/>
      <c r="F1912" s="280"/>
      <c r="G1912" s="45"/>
      <c r="H1912" s="45"/>
      <c r="I1912" s="278"/>
      <c r="J1912" s="45"/>
      <c r="K1912" s="66"/>
      <c r="L1912" s="66"/>
    </row>
    <row r="1913" spans="1:12" x14ac:dyDescent="0.2">
      <c r="A1913" s="41"/>
      <c r="B1913" s="2"/>
      <c r="E1913" s="279"/>
      <c r="F1913" s="280"/>
      <c r="G1913" s="45"/>
      <c r="H1913" s="45"/>
      <c r="I1913" s="278"/>
      <c r="J1913" s="45"/>
      <c r="K1913" s="66"/>
      <c r="L1913" s="66"/>
    </row>
    <row r="1914" spans="1:12" x14ac:dyDescent="0.2">
      <c r="A1914" s="41"/>
      <c r="B1914" s="2"/>
      <c r="E1914" s="279"/>
      <c r="F1914" s="280"/>
      <c r="G1914" s="45"/>
      <c r="H1914" s="45"/>
      <c r="I1914" s="278"/>
      <c r="J1914" s="45"/>
      <c r="K1914" s="66"/>
      <c r="L1914" s="66"/>
    </row>
    <row r="1915" spans="1:12" x14ac:dyDescent="0.2">
      <c r="A1915" s="41"/>
      <c r="B1915" s="2"/>
      <c r="E1915" s="279"/>
      <c r="F1915" s="280"/>
      <c r="G1915" s="45"/>
      <c r="H1915" s="45"/>
      <c r="I1915" s="278"/>
      <c r="J1915" s="45"/>
      <c r="K1915" s="66"/>
      <c r="L1915" s="66"/>
    </row>
    <row r="1916" spans="1:12" x14ac:dyDescent="0.2">
      <c r="A1916" s="41"/>
      <c r="B1916" s="2"/>
      <c r="E1916" s="279"/>
      <c r="F1916" s="280"/>
      <c r="G1916" s="45"/>
      <c r="H1916" s="45"/>
      <c r="I1916" s="278"/>
      <c r="J1916" s="45"/>
      <c r="K1916" s="66"/>
      <c r="L1916" s="66"/>
    </row>
    <row r="1917" spans="1:12" x14ac:dyDescent="0.2">
      <c r="A1917" s="41"/>
      <c r="B1917" s="2"/>
      <c r="E1917" s="279"/>
      <c r="F1917" s="280"/>
      <c r="G1917" s="45"/>
      <c r="H1917" s="45"/>
      <c r="I1917" s="278"/>
      <c r="J1917" s="45"/>
      <c r="K1917" s="66"/>
      <c r="L1917" s="66"/>
    </row>
    <row r="1918" spans="1:12" x14ac:dyDescent="0.2">
      <c r="A1918" s="41"/>
      <c r="B1918" s="2"/>
      <c r="E1918" s="279"/>
      <c r="F1918" s="280"/>
      <c r="G1918" s="45"/>
      <c r="H1918" s="45"/>
      <c r="I1918" s="278"/>
      <c r="J1918" s="45"/>
      <c r="K1918" s="66"/>
      <c r="L1918" s="66"/>
    </row>
    <row r="1919" spans="1:12" x14ac:dyDescent="0.2">
      <c r="A1919" s="41"/>
      <c r="B1919" s="2"/>
      <c r="E1919" s="279"/>
      <c r="F1919" s="280"/>
      <c r="G1919" s="45"/>
      <c r="H1919" s="45"/>
      <c r="I1919" s="278"/>
      <c r="J1919" s="45"/>
      <c r="K1919" s="66"/>
      <c r="L1919" s="66"/>
    </row>
    <row r="1920" spans="1:12" x14ac:dyDescent="0.2">
      <c r="A1920" s="41"/>
      <c r="B1920" s="2"/>
      <c r="E1920" s="279"/>
      <c r="F1920" s="280"/>
      <c r="G1920" s="45"/>
      <c r="H1920" s="45"/>
      <c r="I1920" s="278"/>
      <c r="J1920" s="45"/>
      <c r="K1920" s="66"/>
      <c r="L1920" s="66"/>
    </row>
    <row r="1921" spans="1:12" x14ac:dyDescent="0.2">
      <c r="A1921" s="41"/>
      <c r="B1921" s="2"/>
      <c r="E1921" s="279"/>
      <c r="F1921" s="280"/>
      <c r="G1921" s="45"/>
      <c r="H1921" s="45"/>
      <c r="I1921" s="278"/>
      <c r="J1921" s="45"/>
      <c r="K1921" s="66"/>
      <c r="L1921" s="66"/>
    </row>
    <row r="1922" spans="1:12" x14ac:dyDescent="0.2">
      <c r="A1922" s="41"/>
      <c r="B1922" s="2"/>
      <c r="E1922" s="279"/>
      <c r="F1922" s="280"/>
      <c r="G1922" s="45"/>
      <c r="H1922" s="45"/>
      <c r="I1922" s="278"/>
      <c r="J1922" s="45"/>
      <c r="K1922" s="66"/>
      <c r="L1922" s="66"/>
    </row>
    <row r="1923" spans="1:12" x14ac:dyDescent="0.2">
      <c r="A1923" s="41"/>
      <c r="B1923" s="2"/>
      <c r="E1923" s="279"/>
      <c r="F1923" s="280"/>
      <c r="G1923" s="45"/>
      <c r="H1923" s="45"/>
      <c r="I1923" s="278"/>
      <c r="J1923" s="45"/>
      <c r="K1923" s="66"/>
      <c r="L1923" s="66"/>
    </row>
    <row r="1924" spans="1:12" x14ac:dyDescent="0.2">
      <c r="A1924" s="41"/>
      <c r="B1924" s="2"/>
      <c r="E1924" s="279"/>
      <c r="F1924" s="280"/>
      <c r="G1924" s="45"/>
      <c r="H1924" s="45"/>
      <c r="I1924" s="278"/>
      <c r="J1924" s="45"/>
      <c r="K1924" s="66"/>
      <c r="L1924" s="66"/>
    </row>
    <row r="1925" spans="1:12" x14ac:dyDescent="0.2">
      <c r="A1925" s="41"/>
      <c r="B1925" s="2"/>
      <c r="E1925" s="279"/>
      <c r="F1925" s="280"/>
      <c r="G1925" s="45"/>
      <c r="H1925" s="45"/>
      <c r="I1925" s="278"/>
      <c r="J1925" s="45"/>
      <c r="K1925" s="66"/>
      <c r="L1925" s="66"/>
    </row>
    <row r="1926" spans="1:12" x14ac:dyDescent="0.2">
      <c r="A1926" s="41"/>
      <c r="B1926" s="2"/>
      <c r="E1926" s="279"/>
      <c r="F1926" s="280"/>
      <c r="G1926" s="45"/>
      <c r="H1926" s="45"/>
      <c r="I1926" s="278"/>
      <c r="J1926" s="45"/>
      <c r="K1926" s="66"/>
      <c r="L1926" s="66"/>
    </row>
    <row r="1927" spans="1:12" x14ac:dyDescent="0.2">
      <c r="A1927" s="41"/>
      <c r="B1927" s="2"/>
      <c r="E1927" s="279"/>
      <c r="F1927" s="280"/>
      <c r="G1927" s="45"/>
      <c r="H1927" s="45"/>
      <c r="I1927" s="278"/>
      <c r="J1927" s="45"/>
      <c r="K1927" s="66"/>
      <c r="L1927" s="66"/>
    </row>
    <row r="1928" spans="1:12" x14ac:dyDescent="0.2">
      <c r="A1928" s="41"/>
      <c r="B1928" s="2"/>
      <c r="E1928" s="279"/>
      <c r="F1928" s="280"/>
      <c r="G1928" s="45"/>
      <c r="H1928" s="45"/>
      <c r="I1928" s="278"/>
      <c r="J1928" s="45"/>
      <c r="K1928" s="66"/>
      <c r="L1928" s="66"/>
    </row>
    <row r="1929" spans="1:12" x14ac:dyDescent="0.2">
      <c r="A1929" s="41"/>
      <c r="B1929" s="2"/>
      <c r="E1929" s="279"/>
      <c r="F1929" s="280"/>
      <c r="G1929" s="45"/>
      <c r="H1929" s="45"/>
      <c r="I1929" s="278"/>
      <c r="J1929" s="45"/>
      <c r="K1929" s="66"/>
      <c r="L1929" s="66"/>
    </row>
    <row r="1930" spans="1:12" x14ac:dyDescent="0.2">
      <c r="A1930" s="41"/>
      <c r="B1930" s="2"/>
      <c r="E1930" s="279"/>
      <c r="F1930" s="280"/>
      <c r="G1930" s="45"/>
      <c r="H1930" s="45"/>
      <c r="I1930" s="278"/>
      <c r="J1930" s="45"/>
      <c r="K1930" s="66"/>
      <c r="L1930" s="66"/>
    </row>
    <row r="1931" spans="1:12" x14ac:dyDescent="0.2">
      <c r="A1931" s="41"/>
      <c r="B1931" s="2"/>
      <c r="E1931" s="279"/>
      <c r="F1931" s="280"/>
      <c r="G1931" s="45"/>
      <c r="H1931" s="45"/>
      <c r="I1931" s="278"/>
      <c r="J1931" s="45"/>
      <c r="K1931" s="66"/>
      <c r="L1931" s="66"/>
    </row>
    <row r="1932" spans="1:12" x14ac:dyDescent="0.2">
      <c r="A1932" s="41"/>
      <c r="B1932" s="2"/>
      <c r="E1932" s="279"/>
      <c r="F1932" s="280"/>
      <c r="G1932" s="45"/>
      <c r="H1932" s="45"/>
      <c r="I1932" s="278"/>
      <c r="J1932" s="45"/>
      <c r="K1932" s="66"/>
      <c r="L1932" s="66"/>
    </row>
    <row r="1933" spans="1:12" x14ac:dyDescent="0.2">
      <c r="A1933" s="41"/>
      <c r="B1933" s="2"/>
      <c r="E1933" s="279"/>
      <c r="F1933" s="280"/>
      <c r="G1933" s="45"/>
      <c r="H1933" s="45"/>
      <c r="I1933" s="278"/>
      <c r="J1933" s="45"/>
      <c r="K1933" s="66"/>
      <c r="L1933" s="66"/>
    </row>
    <row r="1934" spans="1:12" x14ac:dyDescent="0.2">
      <c r="A1934" s="41"/>
      <c r="B1934" s="2"/>
      <c r="E1934" s="279"/>
      <c r="F1934" s="280"/>
      <c r="G1934" s="45"/>
      <c r="H1934" s="45"/>
      <c r="I1934" s="278"/>
      <c r="J1934" s="45"/>
      <c r="K1934" s="66"/>
      <c r="L1934" s="66"/>
    </row>
    <row r="1935" spans="1:12" x14ac:dyDescent="0.2">
      <c r="A1935" s="41"/>
      <c r="B1935" s="2"/>
      <c r="E1935" s="279"/>
      <c r="F1935" s="280"/>
      <c r="G1935" s="45"/>
      <c r="H1935" s="45"/>
      <c r="I1935" s="278"/>
      <c r="J1935" s="45"/>
      <c r="K1935" s="66"/>
      <c r="L1935" s="66"/>
    </row>
    <row r="1936" spans="1:12" x14ac:dyDescent="0.2">
      <c r="A1936" s="41"/>
      <c r="B1936" s="2"/>
      <c r="E1936" s="279"/>
      <c r="F1936" s="280"/>
      <c r="G1936" s="45"/>
      <c r="H1936" s="45"/>
      <c r="I1936" s="278"/>
      <c r="J1936" s="45"/>
      <c r="K1936" s="66"/>
      <c r="L1936" s="66"/>
    </row>
    <row r="1937" spans="1:12" x14ac:dyDescent="0.2">
      <c r="A1937" s="41"/>
      <c r="B1937" s="2"/>
      <c r="E1937" s="279"/>
      <c r="F1937" s="280"/>
      <c r="G1937" s="45"/>
      <c r="H1937" s="45"/>
      <c r="I1937" s="278"/>
      <c r="J1937" s="45"/>
      <c r="K1937" s="66"/>
      <c r="L1937" s="66"/>
    </row>
    <row r="1938" spans="1:12" x14ac:dyDescent="0.2">
      <c r="A1938" s="41"/>
      <c r="B1938" s="2"/>
      <c r="E1938" s="279"/>
      <c r="F1938" s="280"/>
      <c r="G1938" s="45"/>
      <c r="H1938" s="45"/>
      <c r="I1938" s="278"/>
      <c r="J1938" s="45"/>
      <c r="K1938" s="66"/>
      <c r="L1938" s="66"/>
    </row>
    <row r="1939" spans="1:12" x14ac:dyDescent="0.2">
      <c r="A1939" s="41"/>
      <c r="B1939" s="2"/>
      <c r="E1939" s="279"/>
      <c r="F1939" s="280"/>
      <c r="G1939" s="45"/>
      <c r="H1939" s="45"/>
      <c r="I1939" s="278"/>
      <c r="J1939" s="45"/>
      <c r="K1939" s="66"/>
      <c r="L1939" s="66"/>
    </row>
    <row r="1940" spans="1:12" x14ac:dyDescent="0.2">
      <c r="A1940" s="41"/>
      <c r="B1940" s="2"/>
      <c r="E1940" s="279"/>
      <c r="F1940" s="280"/>
      <c r="G1940" s="45"/>
      <c r="H1940" s="45"/>
      <c r="I1940" s="278"/>
      <c r="J1940" s="45"/>
      <c r="K1940" s="66"/>
      <c r="L1940" s="66"/>
    </row>
    <row r="1941" spans="1:12" x14ac:dyDescent="0.2">
      <c r="A1941" s="41"/>
      <c r="B1941" s="2"/>
      <c r="E1941" s="279"/>
      <c r="F1941" s="280"/>
      <c r="G1941" s="45"/>
      <c r="H1941" s="45"/>
      <c r="I1941" s="278"/>
      <c r="J1941" s="45"/>
      <c r="K1941" s="66"/>
      <c r="L1941" s="66"/>
    </row>
    <row r="1942" spans="1:12" x14ac:dyDescent="0.2">
      <c r="A1942" s="41"/>
      <c r="B1942" s="2"/>
      <c r="E1942" s="279"/>
      <c r="F1942" s="280"/>
      <c r="G1942" s="45"/>
      <c r="H1942" s="45"/>
      <c r="I1942" s="278"/>
      <c r="J1942" s="45"/>
      <c r="K1942" s="66"/>
      <c r="L1942" s="66"/>
    </row>
    <row r="1943" spans="1:12" x14ac:dyDescent="0.2">
      <c r="A1943" s="41"/>
      <c r="B1943" s="2"/>
      <c r="E1943" s="279"/>
      <c r="F1943" s="280"/>
      <c r="G1943" s="45"/>
      <c r="H1943" s="45"/>
      <c r="I1943" s="278"/>
      <c r="J1943" s="45"/>
      <c r="K1943" s="66"/>
      <c r="L1943" s="66"/>
    </row>
    <row r="1944" spans="1:12" x14ac:dyDescent="0.2">
      <c r="A1944" s="41"/>
      <c r="B1944" s="2"/>
      <c r="E1944" s="279"/>
      <c r="F1944" s="280"/>
      <c r="G1944" s="45"/>
      <c r="H1944" s="45"/>
      <c r="I1944" s="278"/>
      <c r="J1944" s="45"/>
      <c r="K1944" s="66"/>
      <c r="L1944" s="66"/>
    </row>
    <row r="1945" spans="1:12" x14ac:dyDescent="0.2">
      <c r="A1945" s="41"/>
      <c r="B1945" s="2"/>
      <c r="E1945" s="279"/>
      <c r="F1945" s="280"/>
      <c r="G1945" s="45"/>
      <c r="H1945" s="45"/>
      <c r="I1945" s="278"/>
      <c r="J1945" s="45"/>
      <c r="K1945" s="66"/>
      <c r="L1945" s="66"/>
    </row>
    <row r="1946" spans="1:12" x14ac:dyDescent="0.2">
      <c r="A1946" s="41"/>
      <c r="B1946" s="2"/>
      <c r="E1946" s="279"/>
      <c r="F1946" s="280"/>
      <c r="G1946" s="45"/>
      <c r="H1946" s="45"/>
      <c r="I1946" s="278"/>
      <c r="J1946" s="45"/>
      <c r="K1946" s="66"/>
      <c r="L1946" s="66"/>
    </row>
    <row r="1947" spans="1:12" x14ac:dyDescent="0.2">
      <c r="A1947" s="41"/>
      <c r="B1947" s="2"/>
      <c r="E1947" s="279"/>
      <c r="F1947" s="280"/>
      <c r="G1947" s="45"/>
      <c r="H1947" s="45"/>
      <c r="I1947" s="278"/>
      <c r="J1947" s="45"/>
      <c r="K1947" s="66"/>
      <c r="L1947" s="66"/>
    </row>
    <row r="1948" spans="1:12" x14ac:dyDescent="0.2">
      <c r="A1948" s="41"/>
      <c r="B1948" s="2"/>
      <c r="E1948" s="279"/>
      <c r="F1948" s="280"/>
      <c r="G1948" s="45"/>
      <c r="H1948" s="45"/>
      <c r="I1948" s="278"/>
      <c r="J1948" s="45"/>
      <c r="K1948" s="66"/>
      <c r="L1948" s="66"/>
    </row>
    <row r="1949" spans="1:12" x14ac:dyDescent="0.2">
      <c r="A1949" s="41"/>
      <c r="B1949" s="2"/>
      <c r="E1949" s="279"/>
      <c r="F1949" s="280"/>
      <c r="G1949" s="45"/>
      <c r="H1949" s="45"/>
      <c r="I1949" s="278"/>
      <c r="J1949" s="45"/>
      <c r="K1949" s="66"/>
      <c r="L1949" s="66"/>
    </row>
    <row r="1950" spans="1:12" x14ac:dyDescent="0.2">
      <c r="A1950" s="41"/>
      <c r="B1950" s="2"/>
      <c r="E1950" s="279"/>
      <c r="F1950" s="280"/>
      <c r="G1950" s="45"/>
      <c r="H1950" s="45"/>
      <c r="I1950" s="278"/>
      <c r="J1950" s="45"/>
      <c r="K1950" s="66"/>
      <c r="L1950" s="66"/>
    </row>
    <row r="1951" spans="1:12" x14ac:dyDescent="0.2">
      <c r="A1951" s="41"/>
      <c r="B1951" s="2"/>
      <c r="E1951" s="279"/>
      <c r="F1951" s="280"/>
      <c r="G1951" s="45"/>
      <c r="H1951" s="45"/>
      <c r="I1951" s="278"/>
      <c r="J1951" s="45"/>
      <c r="K1951" s="66"/>
      <c r="L1951" s="66"/>
    </row>
    <row r="1952" spans="1:12" x14ac:dyDescent="0.2">
      <c r="A1952" s="41"/>
      <c r="B1952" s="2"/>
      <c r="E1952" s="279"/>
      <c r="F1952" s="280"/>
      <c r="G1952" s="45"/>
      <c r="H1952" s="45"/>
      <c r="I1952" s="278"/>
      <c r="J1952" s="45"/>
      <c r="K1952" s="66"/>
      <c r="L1952" s="66"/>
    </row>
    <row r="1953" spans="1:9" x14ac:dyDescent="0.2">
      <c r="A1953" s="41"/>
      <c r="B1953" s="2"/>
      <c r="E1953" s="279"/>
      <c r="F1953" s="280"/>
      <c r="G1953" s="45"/>
      <c r="H1953" s="45"/>
      <c r="I1953" s="278"/>
    </row>
  </sheetData>
  <sheetProtection algorithmName="SHA-512" hashValue="ZXxvSfZQXE1OSLflUc7WE+s8XFifhiwHcsWy+WnCc4gGjWysphms5JlFlYmRwxO5Sn6tpW2Qnafl4nP+mlywwA==" saltValue="PY71gVGsVVah410+IR8T+A==" spinCount="100000" sheet="1" objects="1" scenarios="1"/>
  <protectedRanges>
    <protectedRange sqref="G17:G18 H121:H123 H135:H136 H37:H44 H48:H50 H28:H33 E64:E66 G64:G66 D75:E80 G75:G80 D89:E89 G89 H90:H95 H101:H105 H109:H111 G120 H60 G59 E59 C146:C149 E120 E146:E149 H127:H130 H172:H173 G167:G168 F146:G157 C155 E155" name="Bereich1"/>
    <protectedRange sqref="H131" name="Bereich1_2"/>
    <protectedRange sqref="H96" name="Bereich1_1_1"/>
  </protectedRanges>
  <mergeCells count="102">
    <mergeCell ref="A4:L4"/>
    <mergeCell ref="A6:L6"/>
    <mergeCell ref="B7:I7"/>
    <mergeCell ref="A8:L8"/>
    <mergeCell ref="B10:L10"/>
    <mergeCell ref="A12:G12"/>
    <mergeCell ref="A19:F19"/>
    <mergeCell ref="K22:L22"/>
    <mergeCell ref="B23:D23"/>
    <mergeCell ref="B27:I27"/>
    <mergeCell ref="B28:D28"/>
    <mergeCell ref="B29:D29"/>
    <mergeCell ref="A13:C13"/>
    <mergeCell ref="A14:C14"/>
    <mergeCell ref="A15:F15"/>
    <mergeCell ref="A16:G16"/>
    <mergeCell ref="A17:C17"/>
    <mergeCell ref="A18:C18"/>
    <mergeCell ref="B37:D37"/>
    <mergeCell ref="B38:D38"/>
    <mergeCell ref="B39:D39"/>
    <mergeCell ref="B40:D40"/>
    <mergeCell ref="B41:D41"/>
    <mergeCell ref="B42:D42"/>
    <mergeCell ref="B30:D30"/>
    <mergeCell ref="B31:D31"/>
    <mergeCell ref="B32:D32"/>
    <mergeCell ref="B33:D33"/>
    <mergeCell ref="B34:G34"/>
    <mergeCell ref="B36:I36"/>
    <mergeCell ref="B50:D50"/>
    <mergeCell ref="B51:G51"/>
    <mergeCell ref="K53:L53"/>
    <mergeCell ref="B54:D54"/>
    <mergeCell ref="B58:I58"/>
    <mergeCell ref="B61:G61"/>
    <mergeCell ref="B43:D43"/>
    <mergeCell ref="B44:D44"/>
    <mergeCell ref="B45:G45"/>
    <mergeCell ref="B47:I47"/>
    <mergeCell ref="B48:D48"/>
    <mergeCell ref="B49:D49"/>
    <mergeCell ref="C74:G74"/>
    <mergeCell ref="B81:G81"/>
    <mergeCell ref="K83:L83"/>
    <mergeCell ref="B84:D84"/>
    <mergeCell ref="B88:I88"/>
    <mergeCell ref="B90:D90"/>
    <mergeCell ref="B63:I63"/>
    <mergeCell ref="B64:D64"/>
    <mergeCell ref="B65:D65"/>
    <mergeCell ref="B66:D66"/>
    <mergeCell ref="B67:G67"/>
    <mergeCell ref="B73:I73"/>
    <mergeCell ref="B99:I99"/>
    <mergeCell ref="B100:D100"/>
    <mergeCell ref="E100:G100"/>
    <mergeCell ref="B101:D101"/>
    <mergeCell ref="B102:D102"/>
    <mergeCell ref="B103:D103"/>
    <mergeCell ref="B91:D91"/>
    <mergeCell ref="B92:D92"/>
    <mergeCell ref="B93:D93"/>
    <mergeCell ref="B94:D94"/>
    <mergeCell ref="B95:D95"/>
    <mergeCell ref="B97:G97"/>
    <mergeCell ref="B111:D111"/>
    <mergeCell ref="B112:G112"/>
    <mergeCell ref="K114:L114"/>
    <mergeCell ref="B115:D115"/>
    <mergeCell ref="B119:I119"/>
    <mergeCell ref="B120:D120"/>
    <mergeCell ref="B104:D104"/>
    <mergeCell ref="B105:D105"/>
    <mergeCell ref="B106:G106"/>
    <mergeCell ref="B108:I108"/>
    <mergeCell ref="B109:D109"/>
    <mergeCell ref="B110:D110"/>
    <mergeCell ref="B130:D130"/>
    <mergeCell ref="B132:G132"/>
    <mergeCell ref="B136:D136"/>
    <mergeCell ref="B140:G140"/>
    <mergeCell ref="K142:L142"/>
    <mergeCell ref="A145:I145"/>
    <mergeCell ref="B121:D121"/>
    <mergeCell ref="B122:D122"/>
    <mergeCell ref="B123:D123"/>
    <mergeCell ref="B124:G124"/>
    <mergeCell ref="B126:I126"/>
    <mergeCell ref="B127:D127"/>
    <mergeCell ref="B174:G174"/>
    <mergeCell ref="B176:G176"/>
    <mergeCell ref="A178:H178"/>
    <mergeCell ref="A158:E158"/>
    <mergeCell ref="B160:G160"/>
    <mergeCell ref="B162:D162"/>
    <mergeCell ref="B166:I166"/>
    <mergeCell ref="M166:N173"/>
    <mergeCell ref="B167:D167"/>
    <mergeCell ref="B169:G169"/>
    <mergeCell ref="B171:I171"/>
    <mergeCell ref="B172:G172"/>
  </mergeCells>
  <conditionalFormatting sqref="H28:H33">
    <cfRule type="cellIs" dxfId="35" priority="11" stopIfTrue="1" operator="equal">
      <formula>""""""</formula>
    </cfRule>
    <cfRule type="cellIs" dxfId="34" priority="12" stopIfTrue="1" operator="notEqual">
      <formula>""""""</formula>
    </cfRule>
  </conditionalFormatting>
  <conditionalFormatting sqref="E76:E78 E80">
    <cfRule type="cellIs" dxfId="33" priority="9" stopIfTrue="1" operator="equal">
      <formula>0</formula>
    </cfRule>
    <cfRule type="cellIs" dxfId="32" priority="10" stopIfTrue="1" operator="notEqual">
      <formula>0</formula>
    </cfRule>
  </conditionalFormatting>
  <conditionalFormatting sqref="H100">
    <cfRule type="cellIs" dxfId="31" priority="7" stopIfTrue="1" operator="equal">
      <formula>""""""</formula>
    </cfRule>
    <cfRule type="cellIs" dxfId="30" priority="8" stopIfTrue="1" operator="notEqual">
      <formula>""""""</formula>
    </cfRule>
  </conditionalFormatting>
  <conditionalFormatting sqref="H120">
    <cfRule type="cellIs" dxfId="29" priority="5" stopIfTrue="1" operator="equal">
      <formula>""""""</formula>
    </cfRule>
    <cfRule type="cellIs" dxfId="28" priority="6" stopIfTrue="1" operator="notEqual">
      <formula>""""""</formula>
    </cfRule>
  </conditionalFormatting>
  <conditionalFormatting sqref="H37:H44">
    <cfRule type="cellIs" dxfId="27" priority="3" stopIfTrue="1" operator="equal">
      <formula>""""""</formula>
    </cfRule>
    <cfRule type="cellIs" dxfId="26" priority="4" stopIfTrue="1" operator="notEqual">
      <formula>""""""</formula>
    </cfRule>
  </conditionalFormatting>
  <conditionalFormatting sqref="E79">
    <cfRule type="cellIs" dxfId="25" priority="1" stopIfTrue="1" operator="equal">
      <formula>0</formula>
    </cfRule>
    <cfRule type="cellIs" dxfId="24" priority="2" stopIfTrue="1" operator="notEqual">
      <formula>0</formula>
    </cfRule>
  </conditionalFormatting>
  <printOptions horizontalCentered="1"/>
  <pageMargins left="0.78740157480314965" right="0.78740157480314965" top="0.78740157480314965" bottom="0.78740157480314965" header="0.31496062992125984" footer="0.47244094488188981"/>
  <pageSetup paperSize="9" scale="85" fitToHeight="0"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53"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BF3AA-E77D-43C5-B220-6DA898563A37}">
  <dimension ref="A1:P1953"/>
  <sheetViews>
    <sheetView showGridLines="0" topLeftCell="A142" zoomScaleNormal="100" zoomScaleSheetLayoutView="100" zoomScalePageLayoutView="115" workbookViewId="0">
      <selection activeCell="G109" sqref="G109"/>
    </sheetView>
  </sheetViews>
  <sheetFormatPr baseColWidth="10" defaultColWidth="11.42578125" defaultRowHeight="12.75" x14ac:dyDescent="0.2"/>
  <cols>
    <col min="1" max="1" width="14.28515625" style="1" customWidth="1"/>
    <col min="2" max="2" width="39.28515625" style="205" customWidth="1"/>
    <col min="3" max="3" width="21.28515625" style="2" customWidth="1"/>
    <col min="4" max="4" width="17.140625" style="2" customWidth="1"/>
    <col min="5" max="5" width="12.28515625" style="3" customWidth="1"/>
    <col min="6" max="6" width="20.42578125" style="31" customWidth="1"/>
    <col min="7" max="7" width="21.28515625" style="43" customWidth="1"/>
    <col min="8" max="8" width="19.28515625" style="43" customWidth="1"/>
    <col min="9" max="9" width="19.28515625" style="46" customWidth="1"/>
    <col min="10" max="10" width="1.7109375" style="43" customWidth="1"/>
    <col min="11" max="12" width="6.5703125" style="42" customWidth="1"/>
    <col min="13" max="13" width="5.7109375" style="43" customWidth="1"/>
    <col min="14" max="14" width="10.42578125" style="43" customWidth="1"/>
    <col min="15" max="16384" width="11.42578125" style="43"/>
  </cols>
  <sheetData>
    <row r="1" spans="1:12" ht="28.5" x14ac:dyDescent="0.2">
      <c r="A1" s="203" t="s">
        <v>545</v>
      </c>
      <c r="B1" s="203" t="s">
        <v>546</v>
      </c>
      <c r="C1" s="203"/>
      <c r="D1" s="203"/>
      <c r="F1" s="4"/>
      <c r="G1" s="61"/>
      <c r="I1" s="785" t="s">
        <v>538</v>
      </c>
    </row>
    <row r="2" spans="1:12" ht="18" x14ac:dyDescent="0.2">
      <c r="A2" s="4" t="str">
        <f>Übersicht!B2</f>
        <v>Südthüringen-Unterfranken-Netz (SUN) Los B</v>
      </c>
      <c r="B2" s="331"/>
      <c r="C2" s="5"/>
      <c r="D2" s="5"/>
      <c r="G2" s="62"/>
      <c r="H2" s="62"/>
      <c r="I2" s="62"/>
    </row>
    <row r="3" spans="1:12" s="135" customFormat="1" ht="15" customHeight="1" x14ac:dyDescent="0.2">
      <c r="A3" s="131" t="s">
        <v>547</v>
      </c>
      <c r="B3" s="204"/>
      <c r="C3" s="132"/>
      <c r="D3" s="132"/>
      <c r="E3" s="133"/>
      <c r="F3" s="132"/>
      <c r="G3" s="132"/>
      <c r="H3" s="132"/>
      <c r="I3" s="134"/>
      <c r="K3" s="136"/>
      <c r="L3" s="136"/>
    </row>
    <row r="4" spans="1:12" s="29" customFormat="1" ht="12.75" customHeight="1" x14ac:dyDescent="0.2">
      <c r="A4" s="860" t="s">
        <v>499</v>
      </c>
      <c r="B4" s="860"/>
      <c r="C4" s="860"/>
      <c r="D4" s="860"/>
      <c r="E4" s="860"/>
      <c r="F4" s="860"/>
      <c r="G4" s="860"/>
      <c r="H4" s="860"/>
      <c r="I4" s="860"/>
      <c r="J4" s="860"/>
      <c r="K4" s="860"/>
      <c r="L4" s="860"/>
    </row>
    <row r="5" spans="1:12" ht="15" customHeight="1" x14ac:dyDescent="0.2">
      <c r="A5" s="215"/>
      <c r="B5" s="2"/>
    </row>
    <row r="6" spans="1:12" s="10" customFormat="1" ht="15" customHeight="1" x14ac:dyDescent="0.2">
      <c r="A6" s="812" t="str">
        <f>Übersicht!B5</f>
        <v>Nur grün hinterlegte Felder sind vom Bieter auszufüllen.</v>
      </c>
      <c r="B6" s="812"/>
      <c r="C6" s="812"/>
      <c r="D6" s="812"/>
      <c r="E6" s="812"/>
      <c r="F6" s="812"/>
      <c r="G6" s="812"/>
      <c r="H6" s="812"/>
      <c r="I6" s="812"/>
      <c r="J6" s="812"/>
      <c r="K6" s="812"/>
      <c r="L6" s="812"/>
    </row>
    <row r="7" spans="1:12" s="129" customFormat="1" ht="24.75" customHeight="1" thickBot="1" x14ac:dyDescent="0.25">
      <c r="A7" s="433" t="str">
        <f>Übersicht!B7</f>
        <v>Bieter:</v>
      </c>
      <c r="B7" s="808">
        <f>Übersicht!C7</f>
        <v>0</v>
      </c>
      <c r="C7" s="808"/>
      <c r="D7" s="808"/>
      <c r="E7" s="808"/>
      <c r="F7" s="808"/>
      <c r="G7" s="808"/>
      <c r="H7" s="808"/>
      <c r="I7" s="808"/>
      <c r="K7" s="130"/>
      <c r="L7" s="130"/>
    </row>
    <row r="8" spans="1:12" s="19" customFormat="1" ht="43.5" customHeight="1" thickBot="1" x14ac:dyDescent="0.25">
      <c r="A8" s="818" t="s">
        <v>28</v>
      </c>
      <c r="B8" s="819"/>
      <c r="C8" s="819"/>
      <c r="D8" s="819"/>
      <c r="E8" s="819"/>
      <c r="F8" s="819"/>
      <c r="G8" s="819"/>
      <c r="H8" s="819"/>
      <c r="I8" s="819"/>
      <c r="J8" s="819"/>
      <c r="K8" s="819"/>
      <c r="L8" s="820"/>
    </row>
    <row r="9" spans="1:12" s="18" customFormat="1" ht="15" customHeight="1" x14ac:dyDescent="0.2">
      <c r="A9" s="21"/>
      <c r="B9" s="13"/>
      <c r="C9" s="13"/>
      <c r="D9" s="13"/>
      <c r="E9" s="14"/>
      <c r="F9" s="15"/>
      <c r="G9" s="16"/>
      <c r="H9" s="20"/>
      <c r="I9" s="50"/>
      <c r="K9" s="65"/>
      <c r="L9" s="65"/>
    </row>
    <row r="10" spans="1:12" s="19" customFormat="1" ht="18" customHeight="1" x14ac:dyDescent="0.2">
      <c r="A10" s="224"/>
      <c r="B10" s="836" t="s">
        <v>472</v>
      </c>
      <c r="C10" s="836"/>
      <c r="D10" s="836"/>
      <c r="E10" s="836"/>
      <c r="F10" s="836"/>
      <c r="G10" s="836"/>
      <c r="H10" s="836"/>
      <c r="I10" s="836"/>
      <c r="J10" s="836"/>
      <c r="K10" s="836"/>
      <c r="L10" s="836"/>
    </row>
    <row r="11" spans="1:12" s="19" customFormat="1" ht="9.9499999999999993" customHeight="1" x14ac:dyDescent="0.2">
      <c r="A11" s="225"/>
      <c r="B11" s="226"/>
      <c r="C11" s="226"/>
      <c r="D11" s="226"/>
      <c r="E11" s="227"/>
      <c r="F11" s="228"/>
      <c r="G11" s="229"/>
      <c r="H11" s="229"/>
      <c r="I11" s="49"/>
      <c r="K11" s="42"/>
      <c r="L11" s="42"/>
    </row>
    <row r="12" spans="1:12" s="19" customFormat="1" ht="18" customHeight="1" x14ac:dyDescent="0.2">
      <c r="A12" s="849"/>
      <c r="B12" s="850"/>
      <c r="C12" s="850"/>
      <c r="D12" s="850"/>
      <c r="E12" s="850"/>
      <c r="F12" s="850"/>
      <c r="G12" s="851"/>
      <c r="H12" s="49"/>
      <c r="J12" s="42"/>
      <c r="K12" s="42"/>
    </row>
    <row r="13" spans="1:12" s="57" customFormat="1" ht="18" customHeight="1" x14ac:dyDescent="0.2">
      <c r="A13" s="814" t="s">
        <v>342</v>
      </c>
      <c r="B13" s="814"/>
      <c r="C13" s="814"/>
      <c r="D13" s="54"/>
      <c r="E13" s="55" t="s">
        <v>21</v>
      </c>
      <c r="F13" s="218"/>
      <c r="G13" s="355">
        <v>0</v>
      </c>
      <c r="H13" s="342"/>
      <c r="J13" s="67"/>
      <c r="K13" s="67"/>
    </row>
    <row r="14" spans="1:12" s="57" customFormat="1" ht="18" customHeight="1" x14ac:dyDescent="0.2">
      <c r="A14" s="814" t="s">
        <v>364</v>
      </c>
      <c r="B14" s="814"/>
      <c r="C14" s="814"/>
      <c r="D14" s="352"/>
      <c r="E14" s="55" t="s">
        <v>21</v>
      </c>
      <c r="F14" s="353"/>
      <c r="G14" s="355">
        <v>176482.92600000001</v>
      </c>
      <c r="H14" s="345"/>
      <c r="J14" s="67"/>
      <c r="K14" s="67"/>
    </row>
    <row r="15" spans="1:12" s="19" customFormat="1" ht="18" customHeight="1" x14ac:dyDescent="0.2">
      <c r="A15" s="824"/>
      <c r="B15" s="825"/>
      <c r="C15" s="825"/>
      <c r="D15" s="825"/>
      <c r="E15" s="825"/>
      <c r="F15" s="826"/>
      <c r="G15" s="219">
        <f>SUM(G14)</f>
        <v>176482.92600000001</v>
      </c>
      <c r="H15" s="49"/>
      <c r="J15" s="42"/>
      <c r="K15" s="42"/>
    </row>
    <row r="16" spans="1:12" s="19" customFormat="1" ht="18" customHeight="1" x14ac:dyDescent="0.2">
      <c r="A16" s="849"/>
      <c r="B16" s="850"/>
      <c r="C16" s="850"/>
      <c r="D16" s="850"/>
      <c r="E16" s="850"/>
      <c r="F16" s="850"/>
      <c r="G16" s="851"/>
      <c r="H16" s="49"/>
      <c r="J16" s="42"/>
      <c r="K16" s="42"/>
    </row>
    <row r="17" spans="1:16" s="57" customFormat="1" ht="18" customHeight="1" x14ac:dyDescent="0.2">
      <c r="A17" s="852" t="s">
        <v>58</v>
      </c>
      <c r="B17" s="852"/>
      <c r="C17" s="852"/>
      <c r="D17" s="54"/>
      <c r="E17" s="55" t="s">
        <v>48</v>
      </c>
      <c r="F17" s="218"/>
      <c r="G17" s="220"/>
      <c r="H17" s="56"/>
      <c r="J17" s="67"/>
      <c r="K17" s="67"/>
    </row>
    <row r="18" spans="1:16" s="57" customFormat="1" ht="18" customHeight="1" x14ac:dyDescent="0.2">
      <c r="A18" s="852" t="s">
        <v>59</v>
      </c>
      <c r="B18" s="852"/>
      <c r="C18" s="852"/>
      <c r="D18" s="221"/>
      <c r="E18" s="55" t="s">
        <v>60</v>
      </c>
      <c r="F18" s="222"/>
      <c r="G18" s="220"/>
      <c r="H18" s="56"/>
      <c r="J18" s="67"/>
      <c r="K18" s="67"/>
    </row>
    <row r="19" spans="1:16" s="19" customFormat="1" ht="18" customHeight="1" x14ac:dyDescent="0.2">
      <c r="A19" s="824"/>
      <c r="B19" s="825"/>
      <c r="C19" s="825"/>
      <c r="D19" s="825"/>
      <c r="E19" s="825"/>
      <c r="F19" s="826"/>
      <c r="G19" s="219">
        <f>SUM(G17:G18)</f>
        <v>0</v>
      </c>
      <c r="H19" s="49"/>
      <c r="J19" s="42"/>
      <c r="K19" s="42"/>
    </row>
    <row r="20" spans="1:16" s="19" customFormat="1" ht="18" customHeight="1" x14ac:dyDescent="0.2">
      <c r="A20" s="322"/>
      <c r="B20" s="322"/>
      <c r="C20" s="322"/>
      <c r="D20" s="322"/>
      <c r="E20" s="322"/>
      <c r="F20" s="322"/>
      <c r="G20" s="323"/>
      <c r="H20" s="49"/>
      <c r="J20" s="42"/>
      <c r="K20" s="42"/>
    </row>
    <row r="21" spans="1:16" s="24" customFormat="1" ht="10.5" customHeight="1" x14ac:dyDescent="0.2">
      <c r="A21" s="314"/>
      <c r="B21" s="348"/>
      <c r="C21" s="348"/>
      <c r="D21" s="348"/>
      <c r="E21" s="348"/>
      <c r="F21" s="348"/>
      <c r="G21" s="313"/>
      <c r="H21" s="309"/>
      <c r="I21" s="309"/>
      <c r="K21" s="309"/>
      <c r="L21" s="309"/>
    </row>
    <row r="22" spans="1:16" s="24" customFormat="1" ht="15.75" customHeight="1" x14ac:dyDescent="0.2">
      <c r="A22" s="314"/>
      <c r="B22" s="348"/>
      <c r="C22" s="348"/>
      <c r="D22" s="348"/>
      <c r="E22" s="348"/>
      <c r="F22" s="348"/>
      <c r="G22" s="313"/>
      <c r="H22" s="309"/>
      <c r="I22" s="309"/>
      <c r="K22" s="853" t="s">
        <v>261</v>
      </c>
      <c r="L22" s="853"/>
    </row>
    <row r="23" spans="1:16" s="24" customFormat="1" ht="41.25" customHeight="1" x14ac:dyDescent="0.2">
      <c r="A23" s="312" t="s">
        <v>2</v>
      </c>
      <c r="B23" s="841" t="s">
        <v>3</v>
      </c>
      <c r="C23" s="841"/>
      <c r="D23" s="841"/>
      <c r="E23" s="769" t="s">
        <v>18</v>
      </c>
      <c r="F23" s="769" t="s">
        <v>1</v>
      </c>
      <c r="G23" s="769" t="s">
        <v>29</v>
      </c>
      <c r="H23" s="769" t="s">
        <v>30</v>
      </c>
      <c r="I23" s="769" t="s">
        <v>69</v>
      </c>
      <c r="J23" s="315"/>
      <c r="K23" s="769" t="s">
        <v>262</v>
      </c>
      <c r="L23" s="769" t="s">
        <v>263</v>
      </c>
      <c r="N23" s="170" t="s">
        <v>322</v>
      </c>
    </row>
    <row r="24" spans="1:16" s="45" customFormat="1" ht="7.5" customHeight="1" x14ac:dyDescent="0.2">
      <c r="A24" s="225" t="s">
        <v>2</v>
      </c>
      <c r="B24" s="226" t="s">
        <v>3</v>
      </c>
      <c r="C24" s="226"/>
      <c r="D24" s="226"/>
      <c r="E24" s="227" t="s">
        <v>18</v>
      </c>
      <c r="F24" s="228" t="s">
        <v>1</v>
      </c>
      <c r="G24" s="229" t="s">
        <v>29</v>
      </c>
      <c r="H24" s="229" t="s">
        <v>30</v>
      </c>
      <c r="I24" s="52"/>
      <c r="K24" s="66"/>
      <c r="L24" s="66"/>
    </row>
    <row r="25" spans="1:16" ht="18" customHeight="1" x14ac:dyDescent="0.2">
      <c r="A25" s="224" t="s">
        <v>9</v>
      </c>
      <c r="B25" s="762" t="s">
        <v>94</v>
      </c>
      <c r="C25" s="762"/>
      <c r="D25" s="762"/>
      <c r="E25" s="230"/>
      <c r="F25" s="231"/>
      <c r="G25" s="232"/>
      <c r="H25" s="232"/>
      <c r="I25" s="232"/>
      <c r="J25" s="233"/>
      <c r="K25" s="234"/>
      <c r="L25" s="234"/>
      <c r="M25" s="234"/>
      <c r="N25" s="234"/>
    </row>
    <row r="26" spans="1:16" ht="9.9499999999999993" customHeight="1" x14ac:dyDescent="0.2">
      <c r="A26" s="225"/>
      <c r="B26" s="226"/>
      <c r="C26" s="226"/>
      <c r="D26" s="226"/>
      <c r="E26" s="227"/>
      <c r="F26" s="228"/>
      <c r="G26" s="229"/>
      <c r="H26" s="229"/>
      <c r="I26" s="47"/>
      <c r="J26" s="45"/>
      <c r="K26" s="66"/>
      <c r="L26" s="66"/>
    </row>
    <row r="27" spans="1:16" ht="18" customHeight="1" x14ac:dyDescent="0.2">
      <c r="A27" s="216" t="s">
        <v>5</v>
      </c>
      <c r="B27" s="842" t="s">
        <v>95</v>
      </c>
      <c r="C27" s="843"/>
      <c r="D27" s="843"/>
      <c r="E27" s="843"/>
      <c r="F27" s="843"/>
      <c r="G27" s="843"/>
      <c r="H27" s="843"/>
      <c r="I27" s="844"/>
      <c r="M27" s="19"/>
      <c r="N27" s="19"/>
      <c r="O27" s="19"/>
      <c r="P27" s="19"/>
    </row>
    <row r="28" spans="1:16" s="24" customFormat="1" ht="18" customHeight="1" x14ac:dyDescent="0.2">
      <c r="A28" s="217" t="s">
        <v>11</v>
      </c>
      <c r="B28" s="833" t="s">
        <v>63</v>
      </c>
      <c r="C28" s="834"/>
      <c r="D28" s="835"/>
      <c r="E28" s="54"/>
      <c r="F28" s="53"/>
      <c r="G28" s="218"/>
      <c r="H28" s="236"/>
      <c r="I28" s="237">
        <f>IF($G$15=0,0,ROUND(H28/FplkmBS1,3))</f>
        <v>0</v>
      </c>
      <c r="K28" s="317" t="s">
        <v>71</v>
      </c>
      <c r="L28" s="316"/>
      <c r="M28" s="19"/>
      <c r="N28" s="434"/>
      <c r="O28" s="19"/>
      <c r="P28" s="19"/>
    </row>
    <row r="29" spans="1:16" s="24" customFormat="1" ht="18" customHeight="1" x14ac:dyDescent="0.2">
      <c r="A29" s="217" t="s">
        <v>10</v>
      </c>
      <c r="B29" s="833" t="s">
        <v>62</v>
      </c>
      <c r="C29" s="834"/>
      <c r="D29" s="835"/>
      <c r="E29" s="54"/>
      <c r="F29" s="53"/>
      <c r="G29" s="218"/>
      <c r="H29" s="236"/>
      <c r="I29" s="237">
        <f>IF($G$15=0,0,ROUND(H29/FplkmBS1,3))</f>
        <v>0</v>
      </c>
      <c r="K29" s="317" t="s">
        <v>71</v>
      </c>
      <c r="L29" s="316"/>
      <c r="M29" s="19"/>
      <c r="N29" s="434"/>
      <c r="O29" s="19"/>
      <c r="P29" s="19"/>
    </row>
    <row r="30" spans="1:16" s="24" customFormat="1" ht="18" customHeight="1" x14ac:dyDescent="0.2">
      <c r="A30" s="217" t="s">
        <v>15</v>
      </c>
      <c r="B30" s="833" t="s">
        <v>93</v>
      </c>
      <c r="C30" s="834"/>
      <c r="D30" s="835"/>
      <c r="E30" s="54"/>
      <c r="F30" s="53"/>
      <c r="G30" s="218"/>
      <c r="H30" s="236"/>
      <c r="I30" s="237">
        <f>IF($G$15=0,0,ROUND(H30/FplkmBS1,3))</f>
        <v>0</v>
      </c>
      <c r="K30" s="317" t="s">
        <v>71</v>
      </c>
      <c r="L30" s="316"/>
      <c r="M30" s="19"/>
      <c r="N30" s="434"/>
      <c r="O30" s="19"/>
      <c r="P30" s="19"/>
    </row>
    <row r="31" spans="1:16" s="24" customFormat="1" ht="18" customHeight="1" x14ac:dyDescent="0.2">
      <c r="A31" s="217" t="s">
        <v>37</v>
      </c>
      <c r="B31" s="833" t="s">
        <v>61</v>
      </c>
      <c r="C31" s="834"/>
      <c r="D31" s="835"/>
      <c r="E31" s="54"/>
      <c r="F31" s="53"/>
      <c r="G31" s="218"/>
      <c r="H31" s="236"/>
      <c r="I31" s="237">
        <f>IF($G$15=0,0,ROUND(H31/FplkmBS1,3))</f>
        <v>0</v>
      </c>
      <c r="K31" s="317" t="s">
        <v>71</v>
      </c>
      <c r="L31" s="316"/>
      <c r="M31" s="19"/>
      <c r="N31" s="434"/>
      <c r="O31" s="19"/>
      <c r="P31" s="19"/>
    </row>
    <row r="32" spans="1:16" s="24" customFormat="1" ht="18" customHeight="1" x14ac:dyDescent="0.2">
      <c r="A32" s="217" t="s">
        <v>307</v>
      </c>
      <c r="B32" s="814" t="s">
        <v>101</v>
      </c>
      <c r="C32" s="814"/>
      <c r="D32" s="814"/>
      <c r="E32" s="54"/>
      <c r="F32" s="53"/>
      <c r="G32" s="218"/>
      <c r="H32" s="236"/>
      <c r="I32" s="237">
        <f t="shared" ref="I32:I33" si="0">IF($G$15=0,0,ROUND(H32/FplkmBS1,3))</f>
        <v>0</v>
      </c>
      <c r="K32" s="317" t="s">
        <v>71</v>
      </c>
      <c r="L32" s="316"/>
      <c r="M32" s="19"/>
      <c r="N32" s="434"/>
      <c r="O32" s="19"/>
      <c r="P32" s="19"/>
    </row>
    <row r="33" spans="1:16" s="24" customFormat="1" ht="18" customHeight="1" x14ac:dyDescent="0.2">
      <c r="A33" s="217" t="s">
        <v>308</v>
      </c>
      <c r="B33" s="837" t="s">
        <v>111</v>
      </c>
      <c r="C33" s="838"/>
      <c r="D33" s="839"/>
      <c r="E33" s="54"/>
      <c r="F33" s="53"/>
      <c r="G33" s="218"/>
      <c r="H33" s="236"/>
      <c r="I33" s="237">
        <f t="shared" si="0"/>
        <v>0</v>
      </c>
      <c r="K33" s="317" t="s">
        <v>71</v>
      </c>
      <c r="L33" s="316"/>
      <c r="M33" s="19"/>
      <c r="N33" s="434"/>
      <c r="O33" s="19"/>
      <c r="P33" s="19"/>
    </row>
    <row r="34" spans="1:16" ht="18" customHeight="1" x14ac:dyDescent="0.2">
      <c r="A34" s="238"/>
      <c r="B34" s="824" t="s">
        <v>26</v>
      </c>
      <c r="C34" s="825"/>
      <c r="D34" s="825"/>
      <c r="E34" s="825"/>
      <c r="F34" s="825"/>
      <c r="G34" s="826"/>
      <c r="H34" s="239">
        <f>ROUND(SUM(H28:H33),2)</f>
        <v>0</v>
      </c>
      <c r="I34" s="240">
        <f>IF($G$15=0,0,ROUND(H34/FplkmBS1,3))</f>
        <v>0</v>
      </c>
      <c r="K34" s="66"/>
      <c r="L34" s="66"/>
      <c r="M34" s="19"/>
      <c r="N34" s="19"/>
      <c r="O34" s="19"/>
      <c r="P34" s="19"/>
    </row>
    <row r="35" spans="1:16" ht="9.9499999999999993" customHeight="1" x14ac:dyDescent="0.2">
      <c r="A35" s="245"/>
      <c r="B35" s="241"/>
      <c r="C35" s="241"/>
      <c r="D35" s="241"/>
      <c r="E35" s="241"/>
      <c r="F35" s="242"/>
      <c r="G35" s="241"/>
      <c r="H35" s="243"/>
      <c r="I35" s="33"/>
    </row>
    <row r="36" spans="1:16" ht="18" customHeight="1" x14ac:dyDescent="0.2">
      <c r="A36" s="216" t="s">
        <v>6</v>
      </c>
      <c r="B36" s="842" t="s">
        <v>96</v>
      </c>
      <c r="C36" s="843"/>
      <c r="D36" s="843"/>
      <c r="E36" s="843"/>
      <c r="F36" s="843"/>
      <c r="G36" s="843"/>
      <c r="H36" s="843"/>
      <c r="I36" s="844"/>
    </row>
    <row r="37" spans="1:16" s="24" customFormat="1" ht="18" customHeight="1" x14ac:dyDescent="0.2">
      <c r="A37" s="217" t="s">
        <v>12</v>
      </c>
      <c r="B37" s="852" t="s">
        <v>97</v>
      </c>
      <c r="C37" s="852"/>
      <c r="D37" s="852"/>
      <c r="E37" s="54"/>
      <c r="F37" s="53"/>
      <c r="G37" s="218"/>
      <c r="H37" s="236"/>
      <c r="I37" s="237">
        <f t="shared" ref="I37:I45" si="1">IF($G$15=0,0,ROUND(H37/FplkmBS1,3))</f>
        <v>0</v>
      </c>
      <c r="K37" s="317" t="s">
        <v>71</v>
      </c>
      <c r="L37" s="316"/>
      <c r="N37" s="317" t="s">
        <v>71</v>
      </c>
    </row>
    <row r="38" spans="1:16" s="24" customFormat="1" ht="18" customHeight="1" x14ac:dyDescent="0.2">
      <c r="A38" s="217" t="s">
        <v>13</v>
      </c>
      <c r="B38" s="833" t="s">
        <v>98</v>
      </c>
      <c r="C38" s="834"/>
      <c r="D38" s="835"/>
      <c r="E38" s="54"/>
      <c r="F38" s="53"/>
      <c r="G38" s="218"/>
      <c r="H38" s="236"/>
      <c r="I38" s="237">
        <f t="shared" si="1"/>
        <v>0</v>
      </c>
      <c r="K38" s="317" t="s">
        <v>71</v>
      </c>
      <c r="L38" s="316"/>
      <c r="N38" s="317" t="s">
        <v>71</v>
      </c>
    </row>
    <row r="39" spans="1:16" s="24" customFormat="1" ht="18" customHeight="1" x14ac:dyDescent="0.2">
      <c r="A39" s="217" t="s">
        <v>14</v>
      </c>
      <c r="B39" s="833" t="s">
        <v>258</v>
      </c>
      <c r="C39" s="834"/>
      <c r="D39" s="835"/>
      <c r="E39" s="54"/>
      <c r="F39" s="53"/>
      <c r="G39" s="218"/>
      <c r="H39" s="236"/>
      <c r="I39" s="237">
        <f t="shared" si="1"/>
        <v>0</v>
      </c>
      <c r="K39" s="317" t="s">
        <v>71</v>
      </c>
      <c r="L39" s="316"/>
      <c r="N39" s="317" t="s">
        <v>71</v>
      </c>
    </row>
    <row r="40" spans="1:16" s="24" customFormat="1" ht="18" customHeight="1" x14ac:dyDescent="0.2">
      <c r="A40" s="217" t="s">
        <v>112</v>
      </c>
      <c r="B40" s="852" t="s">
        <v>99</v>
      </c>
      <c r="C40" s="852"/>
      <c r="D40" s="852"/>
      <c r="E40" s="54"/>
      <c r="F40" s="53"/>
      <c r="G40" s="218"/>
      <c r="H40" s="236"/>
      <c r="I40" s="237">
        <f t="shared" si="1"/>
        <v>0</v>
      </c>
      <c r="K40" s="317" t="s">
        <v>71</v>
      </c>
      <c r="L40" s="316"/>
      <c r="N40" s="317" t="s">
        <v>71</v>
      </c>
    </row>
    <row r="41" spans="1:16" s="24" customFormat="1" ht="18" customHeight="1" x14ac:dyDescent="0.2">
      <c r="A41" s="217" t="s">
        <v>113</v>
      </c>
      <c r="B41" s="833" t="s">
        <v>235</v>
      </c>
      <c r="C41" s="834"/>
      <c r="D41" s="835"/>
      <c r="E41" s="54"/>
      <c r="F41" s="53"/>
      <c r="G41" s="218"/>
      <c r="H41" s="236"/>
      <c r="I41" s="237">
        <f t="shared" si="1"/>
        <v>0</v>
      </c>
      <c r="K41" s="317" t="s">
        <v>71</v>
      </c>
      <c r="L41" s="316"/>
      <c r="N41" s="317" t="s">
        <v>71</v>
      </c>
    </row>
    <row r="42" spans="1:16" s="24" customFormat="1" ht="18" customHeight="1" x14ac:dyDescent="0.2">
      <c r="A42" s="217" t="s">
        <v>114</v>
      </c>
      <c r="B42" s="837" t="s">
        <v>236</v>
      </c>
      <c r="C42" s="838"/>
      <c r="D42" s="839"/>
      <c r="E42" s="54"/>
      <c r="F42" s="53"/>
      <c r="G42" s="218"/>
      <c r="H42" s="236"/>
      <c r="I42" s="237">
        <f t="shared" si="1"/>
        <v>0</v>
      </c>
      <c r="K42" s="317" t="s">
        <v>71</v>
      </c>
      <c r="L42" s="316"/>
      <c r="N42" s="317" t="s">
        <v>71</v>
      </c>
    </row>
    <row r="43" spans="1:16" s="24" customFormat="1" ht="18" customHeight="1" x14ac:dyDescent="0.2">
      <c r="A43" s="217" t="s">
        <v>115</v>
      </c>
      <c r="B43" s="821" t="s">
        <v>100</v>
      </c>
      <c r="C43" s="822"/>
      <c r="D43" s="823"/>
      <c r="E43" s="54"/>
      <c r="F43" s="53"/>
      <c r="G43" s="218"/>
      <c r="H43" s="236"/>
      <c r="I43" s="237">
        <f t="shared" si="1"/>
        <v>0</v>
      </c>
      <c r="K43" s="317" t="s">
        <v>71</v>
      </c>
      <c r="L43" s="316"/>
      <c r="N43" s="317" t="s">
        <v>71</v>
      </c>
    </row>
    <row r="44" spans="1:16" s="24" customFormat="1" ht="18" customHeight="1" x14ac:dyDescent="0.2">
      <c r="A44" s="217" t="s">
        <v>116</v>
      </c>
      <c r="B44" s="814" t="s">
        <v>286</v>
      </c>
      <c r="C44" s="814"/>
      <c r="D44" s="814"/>
      <c r="E44" s="54"/>
      <c r="F44" s="53"/>
      <c r="G44" s="218"/>
      <c r="H44" s="236"/>
      <c r="I44" s="237">
        <f t="shared" si="1"/>
        <v>0</v>
      </c>
      <c r="K44" s="317" t="s">
        <v>71</v>
      </c>
      <c r="L44" s="316"/>
      <c r="N44" s="317" t="s">
        <v>71</v>
      </c>
    </row>
    <row r="45" spans="1:16" ht="18" customHeight="1" x14ac:dyDescent="0.2">
      <c r="A45" s="238"/>
      <c r="B45" s="824" t="s">
        <v>25</v>
      </c>
      <c r="C45" s="825"/>
      <c r="D45" s="825"/>
      <c r="E45" s="825"/>
      <c r="F45" s="825"/>
      <c r="G45" s="826"/>
      <c r="H45" s="239">
        <f>ROUND(SUM(H37:H44),2)</f>
        <v>0</v>
      </c>
      <c r="I45" s="240">
        <f t="shared" si="1"/>
        <v>0</v>
      </c>
      <c r="K45" s="66"/>
      <c r="L45" s="66"/>
    </row>
    <row r="46" spans="1:16" s="45" customFormat="1" ht="9.9499999999999993" customHeight="1" x14ac:dyDescent="0.2">
      <c r="A46" s="246"/>
      <c r="B46" s="226"/>
      <c r="C46" s="226"/>
      <c r="D46" s="226"/>
      <c r="E46" s="227"/>
      <c r="F46" s="228"/>
      <c r="G46" s="229"/>
      <c r="H46" s="247"/>
      <c r="I46" s="52"/>
      <c r="K46" s="66"/>
      <c r="L46" s="66"/>
    </row>
    <row r="47" spans="1:16" ht="18" customHeight="1" x14ac:dyDescent="0.2">
      <c r="A47" s="216" t="s">
        <v>7</v>
      </c>
      <c r="B47" s="827" t="s">
        <v>102</v>
      </c>
      <c r="C47" s="828"/>
      <c r="D47" s="828"/>
      <c r="E47" s="828"/>
      <c r="F47" s="828"/>
      <c r="G47" s="828"/>
      <c r="H47" s="828"/>
      <c r="I47" s="829"/>
      <c r="K47" s="128"/>
    </row>
    <row r="48" spans="1:16" ht="18" customHeight="1" x14ac:dyDescent="0.2">
      <c r="A48" s="217" t="s">
        <v>39</v>
      </c>
      <c r="B48" s="837" t="s">
        <v>104</v>
      </c>
      <c r="C48" s="838"/>
      <c r="D48" s="839"/>
      <c r="E48" s="53"/>
      <c r="F48" s="53"/>
      <c r="G48" s="53"/>
      <c r="H48" s="198"/>
      <c r="I48" s="237">
        <f t="shared" ref="I48:I51" si="2">IF($G$15=0,0,ROUND(H48/FplkmBS1,3))</f>
        <v>0</v>
      </c>
      <c r="K48" s="317" t="s">
        <v>71</v>
      </c>
      <c r="L48" s="318"/>
      <c r="N48" s="328"/>
    </row>
    <row r="49" spans="1:16" ht="18" customHeight="1" x14ac:dyDescent="0.2">
      <c r="A49" s="217" t="s">
        <v>40</v>
      </c>
      <c r="B49" s="821" t="s">
        <v>268</v>
      </c>
      <c r="C49" s="822"/>
      <c r="D49" s="823"/>
      <c r="E49" s="53"/>
      <c r="F49" s="53"/>
      <c r="G49" s="53"/>
      <c r="H49" s="198"/>
      <c r="I49" s="237">
        <f t="shared" si="2"/>
        <v>0</v>
      </c>
      <c r="K49" s="317" t="s">
        <v>71</v>
      </c>
      <c r="L49" s="317"/>
      <c r="N49" s="328"/>
    </row>
    <row r="50" spans="1:16" ht="18" customHeight="1" x14ac:dyDescent="0.2">
      <c r="A50" s="217" t="s">
        <v>233</v>
      </c>
      <c r="B50" s="845" t="s">
        <v>103</v>
      </c>
      <c r="C50" s="846"/>
      <c r="D50" s="847"/>
      <c r="E50" s="53"/>
      <c r="F50" s="53"/>
      <c r="G50" s="53"/>
      <c r="H50" s="198"/>
      <c r="I50" s="237">
        <f t="shared" si="2"/>
        <v>0</v>
      </c>
      <c r="K50" s="317" t="s">
        <v>71</v>
      </c>
      <c r="L50" s="317"/>
      <c r="N50" s="328"/>
    </row>
    <row r="51" spans="1:16" ht="18" customHeight="1" x14ac:dyDescent="0.2">
      <c r="A51" s="238"/>
      <c r="B51" s="824" t="s">
        <v>43</v>
      </c>
      <c r="C51" s="825"/>
      <c r="D51" s="825"/>
      <c r="E51" s="825"/>
      <c r="F51" s="825"/>
      <c r="G51" s="826"/>
      <c r="H51" s="239">
        <f>ROUND(SUM(H48:H50),2)</f>
        <v>0</v>
      </c>
      <c r="I51" s="240">
        <f t="shared" si="2"/>
        <v>0</v>
      </c>
    </row>
    <row r="52" spans="1:16" ht="18" customHeight="1" x14ac:dyDescent="0.2">
      <c r="A52" s="249"/>
      <c r="B52" s="250"/>
      <c r="C52" s="250"/>
      <c r="D52" s="250"/>
      <c r="E52" s="251"/>
      <c r="F52" s="252"/>
      <c r="G52" s="253" t="s">
        <v>73</v>
      </c>
      <c r="H52" s="254">
        <f>H51+H45+H34</f>
        <v>0</v>
      </c>
      <c r="I52" s="255">
        <f>IF(FplkmBS1=0,0,ROUND(H52/FplkmBS1,3))</f>
        <v>0</v>
      </c>
    </row>
    <row r="53" spans="1:16" s="18" customFormat="1" ht="15" customHeight="1" x14ac:dyDescent="0.2">
      <c r="A53" s="21"/>
      <c r="B53" s="13"/>
      <c r="C53" s="13"/>
      <c r="D53" s="13"/>
      <c r="E53" s="22"/>
      <c r="F53" s="23"/>
      <c r="G53" s="16"/>
      <c r="H53" s="269"/>
      <c r="I53" s="50"/>
      <c r="K53" s="853" t="s">
        <v>261</v>
      </c>
      <c r="L53" s="853"/>
    </row>
    <row r="54" spans="1:16" s="24" customFormat="1" ht="42" customHeight="1" x14ac:dyDescent="0.2">
      <c r="A54" s="235" t="s">
        <v>2</v>
      </c>
      <c r="B54" s="830" t="s">
        <v>3</v>
      </c>
      <c r="C54" s="831"/>
      <c r="D54" s="832"/>
      <c r="E54" s="769" t="s">
        <v>18</v>
      </c>
      <c r="F54" s="769" t="s">
        <v>1</v>
      </c>
      <c r="G54" s="769" t="s">
        <v>29</v>
      </c>
      <c r="H54" s="260" t="s">
        <v>30</v>
      </c>
      <c r="I54" s="769" t="s">
        <v>69</v>
      </c>
      <c r="K54" s="769" t="s">
        <v>262</v>
      </c>
      <c r="L54" s="769" t="s">
        <v>263</v>
      </c>
      <c r="N54" s="170" t="s">
        <v>322</v>
      </c>
    </row>
    <row r="55" spans="1:16" s="45" customFormat="1" ht="9.9499999999999993" customHeight="1" x14ac:dyDescent="0.2">
      <c r="A55" s="225" t="s">
        <v>0</v>
      </c>
      <c r="B55" s="226"/>
      <c r="C55" s="226"/>
      <c r="D55" s="226"/>
      <c r="E55" s="227"/>
      <c r="F55" s="228"/>
      <c r="G55" s="229"/>
      <c r="H55" s="247"/>
      <c r="I55" s="52"/>
      <c r="K55" s="66"/>
      <c r="L55" s="66"/>
    </row>
    <row r="56" spans="1:16" ht="18" customHeight="1" x14ac:dyDescent="0.2">
      <c r="A56" s="224" t="s">
        <v>22</v>
      </c>
      <c r="B56" s="762" t="s">
        <v>31</v>
      </c>
      <c r="C56" s="762"/>
      <c r="D56" s="762"/>
      <c r="E56" s="230"/>
      <c r="F56" s="231"/>
      <c r="G56" s="232"/>
      <c r="H56" s="256"/>
      <c r="I56" s="232"/>
      <c r="J56" s="233"/>
      <c r="K56" s="234"/>
      <c r="L56" s="234"/>
      <c r="M56" s="234"/>
      <c r="N56" s="234"/>
    </row>
    <row r="57" spans="1:16" ht="9.9499999999999993" customHeight="1" x14ac:dyDescent="0.2">
      <c r="A57" s="276"/>
      <c r="B57" s="226"/>
      <c r="C57" s="226"/>
      <c r="D57" s="226"/>
      <c r="E57" s="227"/>
      <c r="F57" s="228"/>
      <c r="G57" s="229"/>
      <c r="H57" s="247"/>
      <c r="I57" s="47"/>
    </row>
    <row r="58" spans="1:16" ht="18" customHeight="1" x14ac:dyDescent="0.2">
      <c r="A58" s="216" t="s">
        <v>117</v>
      </c>
      <c r="B58" s="827" t="s">
        <v>38</v>
      </c>
      <c r="C58" s="828"/>
      <c r="D58" s="828"/>
      <c r="E58" s="828"/>
      <c r="F58" s="828"/>
      <c r="G58" s="828"/>
      <c r="H58" s="828"/>
      <c r="I58" s="829"/>
    </row>
    <row r="59" spans="1:16" ht="18" customHeight="1" x14ac:dyDescent="0.2">
      <c r="A59" s="217" t="s">
        <v>118</v>
      </c>
      <c r="B59" s="766" t="s">
        <v>366</v>
      </c>
      <c r="C59" s="767"/>
      <c r="D59" s="329"/>
      <c r="E59" s="783"/>
      <c r="F59" s="55" t="s">
        <v>35</v>
      </c>
      <c r="G59" s="198"/>
      <c r="H59" s="259">
        <f>ROUND(E59*G59,2)</f>
        <v>0</v>
      </c>
      <c r="I59" s="237">
        <f>IFERROR(H59/FplkmBS1,0)</f>
        <v>0</v>
      </c>
      <c r="K59" s="319"/>
      <c r="L59" s="317" t="s">
        <v>71</v>
      </c>
      <c r="N59" s="317" t="s">
        <v>71</v>
      </c>
      <c r="P59" s="784" t="s">
        <v>537</v>
      </c>
    </row>
    <row r="60" spans="1:16" ht="18" customHeight="1" x14ac:dyDescent="0.2">
      <c r="A60" s="217" t="s">
        <v>119</v>
      </c>
      <c r="B60" s="766" t="s">
        <v>367</v>
      </c>
      <c r="C60" s="767"/>
      <c r="D60" s="329"/>
      <c r="E60" s="53"/>
      <c r="F60" s="53"/>
      <c r="G60" s="53"/>
      <c r="H60" s="198"/>
      <c r="I60" s="237">
        <f>IFERROR(H60/FplkmBS1,0)</f>
        <v>0</v>
      </c>
      <c r="K60" s="319"/>
      <c r="L60" s="317" t="s">
        <v>71</v>
      </c>
      <c r="N60" s="317" t="s">
        <v>71</v>
      </c>
    </row>
    <row r="61" spans="1:16" ht="18" customHeight="1" x14ac:dyDescent="0.2">
      <c r="A61" s="238"/>
      <c r="B61" s="824" t="s">
        <v>179</v>
      </c>
      <c r="C61" s="825"/>
      <c r="D61" s="825"/>
      <c r="E61" s="825"/>
      <c r="F61" s="825"/>
      <c r="G61" s="826"/>
      <c r="H61" s="239">
        <f>ROUND(SUM(H59:H60),2)</f>
        <v>0</v>
      </c>
      <c r="I61" s="240">
        <f>IF($G$15=0,0,ROUND(H61/FplkmBS1,3))</f>
        <v>0</v>
      </c>
    </row>
    <row r="62" spans="1:16" ht="9.9499999999999993" customHeight="1" x14ac:dyDescent="0.2">
      <c r="A62" s="245"/>
      <c r="B62" s="25"/>
      <c r="C62" s="25"/>
      <c r="D62" s="25"/>
      <c r="E62" s="26"/>
      <c r="F62" s="27"/>
      <c r="G62" s="28"/>
      <c r="H62" s="199"/>
      <c r="I62" s="40"/>
    </row>
    <row r="63" spans="1:16" ht="18" customHeight="1" x14ac:dyDescent="0.2">
      <c r="A63" s="216" t="s">
        <v>120</v>
      </c>
      <c r="B63" s="827" t="s">
        <v>31</v>
      </c>
      <c r="C63" s="828"/>
      <c r="D63" s="828"/>
      <c r="E63" s="828"/>
      <c r="F63" s="828"/>
      <c r="G63" s="828"/>
      <c r="H63" s="828"/>
      <c r="I63" s="829"/>
    </row>
    <row r="64" spans="1:16" ht="18" customHeight="1" x14ac:dyDescent="0.2">
      <c r="A64" s="217" t="s">
        <v>176</v>
      </c>
      <c r="B64" s="814" t="s">
        <v>287</v>
      </c>
      <c r="C64" s="814"/>
      <c r="D64" s="814"/>
      <c r="E64" s="257"/>
      <c r="F64" s="55" t="s">
        <v>35</v>
      </c>
      <c r="G64" s="258"/>
      <c r="H64" s="259">
        <f>ROUND(E64*G64,2)</f>
        <v>0</v>
      </c>
      <c r="I64" s="237">
        <f>IF($G$15=0,0,ROUND(H64/FplkmBS1,3))</f>
        <v>0</v>
      </c>
      <c r="K64" s="318"/>
      <c r="L64" s="317" t="s">
        <v>71</v>
      </c>
      <c r="N64" s="317" t="s">
        <v>71</v>
      </c>
    </row>
    <row r="65" spans="1:15" ht="18" customHeight="1" x14ac:dyDescent="0.2">
      <c r="A65" s="217" t="s">
        <v>177</v>
      </c>
      <c r="B65" s="837" t="s">
        <v>36</v>
      </c>
      <c r="C65" s="838"/>
      <c r="D65" s="839"/>
      <c r="E65" s="257"/>
      <c r="F65" s="55" t="s">
        <v>35</v>
      </c>
      <c r="G65" s="258"/>
      <c r="H65" s="259">
        <f>ROUND(E65*G65,2)</f>
        <v>0</v>
      </c>
      <c r="I65" s="237">
        <f>IF($G$15=0,0,ROUND(H65/FplkmBS1,3))</f>
        <v>0</v>
      </c>
      <c r="K65" s="354" t="s">
        <v>71</v>
      </c>
      <c r="L65" s="346"/>
      <c r="M65" s="342"/>
      <c r="N65" s="317" t="s">
        <v>71</v>
      </c>
    </row>
    <row r="66" spans="1:15" ht="18" customHeight="1" x14ac:dyDescent="0.2">
      <c r="A66" s="217" t="s">
        <v>178</v>
      </c>
      <c r="B66" s="814" t="s">
        <v>23</v>
      </c>
      <c r="C66" s="814"/>
      <c r="D66" s="814"/>
      <c r="E66" s="257"/>
      <c r="F66" s="55" t="s">
        <v>47</v>
      </c>
      <c r="G66" s="258"/>
      <c r="H66" s="259">
        <f>ROUND(E66*G66,2)</f>
        <v>0</v>
      </c>
      <c r="I66" s="237">
        <f>IF($G$15=0,0,ROUND(H66/FplkmBS1,3))</f>
        <v>0</v>
      </c>
      <c r="K66" s="354" t="s">
        <v>71</v>
      </c>
      <c r="L66" s="346"/>
      <c r="M66" s="342"/>
      <c r="N66" s="317" t="s">
        <v>71</v>
      </c>
    </row>
    <row r="67" spans="1:15" ht="18" customHeight="1" x14ac:dyDescent="0.2">
      <c r="A67" s="238"/>
      <c r="B67" s="824" t="s">
        <v>180</v>
      </c>
      <c r="C67" s="825"/>
      <c r="D67" s="825"/>
      <c r="E67" s="825"/>
      <c r="F67" s="825"/>
      <c r="G67" s="826"/>
      <c r="H67" s="239">
        <f>ROUND(SUM(H64,H65,H66),2)</f>
        <v>0</v>
      </c>
      <c r="I67" s="240">
        <f>IF($G$15=0,0,ROUND(H67/FplkmBS1,3))</f>
        <v>0</v>
      </c>
      <c r="K67" s="68"/>
      <c r="L67" s="127"/>
    </row>
    <row r="68" spans="1:15" ht="18" customHeight="1" x14ac:dyDescent="0.2">
      <c r="A68" s="249"/>
      <c r="B68" s="250"/>
      <c r="C68" s="250"/>
      <c r="D68" s="250"/>
      <c r="E68" s="251"/>
      <c r="F68" s="252"/>
      <c r="G68" s="253" t="s">
        <v>182</v>
      </c>
      <c r="H68" s="254">
        <f>H61+H67</f>
        <v>0</v>
      </c>
      <c r="I68" s="255">
        <f>IF(FplkmBS1=0,0,ROUND(H68/FplkmBS1,3))</f>
        <v>0</v>
      </c>
    </row>
    <row r="69" spans="1:15" ht="9.9499999999999993" customHeight="1" x14ac:dyDescent="0.2">
      <c r="A69" s="137"/>
      <c r="B69" s="25"/>
      <c r="C69" s="25"/>
      <c r="D69" s="25"/>
      <c r="E69" s="26"/>
      <c r="F69" s="27"/>
      <c r="G69" s="28"/>
      <c r="H69" s="199"/>
      <c r="I69" s="40"/>
    </row>
    <row r="70" spans="1:15" s="45" customFormat="1" ht="9.9499999999999993" customHeight="1" x14ac:dyDescent="0.2">
      <c r="A70" s="225"/>
      <c r="B70" s="226"/>
      <c r="C70" s="226"/>
      <c r="D70" s="226"/>
      <c r="E70" s="227"/>
      <c r="F70" s="228"/>
      <c r="G70" s="229"/>
      <c r="H70" s="247"/>
      <c r="I70" s="52"/>
      <c r="K70" s="66"/>
      <c r="L70" s="66"/>
    </row>
    <row r="71" spans="1:15" ht="18" customHeight="1" x14ac:dyDescent="0.2">
      <c r="A71" s="224" t="s">
        <v>8</v>
      </c>
      <c r="B71" s="762" t="s">
        <v>41</v>
      </c>
      <c r="C71" s="762"/>
      <c r="D71" s="762"/>
      <c r="E71" s="230"/>
      <c r="F71" s="231"/>
      <c r="G71" s="232"/>
      <c r="H71" s="256"/>
      <c r="I71" s="232"/>
      <c r="J71" s="233"/>
      <c r="K71" s="234"/>
      <c r="L71" s="234"/>
      <c r="M71" s="234"/>
      <c r="N71" s="234"/>
    </row>
    <row r="72" spans="1:15" ht="9.9499999999999993" customHeight="1" x14ac:dyDescent="0.2">
      <c r="A72" s="225" t="s">
        <v>0</v>
      </c>
      <c r="B72" s="226"/>
      <c r="C72" s="226"/>
      <c r="D72" s="226"/>
      <c r="E72" s="227"/>
      <c r="F72" s="228"/>
      <c r="G72" s="229"/>
      <c r="H72" s="247"/>
      <c r="I72" s="52"/>
    </row>
    <row r="73" spans="1:15" ht="18" customHeight="1" x14ac:dyDescent="0.2">
      <c r="A73" s="216" t="s">
        <v>8</v>
      </c>
      <c r="B73" s="827" t="s">
        <v>41</v>
      </c>
      <c r="C73" s="828"/>
      <c r="D73" s="828"/>
      <c r="E73" s="828"/>
      <c r="F73" s="828"/>
      <c r="G73" s="828"/>
      <c r="H73" s="828"/>
      <c r="I73" s="829"/>
      <c r="K73" s="80"/>
    </row>
    <row r="74" spans="1:15" ht="18" customHeight="1" x14ac:dyDescent="0.2">
      <c r="A74" s="217" t="s">
        <v>121</v>
      </c>
      <c r="B74" s="223" t="s">
        <v>4</v>
      </c>
      <c r="C74" s="863"/>
      <c r="D74" s="864"/>
      <c r="E74" s="864"/>
      <c r="F74" s="864"/>
      <c r="G74" s="865"/>
      <c r="H74" s="259">
        <f>SUM(H75:H76)</f>
        <v>0</v>
      </c>
      <c r="I74" s="237">
        <f>IF($G$15=0,0,ROUND(H74/FplkmBS1,3))</f>
        <v>0</v>
      </c>
      <c r="K74" s="128"/>
    </row>
    <row r="75" spans="1:15" ht="18" customHeight="1" x14ac:dyDescent="0.2">
      <c r="A75" s="262" t="s">
        <v>122</v>
      </c>
      <c r="B75" s="206" t="s">
        <v>33</v>
      </c>
      <c r="C75" s="206" t="s">
        <v>264</v>
      </c>
      <c r="D75" s="308" t="s">
        <v>257</v>
      </c>
      <c r="E75" s="258"/>
      <c r="F75" s="263" t="s">
        <v>265</v>
      </c>
      <c r="G75" s="360"/>
      <c r="H75" s="259">
        <f t="shared" ref="H75:H80" si="3">ROUND(E75*G75,2)</f>
        <v>0</v>
      </c>
      <c r="I75" s="237">
        <f t="shared" ref="I75:I80" si="4">IF($G$15=0,0,ROUND(H75/FplkmBS1,3))</f>
        <v>0</v>
      </c>
      <c r="K75" s="318"/>
      <c r="L75" s="320" t="s">
        <v>71</v>
      </c>
      <c r="M75" s="307"/>
      <c r="N75" s="318" t="s">
        <v>71</v>
      </c>
    </row>
    <row r="76" spans="1:15" ht="18" customHeight="1" x14ac:dyDescent="0.2">
      <c r="A76" s="262" t="s">
        <v>123</v>
      </c>
      <c r="B76" s="206" t="s">
        <v>42</v>
      </c>
      <c r="C76" s="206" t="s">
        <v>264</v>
      </c>
      <c r="D76" s="308" t="s">
        <v>257</v>
      </c>
      <c r="E76" s="58"/>
      <c r="F76" s="263" t="s">
        <v>265</v>
      </c>
      <c r="G76" s="360"/>
      <c r="H76" s="259">
        <f t="shared" si="3"/>
        <v>0</v>
      </c>
      <c r="I76" s="237">
        <f t="shared" si="4"/>
        <v>0</v>
      </c>
      <c r="K76" s="317"/>
      <c r="L76" s="320" t="s">
        <v>71</v>
      </c>
      <c r="M76" s="307"/>
      <c r="N76" s="318" t="s">
        <v>71</v>
      </c>
      <c r="O76" s="19"/>
    </row>
    <row r="77" spans="1:15" ht="18" customHeight="1" x14ac:dyDescent="0.2">
      <c r="A77" s="217" t="s">
        <v>124</v>
      </c>
      <c r="B77" s="248" t="s">
        <v>237</v>
      </c>
      <c r="C77" s="248" t="s">
        <v>264</v>
      </c>
      <c r="D77" s="308" t="s">
        <v>257</v>
      </c>
      <c r="E77" s="58"/>
      <c r="F77" s="55" t="s">
        <v>265</v>
      </c>
      <c r="G77" s="360"/>
      <c r="H77" s="259">
        <f t="shared" si="3"/>
        <v>0</v>
      </c>
      <c r="I77" s="237">
        <f t="shared" si="4"/>
        <v>0</v>
      </c>
      <c r="K77" s="317" t="s">
        <v>71</v>
      </c>
      <c r="L77" s="320"/>
      <c r="M77" s="307"/>
      <c r="N77" s="317" t="s">
        <v>71</v>
      </c>
      <c r="O77" s="342"/>
    </row>
    <row r="78" spans="1:15" ht="18" customHeight="1" x14ac:dyDescent="0.2">
      <c r="A78" s="217" t="s">
        <v>238</v>
      </c>
      <c r="B78" s="248" t="s">
        <v>280</v>
      </c>
      <c r="C78" s="248" t="s">
        <v>264</v>
      </c>
      <c r="D78" s="308" t="s">
        <v>257</v>
      </c>
      <c r="E78" s="58"/>
      <c r="F78" s="55" t="s">
        <v>265</v>
      </c>
      <c r="G78" s="360"/>
      <c r="H78" s="259">
        <f t="shared" si="3"/>
        <v>0</v>
      </c>
      <c r="I78" s="237">
        <f t="shared" si="4"/>
        <v>0</v>
      </c>
      <c r="K78" s="317" t="s">
        <v>71</v>
      </c>
      <c r="L78" s="347"/>
      <c r="M78" s="342"/>
      <c r="N78" s="317" t="s">
        <v>71</v>
      </c>
    </row>
    <row r="79" spans="1:15" ht="24" customHeight="1" x14ac:dyDescent="0.2">
      <c r="A79" s="217" t="s">
        <v>245</v>
      </c>
      <c r="B79" s="763" t="s">
        <v>279</v>
      </c>
      <c r="C79" s="53"/>
      <c r="D79" s="53"/>
      <c r="E79" s="58"/>
      <c r="F79" s="55" t="s">
        <v>355</v>
      </c>
      <c r="G79" s="360"/>
      <c r="H79" s="259">
        <f t="shared" si="3"/>
        <v>0</v>
      </c>
      <c r="I79" s="237">
        <f>IF($G$15=0,0,ROUND(H79/FplkmBS1,3))</f>
        <v>0</v>
      </c>
      <c r="K79" s="317"/>
      <c r="L79" s="321" t="s">
        <v>71</v>
      </c>
      <c r="M79" s="307"/>
      <c r="N79" s="317" t="s">
        <v>71</v>
      </c>
    </row>
    <row r="80" spans="1:15" ht="24.75" customHeight="1" x14ac:dyDescent="0.2">
      <c r="A80" s="217" t="s">
        <v>304</v>
      </c>
      <c r="B80" s="768" t="s">
        <v>239</v>
      </c>
      <c r="C80" s="248" t="s">
        <v>264</v>
      </c>
      <c r="D80" s="308" t="s">
        <v>257</v>
      </c>
      <c r="E80" s="59"/>
      <c r="F80" s="55" t="s">
        <v>265</v>
      </c>
      <c r="G80" s="361"/>
      <c r="H80" s="259">
        <f t="shared" si="3"/>
        <v>0</v>
      </c>
      <c r="I80" s="237">
        <f t="shared" si="4"/>
        <v>0</v>
      </c>
      <c r="K80" s="317" t="s">
        <v>71</v>
      </c>
      <c r="L80" s="321"/>
      <c r="M80" s="307"/>
      <c r="N80" s="317" t="s">
        <v>71</v>
      </c>
      <c r="O80" s="342"/>
    </row>
    <row r="81" spans="1:15" s="19" customFormat="1" ht="18" customHeight="1" x14ac:dyDescent="0.2">
      <c r="A81" s="238"/>
      <c r="B81" s="824" t="s">
        <v>181</v>
      </c>
      <c r="C81" s="825"/>
      <c r="D81" s="825"/>
      <c r="E81" s="825"/>
      <c r="F81" s="825"/>
      <c r="G81" s="826"/>
      <c r="H81" s="239">
        <f>ROUND(SUM(H74,H77,H78,H79,H80),2)</f>
        <v>0</v>
      </c>
      <c r="I81" s="240">
        <f>IF($G$15=0,0,ROUND(H81/FplkmBS1,3))</f>
        <v>0</v>
      </c>
      <c r="K81" s="42"/>
      <c r="L81" s="42"/>
      <c r="O81" s="341"/>
    </row>
    <row r="82" spans="1:15" ht="18" customHeight="1" x14ac:dyDescent="0.2">
      <c r="A82" s="249"/>
      <c r="B82" s="250"/>
      <c r="C82" s="250"/>
      <c r="D82" s="250"/>
      <c r="E82" s="251"/>
      <c r="F82" s="252"/>
      <c r="G82" s="253" t="s">
        <v>181</v>
      </c>
      <c r="H82" s="254">
        <f>H81</f>
        <v>0</v>
      </c>
      <c r="I82" s="255">
        <f>IF(FplkmBS1=0,0,ROUND(H82/FplkmBS1,3))</f>
        <v>0</v>
      </c>
    </row>
    <row r="83" spans="1:15" ht="15" customHeight="1" x14ac:dyDescent="0.2">
      <c r="A83" s="137"/>
      <c r="B83" s="25"/>
      <c r="C83" s="25"/>
      <c r="D83" s="25"/>
      <c r="E83" s="26"/>
      <c r="F83" s="27"/>
      <c r="G83" s="28"/>
      <c r="H83" s="199"/>
      <c r="I83" s="40"/>
      <c r="K83" s="853" t="s">
        <v>261</v>
      </c>
      <c r="L83" s="853"/>
    </row>
    <row r="84" spans="1:15" ht="36" customHeight="1" x14ac:dyDescent="0.2">
      <c r="A84" s="235" t="s">
        <v>2</v>
      </c>
      <c r="B84" s="830" t="s">
        <v>3</v>
      </c>
      <c r="C84" s="831"/>
      <c r="D84" s="832"/>
      <c r="E84" s="769" t="s">
        <v>18</v>
      </c>
      <c r="F84" s="769" t="s">
        <v>1</v>
      </c>
      <c r="G84" s="769" t="s">
        <v>29</v>
      </c>
      <c r="H84" s="260" t="s">
        <v>30</v>
      </c>
      <c r="I84" s="769" t="s">
        <v>69</v>
      </c>
      <c r="K84" s="769" t="s">
        <v>262</v>
      </c>
      <c r="L84" s="769" t="s">
        <v>263</v>
      </c>
      <c r="N84" s="170" t="s">
        <v>322</v>
      </c>
    </row>
    <row r="85" spans="1:15" ht="9.9499999999999993" customHeight="1" x14ac:dyDescent="0.2">
      <c r="A85" s="35"/>
      <c r="B85" s="34"/>
      <c r="C85" s="34"/>
      <c r="D85" s="34"/>
      <c r="E85" s="36"/>
      <c r="F85" s="37"/>
      <c r="G85" s="38"/>
      <c r="H85" s="200"/>
      <c r="I85" s="40"/>
    </row>
    <row r="86" spans="1:15" ht="18" customHeight="1" x14ac:dyDescent="0.2">
      <c r="A86" s="224" t="s">
        <v>74</v>
      </c>
      <c r="B86" s="762" t="s">
        <v>105</v>
      </c>
      <c r="C86" s="762"/>
      <c r="D86" s="762"/>
      <c r="E86" s="230"/>
      <c r="F86" s="231"/>
      <c r="G86" s="232"/>
      <c r="H86" s="256"/>
      <c r="I86" s="232"/>
      <c r="J86" s="233"/>
      <c r="K86" s="234"/>
      <c r="L86" s="234"/>
      <c r="M86" s="234"/>
      <c r="N86" s="234"/>
    </row>
    <row r="87" spans="1:15" ht="9.9499999999999993" customHeight="1" x14ac:dyDescent="0.2">
      <c r="A87" s="225" t="s">
        <v>0</v>
      </c>
      <c r="B87" s="226"/>
      <c r="C87" s="226"/>
      <c r="D87" s="226"/>
      <c r="E87" s="227"/>
      <c r="F87" s="228"/>
      <c r="G87" s="229"/>
      <c r="H87" s="247"/>
      <c r="I87" s="52"/>
    </row>
    <row r="88" spans="1:15" ht="18" customHeight="1" x14ac:dyDescent="0.2">
      <c r="A88" s="216" t="s">
        <v>106</v>
      </c>
      <c r="B88" s="827" t="s">
        <v>44</v>
      </c>
      <c r="C88" s="828"/>
      <c r="D88" s="828"/>
      <c r="E88" s="828"/>
      <c r="F88" s="828"/>
      <c r="G88" s="828"/>
      <c r="H88" s="828"/>
      <c r="I88" s="829"/>
    </row>
    <row r="89" spans="1:15" ht="18" customHeight="1" x14ac:dyDescent="0.2">
      <c r="A89" s="265" t="s">
        <v>107</v>
      </c>
      <c r="B89" s="755" t="s">
        <v>223</v>
      </c>
      <c r="C89" s="248" t="s">
        <v>264</v>
      </c>
      <c r="D89" s="308" t="s">
        <v>257</v>
      </c>
      <c r="E89" s="258"/>
      <c r="F89" s="55" t="s">
        <v>265</v>
      </c>
      <c r="G89" s="360"/>
      <c r="H89" s="264">
        <f>ROUND(E89*G89,2)</f>
        <v>0</v>
      </c>
      <c r="I89" s="237">
        <f t="shared" ref="I89:I97" si="5">IF($G$15=0,0,ROUND(H89/FplkmBS1,3))</f>
        <v>0</v>
      </c>
      <c r="K89" s="318" t="s">
        <v>71</v>
      </c>
      <c r="L89" s="318"/>
      <c r="M89" s="307"/>
      <c r="N89" s="317" t="s">
        <v>71</v>
      </c>
      <c r="O89" s="342"/>
    </row>
    <row r="90" spans="1:15" ht="18" customHeight="1" x14ac:dyDescent="0.2">
      <c r="A90" s="265" t="s">
        <v>108</v>
      </c>
      <c r="B90" s="837" t="s">
        <v>224</v>
      </c>
      <c r="C90" s="838"/>
      <c r="D90" s="839"/>
      <c r="E90" s="48"/>
      <c r="F90" s="48"/>
      <c r="G90" s="48"/>
      <c r="H90" s="266"/>
      <c r="I90" s="237">
        <f t="shared" si="5"/>
        <v>0</v>
      </c>
      <c r="K90" s="318" t="s">
        <v>71</v>
      </c>
      <c r="L90" s="318"/>
      <c r="N90" s="328"/>
    </row>
    <row r="91" spans="1:15" ht="18" customHeight="1" x14ac:dyDescent="0.2">
      <c r="A91" s="265" t="s">
        <v>110</v>
      </c>
      <c r="B91" s="837" t="s">
        <v>225</v>
      </c>
      <c r="C91" s="838"/>
      <c r="D91" s="839"/>
      <c r="E91" s="48"/>
      <c r="F91" s="48"/>
      <c r="G91" s="48"/>
      <c r="H91" s="266"/>
      <c r="I91" s="237">
        <f t="shared" si="5"/>
        <v>0</v>
      </c>
      <c r="K91" s="318" t="s">
        <v>71</v>
      </c>
      <c r="L91" s="318"/>
      <c r="N91" s="328"/>
    </row>
    <row r="92" spans="1:15" ht="18" customHeight="1" x14ac:dyDescent="0.2">
      <c r="A92" s="265" t="s">
        <v>270</v>
      </c>
      <c r="B92" s="837" t="s">
        <v>226</v>
      </c>
      <c r="C92" s="838"/>
      <c r="D92" s="839"/>
      <c r="E92" s="48"/>
      <c r="F92" s="48"/>
      <c r="G92" s="48"/>
      <c r="H92" s="266"/>
      <c r="I92" s="237">
        <f t="shared" si="5"/>
        <v>0</v>
      </c>
      <c r="K92" s="318" t="s">
        <v>71</v>
      </c>
      <c r="L92" s="318"/>
      <c r="N92" s="328"/>
    </row>
    <row r="93" spans="1:15" ht="18" customHeight="1" x14ac:dyDescent="0.2">
      <c r="A93" s="265" t="s">
        <v>283</v>
      </c>
      <c r="B93" s="814" t="s">
        <v>310</v>
      </c>
      <c r="C93" s="814"/>
      <c r="D93" s="814"/>
      <c r="E93" s="48"/>
      <c r="F93" s="48"/>
      <c r="G93" s="48"/>
      <c r="H93" s="266"/>
      <c r="I93" s="237">
        <f t="shared" si="5"/>
        <v>0</v>
      </c>
      <c r="K93" s="318" t="s">
        <v>71</v>
      </c>
      <c r="L93" s="318"/>
      <c r="N93" s="328"/>
    </row>
    <row r="94" spans="1:15" ht="18" customHeight="1" x14ac:dyDescent="0.2">
      <c r="A94" s="265" t="s">
        <v>284</v>
      </c>
      <c r="B94" s="837" t="s">
        <v>52</v>
      </c>
      <c r="C94" s="838"/>
      <c r="D94" s="839"/>
      <c r="E94" s="48"/>
      <c r="F94" s="48"/>
      <c r="G94" s="48"/>
      <c r="H94" s="266"/>
      <c r="I94" s="237">
        <f t="shared" si="5"/>
        <v>0</v>
      </c>
      <c r="K94" s="318" t="s">
        <v>71</v>
      </c>
      <c r="L94" s="318"/>
      <c r="N94" s="328"/>
    </row>
    <row r="95" spans="1:15" ht="18" customHeight="1" x14ac:dyDescent="0.2">
      <c r="A95" s="265" t="s">
        <v>285</v>
      </c>
      <c r="B95" s="814" t="s">
        <v>231</v>
      </c>
      <c r="C95" s="814"/>
      <c r="D95" s="814"/>
      <c r="E95" s="48"/>
      <c r="F95" s="48"/>
      <c r="G95" s="48"/>
      <c r="H95" s="266"/>
      <c r="I95" s="237">
        <f t="shared" si="5"/>
        <v>0</v>
      </c>
      <c r="K95" s="318" t="s">
        <v>71</v>
      </c>
      <c r="L95" s="318"/>
      <c r="N95" s="328"/>
    </row>
    <row r="96" spans="1:15" s="793" customFormat="1" ht="18" customHeight="1" x14ac:dyDescent="0.2">
      <c r="A96" s="787" t="s">
        <v>588</v>
      </c>
      <c r="B96" s="788" t="s">
        <v>589</v>
      </c>
      <c r="C96" s="789"/>
      <c r="D96" s="789"/>
      <c r="E96" s="797"/>
      <c r="F96" s="797"/>
      <c r="G96" s="798"/>
      <c r="H96" s="266"/>
      <c r="I96" s="792">
        <f>IF($G$15=0,0,ROUND(H96/FplkmBS1,3))</f>
        <v>0</v>
      </c>
      <c r="K96" s="794" t="s">
        <v>71</v>
      </c>
      <c r="L96" s="794"/>
      <c r="N96" s="796"/>
    </row>
    <row r="97" spans="1:15" ht="18" customHeight="1" x14ac:dyDescent="0.2">
      <c r="A97" s="238"/>
      <c r="B97" s="824" t="s">
        <v>184</v>
      </c>
      <c r="C97" s="825"/>
      <c r="D97" s="825"/>
      <c r="E97" s="825"/>
      <c r="F97" s="825"/>
      <c r="G97" s="826"/>
      <c r="H97" s="239">
        <f>ROUND(SUM(H89:H96),2)</f>
        <v>0</v>
      </c>
      <c r="I97" s="240">
        <f t="shared" si="5"/>
        <v>0</v>
      </c>
    </row>
    <row r="98" spans="1:15" s="19" customFormat="1" ht="9.9499999999999993" customHeight="1" x14ac:dyDescent="0.2">
      <c r="A98" s="30"/>
      <c r="B98" s="30"/>
      <c r="C98" s="30"/>
      <c r="D98" s="30"/>
      <c r="H98" s="201"/>
      <c r="K98" s="42"/>
      <c r="L98" s="42"/>
    </row>
    <row r="99" spans="1:15" ht="18" customHeight="1" x14ac:dyDescent="0.2">
      <c r="A99" s="216" t="s">
        <v>125</v>
      </c>
      <c r="B99" s="827" t="s">
        <v>34</v>
      </c>
      <c r="C99" s="828"/>
      <c r="D99" s="828"/>
      <c r="E99" s="828"/>
      <c r="F99" s="828"/>
      <c r="G99" s="828"/>
      <c r="H99" s="828"/>
      <c r="I99" s="829"/>
    </row>
    <row r="100" spans="1:15" ht="18" customHeight="1" x14ac:dyDescent="0.2">
      <c r="A100" s="265" t="s">
        <v>126</v>
      </c>
      <c r="B100" s="852" t="s">
        <v>317</v>
      </c>
      <c r="C100" s="852"/>
      <c r="D100" s="852"/>
      <c r="E100" s="862" t="s">
        <v>68</v>
      </c>
      <c r="F100" s="862"/>
      <c r="G100" s="862"/>
      <c r="H100" s="326">
        <v>0</v>
      </c>
      <c r="I100" s="237">
        <f t="shared" ref="I100:I106" si="6">IF($G$15=0,0,ROUND(H100/FplkmBS1,3))</f>
        <v>0</v>
      </c>
      <c r="K100" s="318" t="s">
        <v>71</v>
      </c>
      <c r="L100" s="320"/>
      <c r="N100" s="328"/>
      <c r="O100" s="342"/>
    </row>
    <row r="101" spans="1:15" ht="18" customHeight="1" x14ac:dyDescent="0.2">
      <c r="A101" s="265" t="s">
        <v>228</v>
      </c>
      <c r="B101" s="833" t="s">
        <v>232</v>
      </c>
      <c r="C101" s="834"/>
      <c r="D101" s="835"/>
      <c r="E101" s="53"/>
      <c r="F101" s="53"/>
      <c r="G101" s="53"/>
      <c r="H101" s="198"/>
      <c r="I101" s="237">
        <f t="shared" si="6"/>
        <v>0</v>
      </c>
      <c r="K101" s="318" t="s">
        <v>71</v>
      </c>
      <c r="L101" s="320"/>
      <c r="N101" s="328"/>
    </row>
    <row r="102" spans="1:15" ht="18" customHeight="1" x14ac:dyDescent="0.2">
      <c r="A102" s="265" t="s">
        <v>127</v>
      </c>
      <c r="B102" s="833" t="s">
        <v>66</v>
      </c>
      <c r="C102" s="834"/>
      <c r="D102" s="835"/>
      <c r="E102" s="53"/>
      <c r="F102" s="53"/>
      <c r="G102" s="53"/>
      <c r="H102" s="198"/>
      <c r="I102" s="237">
        <f t="shared" si="6"/>
        <v>0</v>
      </c>
      <c r="K102" s="318" t="s">
        <v>71</v>
      </c>
      <c r="L102" s="320"/>
      <c r="M102" s="69"/>
      <c r="N102" s="328"/>
    </row>
    <row r="103" spans="1:15" ht="21" customHeight="1" x14ac:dyDescent="0.2">
      <c r="A103" s="265" t="s">
        <v>229</v>
      </c>
      <c r="B103" s="833" t="s">
        <v>269</v>
      </c>
      <c r="C103" s="834"/>
      <c r="D103" s="835"/>
      <c r="E103" s="53"/>
      <c r="F103" s="53"/>
      <c r="G103" s="53"/>
      <c r="H103" s="198"/>
      <c r="I103" s="237">
        <f t="shared" si="6"/>
        <v>0</v>
      </c>
      <c r="K103" s="318" t="s">
        <v>71</v>
      </c>
      <c r="L103" s="320"/>
      <c r="M103" s="69"/>
      <c r="N103" s="328"/>
    </row>
    <row r="104" spans="1:15" ht="18" customHeight="1" x14ac:dyDescent="0.2">
      <c r="A104" s="265" t="s">
        <v>227</v>
      </c>
      <c r="B104" s="833" t="s">
        <v>323</v>
      </c>
      <c r="C104" s="834"/>
      <c r="D104" s="835"/>
      <c r="E104" s="53"/>
      <c r="F104" s="53"/>
      <c r="G104" s="53"/>
      <c r="H104" s="198"/>
      <c r="I104" s="237">
        <f t="shared" si="6"/>
        <v>0</v>
      </c>
      <c r="K104" s="318" t="s">
        <v>71</v>
      </c>
      <c r="L104" s="320"/>
      <c r="M104" s="69"/>
      <c r="N104" s="328"/>
    </row>
    <row r="105" spans="1:15" ht="18" customHeight="1" x14ac:dyDescent="0.2">
      <c r="A105" s="265" t="s">
        <v>230</v>
      </c>
      <c r="B105" s="833" t="s">
        <v>56</v>
      </c>
      <c r="C105" s="834"/>
      <c r="D105" s="835"/>
      <c r="E105" s="53"/>
      <c r="F105" s="53"/>
      <c r="G105" s="53"/>
      <c r="H105" s="198"/>
      <c r="I105" s="237">
        <f t="shared" si="6"/>
        <v>0</v>
      </c>
      <c r="K105" s="318" t="s">
        <v>71</v>
      </c>
      <c r="L105" s="320"/>
      <c r="M105" s="69"/>
      <c r="N105" s="328"/>
    </row>
    <row r="106" spans="1:15" ht="18" customHeight="1" x14ac:dyDescent="0.2">
      <c r="A106" s="238"/>
      <c r="B106" s="824" t="s">
        <v>185</v>
      </c>
      <c r="C106" s="825"/>
      <c r="D106" s="825"/>
      <c r="E106" s="825"/>
      <c r="F106" s="825"/>
      <c r="G106" s="826"/>
      <c r="H106" s="239">
        <f>ROUND(SUM(H100:H105),2)</f>
        <v>0</v>
      </c>
      <c r="I106" s="240">
        <f t="shared" si="6"/>
        <v>0</v>
      </c>
      <c r="O106" s="43" t="s">
        <v>309</v>
      </c>
    </row>
    <row r="107" spans="1:15" s="45" customFormat="1" ht="9.9499999999999993" customHeight="1" x14ac:dyDescent="0.2">
      <c r="A107" s="225" t="s">
        <v>0</v>
      </c>
      <c r="B107" s="226"/>
      <c r="C107" s="226"/>
      <c r="D107" s="226"/>
      <c r="E107" s="227"/>
      <c r="F107" s="228"/>
      <c r="G107" s="229"/>
      <c r="H107" s="247"/>
      <c r="I107" s="52"/>
      <c r="K107" s="66"/>
      <c r="L107" s="66"/>
    </row>
    <row r="108" spans="1:15" ht="18" customHeight="1" x14ac:dyDescent="0.2">
      <c r="A108" s="216" t="s">
        <v>128</v>
      </c>
      <c r="B108" s="827" t="s">
        <v>45</v>
      </c>
      <c r="C108" s="828"/>
      <c r="D108" s="828"/>
      <c r="E108" s="828"/>
      <c r="F108" s="828"/>
      <c r="G108" s="828"/>
      <c r="H108" s="828"/>
      <c r="I108" s="829"/>
    </row>
    <row r="109" spans="1:15" ht="18" customHeight="1" x14ac:dyDescent="0.2">
      <c r="A109" s="265" t="s">
        <v>129</v>
      </c>
      <c r="B109" s="833" t="s">
        <v>64</v>
      </c>
      <c r="C109" s="834"/>
      <c r="D109" s="835"/>
      <c r="E109" s="48"/>
      <c r="F109" s="48"/>
      <c r="G109" s="48"/>
      <c r="H109" s="266"/>
      <c r="I109" s="237">
        <f>IF($G$15=0,0,ROUND(H109/FplkmBS1,3))</f>
        <v>0</v>
      </c>
      <c r="K109" s="318"/>
      <c r="L109" s="318" t="s">
        <v>71</v>
      </c>
      <c r="N109" s="328"/>
    </row>
    <row r="110" spans="1:15" ht="18" customHeight="1" x14ac:dyDescent="0.2">
      <c r="A110" s="265" t="s">
        <v>130</v>
      </c>
      <c r="B110" s="833" t="s">
        <v>65</v>
      </c>
      <c r="C110" s="834"/>
      <c r="D110" s="835"/>
      <c r="E110" s="48"/>
      <c r="F110" s="48"/>
      <c r="G110" s="48"/>
      <c r="H110" s="266"/>
      <c r="I110" s="237">
        <f>IF($G$15=0,0,ROUND(H110/FplkmBS1,3))</f>
        <v>0</v>
      </c>
      <c r="K110" s="318"/>
      <c r="L110" s="318" t="s">
        <v>71</v>
      </c>
      <c r="N110" s="328"/>
    </row>
    <row r="111" spans="1:15" ht="18" customHeight="1" x14ac:dyDescent="0.2">
      <c r="A111" s="265" t="s">
        <v>131</v>
      </c>
      <c r="B111" s="814" t="s">
        <v>57</v>
      </c>
      <c r="C111" s="814"/>
      <c r="D111" s="814"/>
      <c r="E111" s="48"/>
      <c r="F111" s="48"/>
      <c r="G111" s="48"/>
      <c r="H111" s="266"/>
      <c r="I111" s="237">
        <f>IF($G$15=0,0,ROUND(H111/FplkmBS1,3))</f>
        <v>0</v>
      </c>
      <c r="K111" s="318" t="s">
        <v>71</v>
      </c>
      <c r="L111" s="318"/>
      <c r="N111" s="328"/>
    </row>
    <row r="112" spans="1:15" ht="20.100000000000001" customHeight="1" x14ac:dyDescent="0.2">
      <c r="A112" s="238"/>
      <c r="B112" s="824" t="s">
        <v>186</v>
      </c>
      <c r="C112" s="825"/>
      <c r="D112" s="825"/>
      <c r="E112" s="825"/>
      <c r="F112" s="825"/>
      <c r="G112" s="826"/>
      <c r="H112" s="239">
        <f>ROUND(SUM(H109:H111),2)</f>
        <v>0</v>
      </c>
      <c r="I112" s="240">
        <f>IF($G$15=0,0,ROUND(H112/FplkmBS1,3))</f>
        <v>0</v>
      </c>
    </row>
    <row r="113" spans="1:14" ht="20.100000000000001" customHeight="1" x14ac:dyDescent="0.2">
      <c r="A113" s="249"/>
      <c r="B113" s="250"/>
      <c r="C113" s="250"/>
      <c r="D113" s="250"/>
      <c r="E113" s="251"/>
      <c r="F113" s="252"/>
      <c r="G113" s="253" t="s">
        <v>183</v>
      </c>
      <c r="H113" s="254">
        <f>H97+H106+H112</f>
        <v>0</v>
      </c>
      <c r="I113" s="255">
        <f>IF(FplkmBS1=0,0,ROUND(H113/FplkmBS1,3))</f>
        <v>0</v>
      </c>
    </row>
    <row r="114" spans="1:14" ht="15" customHeight="1" x14ac:dyDescent="0.2">
      <c r="A114" s="137"/>
      <c r="B114" s="25"/>
      <c r="C114" s="25"/>
      <c r="D114" s="25"/>
      <c r="E114" s="26"/>
      <c r="F114" s="27"/>
      <c r="G114" s="28"/>
      <c r="H114" s="199"/>
      <c r="I114" s="40"/>
      <c r="K114" s="853" t="s">
        <v>261</v>
      </c>
      <c r="L114" s="853"/>
    </row>
    <row r="115" spans="1:14" ht="36" customHeight="1" x14ac:dyDescent="0.2">
      <c r="A115" s="235" t="s">
        <v>2</v>
      </c>
      <c r="B115" s="830" t="s">
        <v>3</v>
      </c>
      <c r="C115" s="831"/>
      <c r="D115" s="832"/>
      <c r="E115" s="769" t="s">
        <v>18</v>
      </c>
      <c r="F115" s="769" t="s">
        <v>1</v>
      </c>
      <c r="G115" s="769" t="s">
        <v>29</v>
      </c>
      <c r="H115" s="260" t="s">
        <v>30</v>
      </c>
      <c r="I115" s="769" t="s">
        <v>69</v>
      </c>
      <c r="K115" s="769" t="s">
        <v>262</v>
      </c>
      <c r="L115" s="769" t="s">
        <v>263</v>
      </c>
      <c r="N115" s="170" t="s">
        <v>322</v>
      </c>
    </row>
    <row r="116" spans="1:14" s="45" customFormat="1" ht="9.9499999999999993" customHeight="1" x14ac:dyDescent="0.2">
      <c r="A116" s="225"/>
      <c r="B116" s="226"/>
      <c r="C116" s="226"/>
      <c r="D116" s="226"/>
      <c r="E116" s="227"/>
      <c r="F116" s="228"/>
      <c r="G116" s="229"/>
      <c r="H116" s="247"/>
      <c r="I116" s="52"/>
      <c r="K116" s="66"/>
      <c r="L116" s="66"/>
    </row>
    <row r="117" spans="1:14" ht="18" customHeight="1" x14ac:dyDescent="0.2">
      <c r="A117" s="224" t="s">
        <v>75</v>
      </c>
      <c r="B117" s="762" t="s">
        <v>19</v>
      </c>
      <c r="C117" s="762"/>
      <c r="D117" s="762"/>
      <c r="E117" s="230"/>
      <c r="F117" s="231"/>
      <c r="G117" s="232"/>
      <c r="H117" s="256"/>
      <c r="I117" s="232"/>
      <c r="J117" s="233"/>
      <c r="K117" s="234"/>
      <c r="L117" s="234"/>
      <c r="M117" s="234"/>
      <c r="N117" s="234"/>
    </row>
    <row r="118" spans="1:14" ht="9" customHeight="1" x14ac:dyDescent="0.2">
      <c r="A118" s="225" t="s">
        <v>0</v>
      </c>
      <c r="B118" s="226"/>
      <c r="C118" s="226"/>
      <c r="D118" s="226"/>
      <c r="E118" s="227"/>
      <c r="F118" s="228"/>
      <c r="G118" s="229"/>
      <c r="H118" s="247"/>
      <c r="I118" s="52"/>
    </row>
    <row r="119" spans="1:14" ht="18" customHeight="1" x14ac:dyDescent="0.2">
      <c r="A119" s="216" t="s">
        <v>76</v>
      </c>
      <c r="B119" s="827" t="s">
        <v>19</v>
      </c>
      <c r="C119" s="828"/>
      <c r="D119" s="828"/>
      <c r="E119" s="828"/>
      <c r="F119" s="828"/>
      <c r="G119" s="828"/>
      <c r="H119" s="828"/>
      <c r="I119" s="829"/>
    </row>
    <row r="120" spans="1:14" ht="18" customHeight="1" x14ac:dyDescent="0.2">
      <c r="A120" s="265" t="s">
        <v>77</v>
      </c>
      <c r="B120" s="837" t="s">
        <v>49</v>
      </c>
      <c r="C120" s="838"/>
      <c r="D120" s="839"/>
      <c r="E120" s="267"/>
      <c r="F120" s="55" t="s">
        <v>51</v>
      </c>
      <c r="G120" s="607"/>
      <c r="H120" s="259">
        <f>ROUND(E120*G120,2)</f>
        <v>0</v>
      </c>
      <c r="I120" s="237">
        <f t="shared" ref="I120:I124" si="7">IF($G$15=0,0,ROUND(H120/FplkmBS1,3))</f>
        <v>0</v>
      </c>
      <c r="K120" s="318" t="s">
        <v>71</v>
      </c>
      <c r="L120" s="318"/>
      <c r="N120" s="328"/>
    </row>
    <row r="121" spans="1:14" ht="18" customHeight="1" x14ac:dyDescent="0.2">
      <c r="A121" s="265" t="s">
        <v>78</v>
      </c>
      <c r="B121" s="833" t="s">
        <v>70</v>
      </c>
      <c r="C121" s="834"/>
      <c r="D121" s="835"/>
      <c r="E121" s="53"/>
      <c r="F121" s="53"/>
      <c r="G121" s="53"/>
      <c r="H121" s="198"/>
      <c r="I121" s="237">
        <f t="shared" si="7"/>
        <v>0</v>
      </c>
      <c r="K121" s="318" t="s">
        <v>71</v>
      </c>
      <c r="L121" s="318"/>
      <c r="N121" s="328"/>
    </row>
    <row r="122" spans="1:14" ht="18" customHeight="1" x14ac:dyDescent="0.2">
      <c r="A122" s="265" t="s">
        <v>79</v>
      </c>
      <c r="B122" s="833" t="s">
        <v>370</v>
      </c>
      <c r="C122" s="834"/>
      <c r="D122" s="835"/>
      <c r="E122" s="53"/>
      <c r="F122" s="53"/>
      <c r="G122" s="53"/>
      <c r="H122" s="198"/>
      <c r="I122" s="237">
        <f t="shared" ref="I122" si="8">IF($G$15=0,0,ROUND(H122/FplkmBS1,3))</f>
        <v>0</v>
      </c>
      <c r="J122" s="717"/>
      <c r="K122" s="318" t="s">
        <v>71</v>
      </c>
      <c r="L122" s="318"/>
      <c r="N122" s="328"/>
    </row>
    <row r="123" spans="1:14" ht="18" customHeight="1" x14ac:dyDescent="0.2">
      <c r="A123" s="265" t="s">
        <v>80</v>
      </c>
      <c r="B123" s="833" t="s">
        <v>50</v>
      </c>
      <c r="C123" s="834"/>
      <c r="D123" s="835"/>
      <c r="E123" s="53"/>
      <c r="F123" s="53"/>
      <c r="G123" s="53"/>
      <c r="H123" s="198"/>
      <c r="I123" s="237">
        <f t="shared" si="7"/>
        <v>0</v>
      </c>
      <c r="K123" s="318" t="s">
        <v>71</v>
      </c>
      <c r="L123" s="318"/>
      <c r="N123" s="328"/>
    </row>
    <row r="124" spans="1:14" ht="18" customHeight="1" x14ac:dyDescent="0.2">
      <c r="A124" s="238"/>
      <c r="B124" s="824" t="s">
        <v>86</v>
      </c>
      <c r="C124" s="825"/>
      <c r="D124" s="825"/>
      <c r="E124" s="825"/>
      <c r="F124" s="825"/>
      <c r="G124" s="826"/>
      <c r="H124" s="239">
        <f>ROUND(SUM(H120:H123),2)</f>
        <v>0</v>
      </c>
      <c r="I124" s="240">
        <f t="shared" si="7"/>
        <v>0</v>
      </c>
    </row>
    <row r="125" spans="1:14" s="19" customFormat="1" ht="9.9499999999999993" customHeight="1" x14ac:dyDescent="0.2">
      <c r="A125" s="30"/>
      <c r="B125" s="30"/>
      <c r="C125" s="30"/>
      <c r="D125" s="30"/>
      <c r="H125" s="201"/>
      <c r="K125" s="42"/>
      <c r="L125" s="42"/>
    </row>
    <row r="126" spans="1:14" ht="18" customHeight="1" x14ac:dyDescent="0.2">
      <c r="A126" s="216" t="s">
        <v>81</v>
      </c>
      <c r="B126" s="827" t="s">
        <v>132</v>
      </c>
      <c r="C126" s="828"/>
      <c r="D126" s="828"/>
      <c r="E126" s="828"/>
      <c r="F126" s="828"/>
      <c r="G126" s="828"/>
      <c r="H126" s="828"/>
      <c r="I126" s="829"/>
    </row>
    <row r="127" spans="1:14" ht="18" customHeight="1" x14ac:dyDescent="0.2">
      <c r="A127" s="265" t="s">
        <v>82</v>
      </c>
      <c r="B127" s="833" t="s">
        <v>90</v>
      </c>
      <c r="C127" s="834"/>
      <c r="D127" s="835"/>
      <c r="E127" s="53"/>
      <c r="F127" s="53"/>
      <c r="G127" s="53"/>
      <c r="H127" s="198"/>
      <c r="I127" s="237">
        <f t="shared" ref="I127:I132" si="9">IF($G$15=0,0,ROUND(H127/FplkmBS1,3))</f>
        <v>0</v>
      </c>
      <c r="K127" s="318" t="s">
        <v>71</v>
      </c>
      <c r="L127" s="318"/>
      <c r="N127" s="328"/>
    </row>
    <row r="128" spans="1:14" ht="18" customHeight="1" x14ac:dyDescent="0.2">
      <c r="A128" s="265" t="s">
        <v>83</v>
      </c>
      <c r="B128" s="759" t="s">
        <v>458</v>
      </c>
      <c r="C128" s="760"/>
      <c r="D128" s="761"/>
      <c r="E128" s="53"/>
      <c r="F128" s="53"/>
      <c r="G128" s="53"/>
      <c r="H128" s="198"/>
      <c r="I128" s="237">
        <f t="shared" si="9"/>
        <v>0</v>
      </c>
      <c r="K128" s="318" t="s">
        <v>71</v>
      </c>
      <c r="L128" s="318"/>
      <c r="M128" s="69"/>
      <c r="N128" s="328"/>
    </row>
    <row r="129" spans="1:14" ht="18" customHeight="1" x14ac:dyDescent="0.2">
      <c r="A129" s="265" t="s">
        <v>84</v>
      </c>
      <c r="B129" s="759" t="s">
        <v>459</v>
      </c>
      <c r="C129" s="760"/>
      <c r="D129" s="761"/>
      <c r="E129" s="53"/>
      <c r="F129" s="53"/>
      <c r="G129" s="53"/>
      <c r="H129" s="198"/>
      <c r="I129" s="237">
        <f t="shared" si="9"/>
        <v>0</v>
      </c>
      <c r="K129" s="317" t="s">
        <v>71</v>
      </c>
      <c r="L129" s="318"/>
      <c r="M129" s="69"/>
      <c r="N129" s="328"/>
    </row>
    <row r="130" spans="1:14" ht="18" customHeight="1" x14ac:dyDescent="0.2">
      <c r="A130" s="265" t="s">
        <v>344</v>
      </c>
      <c r="B130" s="833" t="s">
        <v>266</v>
      </c>
      <c r="C130" s="834"/>
      <c r="D130" s="835"/>
      <c r="E130" s="53"/>
      <c r="F130" s="53"/>
      <c r="G130" s="53"/>
      <c r="H130" s="198"/>
      <c r="I130" s="237">
        <f t="shared" si="9"/>
        <v>0</v>
      </c>
      <c r="K130" s="318" t="s">
        <v>71</v>
      </c>
      <c r="L130" s="318"/>
      <c r="M130" s="69"/>
      <c r="N130" s="328"/>
    </row>
    <row r="131" spans="1:14" ht="18" customHeight="1" x14ac:dyDescent="0.2">
      <c r="A131" s="787" t="s">
        <v>586</v>
      </c>
      <c r="B131" s="788" t="s">
        <v>587</v>
      </c>
      <c r="C131" s="789"/>
      <c r="D131" s="789"/>
      <c r="E131" s="790"/>
      <c r="F131" s="790"/>
      <c r="G131" s="791"/>
      <c r="H131" s="198"/>
      <c r="I131" s="792">
        <f>IF($G$15=0,0,ROUND(H131/FplkmBS1,3))</f>
        <v>0</v>
      </c>
      <c r="J131" s="793"/>
      <c r="K131" s="794" t="s">
        <v>71</v>
      </c>
      <c r="L131" s="794"/>
      <c r="M131" s="795"/>
      <c r="N131" s="796"/>
    </row>
    <row r="132" spans="1:14" ht="18" customHeight="1" x14ac:dyDescent="0.2">
      <c r="A132" s="238"/>
      <c r="B132" s="824" t="s">
        <v>85</v>
      </c>
      <c r="C132" s="825"/>
      <c r="D132" s="825"/>
      <c r="E132" s="825"/>
      <c r="F132" s="825"/>
      <c r="G132" s="826"/>
      <c r="H132" s="239">
        <f>ROUND(SUM(H127:H131),2)</f>
        <v>0</v>
      </c>
      <c r="I132" s="240">
        <f t="shared" si="9"/>
        <v>0</v>
      </c>
    </row>
    <row r="133" spans="1:14" ht="11.25" customHeight="1" x14ac:dyDescent="0.2">
      <c r="A133" s="43"/>
      <c r="B133" s="43"/>
      <c r="C133" s="43"/>
      <c r="D133" s="43"/>
      <c r="E133" s="43"/>
      <c r="F133" s="43"/>
      <c r="I133" s="43"/>
    </row>
    <row r="134" spans="1:14" ht="18" customHeight="1" x14ac:dyDescent="0.2">
      <c r="A134" s="216" t="s">
        <v>311</v>
      </c>
      <c r="B134" s="435" t="s">
        <v>312</v>
      </c>
      <c r="C134" s="436"/>
      <c r="D134" s="436"/>
      <c r="E134" s="436"/>
      <c r="F134" s="436"/>
      <c r="G134" s="436"/>
      <c r="H134" s="436"/>
      <c r="I134" s="437"/>
    </row>
    <row r="135" spans="1:14" ht="21" customHeight="1" x14ac:dyDescent="0.2">
      <c r="A135" s="265" t="s">
        <v>313</v>
      </c>
      <c r="B135" s="763" t="s">
        <v>316</v>
      </c>
      <c r="C135" s="764"/>
      <c r="D135" s="765"/>
      <c r="E135" s="438"/>
      <c r="F135" s="53"/>
      <c r="G135" s="53"/>
      <c r="H135" s="198"/>
      <c r="I135" s="237">
        <f>IF($G$15=0,0,ROUND(H135/FplkmBS1,3))</f>
        <v>0</v>
      </c>
      <c r="K135" s="346"/>
      <c r="L135" s="354" t="s">
        <v>71</v>
      </c>
      <c r="M135" s="342"/>
      <c r="N135" s="328"/>
    </row>
    <row r="136" spans="1:14" ht="18" customHeight="1" x14ac:dyDescent="0.2">
      <c r="A136" s="265" t="s">
        <v>423</v>
      </c>
      <c r="B136" s="837" t="s">
        <v>314</v>
      </c>
      <c r="C136" s="838"/>
      <c r="D136" s="839"/>
      <c r="E136" s="438"/>
      <c r="F136" s="53"/>
      <c r="G136" s="53"/>
      <c r="H136" s="198"/>
      <c r="I136" s="237">
        <f>IF($G$15=0,0,ROUND(H136/FplkmBS1,3))</f>
        <v>0</v>
      </c>
      <c r="K136" s="346"/>
      <c r="L136" s="354" t="s">
        <v>71</v>
      </c>
      <c r="M136" s="342"/>
      <c r="N136" s="328"/>
    </row>
    <row r="137" spans="1:14" ht="18" customHeight="1" x14ac:dyDescent="0.2">
      <c r="A137" s="439"/>
      <c r="B137" s="440"/>
      <c r="C137" s="441"/>
      <c r="D137" s="720"/>
      <c r="E137" s="441"/>
      <c r="F137" s="441"/>
      <c r="G137" s="443" t="s">
        <v>315</v>
      </c>
      <c r="H137" s="444">
        <f>ROUND(SUM(H135:H136),2)</f>
        <v>0</v>
      </c>
      <c r="I137" s="240">
        <f>IF($G$15=0,0,ROUND(H137/FplkmBS1,3))</f>
        <v>0</v>
      </c>
    </row>
    <row r="138" spans="1:14" ht="18" customHeight="1" x14ac:dyDescent="0.2">
      <c r="A138" s="249"/>
      <c r="B138" s="250"/>
      <c r="C138" s="250"/>
      <c r="D138" s="250"/>
      <c r="E138" s="251"/>
      <c r="F138" s="252"/>
      <c r="G138" s="253" t="s">
        <v>187</v>
      </c>
      <c r="H138" s="254">
        <f>H132+H124+H137</f>
        <v>0</v>
      </c>
      <c r="I138" s="240">
        <f>IF($G$15=0,0,ROUND(H138/FplkmBS1,3))</f>
        <v>0</v>
      </c>
    </row>
    <row r="139" spans="1:14" s="45" customFormat="1" ht="9.9499999999999993" customHeight="1" x14ac:dyDescent="0.2">
      <c r="A139" s="225" t="s">
        <v>0</v>
      </c>
      <c r="B139" s="226"/>
      <c r="C139" s="226"/>
      <c r="D139" s="226"/>
      <c r="E139" s="227"/>
      <c r="F139" s="228"/>
      <c r="G139" s="229"/>
      <c r="H139" s="247"/>
      <c r="I139" s="52"/>
      <c r="K139" s="66"/>
      <c r="L139" s="66"/>
    </row>
    <row r="140" spans="1:14" ht="18" customHeight="1" x14ac:dyDescent="0.2">
      <c r="A140" s="275" t="s">
        <v>133</v>
      </c>
      <c r="B140" s="848" t="s">
        <v>420</v>
      </c>
      <c r="C140" s="848"/>
      <c r="D140" s="848"/>
      <c r="E140" s="848"/>
      <c r="F140" s="848"/>
      <c r="G140" s="848"/>
      <c r="H140" s="271">
        <f>SUM(H34,H45,H51,H61,H67,H81,H97,H106,H112,H124,H132,H137)</f>
        <v>0</v>
      </c>
      <c r="I140" s="240">
        <f>IF($G$15=0,0,ROUND(H140/FplkmBS1,3))</f>
        <v>0</v>
      </c>
    </row>
    <row r="141" spans="1:14" ht="23.25" customHeight="1" x14ac:dyDescent="0.2">
      <c r="A141"/>
      <c r="B141"/>
      <c r="C141"/>
      <c r="D141"/>
      <c r="E141"/>
      <c r="F141"/>
      <c r="G141"/>
      <c r="H141"/>
      <c r="I141"/>
    </row>
    <row r="142" spans="1:14" ht="9" customHeight="1" x14ac:dyDescent="0.2">
      <c r="A142" s="137"/>
      <c r="B142" s="25"/>
      <c r="C142" s="25"/>
      <c r="D142" s="25"/>
      <c r="E142" s="26"/>
      <c r="F142" s="27"/>
      <c r="G142" s="28"/>
      <c r="H142" s="199"/>
      <c r="I142" s="40"/>
      <c r="K142" s="853" t="s">
        <v>261</v>
      </c>
      <c r="L142" s="853"/>
    </row>
    <row r="143" spans="1:14" ht="36" x14ac:dyDescent="0.2">
      <c r="A143" s="235" t="s">
        <v>2</v>
      </c>
      <c r="B143" s="405" t="s">
        <v>3</v>
      </c>
      <c r="C143" s="769" t="s">
        <v>18</v>
      </c>
      <c r="D143" s="769" t="s">
        <v>1</v>
      </c>
      <c r="E143" s="769" t="s">
        <v>29</v>
      </c>
      <c r="F143" s="260" t="s">
        <v>409</v>
      </c>
      <c r="G143" s="260" t="s">
        <v>417</v>
      </c>
      <c r="H143" s="769" t="s">
        <v>416</v>
      </c>
      <c r="I143" s="769" t="s">
        <v>418</v>
      </c>
      <c r="K143" s="769" t="s">
        <v>262</v>
      </c>
      <c r="L143" s="769" t="s">
        <v>263</v>
      </c>
      <c r="N143" s="170" t="s">
        <v>322</v>
      </c>
    </row>
    <row r="144" spans="1:14" x14ac:dyDescent="0.2">
      <c r="A144" s="39"/>
      <c r="B144" s="34"/>
      <c r="C144" s="34"/>
      <c r="D144" s="36"/>
      <c r="E144" s="37"/>
      <c r="F144" s="38"/>
      <c r="G144" s="38"/>
      <c r="H144" s="40"/>
      <c r="I144" s="40"/>
    </row>
    <row r="145" spans="1:14" ht="20.25" customHeight="1" x14ac:dyDescent="0.2">
      <c r="A145" s="854" t="s">
        <v>419</v>
      </c>
      <c r="B145" s="855"/>
      <c r="C145" s="855"/>
      <c r="D145" s="855"/>
      <c r="E145" s="855"/>
      <c r="F145" s="855"/>
      <c r="G145" s="855"/>
      <c r="H145" s="855"/>
      <c r="I145" s="856"/>
    </row>
    <row r="146" spans="1:14" ht="20.25" customHeight="1" x14ac:dyDescent="0.2">
      <c r="A146" s="265" t="s">
        <v>240</v>
      </c>
      <c r="B146" s="700" t="s">
        <v>72</v>
      </c>
      <c r="C146" s="60"/>
      <c r="D146" s="55" t="s">
        <v>51</v>
      </c>
      <c r="E146" s="607"/>
      <c r="F146" s="53"/>
      <c r="G146" s="198"/>
      <c r="H146" s="237">
        <f>IF($G$15=0,0,ROUND(F146/FplkmBS1,3))</f>
        <v>0</v>
      </c>
      <c r="I146" s="237">
        <f>IF($G$15=0,0,ROUND(G146/FplkmBS1,3))</f>
        <v>0</v>
      </c>
      <c r="K146" s="318" t="s">
        <v>71</v>
      </c>
      <c r="L146" s="318"/>
      <c r="N146" s="328"/>
    </row>
    <row r="147" spans="1:14" ht="20.25" customHeight="1" x14ac:dyDescent="0.2">
      <c r="A147" s="265" t="s">
        <v>241</v>
      </c>
      <c r="B147" s="700" t="s">
        <v>294</v>
      </c>
      <c r="C147" s="60"/>
      <c r="D147" s="55" t="s">
        <v>51</v>
      </c>
      <c r="E147" s="607"/>
      <c r="F147" s="53"/>
      <c r="G147" s="198"/>
      <c r="H147" s="237">
        <f t="shared" ref="H147:H152" si="10">IF($G$15=0,0,ROUND(F147/FplkmBS1,3))</f>
        <v>0</v>
      </c>
      <c r="I147" s="237">
        <f t="shared" ref="I147:I158" si="11">IF($G$15=0,0,ROUND(G147/FplkmBS1,3))</f>
        <v>0</v>
      </c>
      <c r="K147" s="318" t="s">
        <v>71</v>
      </c>
      <c r="L147" s="318"/>
      <c r="N147" s="328"/>
    </row>
    <row r="148" spans="1:14" ht="19.5" customHeight="1" x14ac:dyDescent="0.2">
      <c r="A148" s="265" t="s">
        <v>411</v>
      </c>
      <c r="B148" s="700" t="s">
        <v>368</v>
      </c>
      <c r="C148" s="60"/>
      <c r="D148" s="55" t="s">
        <v>51</v>
      </c>
      <c r="E148" s="607"/>
      <c r="F148" s="53"/>
      <c r="G148" s="198"/>
      <c r="H148" s="237">
        <f t="shared" si="10"/>
        <v>0</v>
      </c>
      <c r="I148" s="237">
        <f t="shared" si="11"/>
        <v>0</v>
      </c>
      <c r="K148" s="318" t="s">
        <v>71</v>
      </c>
      <c r="L148" s="318"/>
      <c r="N148" s="328"/>
    </row>
    <row r="149" spans="1:14" ht="21" customHeight="1" x14ac:dyDescent="0.2">
      <c r="A149" s="265" t="s">
        <v>412</v>
      </c>
      <c r="B149" s="759" t="s">
        <v>369</v>
      </c>
      <c r="C149" s="60"/>
      <c r="D149" s="55" t="s">
        <v>51</v>
      </c>
      <c r="E149" s="607"/>
      <c r="F149" s="53"/>
      <c r="G149" s="198"/>
      <c r="H149" s="237">
        <f t="shared" si="10"/>
        <v>0</v>
      </c>
      <c r="I149" s="237">
        <f t="shared" si="11"/>
        <v>0</v>
      </c>
      <c r="K149" s="318" t="s">
        <v>71</v>
      </c>
      <c r="L149" s="318"/>
      <c r="N149" s="328"/>
    </row>
    <row r="150" spans="1:14" ht="22.5" customHeight="1" x14ac:dyDescent="0.2">
      <c r="A150" s="265" t="s">
        <v>413</v>
      </c>
      <c r="B150" s="700" t="s">
        <v>343</v>
      </c>
      <c r="C150" s="53"/>
      <c r="D150" s="53"/>
      <c r="E150" s="53"/>
      <c r="F150" s="53"/>
      <c r="G150" s="198"/>
      <c r="H150" s="237">
        <f t="shared" si="10"/>
        <v>0</v>
      </c>
      <c r="I150" s="237">
        <f t="shared" si="11"/>
        <v>0</v>
      </c>
      <c r="K150" s="354" t="s">
        <v>71</v>
      </c>
      <c r="L150" s="354"/>
      <c r="M150" s="342"/>
      <c r="N150" s="328"/>
    </row>
    <row r="151" spans="1:14" ht="24" customHeight="1" x14ac:dyDescent="0.2">
      <c r="A151" s="265" t="s">
        <v>414</v>
      </c>
      <c r="B151" s="700" t="s">
        <v>135</v>
      </c>
      <c r="C151" s="53"/>
      <c r="D151" s="53"/>
      <c r="E151" s="53"/>
      <c r="F151" s="53"/>
      <c r="G151" s="198"/>
      <c r="H151" s="237">
        <f t="shared" si="10"/>
        <v>0</v>
      </c>
      <c r="I151" s="237">
        <f t="shared" si="11"/>
        <v>0</v>
      </c>
      <c r="K151" s="354" t="s">
        <v>71</v>
      </c>
      <c r="L151" s="354"/>
      <c r="M151" s="342"/>
      <c r="N151" s="328"/>
    </row>
    <row r="152" spans="1:14" ht="21" customHeight="1" x14ac:dyDescent="0.2">
      <c r="A152" s="265" t="s">
        <v>415</v>
      </c>
      <c r="B152" s="700" t="s">
        <v>92</v>
      </c>
      <c r="C152" s="53"/>
      <c r="D152" s="53"/>
      <c r="E152" s="53"/>
      <c r="F152" s="53"/>
      <c r="G152" s="198"/>
      <c r="H152" s="237">
        <f t="shared" si="10"/>
        <v>0</v>
      </c>
      <c r="I152" s="237">
        <f t="shared" si="11"/>
        <v>0</v>
      </c>
      <c r="K152" s="354" t="s">
        <v>71</v>
      </c>
      <c r="L152" s="354"/>
      <c r="M152" s="342"/>
      <c r="N152" s="328"/>
    </row>
    <row r="153" spans="1:14" ht="21" customHeight="1" x14ac:dyDescent="0.2">
      <c r="A153" s="265" t="s">
        <v>424</v>
      </c>
      <c r="B153" s="700" t="s">
        <v>292</v>
      </c>
      <c r="C153" s="53"/>
      <c r="D153" s="53"/>
      <c r="E153" s="53"/>
      <c r="F153" s="53"/>
      <c r="G153" s="198"/>
      <c r="H153" s="237">
        <f t="shared" ref="H153:H158" si="12">IF($G$15=0,0,ROUND(F153/FplkmBS1,3))</f>
        <v>0</v>
      </c>
      <c r="I153" s="237">
        <f t="shared" ref="I153:I157" si="13">IF($G$15=0,0,ROUND(G153/FplkmBS1,3))</f>
        <v>0</v>
      </c>
      <c r="K153" s="354" t="s">
        <v>71</v>
      </c>
      <c r="L153" s="354"/>
      <c r="M153" s="342"/>
      <c r="N153" s="328"/>
    </row>
    <row r="154" spans="1:14" ht="21" customHeight="1" x14ac:dyDescent="0.2">
      <c r="A154" s="265" t="s">
        <v>425</v>
      </c>
      <c r="B154" s="700" t="s">
        <v>429</v>
      </c>
      <c r="C154" s="53"/>
      <c r="D154" s="53"/>
      <c r="E154" s="53"/>
      <c r="F154" s="53"/>
      <c r="G154" s="198"/>
      <c r="H154" s="237">
        <f t="shared" si="12"/>
        <v>0</v>
      </c>
      <c r="I154" s="237">
        <f t="shared" si="13"/>
        <v>0</v>
      </c>
      <c r="K154" s="354" t="s">
        <v>71</v>
      </c>
      <c r="L154" s="354"/>
      <c r="M154" s="342"/>
      <c r="N154" s="328"/>
    </row>
    <row r="155" spans="1:14" ht="27" customHeight="1" x14ac:dyDescent="0.2">
      <c r="A155" s="265" t="s">
        <v>426</v>
      </c>
      <c r="B155" s="700" t="s">
        <v>430</v>
      </c>
      <c r="C155" s="60"/>
      <c r="D155" s="55" t="s">
        <v>433</v>
      </c>
      <c r="E155" s="607"/>
      <c r="F155" s="53"/>
      <c r="G155" s="719">
        <f>ROUND(C155*E155,2)</f>
        <v>0</v>
      </c>
      <c r="H155" s="237">
        <f t="shared" si="12"/>
        <v>0</v>
      </c>
      <c r="I155" s="237">
        <f t="shared" si="13"/>
        <v>0</v>
      </c>
      <c r="K155" s="354" t="s">
        <v>71</v>
      </c>
      <c r="L155" s="354"/>
      <c r="M155" s="342"/>
      <c r="N155" s="328"/>
    </row>
    <row r="156" spans="1:14" ht="21" customHeight="1" x14ac:dyDescent="0.2">
      <c r="A156" s="265" t="s">
        <v>427</v>
      </c>
      <c r="B156" s="700" t="s">
        <v>431</v>
      </c>
      <c r="C156" s="53"/>
      <c r="D156" s="53"/>
      <c r="E156" s="53"/>
      <c r="F156" s="53"/>
      <c r="G156" s="198"/>
      <c r="H156" s="237">
        <f t="shared" si="12"/>
        <v>0</v>
      </c>
      <c r="I156" s="237">
        <f t="shared" si="13"/>
        <v>0</v>
      </c>
      <c r="K156" s="354" t="s">
        <v>71</v>
      </c>
      <c r="L156" s="354"/>
      <c r="M156" s="342"/>
      <c r="N156" s="328"/>
    </row>
    <row r="157" spans="1:14" ht="21.75" customHeight="1" x14ac:dyDescent="0.2">
      <c r="A157" s="265" t="s">
        <v>428</v>
      </c>
      <c r="B157" s="700" t="s">
        <v>432</v>
      </c>
      <c r="C157" s="53"/>
      <c r="D157" s="53"/>
      <c r="E157" s="53"/>
      <c r="F157" s="53"/>
      <c r="G157" s="198"/>
      <c r="H157" s="237">
        <f t="shared" si="12"/>
        <v>0</v>
      </c>
      <c r="I157" s="237">
        <f t="shared" si="13"/>
        <v>0</v>
      </c>
      <c r="K157" s="354" t="s">
        <v>71</v>
      </c>
      <c r="L157" s="354"/>
      <c r="N157" s="328"/>
    </row>
    <row r="158" spans="1:14" ht="18.75" customHeight="1" x14ac:dyDescent="0.2">
      <c r="A158" s="857" t="s">
        <v>410</v>
      </c>
      <c r="B158" s="858"/>
      <c r="C158" s="858"/>
      <c r="D158" s="858"/>
      <c r="E158" s="858"/>
      <c r="F158" s="444">
        <f>ROUND(SUM(F146:F157),2)</f>
        <v>0</v>
      </c>
      <c r="G158" s="444">
        <f>ROUND(SUM(G146:G157),2)</f>
        <v>0</v>
      </c>
      <c r="H158" s="240">
        <f t="shared" si="12"/>
        <v>0</v>
      </c>
      <c r="I158" s="240">
        <f t="shared" si="11"/>
        <v>0</v>
      </c>
    </row>
    <row r="159" spans="1:14" s="19" customFormat="1" ht="18" customHeight="1" x14ac:dyDescent="0.2">
      <c r="A159" s="73"/>
      <c r="B159" s="74"/>
      <c r="C159" s="74"/>
      <c r="D159" s="74"/>
      <c r="E159" s="75"/>
      <c r="F159" s="76"/>
      <c r="G159" s="77"/>
      <c r="H159" s="202"/>
      <c r="I159" s="78"/>
      <c r="J159" s="72"/>
      <c r="K159" s="79"/>
      <c r="L159" s="79"/>
      <c r="M159" s="43"/>
      <c r="N159" s="43"/>
    </row>
    <row r="160" spans="1:14" s="19" customFormat="1" ht="23.25" customHeight="1" x14ac:dyDescent="0.2">
      <c r="A160" s="275" t="s">
        <v>421</v>
      </c>
      <c r="B160" s="848" t="s">
        <v>422</v>
      </c>
      <c r="C160" s="848"/>
      <c r="D160" s="848"/>
      <c r="E160" s="848"/>
      <c r="F160" s="848"/>
      <c r="G160" s="848"/>
      <c r="H160" s="271">
        <f>SUM(H140+F158+G158)</f>
        <v>0</v>
      </c>
      <c r="I160" s="240">
        <f>IF($G$15=0,0,ROUND(H160/FplkmBS1,3))</f>
        <v>0</v>
      </c>
      <c r="J160" s="43"/>
      <c r="K160" s="42"/>
      <c r="L160" s="42"/>
      <c r="M160" s="43"/>
      <c r="N160" s="43"/>
    </row>
    <row r="161" spans="1:14" customFormat="1" ht="18" customHeight="1" x14ac:dyDescent="0.2"/>
    <row r="162" spans="1:14" s="19" customFormat="1" ht="34.5" customHeight="1" x14ac:dyDescent="0.2">
      <c r="A162" s="235" t="s">
        <v>2</v>
      </c>
      <c r="B162" s="830" t="s">
        <v>3</v>
      </c>
      <c r="C162" s="831"/>
      <c r="D162" s="832"/>
      <c r="E162" s="769" t="s">
        <v>18</v>
      </c>
      <c r="F162" s="769" t="s">
        <v>1</v>
      </c>
      <c r="G162" s="769" t="s">
        <v>29</v>
      </c>
      <c r="H162" s="260" t="s">
        <v>30</v>
      </c>
      <c r="I162" s="769" t="s">
        <v>69</v>
      </c>
      <c r="K162" s="42"/>
      <c r="L162" s="42"/>
    </row>
    <row r="163" spans="1:14" s="19" customFormat="1" ht="9.75" customHeight="1" x14ac:dyDescent="0.2">
      <c r="A163" s="225" t="s">
        <v>0</v>
      </c>
      <c r="B163" s="226"/>
      <c r="C163" s="226"/>
      <c r="D163" s="226"/>
      <c r="E163" s="227"/>
      <c r="F163" s="228"/>
      <c r="G163" s="229"/>
      <c r="H163" s="247"/>
      <c r="I163" s="52"/>
      <c r="J163"/>
      <c r="K163"/>
      <c r="L163"/>
      <c r="M163"/>
      <c r="N163"/>
    </row>
    <row r="164" spans="1:14" s="19" customFormat="1" ht="18" customHeight="1" x14ac:dyDescent="0.2">
      <c r="A164" s="224" t="s">
        <v>448</v>
      </c>
      <c r="B164" s="762" t="s">
        <v>46</v>
      </c>
      <c r="C164" s="762"/>
      <c r="D164" s="762"/>
      <c r="E164" s="230"/>
      <c r="F164" s="231"/>
      <c r="G164" s="232"/>
      <c r="H164" s="256"/>
      <c r="I164" s="232"/>
      <c r="J164" s="261"/>
      <c r="K164" s="234"/>
      <c r="L164" s="234"/>
      <c r="M164" s="234"/>
      <c r="N164" s="234"/>
    </row>
    <row r="165" spans="1:14" s="19" customFormat="1" ht="18" customHeight="1" x14ac:dyDescent="0.2">
      <c r="A165" s="30"/>
      <c r="B165" s="30"/>
      <c r="C165" s="30"/>
      <c r="D165" s="30"/>
      <c r="H165" s="201"/>
      <c r="K165" s="42"/>
      <c r="L165" s="42"/>
    </row>
    <row r="166" spans="1:14" s="19" customFormat="1" ht="18" customHeight="1" x14ac:dyDescent="0.2">
      <c r="A166" s="216" t="s">
        <v>449</v>
      </c>
      <c r="B166" s="827" t="s">
        <v>500</v>
      </c>
      <c r="C166" s="828"/>
      <c r="D166" s="828"/>
      <c r="E166" s="828"/>
      <c r="F166" s="828"/>
      <c r="G166" s="828"/>
      <c r="H166" s="828"/>
      <c r="I166" s="829"/>
      <c r="K166" s="42"/>
      <c r="L166" s="42"/>
      <c r="M166" s="859"/>
      <c r="N166" s="859"/>
    </row>
    <row r="167" spans="1:14" s="19" customFormat="1" ht="19.5" customHeight="1" x14ac:dyDescent="0.2">
      <c r="A167" s="217" t="s">
        <v>450</v>
      </c>
      <c r="B167" s="821" t="s">
        <v>345</v>
      </c>
      <c r="C167" s="822"/>
      <c r="D167" s="823"/>
      <c r="E167" s="272">
        <f>G13</f>
        <v>0</v>
      </c>
      <c r="F167" s="273" t="s">
        <v>21</v>
      </c>
      <c r="G167" s="721">
        <v>0</v>
      </c>
      <c r="H167" s="259">
        <f>ROUND(E167*G167,2)</f>
        <v>0</v>
      </c>
      <c r="I167" s="237">
        <f t="shared" ref="I167:I168" si="14">IF($G$15=0,0,ROUND(H167/FplkmBS1,3))</f>
        <v>0</v>
      </c>
      <c r="K167" s="42"/>
      <c r="L167" s="42"/>
      <c r="M167" s="859"/>
      <c r="N167" s="859"/>
    </row>
    <row r="168" spans="1:14" s="19" customFormat="1" ht="18" customHeight="1" x14ac:dyDescent="0.2">
      <c r="A168" s="217" t="s">
        <v>451</v>
      </c>
      <c r="B168" s="756" t="s">
        <v>371</v>
      </c>
      <c r="C168" s="757"/>
      <c r="D168" s="757"/>
      <c r="E168" s="272">
        <f>G14</f>
        <v>176482.92600000001</v>
      </c>
      <c r="F168" s="273" t="s">
        <v>21</v>
      </c>
      <c r="G168" s="274"/>
      <c r="H168" s="259">
        <f>ROUND(E168*G168,2)</f>
        <v>0</v>
      </c>
      <c r="I168" s="237">
        <f t="shared" si="14"/>
        <v>0</v>
      </c>
      <c r="K168" s="42"/>
      <c r="L168" s="42"/>
      <c r="M168" s="859"/>
      <c r="N168" s="859"/>
    </row>
    <row r="169" spans="1:14" s="19" customFormat="1" ht="18" customHeight="1" x14ac:dyDescent="0.2">
      <c r="A169" s="238"/>
      <c r="B169" s="824" t="s">
        <v>455</v>
      </c>
      <c r="C169" s="825"/>
      <c r="D169" s="825"/>
      <c r="E169" s="825"/>
      <c r="F169" s="825"/>
      <c r="G169" s="826"/>
      <c r="H169" s="239">
        <f>ROUND(SUM(H167:H168),2)</f>
        <v>0</v>
      </c>
      <c r="I169" s="240">
        <f>IF($G$15=0,0,ROUND(H169/FplkmBS1,3))</f>
        <v>0</v>
      </c>
      <c r="K169" s="42"/>
      <c r="L169" s="42"/>
      <c r="M169" s="859"/>
      <c r="N169" s="859"/>
    </row>
    <row r="170" spans="1:14" s="19" customFormat="1" ht="18" customHeight="1" x14ac:dyDescent="0.2">
      <c r="A170" s="30"/>
      <c r="B170" s="30"/>
      <c r="C170" s="30"/>
      <c r="D170" s="30"/>
      <c r="H170" s="201"/>
      <c r="K170" s="42"/>
      <c r="L170" s="42"/>
      <c r="M170" s="859"/>
      <c r="N170" s="859"/>
    </row>
    <row r="171" spans="1:14" s="19" customFormat="1" ht="18" customHeight="1" x14ac:dyDescent="0.2">
      <c r="A171" s="216" t="s">
        <v>452</v>
      </c>
      <c r="B171" s="827" t="s">
        <v>501</v>
      </c>
      <c r="C171" s="828"/>
      <c r="D171" s="828"/>
      <c r="E171" s="828"/>
      <c r="F171" s="828"/>
      <c r="G171" s="828"/>
      <c r="H171" s="828"/>
      <c r="I171" s="829"/>
      <c r="K171" s="42"/>
      <c r="L171" s="42"/>
      <c r="M171" s="859"/>
      <c r="N171" s="859"/>
    </row>
    <row r="172" spans="1:14" s="19" customFormat="1" ht="18.75" customHeight="1" x14ac:dyDescent="0.2">
      <c r="A172" s="217" t="s">
        <v>453</v>
      </c>
      <c r="B172" s="821" t="str">
        <f>B167</f>
        <v>TLBV</v>
      </c>
      <c r="C172" s="822"/>
      <c r="D172" s="822"/>
      <c r="E172" s="822"/>
      <c r="F172" s="822"/>
      <c r="G172" s="823"/>
      <c r="H172" s="719">
        <v>0</v>
      </c>
      <c r="I172" s="237">
        <f>IF($G$15=0,0,ROUND(H172/FplkmBS1,3))</f>
        <v>0</v>
      </c>
      <c r="K172" s="42"/>
      <c r="L172" s="42"/>
      <c r="M172" s="859"/>
      <c r="N172" s="859"/>
    </row>
    <row r="173" spans="1:14" s="19" customFormat="1" ht="18" customHeight="1" x14ac:dyDescent="0.2">
      <c r="A173" s="217" t="s">
        <v>454</v>
      </c>
      <c r="B173" s="756" t="s">
        <v>371</v>
      </c>
      <c r="C173" s="757"/>
      <c r="D173" s="757"/>
      <c r="E173" s="757"/>
      <c r="F173" s="757"/>
      <c r="G173" s="758"/>
      <c r="H173" s="198"/>
      <c r="I173" s="237">
        <f>IF($G$15=0,0,ROUND(H173/FplkmBS1,3))</f>
        <v>0</v>
      </c>
      <c r="K173" s="42"/>
      <c r="L173" s="42"/>
      <c r="M173" s="859"/>
      <c r="N173" s="859"/>
    </row>
    <row r="174" spans="1:14" s="19" customFormat="1" ht="20.100000000000001" customHeight="1" x14ac:dyDescent="0.2">
      <c r="A174" s="238"/>
      <c r="B174" s="824" t="s">
        <v>456</v>
      </c>
      <c r="C174" s="825"/>
      <c r="D174" s="825"/>
      <c r="E174" s="825"/>
      <c r="F174" s="825"/>
      <c r="G174" s="826"/>
      <c r="H174" s="239">
        <f>ROUND(SUM(H172:H173),2)</f>
        <v>0</v>
      </c>
      <c r="I174" s="240">
        <f>IF($G$15=0,0,ROUND(H174/FplkmBS1,3))</f>
        <v>0</v>
      </c>
      <c r="K174" s="42"/>
      <c r="L174" s="42"/>
    </row>
    <row r="175" spans="1:14" s="19" customFormat="1" ht="20.100000000000001" customHeight="1" x14ac:dyDescent="0.2">
      <c r="A175" s="30"/>
      <c r="B175" s="30"/>
      <c r="C175" s="30"/>
      <c r="D175" s="30"/>
      <c r="K175" s="42"/>
      <c r="L175" s="42"/>
    </row>
    <row r="176" spans="1:14" s="19" customFormat="1" ht="20.100000000000001" customHeight="1" x14ac:dyDescent="0.2">
      <c r="A176" s="270"/>
      <c r="B176" s="861" t="s">
        <v>457</v>
      </c>
      <c r="C176" s="861"/>
      <c r="D176" s="861"/>
      <c r="E176" s="861"/>
      <c r="F176" s="861"/>
      <c r="G176" s="861"/>
      <c r="H176" s="271">
        <f>H169+H174</f>
        <v>0</v>
      </c>
      <c r="I176" s="240">
        <f>IF($G$15=0,0,ROUND(H176/FplkmBS1,3))</f>
        <v>0</v>
      </c>
      <c r="J176" s="30"/>
      <c r="K176" s="66"/>
      <c r="L176" s="66"/>
    </row>
    <row r="177" spans="1:14" s="19" customFormat="1" ht="20.100000000000001" customHeight="1" x14ac:dyDescent="0.2">
      <c r="A177" s="30"/>
      <c r="B177" s="30"/>
      <c r="C177" s="30"/>
      <c r="D177" s="30"/>
      <c r="E177" s="30"/>
      <c r="F177" s="30"/>
      <c r="G177" s="30"/>
      <c r="H177" s="277"/>
      <c r="I177" s="30"/>
      <c r="J177" s="30"/>
      <c r="K177" s="66"/>
      <c r="L177" s="66"/>
    </row>
    <row r="178" spans="1:14" s="19" customFormat="1" ht="20.100000000000001" customHeight="1" x14ac:dyDescent="0.2">
      <c r="A178" s="840"/>
      <c r="B178" s="840"/>
      <c r="C178" s="840"/>
      <c r="D178" s="840"/>
      <c r="E178" s="840"/>
      <c r="F178" s="840"/>
      <c r="G178" s="840"/>
      <c r="H178" s="840"/>
      <c r="I178" s="30"/>
      <c r="J178" s="30"/>
      <c r="K178" s="66"/>
      <c r="L178" s="66"/>
    </row>
    <row r="179" spans="1:14" s="19" customFormat="1" ht="20.100000000000001" customHeight="1" x14ac:dyDescent="0.2">
      <c r="A179" s="30"/>
      <c r="B179" s="30"/>
      <c r="C179" s="30"/>
      <c r="D179" s="30"/>
      <c r="E179" s="30"/>
      <c r="F179" s="30"/>
      <c r="G179" s="30"/>
      <c r="H179" s="30"/>
      <c r="I179" s="30"/>
      <c r="J179" s="30"/>
      <c r="K179" s="66"/>
      <c r="L179" s="66"/>
    </row>
    <row r="180" spans="1:14" ht="9.9499999999999993" customHeight="1" x14ac:dyDescent="0.2">
      <c r="A180" s="30"/>
      <c r="B180" s="30"/>
      <c r="C180" s="30"/>
      <c r="D180" s="30"/>
      <c r="E180" s="30"/>
      <c r="F180" s="30"/>
      <c r="G180" s="30"/>
      <c r="H180" s="30"/>
      <c r="I180" s="30"/>
      <c r="J180" s="30"/>
      <c r="K180" s="66"/>
      <c r="L180" s="66"/>
      <c r="M180" s="19"/>
      <c r="N180" s="19"/>
    </row>
    <row r="181" spans="1:14" ht="9.9499999999999993" customHeight="1" x14ac:dyDescent="0.2">
      <c r="A181" s="30"/>
      <c r="B181" s="30"/>
      <c r="C181" s="30"/>
      <c r="D181" s="30"/>
      <c r="E181" s="30"/>
      <c r="F181" s="30"/>
      <c r="G181" s="30"/>
      <c r="H181" s="30"/>
      <c r="I181" s="30"/>
      <c r="J181" s="30"/>
      <c r="K181" s="66"/>
      <c r="L181" s="66"/>
      <c r="M181" s="19"/>
      <c r="N181" s="19"/>
    </row>
    <row r="182" spans="1:14" ht="9.9499999999999993" customHeight="1" x14ac:dyDescent="0.2">
      <c r="A182" s="30"/>
      <c r="B182" s="30"/>
      <c r="C182" s="30"/>
      <c r="D182" s="30"/>
      <c r="E182" s="30"/>
      <c r="F182" s="30"/>
      <c r="G182" s="30"/>
      <c r="H182" s="30"/>
      <c r="I182" s="30"/>
      <c r="J182" s="45"/>
      <c r="K182" s="66"/>
      <c r="L182" s="66"/>
    </row>
    <row r="183" spans="1:14" x14ac:dyDescent="0.2">
      <c r="A183" s="30"/>
      <c r="B183" s="30"/>
      <c r="C183" s="30"/>
      <c r="D183" s="30"/>
      <c r="E183" s="30"/>
      <c r="F183" s="30"/>
      <c r="G183" s="30"/>
      <c r="H183" s="30"/>
      <c r="I183" s="30"/>
      <c r="J183" s="45"/>
      <c r="K183" s="66"/>
      <c r="L183" s="66"/>
    </row>
    <row r="184" spans="1:14" x14ac:dyDescent="0.2">
      <c r="A184" s="30"/>
      <c r="B184" s="30"/>
      <c r="C184" s="30"/>
      <c r="D184" s="30"/>
      <c r="E184" s="30"/>
      <c r="F184" s="30"/>
      <c r="G184" s="30"/>
      <c r="H184" s="30"/>
      <c r="I184" s="30"/>
      <c r="J184" s="45"/>
      <c r="K184" s="66"/>
      <c r="L184" s="66"/>
    </row>
    <row r="185" spans="1:14" x14ac:dyDescent="0.2">
      <c r="A185" s="39"/>
      <c r="B185" s="34"/>
      <c r="C185" s="34"/>
      <c r="D185" s="34"/>
      <c r="E185" s="36"/>
      <c r="F185" s="37"/>
      <c r="G185" s="38"/>
      <c r="H185" s="38"/>
      <c r="I185" s="40"/>
      <c r="J185" s="45"/>
      <c r="K185" s="66"/>
      <c r="L185" s="66"/>
    </row>
    <row r="186" spans="1:14" x14ac:dyDescent="0.2">
      <c r="A186" s="39"/>
      <c r="B186" s="34"/>
      <c r="C186" s="34"/>
      <c r="D186" s="34"/>
      <c r="E186" s="36"/>
      <c r="F186" s="37"/>
      <c r="G186" s="38"/>
      <c r="H186" s="38"/>
      <c r="I186" s="40"/>
      <c r="J186" s="45"/>
      <c r="K186" s="66"/>
      <c r="L186" s="66"/>
    </row>
    <row r="187" spans="1:14" x14ac:dyDescent="0.2">
      <c r="A187" s="39"/>
      <c r="B187" s="34"/>
      <c r="C187" s="34"/>
      <c r="D187" s="34"/>
      <c r="E187" s="36"/>
      <c r="F187" s="37"/>
      <c r="G187" s="38"/>
      <c r="H187" s="38"/>
      <c r="I187" s="40"/>
      <c r="J187" s="45"/>
      <c r="K187" s="66"/>
      <c r="L187" s="66"/>
    </row>
    <row r="188" spans="1:14" x14ac:dyDescent="0.2">
      <c r="A188" s="45"/>
      <c r="B188" s="45"/>
      <c r="C188" s="45"/>
      <c r="D188" s="45"/>
      <c r="E188" s="45"/>
      <c r="F188" s="45"/>
      <c r="G188" s="45"/>
      <c r="H188" s="45"/>
      <c r="I188" s="278"/>
      <c r="J188" s="45"/>
      <c r="K188" s="66"/>
      <c r="L188" s="66"/>
    </row>
    <row r="189" spans="1:14" x14ac:dyDescent="0.2">
      <c r="A189" s="41"/>
      <c r="B189" s="2"/>
      <c r="E189" s="279"/>
      <c r="F189" s="280"/>
      <c r="G189" s="45"/>
      <c r="H189" s="45"/>
      <c r="I189" s="278"/>
      <c r="J189" s="45"/>
      <c r="K189" s="66"/>
      <c r="L189" s="66"/>
    </row>
    <row r="190" spans="1:14" x14ac:dyDescent="0.2">
      <c r="A190" s="41"/>
      <c r="B190" s="2"/>
      <c r="E190" s="279"/>
      <c r="F190" s="280"/>
      <c r="G190" s="45"/>
      <c r="H190" s="45"/>
      <c r="I190" s="278"/>
      <c r="J190" s="45"/>
      <c r="K190" s="66"/>
      <c r="L190" s="66"/>
    </row>
    <row r="191" spans="1:14" x14ac:dyDescent="0.2">
      <c r="A191" s="41"/>
      <c r="B191" s="2"/>
      <c r="E191" s="279"/>
      <c r="F191" s="280"/>
      <c r="G191" s="45"/>
      <c r="H191" s="45"/>
      <c r="I191" s="278"/>
      <c r="J191" s="45"/>
      <c r="K191" s="66"/>
      <c r="L191" s="66"/>
    </row>
    <row r="192" spans="1:14" x14ac:dyDescent="0.2">
      <c r="A192" s="41"/>
      <c r="B192" s="2"/>
      <c r="E192" s="279"/>
      <c r="F192" s="280"/>
      <c r="G192" s="45"/>
      <c r="H192" s="45"/>
      <c r="I192" s="278"/>
      <c r="J192" s="45"/>
      <c r="K192" s="66"/>
      <c r="L192" s="66"/>
    </row>
    <row r="193" spans="1:12" x14ac:dyDescent="0.2">
      <c r="A193" s="41"/>
      <c r="B193" s="2"/>
      <c r="E193" s="279"/>
      <c r="F193" s="280"/>
      <c r="G193" s="45"/>
      <c r="H193" s="45"/>
      <c r="I193" s="278"/>
      <c r="J193" s="45"/>
      <c r="K193" s="66"/>
      <c r="L193" s="66"/>
    </row>
    <row r="194" spans="1:12" x14ac:dyDescent="0.2">
      <c r="A194" s="41"/>
      <c r="B194" s="2"/>
      <c r="E194" s="279"/>
      <c r="F194" s="280"/>
      <c r="G194" s="45"/>
      <c r="H194" s="45"/>
      <c r="I194" s="278"/>
      <c r="J194" s="45"/>
      <c r="K194" s="66"/>
      <c r="L194" s="66"/>
    </row>
    <row r="195" spans="1:12" x14ac:dyDescent="0.2">
      <c r="A195" s="41"/>
      <c r="B195" s="2"/>
      <c r="E195" s="279"/>
      <c r="F195" s="280"/>
      <c r="G195" s="45"/>
      <c r="H195" s="45"/>
      <c r="I195" s="278"/>
      <c r="J195" s="45"/>
      <c r="K195" s="66"/>
      <c r="L195" s="66"/>
    </row>
    <row r="196" spans="1:12" x14ac:dyDescent="0.2">
      <c r="A196" s="41"/>
      <c r="B196" s="2"/>
      <c r="E196" s="279"/>
      <c r="F196" s="280"/>
      <c r="G196" s="45"/>
      <c r="H196" s="45"/>
      <c r="I196" s="278"/>
      <c r="J196" s="45"/>
      <c r="K196" s="66"/>
      <c r="L196" s="66"/>
    </row>
    <row r="197" spans="1:12" x14ac:dyDescent="0.2">
      <c r="A197" s="41"/>
      <c r="B197" s="2"/>
      <c r="E197" s="279"/>
      <c r="F197" s="280"/>
      <c r="G197" s="45"/>
      <c r="H197" s="45"/>
      <c r="I197" s="278"/>
      <c r="J197" s="45"/>
      <c r="K197" s="66"/>
      <c r="L197" s="66"/>
    </row>
    <row r="198" spans="1:12" x14ac:dyDescent="0.2">
      <c r="A198" s="41"/>
      <c r="B198" s="2"/>
      <c r="E198" s="279"/>
      <c r="F198" s="280"/>
      <c r="G198" s="45"/>
      <c r="H198" s="45"/>
      <c r="I198" s="278"/>
      <c r="J198" s="45"/>
      <c r="K198" s="66"/>
      <c r="L198" s="66"/>
    </row>
    <row r="199" spans="1:12" x14ac:dyDescent="0.2">
      <c r="A199" s="41"/>
      <c r="B199" s="2"/>
      <c r="E199" s="279"/>
      <c r="F199" s="280"/>
      <c r="G199" s="45"/>
      <c r="H199" s="45"/>
      <c r="I199" s="278"/>
      <c r="J199" s="45"/>
      <c r="K199" s="66"/>
      <c r="L199" s="66"/>
    </row>
    <row r="200" spans="1:12" x14ac:dyDescent="0.2">
      <c r="A200" s="41"/>
      <c r="B200" s="2"/>
      <c r="E200" s="279"/>
      <c r="F200" s="280"/>
      <c r="G200" s="45"/>
      <c r="H200" s="45"/>
      <c r="I200" s="278"/>
      <c r="J200" s="45"/>
      <c r="K200" s="66"/>
      <c r="L200" s="66"/>
    </row>
    <row r="201" spans="1:12" x14ac:dyDescent="0.2">
      <c r="A201" s="41"/>
      <c r="B201" s="2"/>
      <c r="E201" s="279"/>
      <c r="F201" s="280"/>
      <c r="G201" s="45"/>
      <c r="H201" s="45"/>
      <c r="I201" s="278"/>
      <c r="J201" s="45"/>
      <c r="K201" s="66"/>
      <c r="L201" s="66"/>
    </row>
    <row r="202" spans="1:12" x14ac:dyDescent="0.2">
      <c r="A202" s="41"/>
      <c r="B202" s="2"/>
      <c r="E202" s="279"/>
      <c r="F202" s="280"/>
      <c r="G202" s="45"/>
      <c r="H202" s="45"/>
      <c r="I202" s="278"/>
      <c r="J202" s="45"/>
      <c r="K202" s="66"/>
      <c r="L202" s="66"/>
    </row>
    <row r="203" spans="1:12" x14ac:dyDescent="0.2">
      <c r="A203" s="41"/>
      <c r="B203" s="2"/>
      <c r="E203" s="279"/>
      <c r="F203" s="280"/>
      <c r="G203" s="45"/>
      <c r="H203" s="45"/>
      <c r="I203" s="278"/>
      <c r="J203" s="45"/>
      <c r="K203" s="66"/>
      <c r="L203" s="66"/>
    </row>
    <row r="204" spans="1:12" x14ac:dyDescent="0.2">
      <c r="A204" s="41"/>
      <c r="B204" s="2"/>
      <c r="E204" s="279"/>
      <c r="F204" s="280"/>
      <c r="G204" s="45"/>
      <c r="H204" s="45"/>
      <c r="I204" s="278"/>
      <c r="J204" s="45"/>
      <c r="K204" s="66"/>
      <c r="L204" s="66"/>
    </row>
    <row r="205" spans="1:12" x14ac:dyDescent="0.2">
      <c r="A205" s="41"/>
      <c r="B205" s="2"/>
      <c r="E205" s="279"/>
      <c r="F205" s="280"/>
      <c r="G205" s="45"/>
      <c r="H205" s="45"/>
      <c r="I205" s="278"/>
      <c r="J205" s="45"/>
      <c r="K205" s="66"/>
      <c r="L205" s="66"/>
    </row>
    <row r="206" spans="1:12" x14ac:dyDescent="0.2">
      <c r="A206" s="41"/>
      <c r="B206" s="2"/>
      <c r="E206" s="279"/>
      <c r="F206" s="280"/>
      <c r="G206" s="45"/>
      <c r="H206" s="45"/>
      <c r="I206" s="278"/>
      <c r="J206" s="45"/>
      <c r="K206" s="66"/>
      <c r="L206" s="66"/>
    </row>
    <row r="207" spans="1:12" x14ac:dyDescent="0.2">
      <c r="A207" s="41"/>
      <c r="B207" s="2"/>
      <c r="E207" s="279"/>
      <c r="F207" s="280"/>
      <c r="G207" s="45"/>
      <c r="H207" s="45"/>
      <c r="I207" s="278"/>
      <c r="J207" s="45"/>
      <c r="K207" s="66"/>
      <c r="L207" s="66"/>
    </row>
    <row r="208" spans="1:12" x14ac:dyDescent="0.2">
      <c r="A208" s="41"/>
      <c r="B208" s="2"/>
      <c r="E208" s="279"/>
      <c r="F208" s="280"/>
      <c r="G208" s="45"/>
      <c r="H208" s="45"/>
      <c r="I208" s="278"/>
      <c r="J208" s="45"/>
      <c r="K208" s="66"/>
      <c r="L208" s="66"/>
    </row>
    <row r="209" spans="1:12" x14ac:dyDescent="0.2">
      <c r="A209" s="41"/>
      <c r="B209" s="2"/>
      <c r="E209" s="279"/>
      <c r="F209" s="280"/>
      <c r="G209" s="45"/>
      <c r="H209" s="45"/>
      <c r="I209" s="278"/>
      <c r="J209" s="45"/>
      <c r="K209" s="66"/>
      <c r="L209" s="66"/>
    </row>
    <row r="210" spans="1:12" x14ac:dyDescent="0.2">
      <c r="A210" s="41"/>
      <c r="B210" s="2"/>
      <c r="E210" s="279"/>
      <c r="F210" s="280"/>
      <c r="G210" s="45"/>
      <c r="H210" s="45"/>
      <c r="I210" s="278"/>
      <c r="J210" s="45"/>
      <c r="K210" s="66"/>
      <c r="L210" s="66"/>
    </row>
    <row r="211" spans="1:12" x14ac:dyDescent="0.2">
      <c r="A211" s="41"/>
      <c r="B211" s="2"/>
      <c r="E211" s="279"/>
      <c r="F211" s="280"/>
      <c r="G211" s="45"/>
      <c r="H211" s="45"/>
      <c r="I211" s="278"/>
      <c r="J211" s="45"/>
      <c r="K211" s="66"/>
      <c r="L211" s="66"/>
    </row>
    <row r="212" spans="1:12" x14ac:dyDescent="0.2">
      <c r="A212" s="41"/>
      <c r="B212" s="2"/>
      <c r="E212" s="279"/>
      <c r="F212" s="280"/>
      <c r="G212" s="45"/>
      <c r="H212" s="45"/>
      <c r="I212" s="278"/>
      <c r="J212" s="45"/>
      <c r="K212" s="66"/>
      <c r="L212" s="66"/>
    </row>
    <row r="213" spans="1:12" x14ac:dyDescent="0.2">
      <c r="A213" s="41"/>
      <c r="B213" s="2"/>
      <c r="E213" s="279"/>
      <c r="F213" s="280"/>
      <c r="G213" s="45"/>
      <c r="H213" s="45"/>
      <c r="I213" s="278"/>
      <c r="J213" s="45"/>
      <c r="K213" s="66"/>
      <c r="L213" s="66"/>
    </row>
    <row r="214" spans="1:12" x14ac:dyDescent="0.2">
      <c r="A214" s="41"/>
      <c r="B214" s="2"/>
      <c r="E214" s="279"/>
      <c r="F214" s="280"/>
      <c r="G214" s="45"/>
      <c r="H214" s="45"/>
      <c r="I214" s="278"/>
      <c r="J214" s="45"/>
      <c r="K214" s="66"/>
      <c r="L214" s="66"/>
    </row>
    <row r="215" spans="1:12" x14ac:dyDescent="0.2">
      <c r="A215" s="41"/>
      <c r="B215" s="2"/>
      <c r="E215" s="279"/>
      <c r="F215" s="280"/>
      <c r="G215" s="45"/>
      <c r="H215" s="45"/>
      <c r="I215" s="278"/>
      <c r="J215" s="45"/>
      <c r="K215" s="66"/>
      <c r="L215" s="66"/>
    </row>
    <row r="216" spans="1:12" x14ac:dyDescent="0.2">
      <c r="A216" s="41"/>
      <c r="B216" s="2"/>
      <c r="E216" s="279"/>
      <c r="F216" s="280"/>
      <c r="G216" s="45"/>
      <c r="H216" s="45"/>
      <c r="I216" s="278"/>
      <c r="J216" s="45"/>
      <c r="K216" s="66"/>
      <c r="L216" s="66"/>
    </row>
    <row r="217" spans="1:12" x14ac:dyDescent="0.2">
      <c r="A217" s="41"/>
      <c r="B217" s="2"/>
      <c r="E217" s="279"/>
      <c r="F217" s="280"/>
      <c r="G217" s="45"/>
      <c r="H217" s="45"/>
      <c r="I217" s="278"/>
      <c r="J217" s="45"/>
      <c r="K217" s="66"/>
      <c r="L217" s="66"/>
    </row>
    <row r="218" spans="1:12" x14ac:dyDescent="0.2">
      <c r="A218" s="41"/>
      <c r="B218" s="2"/>
      <c r="E218" s="279"/>
      <c r="F218" s="280"/>
      <c r="G218" s="45"/>
      <c r="H218" s="45"/>
      <c r="I218" s="278"/>
      <c r="J218" s="45"/>
      <c r="K218" s="66"/>
      <c r="L218" s="66"/>
    </row>
    <row r="219" spans="1:12" x14ac:dyDescent="0.2">
      <c r="A219" s="41"/>
      <c r="B219" s="2"/>
      <c r="E219" s="279"/>
      <c r="F219" s="280"/>
      <c r="G219" s="45"/>
      <c r="H219" s="45"/>
      <c r="I219" s="278"/>
      <c r="J219" s="45"/>
      <c r="K219" s="66"/>
      <c r="L219" s="66"/>
    </row>
    <row r="220" spans="1:12" x14ac:dyDescent="0.2">
      <c r="A220" s="41"/>
      <c r="B220" s="2"/>
      <c r="E220" s="279"/>
      <c r="F220" s="280"/>
      <c r="G220" s="45"/>
      <c r="H220" s="45"/>
      <c r="I220" s="278"/>
      <c r="J220" s="45"/>
      <c r="K220" s="66"/>
      <c r="L220" s="66"/>
    </row>
    <row r="221" spans="1:12" x14ac:dyDescent="0.2">
      <c r="A221" s="41"/>
      <c r="B221" s="2"/>
      <c r="E221" s="279"/>
      <c r="F221" s="280"/>
      <c r="G221" s="45"/>
      <c r="H221" s="45"/>
      <c r="I221" s="278"/>
      <c r="J221" s="45"/>
      <c r="K221" s="66"/>
      <c r="L221" s="66"/>
    </row>
    <row r="222" spans="1:12" x14ac:dyDescent="0.2">
      <c r="A222" s="41"/>
      <c r="B222" s="2"/>
      <c r="E222" s="279"/>
      <c r="F222" s="280"/>
      <c r="G222" s="45"/>
      <c r="H222" s="45"/>
      <c r="I222" s="278"/>
      <c r="J222" s="45"/>
      <c r="K222" s="66"/>
      <c r="L222" s="66"/>
    </row>
    <row r="223" spans="1:12" x14ac:dyDescent="0.2">
      <c r="A223" s="41"/>
      <c r="B223" s="2"/>
      <c r="E223" s="279"/>
      <c r="F223" s="280"/>
      <c r="G223" s="45"/>
      <c r="H223" s="45"/>
      <c r="I223" s="278"/>
      <c r="J223" s="45"/>
      <c r="K223" s="66"/>
      <c r="L223" s="66"/>
    </row>
    <row r="224" spans="1:12" x14ac:dyDescent="0.2">
      <c r="A224" s="41"/>
      <c r="B224" s="2"/>
      <c r="E224" s="279"/>
      <c r="F224" s="280"/>
      <c r="G224" s="45"/>
      <c r="H224" s="45"/>
      <c r="I224" s="278"/>
      <c r="J224" s="45"/>
      <c r="K224" s="66"/>
      <c r="L224" s="66"/>
    </row>
    <row r="225" spans="1:12" x14ac:dyDescent="0.2">
      <c r="A225" s="41"/>
      <c r="B225" s="2"/>
      <c r="E225" s="279"/>
      <c r="F225" s="280"/>
      <c r="G225" s="45"/>
      <c r="H225" s="45"/>
      <c r="I225" s="278"/>
      <c r="J225" s="45"/>
      <c r="K225" s="66"/>
      <c r="L225" s="66"/>
    </row>
    <row r="226" spans="1:12" x14ac:dyDescent="0.2">
      <c r="A226" s="41"/>
      <c r="B226" s="2"/>
      <c r="E226" s="279"/>
      <c r="F226" s="280"/>
      <c r="G226" s="45"/>
      <c r="H226" s="45"/>
      <c r="I226" s="278"/>
      <c r="J226" s="45"/>
      <c r="K226" s="66"/>
      <c r="L226" s="66"/>
    </row>
    <row r="227" spans="1:12" x14ac:dyDescent="0.2">
      <c r="A227" s="41"/>
      <c r="B227" s="2"/>
      <c r="E227" s="279"/>
      <c r="F227" s="280"/>
      <c r="G227" s="45"/>
      <c r="H227" s="45"/>
      <c r="I227" s="278"/>
      <c r="J227" s="45"/>
      <c r="K227" s="66"/>
      <c r="L227" s="66"/>
    </row>
    <row r="228" spans="1:12" x14ac:dyDescent="0.2">
      <c r="A228" s="41"/>
      <c r="B228" s="2"/>
      <c r="E228" s="279"/>
      <c r="F228" s="280"/>
      <c r="G228" s="45"/>
      <c r="H228" s="45"/>
      <c r="I228" s="278"/>
      <c r="J228" s="45"/>
      <c r="K228" s="66"/>
      <c r="L228" s="66"/>
    </row>
    <row r="229" spans="1:12" x14ac:dyDescent="0.2">
      <c r="A229" s="41"/>
      <c r="B229" s="2"/>
      <c r="E229" s="279"/>
      <c r="F229" s="280"/>
      <c r="G229" s="45"/>
      <c r="H229" s="45"/>
      <c r="I229" s="278"/>
      <c r="J229" s="45"/>
      <c r="K229" s="66"/>
      <c r="L229" s="66"/>
    </row>
    <row r="230" spans="1:12" x14ac:dyDescent="0.2">
      <c r="A230" s="41"/>
      <c r="B230" s="2"/>
      <c r="E230" s="279"/>
      <c r="F230" s="280"/>
      <c r="G230" s="45"/>
      <c r="H230" s="45"/>
      <c r="I230" s="278"/>
      <c r="J230" s="45"/>
      <c r="K230" s="66"/>
      <c r="L230" s="66"/>
    </row>
    <row r="231" spans="1:12" x14ac:dyDescent="0.2">
      <c r="A231" s="41"/>
      <c r="B231" s="2"/>
      <c r="E231" s="279"/>
      <c r="F231" s="280"/>
      <c r="G231" s="45"/>
      <c r="H231" s="45"/>
      <c r="I231" s="278"/>
      <c r="J231" s="45"/>
      <c r="K231" s="66"/>
      <c r="L231" s="66"/>
    </row>
    <row r="232" spans="1:12" x14ac:dyDescent="0.2">
      <c r="A232" s="41"/>
      <c r="B232" s="2"/>
      <c r="E232" s="279"/>
      <c r="F232" s="280"/>
      <c r="G232" s="45"/>
      <c r="H232" s="45"/>
      <c r="I232" s="278"/>
      <c r="J232" s="45"/>
      <c r="K232" s="66"/>
      <c r="L232" s="66"/>
    </row>
    <row r="233" spans="1:12" x14ac:dyDescent="0.2">
      <c r="A233" s="41"/>
      <c r="B233" s="2"/>
      <c r="E233" s="279"/>
      <c r="F233" s="280"/>
      <c r="G233" s="45"/>
      <c r="H233" s="45"/>
      <c r="I233" s="278"/>
      <c r="J233" s="45"/>
      <c r="K233" s="66"/>
      <c r="L233" s="66"/>
    </row>
    <row r="234" spans="1:12" x14ac:dyDescent="0.2">
      <c r="A234" s="41"/>
      <c r="B234" s="2"/>
      <c r="E234" s="279"/>
      <c r="F234" s="280"/>
      <c r="G234" s="45"/>
      <c r="H234" s="45"/>
      <c r="I234" s="278"/>
      <c r="J234" s="45"/>
      <c r="K234" s="66"/>
      <c r="L234" s="66"/>
    </row>
    <row r="235" spans="1:12" x14ac:dyDescent="0.2">
      <c r="A235" s="41"/>
      <c r="B235" s="2"/>
      <c r="E235" s="279"/>
      <c r="F235" s="280"/>
      <c r="G235" s="45"/>
      <c r="H235" s="45"/>
      <c r="I235" s="278"/>
      <c r="J235" s="45"/>
      <c r="K235" s="66"/>
      <c r="L235" s="66"/>
    </row>
    <row r="236" spans="1:12" x14ac:dyDescent="0.2">
      <c r="A236" s="41"/>
      <c r="B236" s="2"/>
      <c r="E236" s="279"/>
      <c r="F236" s="280"/>
      <c r="G236" s="45"/>
      <c r="H236" s="45"/>
      <c r="I236" s="278"/>
      <c r="J236" s="45"/>
      <c r="K236" s="66"/>
      <c r="L236" s="66"/>
    </row>
    <row r="237" spans="1:12" x14ac:dyDescent="0.2">
      <c r="A237" s="41"/>
      <c r="B237" s="2"/>
      <c r="E237" s="279"/>
      <c r="F237" s="280"/>
      <c r="G237" s="45"/>
      <c r="H237" s="45"/>
      <c r="I237" s="278"/>
      <c r="J237" s="45"/>
      <c r="K237" s="66"/>
      <c r="L237" s="66"/>
    </row>
    <row r="238" spans="1:12" x14ac:dyDescent="0.2">
      <c r="A238" s="41"/>
      <c r="B238" s="2"/>
      <c r="E238" s="279"/>
      <c r="F238" s="280"/>
      <c r="G238" s="45"/>
      <c r="H238" s="45"/>
      <c r="I238" s="278"/>
      <c r="J238" s="45"/>
      <c r="K238" s="66"/>
      <c r="L238" s="66"/>
    </row>
    <row r="239" spans="1:12" x14ac:dyDescent="0.2">
      <c r="A239" s="41"/>
      <c r="B239" s="2"/>
      <c r="E239" s="279"/>
      <c r="F239" s="280"/>
      <c r="G239" s="45"/>
      <c r="H239" s="45"/>
      <c r="I239" s="278"/>
      <c r="J239" s="45"/>
      <c r="K239" s="66"/>
      <c r="L239" s="66"/>
    </row>
    <row r="240" spans="1:12" x14ac:dyDescent="0.2">
      <c r="A240" s="41"/>
      <c r="B240" s="2"/>
      <c r="E240" s="279"/>
      <c r="F240" s="280"/>
      <c r="G240" s="45"/>
      <c r="H240" s="45"/>
      <c r="I240" s="278"/>
      <c r="J240" s="45"/>
      <c r="K240" s="66"/>
      <c r="L240" s="66"/>
    </row>
    <row r="241" spans="1:12" x14ac:dyDescent="0.2">
      <c r="A241" s="41"/>
      <c r="B241" s="2"/>
      <c r="E241" s="279"/>
      <c r="F241" s="280"/>
      <c r="G241" s="45"/>
      <c r="H241" s="45"/>
      <c r="I241" s="278"/>
      <c r="J241" s="45"/>
      <c r="K241" s="66"/>
      <c r="L241" s="66"/>
    </row>
    <row r="242" spans="1:12" x14ac:dyDescent="0.2">
      <c r="A242" s="41"/>
      <c r="B242" s="2"/>
      <c r="E242" s="279"/>
      <c r="F242" s="280"/>
      <c r="G242" s="45"/>
      <c r="H242" s="45"/>
      <c r="I242" s="278"/>
      <c r="J242" s="45"/>
      <c r="K242" s="66"/>
      <c r="L242" s="66"/>
    </row>
    <row r="243" spans="1:12" x14ac:dyDescent="0.2">
      <c r="A243" s="41"/>
      <c r="B243" s="2"/>
      <c r="E243" s="279"/>
      <c r="F243" s="280"/>
      <c r="G243" s="45"/>
      <c r="H243" s="45"/>
      <c r="I243" s="278"/>
      <c r="J243" s="45"/>
      <c r="K243" s="66"/>
      <c r="L243" s="66"/>
    </row>
    <row r="244" spans="1:12" x14ac:dyDescent="0.2">
      <c r="A244" s="41"/>
      <c r="B244" s="2"/>
      <c r="E244" s="279"/>
      <c r="F244" s="280"/>
      <c r="G244" s="45"/>
      <c r="H244" s="45"/>
      <c r="I244" s="278"/>
      <c r="J244" s="45"/>
      <c r="K244" s="66"/>
      <c r="L244" s="66"/>
    </row>
    <row r="245" spans="1:12" x14ac:dyDescent="0.2">
      <c r="A245" s="41"/>
      <c r="B245" s="2"/>
      <c r="E245" s="279"/>
      <c r="F245" s="280"/>
      <c r="G245" s="45"/>
      <c r="H245" s="45"/>
      <c r="I245" s="278"/>
      <c r="J245" s="45"/>
      <c r="K245" s="66"/>
      <c r="L245" s="66"/>
    </row>
    <row r="246" spans="1:12" x14ac:dyDescent="0.2">
      <c r="A246" s="41"/>
      <c r="B246" s="2"/>
      <c r="E246" s="279"/>
      <c r="F246" s="280"/>
      <c r="G246" s="45"/>
      <c r="H246" s="45"/>
      <c r="I246" s="278"/>
      <c r="J246" s="45"/>
      <c r="K246" s="66"/>
      <c r="L246" s="66"/>
    </row>
    <row r="247" spans="1:12" x14ac:dyDescent="0.2">
      <c r="A247" s="41"/>
      <c r="B247" s="2"/>
      <c r="E247" s="279"/>
      <c r="F247" s="280"/>
      <c r="G247" s="45"/>
      <c r="H247" s="45"/>
      <c r="I247" s="278"/>
      <c r="J247" s="45"/>
      <c r="K247" s="66"/>
      <c r="L247" s="66"/>
    </row>
    <row r="248" spans="1:12" x14ac:dyDescent="0.2">
      <c r="A248" s="41"/>
      <c r="B248" s="2"/>
      <c r="E248" s="279"/>
      <c r="F248" s="280"/>
      <c r="G248" s="45"/>
      <c r="H248" s="45"/>
      <c r="I248" s="278"/>
      <c r="J248" s="45"/>
      <c r="K248" s="66"/>
      <c r="L248" s="66"/>
    </row>
    <row r="249" spans="1:12" x14ac:dyDescent="0.2">
      <c r="A249" s="41"/>
      <c r="B249" s="2"/>
      <c r="E249" s="279"/>
      <c r="F249" s="280"/>
      <c r="G249" s="45"/>
      <c r="H249" s="45"/>
      <c r="I249" s="278"/>
      <c r="J249" s="45"/>
      <c r="K249" s="66"/>
      <c r="L249" s="66"/>
    </row>
    <row r="250" spans="1:12" x14ac:dyDescent="0.2">
      <c r="A250" s="41"/>
      <c r="B250" s="2"/>
      <c r="E250" s="279"/>
      <c r="F250" s="280"/>
      <c r="G250" s="45"/>
      <c r="H250" s="45"/>
      <c r="I250" s="278"/>
      <c r="J250" s="45"/>
      <c r="K250" s="66"/>
      <c r="L250" s="66"/>
    </row>
    <row r="251" spans="1:12" x14ac:dyDescent="0.2">
      <c r="A251" s="41"/>
      <c r="B251" s="2"/>
      <c r="E251" s="279"/>
      <c r="F251" s="280"/>
      <c r="G251" s="45"/>
      <c r="H251" s="45"/>
      <c r="I251" s="278"/>
      <c r="J251" s="45"/>
      <c r="K251" s="66"/>
      <c r="L251" s="66"/>
    </row>
    <row r="252" spans="1:12" x14ac:dyDescent="0.2">
      <c r="A252" s="41"/>
      <c r="B252" s="2"/>
      <c r="E252" s="279"/>
      <c r="F252" s="280"/>
      <c r="G252" s="45"/>
      <c r="H252" s="45"/>
      <c r="I252" s="278"/>
      <c r="J252" s="45"/>
      <c r="K252" s="66"/>
      <c r="L252" s="66"/>
    </row>
    <row r="253" spans="1:12" x14ac:dyDescent="0.2">
      <c r="A253" s="41"/>
      <c r="B253" s="2"/>
      <c r="E253" s="279"/>
      <c r="F253" s="280"/>
      <c r="G253" s="45"/>
      <c r="H253" s="45"/>
      <c r="I253" s="278"/>
      <c r="J253" s="45"/>
      <c r="K253" s="66"/>
      <c r="L253" s="66"/>
    </row>
    <row r="254" spans="1:12" x14ac:dyDescent="0.2">
      <c r="A254" s="41"/>
      <c r="B254" s="2"/>
      <c r="E254" s="279"/>
      <c r="F254" s="280"/>
      <c r="G254" s="45"/>
      <c r="H254" s="45"/>
      <c r="I254" s="278"/>
      <c r="J254" s="45"/>
      <c r="K254" s="66"/>
      <c r="L254" s="66"/>
    </row>
    <row r="255" spans="1:12" x14ac:dyDescent="0.2">
      <c r="A255" s="41"/>
      <c r="B255" s="2"/>
      <c r="E255" s="279"/>
      <c r="F255" s="280"/>
      <c r="G255" s="45"/>
      <c r="H255" s="45"/>
      <c r="I255" s="278"/>
      <c r="J255" s="45"/>
      <c r="K255" s="66"/>
      <c r="L255" s="66"/>
    </row>
    <row r="256" spans="1:12" x14ac:dyDescent="0.2">
      <c r="A256" s="41"/>
      <c r="B256" s="2"/>
      <c r="E256" s="279"/>
      <c r="F256" s="280"/>
      <c r="G256" s="45"/>
      <c r="H256" s="45"/>
      <c r="I256" s="278"/>
      <c r="J256" s="45"/>
      <c r="K256" s="66"/>
      <c r="L256" s="66"/>
    </row>
    <row r="257" spans="1:12" x14ac:dyDescent="0.2">
      <c r="A257" s="41"/>
      <c r="B257" s="2"/>
      <c r="E257" s="279"/>
      <c r="F257" s="280"/>
      <c r="G257" s="45"/>
      <c r="H257" s="45"/>
      <c r="I257" s="278"/>
      <c r="J257" s="45"/>
      <c r="K257" s="66"/>
      <c r="L257" s="66"/>
    </row>
    <row r="258" spans="1:12" x14ac:dyDescent="0.2">
      <c r="A258" s="41"/>
      <c r="B258" s="2"/>
      <c r="E258" s="279"/>
      <c r="F258" s="280"/>
      <c r="G258" s="45"/>
      <c r="H258" s="45"/>
      <c r="I258" s="278"/>
      <c r="J258" s="45"/>
      <c r="K258" s="66"/>
      <c r="L258" s="66"/>
    </row>
    <row r="259" spans="1:12" x14ac:dyDescent="0.2">
      <c r="A259" s="41"/>
      <c r="B259" s="2"/>
      <c r="E259" s="279"/>
      <c r="F259" s="280"/>
      <c r="G259" s="45"/>
      <c r="H259" s="45"/>
      <c r="I259" s="278"/>
      <c r="J259" s="45"/>
      <c r="K259" s="66"/>
      <c r="L259" s="66"/>
    </row>
    <row r="260" spans="1:12" x14ac:dyDescent="0.2">
      <c r="A260" s="41"/>
      <c r="B260" s="2"/>
      <c r="E260" s="279"/>
      <c r="F260" s="280"/>
      <c r="G260" s="45"/>
      <c r="H260" s="45"/>
      <c r="I260" s="278"/>
      <c r="J260" s="45"/>
      <c r="K260" s="66"/>
      <c r="L260" s="66"/>
    </row>
    <row r="261" spans="1:12" x14ac:dyDescent="0.2">
      <c r="A261" s="41"/>
      <c r="B261" s="2"/>
      <c r="E261" s="279"/>
      <c r="F261" s="280"/>
      <c r="G261" s="45"/>
      <c r="H261" s="45"/>
      <c r="I261" s="278"/>
      <c r="J261" s="45"/>
      <c r="K261" s="66"/>
      <c r="L261" s="66"/>
    </row>
    <row r="262" spans="1:12" x14ac:dyDescent="0.2">
      <c r="A262" s="41"/>
      <c r="B262" s="2"/>
      <c r="E262" s="279"/>
      <c r="F262" s="280"/>
      <c r="G262" s="45"/>
      <c r="H262" s="45"/>
      <c r="I262" s="278"/>
      <c r="J262" s="45"/>
      <c r="K262" s="66"/>
      <c r="L262" s="66"/>
    </row>
    <row r="263" spans="1:12" x14ac:dyDescent="0.2">
      <c r="A263" s="41"/>
      <c r="B263" s="2"/>
      <c r="E263" s="279"/>
      <c r="F263" s="280"/>
      <c r="G263" s="45"/>
      <c r="H263" s="45"/>
      <c r="I263" s="278"/>
      <c r="J263" s="45"/>
      <c r="K263" s="66"/>
      <c r="L263" s="66"/>
    </row>
    <row r="264" spans="1:12" x14ac:dyDescent="0.2">
      <c r="A264" s="41"/>
      <c r="B264" s="2"/>
      <c r="E264" s="279"/>
      <c r="F264" s="280"/>
      <c r="G264" s="45"/>
      <c r="H264" s="45"/>
      <c r="I264" s="278"/>
      <c r="J264" s="45"/>
      <c r="K264" s="66"/>
      <c r="L264" s="66"/>
    </row>
    <row r="265" spans="1:12" x14ac:dyDescent="0.2">
      <c r="A265" s="41"/>
      <c r="B265" s="2"/>
      <c r="E265" s="279"/>
      <c r="F265" s="280"/>
      <c r="G265" s="45"/>
      <c r="H265" s="45"/>
      <c r="I265" s="278"/>
      <c r="J265" s="45"/>
      <c r="K265" s="66"/>
      <c r="L265" s="66"/>
    </row>
    <row r="266" spans="1:12" x14ac:dyDescent="0.2">
      <c r="A266" s="41"/>
      <c r="B266" s="2"/>
      <c r="E266" s="279"/>
      <c r="F266" s="280"/>
      <c r="G266" s="45"/>
      <c r="H266" s="45"/>
      <c r="I266" s="278"/>
      <c r="J266" s="45"/>
      <c r="K266" s="66"/>
      <c r="L266" s="66"/>
    </row>
    <row r="267" spans="1:12" x14ac:dyDescent="0.2">
      <c r="A267" s="41"/>
      <c r="B267" s="2"/>
      <c r="E267" s="279"/>
      <c r="F267" s="280"/>
      <c r="G267" s="45"/>
      <c r="H267" s="45"/>
      <c r="I267" s="278"/>
      <c r="J267" s="45"/>
      <c r="K267" s="66"/>
      <c r="L267" s="66"/>
    </row>
    <row r="268" spans="1:12" x14ac:dyDescent="0.2">
      <c r="A268" s="41"/>
      <c r="B268" s="2"/>
      <c r="E268" s="279"/>
      <c r="F268" s="280"/>
      <c r="G268" s="45"/>
      <c r="H268" s="45"/>
      <c r="I268" s="278"/>
      <c r="J268" s="45"/>
      <c r="K268" s="66"/>
      <c r="L268" s="66"/>
    </row>
    <row r="269" spans="1:12" x14ac:dyDescent="0.2">
      <c r="A269" s="41"/>
      <c r="B269" s="2"/>
      <c r="E269" s="279"/>
      <c r="F269" s="280"/>
      <c r="G269" s="45"/>
      <c r="H269" s="45"/>
      <c r="I269" s="278"/>
      <c r="J269" s="45"/>
      <c r="K269" s="66"/>
      <c r="L269" s="66"/>
    </row>
    <row r="270" spans="1:12" x14ac:dyDescent="0.2">
      <c r="A270" s="41"/>
      <c r="B270" s="2"/>
      <c r="E270" s="279"/>
      <c r="F270" s="280"/>
      <c r="G270" s="45"/>
      <c r="H270" s="45"/>
      <c r="I270" s="278"/>
      <c r="J270" s="45"/>
      <c r="K270" s="66"/>
      <c r="L270" s="66"/>
    </row>
    <row r="271" spans="1:12" x14ac:dyDescent="0.2">
      <c r="A271" s="41"/>
      <c r="B271" s="2"/>
      <c r="E271" s="279"/>
      <c r="F271" s="280"/>
      <c r="G271" s="45"/>
      <c r="H271" s="45"/>
      <c r="I271" s="278"/>
      <c r="J271" s="45"/>
      <c r="K271" s="66"/>
      <c r="L271" s="66"/>
    </row>
    <row r="272" spans="1:12" x14ac:dyDescent="0.2">
      <c r="A272" s="41"/>
      <c r="B272" s="2"/>
      <c r="E272" s="279"/>
      <c r="F272" s="280"/>
      <c r="G272" s="45"/>
      <c r="H272" s="45"/>
      <c r="I272" s="278"/>
      <c r="J272" s="45"/>
      <c r="K272" s="66"/>
      <c r="L272" s="66"/>
    </row>
    <row r="273" spans="1:12" x14ac:dyDescent="0.2">
      <c r="A273" s="41"/>
      <c r="B273" s="2"/>
      <c r="E273" s="279"/>
      <c r="F273" s="280"/>
      <c r="G273" s="45"/>
      <c r="H273" s="45"/>
      <c r="I273" s="278"/>
      <c r="J273" s="45"/>
      <c r="K273" s="66"/>
      <c r="L273" s="66"/>
    </row>
    <row r="274" spans="1:12" x14ac:dyDescent="0.2">
      <c r="A274" s="41"/>
      <c r="B274" s="2"/>
      <c r="E274" s="279"/>
      <c r="F274" s="280"/>
      <c r="G274" s="45"/>
      <c r="H274" s="45"/>
      <c r="I274" s="278"/>
      <c r="J274" s="45"/>
      <c r="K274" s="66"/>
      <c r="L274" s="66"/>
    </row>
    <row r="275" spans="1:12" x14ac:dyDescent="0.2">
      <c r="A275" s="41"/>
      <c r="B275" s="2"/>
      <c r="E275" s="279"/>
      <c r="F275" s="280"/>
      <c r="G275" s="45"/>
      <c r="H275" s="45"/>
      <c r="I275" s="278"/>
      <c r="J275" s="45"/>
      <c r="K275" s="66"/>
      <c r="L275" s="66"/>
    </row>
    <row r="276" spans="1:12" x14ac:dyDescent="0.2">
      <c r="A276" s="41"/>
      <c r="B276" s="2"/>
      <c r="E276" s="279"/>
      <c r="F276" s="280"/>
      <c r="G276" s="45"/>
      <c r="H276" s="45"/>
      <c r="I276" s="278"/>
      <c r="J276" s="45"/>
      <c r="K276" s="66"/>
      <c r="L276" s="66"/>
    </row>
    <row r="277" spans="1:12" x14ac:dyDescent="0.2">
      <c r="A277" s="41"/>
      <c r="B277" s="2"/>
      <c r="E277" s="279"/>
      <c r="F277" s="280"/>
      <c r="G277" s="45"/>
      <c r="H277" s="45"/>
      <c r="I277" s="278"/>
      <c r="J277" s="45"/>
      <c r="K277" s="66"/>
      <c r="L277" s="66"/>
    </row>
    <row r="278" spans="1:12" x14ac:dyDescent="0.2">
      <c r="A278" s="41"/>
      <c r="B278" s="2"/>
      <c r="E278" s="279"/>
      <c r="F278" s="280"/>
      <c r="G278" s="45"/>
      <c r="H278" s="45"/>
      <c r="I278" s="278"/>
      <c r="J278" s="45"/>
      <c r="K278" s="66"/>
      <c r="L278" s="66"/>
    </row>
    <row r="279" spans="1:12" x14ac:dyDescent="0.2">
      <c r="A279" s="41"/>
      <c r="B279" s="2"/>
      <c r="E279" s="279"/>
      <c r="F279" s="280"/>
      <c r="G279" s="45"/>
      <c r="H279" s="45"/>
      <c r="I279" s="278"/>
      <c r="J279" s="45"/>
      <c r="K279" s="66"/>
      <c r="L279" s="66"/>
    </row>
    <row r="280" spans="1:12" x14ac:dyDescent="0.2">
      <c r="A280" s="41"/>
      <c r="B280" s="2"/>
      <c r="E280" s="279"/>
      <c r="F280" s="280"/>
      <c r="G280" s="45"/>
      <c r="H280" s="45"/>
      <c r="I280" s="278"/>
      <c r="J280" s="45"/>
      <c r="K280" s="66"/>
      <c r="L280" s="66"/>
    </row>
    <row r="281" spans="1:12" x14ac:dyDescent="0.2">
      <c r="A281" s="41"/>
      <c r="B281" s="2"/>
      <c r="E281" s="279"/>
      <c r="F281" s="280"/>
      <c r="G281" s="45"/>
      <c r="H281" s="45"/>
      <c r="I281" s="278"/>
      <c r="J281" s="45"/>
      <c r="K281" s="66"/>
      <c r="L281" s="66"/>
    </row>
    <row r="282" spans="1:12" x14ac:dyDescent="0.2">
      <c r="A282" s="41"/>
      <c r="B282" s="2"/>
      <c r="E282" s="279"/>
      <c r="F282" s="280"/>
      <c r="G282" s="45"/>
      <c r="H282" s="45"/>
      <c r="I282" s="278"/>
      <c r="J282" s="45"/>
      <c r="K282" s="66"/>
      <c r="L282" s="66"/>
    </row>
    <row r="283" spans="1:12" x14ac:dyDescent="0.2">
      <c r="A283" s="41"/>
      <c r="B283" s="2"/>
      <c r="E283" s="279"/>
      <c r="F283" s="280"/>
      <c r="G283" s="45"/>
      <c r="H283" s="45"/>
      <c r="I283" s="278"/>
      <c r="J283" s="45"/>
      <c r="K283" s="66"/>
      <c r="L283" s="66"/>
    </row>
    <row r="284" spans="1:12" x14ac:dyDescent="0.2">
      <c r="A284" s="41"/>
      <c r="B284" s="2"/>
      <c r="E284" s="279"/>
      <c r="F284" s="280"/>
      <c r="G284" s="45"/>
      <c r="H284" s="45"/>
      <c r="I284" s="278"/>
      <c r="J284" s="45"/>
      <c r="K284" s="66"/>
      <c r="L284" s="66"/>
    </row>
    <row r="285" spans="1:12" x14ac:dyDescent="0.2">
      <c r="A285" s="41"/>
      <c r="B285" s="2"/>
      <c r="E285" s="279"/>
      <c r="F285" s="280"/>
      <c r="G285" s="45"/>
      <c r="H285" s="45"/>
      <c r="I285" s="278"/>
      <c r="J285" s="45"/>
      <c r="K285" s="66"/>
      <c r="L285" s="66"/>
    </row>
    <row r="286" spans="1:12" x14ac:dyDescent="0.2">
      <c r="A286" s="41"/>
      <c r="B286" s="2"/>
      <c r="E286" s="279"/>
      <c r="F286" s="280"/>
      <c r="G286" s="45"/>
      <c r="H286" s="45"/>
      <c r="I286" s="278"/>
      <c r="J286" s="45"/>
      <c r="K286" s="66"/>
      <c r="L286" s="66"/>
    </row>
    <row r="287" spans="1:12" x14ac:dyDescent="0.2">
      <c r="A287" s="41"/>
      <c r="B287" s="2"/>
      <c r="E287" s="279"/>
      <c r="F287" s="280"/>
      <c r="G287" s="45"/>
      <c r="H287" s="45"/>
      <c r="I287" s="278"/>
      <c r="J287" s="45"/>
      <c r="K287" s="66"/>
      <c r="L287" s="66"/>
    </row>
    <row r="288" spans="1:12" x14ac:dyDescent="0.2">
      <c r="A288" s="41"/>
      <c r="B288" s="2"/>
      <c r="E288" s="279"/>
      <c r="F288" s="280"/>
      <c r="G288" s="45"/>
      <c r="H288" s="45"/>
      <c r="I288" s="278"/>
      <c r="J288" s="45"/>
      <c r="K288" s="66"/>
      <c r="L288" s="66"/>
    </row>
    <row r="289" spans="1:12" x14ac:dyDescent="0.2">
      <c r="A289" s="41"/>
      <c r="B289" s="2"/>
      <c r="E289" s="279"/>
      <c r="F289" s="280"/>
      <c r="G289" s="45"/>
      <c r="H289" s="45"/>
      <c r="I289" s="278"/>
      <c r="J289" s="45"/>
      <c r="K289" s="66"/>
      <c r="L289" s="66"/>
    </row>
    <row r="290" spans="1:12" x14ac:dyDescent="0.2">
      <c r="A290" s="41"/>
      <c r="B290" s="2"/>
      <c r="E290" s="279"/>
      <c r="F290" s="280"/>
      <c r="G290" s="45"/>
      <c r="H290" s="45"/>
      <c r="I290" s="278"/>
      <c r="J290" s="45"/>
      <c r="K290" s="66"/>
      <c r="L290" s="66"/>
    </row>
    <row r="291" spans="1:12" x14ac:dyDescent="0.2">
      <c r="A291" s="41"/>
      <c r="B291" s="2"/>
      <c r="E291" s="279"/>
      <c r="F291" s="280"/>
      <c r="G291" s="45"/>
      <c r="H291" s="45"/>
      <c r="I291" s="278"/>
      <c r="J291" s="45"/>
      <c r="K291" s="66"/>
      <c r="L291" s="66"/>
    </row>
    <row r="292" spans="1:12" x14ac:dyDescent="0.2">
      <c r="A292" s="41"/>
      <c r="B292" s="2"/>
      <c r="E292" s="279"/>
      <c r="F292" s="280"/>
      <c r="G292" s="45"/>
      <c r="H292" s="45"/>
      <c r="I292" s="278"/>
      <c r="J292" s="45"/>
      <c r="K292" s="66"/>
      <c r="L292" s="66"/>
    </row>
    <row r="293" spans="1:12" x14ac:dyDescent="0.2">
      <c r="A293" s="41"/>
      <c r="B293" s="2"/>
      <c r="E293" s="279"/>
      <c r="F293" s="280"/>
      <c r="G293" s="45"/>
      <c r="H293" s="45"/>
      <c r="I293" s="278"/>
      <c r="J293" s="45"/>
      <c r="K293" s="66"/>
      <c r="L293" s="66"/>
    </row>
    <row r="294" spans="1:12" x14ac:dyDescent="0.2">
      <c r="A294" s="41"/>
      <c r="B294" s="2"/>
      <c r="E294" s="279"/>
      <c r="F294" s="280"/>
      <c r="G294" s="45"/>
      <c r="H294" s="45"/>
      <c r="I294" s="278"/>
      <c r="J294" s="45"/>
      <c r="K294" s="66"/>
      <c r="L294" s="66"/>
    </row>
    <row r="295" spans="1:12" x14ac:dyDescent="0.2">
      <c r="A295" s="41"/>
      <c r="B295" s="2"/>
      <c r="E295" s="279"/>
      <c r="F295" s="280"/>
      <c r="G295" s="45"/>
      <c r="H295" s="45"/>
      <c r="I295" s="278"/>
      <c r="J295" s="45"/>
      <c r="K295" s="66"/>
      <c r="L295" s="66"/>
    </row>
    <row r="296" spans="1:12" x14ac:dyDescent="0.2">
      <c r="A296" s="41"/>
      <c r="B296" s="2"/>
      <c r="E296" s="279"/>
      <c r="F296" s="280"/>
      <c r="G296" s="45"/>
      <c r="H296" s="45"/>
      <c r="I296" s="278"/>
      <c r="J296" s="45"/>
      <c r="K296" s="66"/>
      <c r="L296" s="66"/>
    </row>
    <row r="297" spans="1:12" x14ac:dyDescent="0.2">
      <c r="A297" s="41"/>
      <c r="B297" s="2"/>
      <c r="E297" s="279"/>
      <c r="F297" s="280"/>
      <c r="G297" s="45"/>
      <c r="H297" s="45"/>
      <c r="I297" s="278"/>
      <c r="J297" s="45"/>
      <c r="K297" s="66"/>
      <c r="L297" s="66"/>
    </row>
    <row r="298" spans="1:12" x14ac:dyDescent="0.2">
      <c r="A298" s="41"/>
      <c r="B298" s="2"/>
      <c r="E298" s="279"/>
      <c r="F298" s="280"/>
      <c r="G298" s="45"/>
      <c r="H298" s="45"/>
      <c r="I298" s="278"/>
      <c r="J298" s="45"/>
      <c r="K298" s="66"/>
      <c r="L298" s="66"/>
    </row>
    <row r="299" spans="1:12" x14ac:dyDescent="0.2">
      <c r="A299" s="41"/>
      <c r="B299" s="2"/>
      <c r="E299" s="279"/>
      <c r="F299" s="280"/>
      <c r="G299" s="45"/>
      <c r="H299" s="45"/>
      <c r="I299" s="278"/>
      <c r="J299" s="45"/>
      <c r="K299" s="66"/>
      <c r="L299" s="66"/>
    </row>
    <row r="300" spans="1:12" x14ac:dyDescent="0.2">
      <c r="A300" s="41"/>
      <c r="B300" s="2"/>
      <c r="E300" s="279"/>
      <c r="F300" s="280"/>
      <c r="G300" s="45"/>
      <c r="H300" s="45"/>
      <c r="I300" s="278"/>
      <c r="J300" s="45"/>
      <c r="K300" s="66"/>
      <c r="L300" s="66"/>
    </row>
    <row r="301" spans="1:12" x14ac:dyDescent="0.2">
      <c r="A301" s="41"/>
      <c r="B301" s="2"/>
      <c r="E301" s="279"/>
      <c r="F301" s="280"/>
      <c r="G301" s="45"/>
      <c r="H301" s="45"/>
      <c r="I301" s="278"/>
      <c r="J301" s="45"/>
      <c r="K301" s="66"/>
      <c r="L301" s="66"/>
    </row>
    <row r="302" spans="1:12" x14ac:dyDescent="0.2">
      <c r="A302" s="41"/>
      <c r="B302" s="2"/>
      <c r="E302" s="279"/>
      <c r="F302" s="280"/>
      <c r="G302" s="45"/>
      <c r="H302" s="45"/>
      <c r="I302" s="278"/>
      <c r="J302" s="45"/>
      <c r="K302" s="66"/>
      <c r="L302" s="66"/>
    </row>
    <row r="303" spans="1:12" x14ac:dyDescent="0.2">
      <c r="A303" s="41"/>
      <c r="B303" s="2"/>
      <c r="E303" s="279"/>
      <c r="F303" s="280"/>
      <c r="G303" s="45"/>
      <c r="H303" s="45"/>
      <c r="I303" s="278"/>
      <c r="J303" s="45"/>
      <c r="K303" s="66"/>
      <c r="L303" s="66"/>
    </row>
    <row r="304" spans="1:12" x14ac:dyDescent="0.2">
      <c r="A304" s="41"/>
      <c r="B304" s="2"/>
      <c r="E304" s="279"/>
      <c r="F304" s="280"/>
      <c r="G304" s="45"/>
      <c r="H304" s="45"/>
      <c r="I304" s="278"/>
      <c r="J304" s="45"/>
      <c r="K304" s="66"/>
      <c r="L304" s="66"/>
    </row>
    <row r="305" spans="1:12" x14ac:dyDescent="0.2">
      <c r="A305" s="41"/>
      <c r="B305" s="2"/>
      <c r="E305" s="279"/>
      <c r="F305" s="280"/>
      <c r="G305" s="45"/>
      <c r="H305" s="45"/>
      <c r="I305" s="278"/>
      <c r="J305" s="45"/>
      <c r="K305" s="66"/>
      <c r="L305" s="66"/>
    </row>
    <row r="306" spans="1:12" x14ac:dyDescent="0.2">
      <c r="A306" s="41"/>
      <c r="B306" s="2"/>
      <c r="E306" s="279"/>
      <c r="F306" s="280"/>
      <c r="G306" s="45"/>
      <c r="H306" s="45"/>
      <c r="I306" s="278"/>
      <c r="J306" s="45"/>
      <c r="K306" s="66"/>
      <c r="L306" s="66"/>
    </row>
    <row r="307" spans="1:12" x14ac:dyDescent="0.2">
      <c r="A307" s="41"/>
      <c r="B307" s="2"/>
      <c r="E307" s="279"/>
      <c r="F307" s="280"/>
      <c r="G307" s="45"/>
      <c r="H307" s="45"/>
      <c r="I307" s="278"/>
      <c r="J307" s="45"/>
      <c r="K307" s="66"/>
      <c r="L307" s="66"/>
    </row>
    <row r="308" spans="1:12" x14ac:dyDescent="0.2">
      <c r="A308" s="41"/>
      <c r="B308" s="2"/>
      <c r="E308" s="279"/>
      <c r="F308" s="280"/>
      <c r="G308" s="45"/>
      <c r="H308" s="45"/>
      <c r="I308" s="278"/>
      <c r="J308" s="45"/>
      <c r="K308" s="66"/>
      <c r="L308" s="66"/>
    </row>
    <row r="309" spans="1:12" x14ac:dyDescent="0.2">
      <c r="A309" s="41"/>
      <c r="B309" s="2"/>
      <c r="E309" s="279"/>
      <c r="F309" s="280"/>
      <c r="G309" s="45"/>
      <c r="H309" s="45"/>
      <c r="I309" s="278"/>
      <c r="J309" s="45"/>
      <c r="K309" s="66"/>
      <c r="L309" s="66"/>
    </row>
    <row r="310" spans="1:12" x14ac:dyDescent="0.2">
      <c r="A310" s="41"/>
      <c r="B310" s="2"/>
      <c r="E310" s="279"/>
      <c r="F310" s="280"/>
      <c r="G310" s="45"/>
      <c r="H310" s="45"/>
      <c r="I310" s="278"/>
      <c r="J310" s="45"/>
      <c r="K310" s="66"/>
      <c r="L310" s="66"/>
    </row>
    <row r="311" spans="1:12" x14ac:dyDescent="0.2">
      <c r="A311" s="41"/>
      <c r="B311" s="2"/>
      <c r="E311" s="279"/>
      <c r="F311" s="280"/>
      <c r="G311" s="45"/>
      <c r="H311" s="45"/>
      <c r="I311" s="278"/>
      <c r="J311" s="45"/>
      <c r="K311" s="66"/>
      <c r="L311" s="66"/>
    </row>
    <row r="312" spans="1:12" x14ac:dyDescent="0.2">
      <c r="A312" s="41"/>
      <c r="B312" s="2"/>
      <c r="E312" s="279"/>
      <c r="F312" s="280"/>
      <c r="G312" s="45"/>
      <c r="H312" s="45"/>
      <c r="I312" s="278"/>
      <c r="J312" s="45"/>
      <c r="K312" s="66"/>
      <c r="L312" s="66"/>
    </row>
    <row r="313" spans="1:12" x14ac:dyDescent="0.2">
      <c r="A313" s="41"/>
      <c r="B313" s="2"/>
      <c r="E313" s="279"/>
      <c r="F313" s="280"/>
      <c r="G313" s="45"/>
      <c r="H313" s="45"/>
      <c r="I313" s="278"/>
      <c r="J313" s="45"/>
      <c r="K313" s="66"/>
      <c r="L313" s="66"/>
    </row>
    <row r="314" spans="1:12" x14ac:dyDescent="0.2">
      <c r="A314" s="41"/>
      <c r="B314" s="2"/>
      <c r="E314" s="279"/>
      <c r="F314" s="280"/>
      <c r="G314" s="45"/>
      <c r="H314" s="45"/>
      <c r="I314" s="278"/>
      <c r="J314" s="45"/>
      <c r="K314" s="66"/>
      <c r="L314" s="66"/>
    </row>
    <row r="315" spans="1:12" x14ac:dyDescent="0.2">
      <c r="A315" s="41"/>
      <c r="B315" s="2"/>
      <c r="E315" s="279"/>
      <c r="F315" s="280"/>
      <c r="G315" s="45"/>
      <c r="H315" s="45"/>
      <c r="I315" s="278"/>
      <c r="J315" s="45"/>
      <c r="K315" s="66"/>
      <c r="L315" s="66"/>
    </row>
    <row r="316" spans="1:12" x14ac:dyDescent="0.2">
      <c r="A316" s="41"/>
      <c r="B316" s="2"/>
      <c r="E316" s="279"/>
      <c r="F316" s="280"/>
      <c r="G316" s="45"/>
      <c r="H316" s="45"/>
      <c r="I316" s="278"/>
      <c r="J316" s="45"/>
      <c r="K316" s="66"/>
      <c r="L316" s="66"/>
    </row>
    <row r="317" spans="1:12" x14ac:dyDescent="0.2">
      <c r="A317" s="41"/>
      <c r="B317" s="2"/>
      <c r="E317" s="279"/>
      <c r="F317" s="280"/>
      <c r="G317" s="45"/>
      <c r="H317" s="45"/>
      <c r="I317" s="278"/>
      <c r="J317" s="45"/>
      <c r="K317" s="66"/>
      <c r="L317" s="66"/>
    </row>
    <row r="318" spans="1:12" x14ac:dyDescent="0.2">
      <c r="A318" s="41"/>
      <c r="B318" s="2"/>
      <c r="E318" s="279"/>
      <c r="F318" s="280"/>
      <c r="G318" s="45"/>
      <c r="H318" s="45"/>
      <c r="I318" s="278"/>
      <c r="J318" s="45"/>
      <c r="K318" s="66"/>
      <c r="L318" s="66"/>
    </row>
    <row r="319" spans="1:12" x14ac:dyDescent="0.2">
      <c r="A319" s="41"/>
      <c r="B319" s="2"/>
      <c r="E319" s="279"/>
      <c r="F319" s="280"/>
      <c r="G319" s="45"/>
      <c r="H319" s="45"/>
      <c r="I319" s="278"/>
      <c r="J319" s="45"/>
      <c r="K319" s="66"/>
      <c r="L319" s="66"/>
    </row>
    <row r="320" spans="1:12" x14ac:dyDescent="0.2">
      <c r="A320" s="41"/>
      <c r="B320" s="2"/>
      <c r="E320" s="279"/>
      <c r="F320" s="280"/>
      <c r="G320" s="45"/>
      <c r="H320" s="45"/>
      <c r="I320" s="278"/>
      <c r="J320" s="45"/>
      <c r="K320" s="66"/>
      <c r="L320" s="66"/>
    </row>
    <row r="321" spans="1:12" x14ac:dyDescent="0.2">
      <c r="A321" s="41"/>
      <c r="B321" s="2"/>
      <c r="E321" s="279"/>
      <c r="F321" s="280"/>
      <c r="G321" s="45"/>
      <c r="H321" s="45"/>
      <c r="I321" s="278"/>
      <c r="J321" s="45"/>
      <c r="K321" s="66"/>
      <c r="L321" s="66"/>
    </row>
    <row r="322" spans="1:12" x14ac:dyDescent="0.2">
      <c r="A322" s="41"/>
      <c r="B322" s="2"/>
      <c r="E322" s="279"/>
      <c r="F322" s="280"/>
      <c r="G322" s="45"/>
      <c r="H322" s="45"/>
      <c r="I322" s="278"/>
      <c r="J322" s="45"/>
      <c r="K322" s="66"/>
      <c r="L322" s="66"/>
    </row>
    <row r="323" spans="1:12" x14ac:dyDescent="0.2">
      <c r="A323" s="41"/>
      <c r="B323" s="2"/>
      <c r="E323" s="279"/>
      <c r="F323" s="280"/>
      <c r="G323" s="45"/>
      <c r="H323" s="45"/>
      <c r="I323" s="278"/>
      <c r="J323" s="45"/>
      <c r="K323" s="66"/>
      <c r="L323" s="66"/>
    </row>
    <row r="324" spans="1:12" x14ac:dyDescent="0.2">
      <c r="A324" s="41"/>
      <c r="B324" s="2"/>
      <c r="E324" s="279"/>
      <c r="F324" s="280"/>
      <c r="G324" s="45"/>
      <c r="H324" s="45"/>
      <c r="I324" s="278"/>
      <c r="J324" s="45"/>
      <c r="K324" s="66"/>
      <c r="L324" s="66"/>
    </row>
    <row r="325" spans="1:12" x14ac:dyDescent="0.2">
      <c r="A325" s="41"/>
      <c r="B325" s="2"/>
      <c r="E325" s="279"/>
      <c r="F325" s="280"/>
      <c r="G325" s="45"/>
      <c r="H325" s="45"/>
      <c r="I325" s="278"/>
      <c r="J325" s="45"/>
      <c r="K325" s="66"/>
      <c r="L325" s="66"/>
    </row>
    <row r="326" spans="1:12" x14ac:dyDescent="0.2">
      <c r="A326" s="41"/>
      <c r="B326" s="2"/>
      <c r="E326" s="279"/>
      <c r="F326" s="280"/>
      <c r="G326" s="45"/>
      <c r="H326" s="45"/>
      <c r="I326" s="278"/>
      <c r="J326" s="45"/>
      <c r="K326" s="66"/>
      <c r="L326" s="66"/>
    </row>
    <row r="327" spans="1:12" x14ac:dyDescent="0.2">
      <c r="A327" s="41"/>
      <c r="B327" s="2"/>
      <c r="E327" s="279"/>
      <c r="F327" s="280"/>
      <c r="G327" s="45"/>
      <c r="H327" s="45"/>
      <c r="I327" s="278"/>
      <c r="J327" s="45"/>
      <c r="K327" s="66"/>
      <c r="L327" s="66"/>
    </row>
    <row r="328" spans="1:12" x14ac:dyDescent="0.2">
      <c r="A328" s="41"/>
      <c r="B328" s="2"/>
      <c r="E328" s="279"/>
      <c r="F328" s="280"/>
      <c r="G328" s="45"/>
      <c r="H328" s="45"/>
      <c r="I328" s="278"/>
      <c r="J328" s="45"/>
      <c r="K328" s="66"/>
      <c r="L328" s="66"/>
    </row>
    <row r="329" spans="1:12" x14ac:dyDescent="0.2">
      <c r="A329" s="41"/>
      <c r="B329" s="2"/>
      <c r="E329" s="279"/>
      <c r="F329" s="280"/>
      <c r="G329" s="45"/>
      <c r="H329" s="45"/>
      <c r="I329" s="278"/>
      <c r="J329" s="45"/>
      <c r="K329" s="66"/>
      <c r="L329" s="66"/>
    </row>
    <row r="330" spans="1:12" x14ac:dyDescent="0.2">
      <c r="A330" s="41"/>
      <c r="B330" s="2"/>
      <c r="E330" s="279"/>
      <c r="F330" s="280"/>
      <c r="G330" s="45"/>
      <c r="H330" s="45"/>
      <c r="I330" s="278"/>
      <c r="J330" s="45"/>
      <c r="K330" s="66"/>
      <c r="L330" s="66"/>
    </row>
    <row r="331" spans="1:12" x14ac:dyDescent="0.2">
      <c r="A331" s="41"/>
      <c r="B331" s="2"/>
      <c r="E331" s="279"/>
      <c r="F331" s="280"/>
      <c r="G331" s="45"/>
      <c r="H331" s="45"/>
      <c r="I331" s="278"/>
      <c r="J331" s="45"/>
      <c r="K331" s="66"/>
      <c r="L331" s="66"/>
    </row>
    <row r="332" spans="1:12" x14ac:dyDescent="0.2">
      <c r="A332" s="41"/>
      <c r="B332" s="2"/>
      <c r="E332" s="279"/>
      <c r="F332" s="280"/>
      <c r="G332" s="45"/>
      <c r="H332" s="45"/>
      <c r="I332" s="278"/>
      <c r="J332" s="45"/>
      <c r="K332" s="66"/>
      <c r="L332" s="66"/>
    </row>
    <row r="333" spans="1:12" x14ac:dyDescent="0.2">
      <c r="A333" s="41"/>
      <c r="B333" s="2"/>
      <c r="E333" s="279"/>
      <c r="F333" s="280"/>
      <c r="G333" s="45"/>
      <c r="H333" s="45"/>
      <c r="I333" s="278"/>
      <c r="J333" s="45"/>
      <c r="K333" s="66"/>
      <c r="L333" s="66"/>
    </row>
    <row r="334" spans="1:12" x14ac:dyDescent="0.2">
      <c r="A334" s="41"/>
      <c r="B334" s="2"/>
      <c r="E334" s="279"/>
      <c r="F334" s="280"/>
      <c r="G334" s="45"/>
      <c r="H334" s="45"/>
      <c r="I334" s="278"/>
      <c r="J334" s="45"/>
      <c r="K334" s="66"/>
      <c r="L334" s="66"/>
    </row>
    <row r="335" spans="1:12" x14ac:dyDescent="0.2">
      <c r="A335" s="41"/>
      <c r="B335" s="2"/>
      <c r="E335" s="279"/>
      <c r="F335" s="280"/>
      <c r="G335" s="45"/>
      <c r="H335" s="45"/>
      <c r="I335" s="278"/>
      <c r="J335" s="45"/>
      <c r="K335" s="66"/>
      <c r="L335" s="66"/>
    </row>
    <row r="336" spans="1:12" x14ac:dyDescent="0.2">
      <c r="A336" s="41"/>
      <c r="B336" s="2"/>
      <c r="E336" s="279"/>
      <c r="F336" s="280"/>
      <c r="G336" s="45"/>
      <c r="H336" s="45"/>
      <c r="I336" s="278"/>
      <c r="J336" s="45"/>
      <c r="K336" s="66"/>
      <c r="L336" s="66"/>
    </row>
    <row r="337" spans="1:12" x14ac:dyDescent="0.2">
      <c r="A337" s="41"/>
      <c r="B337" s="2"/>
      <c r="E337" s="279"/>
      <c r="F337" s="280"/>
      <c r="G337" s="45"/>
      <c r="H337" s="45"/>
      <c r="I337" s="278"/>
      <c r="J337" s="45"/>
      <c r="K337" s="66"/>
      <c r="L337" s="66"/>
    </row>
    <row r="338" spans="1:12" x14ac:dyDescent="0.2">
      <c r="A338" s="41"/>
      <c r="B338" s="2"/>
      <c r="E338" s="279"/>
      <c r="F338" s="280"/>
      <c r="G338" s="45"/>
      <c r="H338" s="45"/>
      <c r="I338" s="278"/>
      <c r="J338" s="45"/>
      <c r="K338" s="66"/>
      <c r="L338" s="66"/>
    </row>
    <row r="339" spans="1:12" x14ac:dyDescent="0.2">
      <c r="A339" s="41"/>
      <c r="B339" s="2"/>
      <c r="E339" s="279"/>
      <c r="F339" s="280"/>
      <c r="G339" s="45"/>
      <c r="H339" s="45"/>
      <c r="I339" s="278"/>
      <c r="J339" s="45"/>
      <c r="K339" s="66"/>
      <c r="L339" s="66"/>
    </row>
    <row r="340" spans="1:12" x14ac:dyDescent="0.2">
      <c r="A340" s="41"/>
      <c r="B340" s="2"/>
      <c r="E340" s="279"/>
      <c r="F340" s="280"/>
      <c r="G340" s="45"/>
      <c r="H340" s="45"/>
      <c r="I340" s="278"/>
      <c r="J340" s="45"/>
      <c r="K340" s="66"/>
      <c r="L340" s="66"/>
    </row>
    <row r="341" spans="1:12" x14ac:dyDescent="0.2">
      <c r="A341" s="41"/>
      <c r="B341" s="2"/>
      <c r="E341" s="279"/>
      <c r="F341" s="280"/>
      <c r="G341" s="45"/>
      <c r="H341" s="45"/>
      <c r="I341" s="278"/>
      <c r="J341" s="45"/>
      <c r="K341" s="66"/>
      <c r="L341" s="66"/>
    </row>
    <row r="342" spans="1:12" x14ac:dyDescent="0.2">
      <c r="A342" s="41"/>
      <c r="B342" s="2"/>
      <c r="E342" s="279"/>
      <c r="F342" s="280"/>
      <c r="G342" s="45"/>
      <c r="H342" s="45"/>
      <c r="I342" s="278"/>
      <c r="J342" s="45"/>
      <c r="K342" s="66"/>
      <c r="L342" s="66"/>
    </row>
    <row r="343" spans="1:12" x14ac:dyDescent="0.2">
      <c r="A343" s="41"/>
      <c r="B343" s="2"/>
      <c r="E343" s="279"/>
      <c r="F343" s="280"/>
      <c r="G343" s="45"/>
      <c r="H343" s="45"/>
      <c r="I343" s="278"/>
      <c r="J343" s="45"/>
      <c r="K343" s="66"/>
      <c r="L343" s="66"/>
    </row>
    <row r="344" spans="1:12" x14ac:dyDescent="0.2">
      <c r="A344" s="41"/>
      <c r="B344" s="2"/>
      <c r="E344" s="279"/>
      <c r="F344" s="280"/>
      <c r="G344" s="45"/>
      <c r="H344" s="45"/>
      <c r="I344" s="278"/>
      <c r="J344" s="45"/>
      <c r="K344" s="66"/>
      <c r="L344" s="66"/>
    </row>
    <row r="345" spans="1:12" x14ac:dyDescent="0.2">
      <c r="A345" s="41"/>
      <c r="B345" s="2"/>
      <c r="E345" s="279"/>
      <c r="F345" s="280"/>
      <c r="G345" s="45"/>
      <c r="H345" s="45"/>
      <c r="I345" s="278"/>
      <c r="J345" s="45"/>
      <c r="K345" s="66"/>
      <c r="L345" s="66"/>
    </row>
    <row r="346" spans="1:12" x14ac:dyDescent="0.2">
      <c r="A346" s="41"/>
      <c r="B346" s="2"/>
      <c r="E346" s="279"/>
      <c r="F346" s="280"/>
      <c r="G346" s="45"/>
      <c r="H346" s="45"/>
      <c r="I346" s="278"/>
      <c r="J346" s="45"/>
      <c r="K346" s="66"/>
      <c r="L346" s="66"/>
    </row>
    <row r="347" spans="1:12" x14ac:dyDescent="0.2">
      <c r="A347" s="41"/>
      <c r="B347" s="2"/>
      <c r="E347" s="279"/>
      <c r="F347" s="280"/>
      <c r="G347" s="45"/>
      <c r="H347" s="45"/>
      <c r="I347" s="278"/>
      <c r="J347" s="45"/>
      <c r="K347" s="66"/>
      <c r="L347" s="66"/>
    </row>
    <row r="348" spans="1:12" x14ac:dyDescent="0.2">
      <c r="A348" s="41"/>
      <c r="B348" s="2"/>
      <c r="E348" s="279"/>
      <c r="F348" s="280"/>
      <c r="G348" s="45"/>
      <c r="H348" s="45"/>
      <c r="I348" s="278"/>
      <c r="J348" s="45"/>
      <c r="K348" s="66"/>
      <c r="L348" s="66"/>
    </row>
    <row r="349" spans="1:12" x14ac:dyDescent="0.2">
      <c r="A349" s="41"/>
      <c r="B349" s="2"/>
      <c r="E349" s="279"/>
      <c r="F349" s="280"/>
      <c r="G349" s="45"/>
      <c r="H349" s="45"/>
      <c r="I349" s="278"/>
      <c r="J349" s="45"/>
      <c r="K349" s="66"/>
      <c r="L349" s="66"/>
    </row>
    <row r="350" spans="1:12" x14ac:dyDescent="0.2">
      <c r="A350" s="41"/>
      <c r="B350" s="2"/>
      <c r="E350" s="279"/>
      <c r="F350" s="280"/>
      <c r="G350" s="45"/>
      <c r="H350" s="45"/>
      <c r="I350" s="278"/>
      <c r="J350" s="45"/>
      <c r="K350" s="66"/>
      <c r="L350" s="66"/>
    </row>
    <row r="351" spans="1:12" x14ac:dyDescent="0.2">
      <c r="A351" s="41"/>
      <c r="B351" s="2"/>
      <c r="E351" s="279"/>
      <c r="F351" s="280"/>
      <c r="G351" s="45"/>
      <c r="H351" s="45"/>
      <c r="I351" s="278"/>
      <c r="J351" s="45"/>
      <c r="K351" s="66"/>
      <c r="L351" s="66"/>
    </row>
    <row r="352" spans="1:12" x14ac:dyDescent="0.2">
      <c r="A352" s="41"/>
      <c r="B352" s="2"/>
      <c r="E352" s="279"/>
      <c r="F352" s="280"/>
      <c r="G352" s="45"/>
      <c r="H352" s="45"/>
      <c r="I352" s="278"/>
      <c r="J352" s="45"/>
      <c r="K352" s="66"/>
      <c r="L352" s="66"/>
    </row>
    <row r="353" spans="1:12" x14ac:dyDescent="0.2">
      <c r="A353" s="41"/>
      <c r="B353" s="2"/>
      <c r="E353" s="279"/>
      <c r="F353" s="280"/>
      <c r="G353" s="45"/>
      <c r="H353" s="45"/>
      <c r="I353" s="278"/>
      <c r="J353" s="45"/>
      <c r="K353" s="66"/>
      <c r="L353" s="66"/>
    </row>
    <row r="354" spans="1:12" x14ac:dyDescent="0.2">
      <c r="A354" s="41"/>
      <c r="B354" s="2"/>
      <c r="E354" s="279"/>
      <c r="F354" s="280"/>
      <c r="G354" s="45"/>
      <c r="H354" s="45"/>
      <c r="I354" s="278"/>
      <c r="J354" s="45"/>
      <c r="K354" s="66"/>
      <c r="L354" s="66"/>
    </row>
    <row r="355" spans="1:12" x14ac:dyDescent="0.2">
      <c r="A355" s="41"/>
      <c r="B355" s="2"/>
      <c r="E355" s="279"/>
      <c r="F355" s="280"/>
      <c r="G355" s="45"/>
      <c r="H355" s="45"/>
      <c r="I355" s="278"/>
      <c r="J355" s="45"/>
      <c r="K355" s="66"/>
      <c r="L355" s="66"/>
    </row>
    <row r="356" spans="1:12" x14ac:dyDescent="0.2">
      <c r="A356" s="41"/>
      <c r="B356" s="2"/>
      <c r="E356" s="279"/>
      <c r="F356" s="280"/>
      <c r="G356" s="45"/>
      <c r="H356" s="45"/>
      <c r="I356" s="278"/>
      <c r="J356" s="45"/>
      <c r="K356" s="66"/>
      <c r="L356" s="66"/>
    </row>
    <row r="357" spans="1:12" x14ac:dyDescent="0.2">
      <c r="A357" s="41"/>
      <c r="B357" s="2"/>
      <c r="E357" s="279"/>
      <c r="F357" s="280"/>
      <c r="G357" s="45"/>
      <c r="H357" s="45"/>
      <c r="I357" s="278"/>
      <c r="J357" s="45"/>
      <c r="K357" s="66"/>
      <c r="L357" s="66"/>
    </row>
    <row r="358" spans="1:12" x14ac:dyDescent="0.2">
      <c r="A358" s="41"/>
      <c r="B358" s="2"/>
      <c r="E358" s="279"/>
      <c r="F358" s="280"/>
      <c r="G358" s="45"/>
      <c r="H358" s="45"/>
      <c r="I358" s="278"/>
      <c r="J358" s="45"/>
      <c r="K358" s="66"/>
      <c r="L358" s="66"/>
    </row>
    <row r="359" spans="1:12" x14ac:dyDescent="0.2">
      <c r="A359" s="41"/>
      <c r="B359" s="2"/>
      <c r="E359" s="279"/>
      <c r="F359" s="280"/>
      <c r="G359" s="45"/>
      <c r="H359" s="45"/>
      <c r="I359" s="278"/>
      <c r="J359" s="45"/>
      <c r="K359" s="66"/>
      <c r="L359" s="66"/>
    </row>
    <row r="360" spans="1:12" x14ac:dyDescent="0.2">
      <c r="A360" s="41"/>
      <c r="B360" s="2"/>
      <c r="E360" s="279"/>
      <c r="F360" s="280"/>
      <c r="G360" s="45"/>
      <c r="H360" s="45"/>
      <c r="I360" s="278"/>
      <c r="J360" s="45"/>
      <c r="K360" s="66"/>
      <c r="L360" s="66"/>
    </row>
    <row r="361" spans="1:12" x14ac:dyDescent="0.2">
      <c r="A361" s="41"/>
      <c r="B361" s="2"/>
      <c r="E361" s="279"/>
      <c r="F361" s="280"/>
      <c r="G361" s="45"/>
      <c r="H361" s="45"/>
      <c r="I361" s="278"/>
      <c r="J361" s="45"/>
      <c r="K361" s="66"/>
      <c r="L361" s="66"/>
    </row>
    <row r="362" spans="1:12" x14ac:dyDescent="0.2">
      <c r="A362" s="41"/>
      <c r="B362" s="2"/>
      <c r="E362" s="279"/>
      <c r="F362" s="280"/>
      <c r="G362" s="45"/>
      <c r="H362" s="45"/>
      <c r="I362" s="278"/>
      <c r="J362" s="45"/>
      <c r="K362" s="66"/>
      <c r="L362" s="66"/>
    </row>
    <row r="363" spans="1:12" x14ac:dyDescent="0.2">
      <c r="A363" s="41"/>
      <c r="B363" s="2"/>
      <c r="E363" s="279"/>
      <c r="F363" s="280"/>
      <c r="G363" s="45"/>
      <c r="H363" s="45"/>
      <c r="I363" s="278"/>
      <c r="J363" s="45"/>
      <c r="K363" s="66"/>
      <c r="L363" s="66"/>
    </row>
    <row r="364" spans="1:12" x14ac:dyDescent="0.2">
      <c r="A364" s="41"/>
      <c r="B364" s="2"/>
      <c r="E364" s="279"/>
      <c r="F364" s="280"/>
      <c r="G364" s="45"/>
      <c r="H364" s="45"/>
      <c r="I364" s="278"/>
      <c r="J364" s="45"/>
      <c r="K364" s="66"/>
      <c r="L364" s="66"/>
    </row>
    <row r="365" spans="1:12" x14ac:dyDescent="0.2">
      <c r="A365" s="41"/>
      <c r="B365" s="2"/>
      <c r="E365" s="279"/>
      <c r="F365" s="280"/>
      <c r="G365" s="45"/>
      <c r="H365" s="45"/>
      <c r="I365" s="278"/>
      <c r="J365" s="45"/>
      <c r="K365" s="66"/>
      <c r="L365" s="66"/>
    </row>
    <row r="366" spans="1:12" x14ac:dyDescent="0.2">
      <c r="A366" s="41"/>
      <c r="B366" s="2"/>
      <c r="E366" s="279"/>
      <c r="F366" s="280"/>
      <c r="G366" s="45"/>
      <c r="H366" s="45"/>
      <c r="I366" s="278"/>
      <c r="J366" s="45"/>
      <c r="K366" s="66"/>
      <c r="L366" s="66"/>
    </row>
    <row r="367" spans="1:12" x14ac:dyDescent="0.2">
      <c r="A367" s="41"/>
      <c r="B367" s="2"/>
      <c r="E367" s="279"/>
      <c r="F367" s="280"/>
      <c r="G367" s="45"/>
      <c r="H367" s="45"/>
      <c r="I367" s="278"/>
      <c r="J367" s="45"/>
      <c r="K367" s="66"/>
      <c r="L367" s="66"/>
    </row>
    <row r="368" spans="1:12" x14ac:dyDescent="0.2">
      <c r="A368" s="41"/>
      <c r="B368" s="2"/>
      <c r="E368" s="279"/>
      <c r="F368" s="280"/>
      <c r="G368" s="45"/>
      <c r="H368" s="45"/>
      <c r="I368" s="278"/>
      <c r="J368" s="45"/>
      <c r="K368" s="66"/>
      <c r="L368" s="66"/>
    </row>
    <row r="369" spans="1:12" x14ac:dyDescent="0.2">
      <c r="A369" s="41"/>
      <c r="B369" s="2"/>
      <c r="E369" s="279"/>
      <c r="F369" s="280"/>
      <c r="G369" s="45"/>
      <c r="H369" s="45"/>
      <c r="I369" s="278"/>
      <c r="J369" s="45"/>
      <c r="K369" s="66"/>
      <c r="L369" s="66"/>
    </row>
    <row r="370" spans="1:12" x14ac:dyDescent="0.2">
      <c r="A370" s="41"/>
      <c r="B370" s="2"/>
      <c r="E370" s="279"/>
      <c r="F370" s="280"/>
      <c r="G370" s="45"/>
      <c r="H370" s="45"/>
      <c r="I370" s="278"/>
      <c r="J370" s="45"/>
      <c r="K370" s="66"/>
      <c r="L370" s="66"/>
    </row>
    <row r="371" spans="1:12" x14ac:dyDescent="0.2">
      <c r="A371" s="41"/>
      <c r="B371" s="2"/>
      <c r="E371" s="279"/>
      <c r="F371" s="280"/>
      <c r="G371" s="45"/>
      <c r="H371" s="45"/>
      <c r="I371" s="278"/>
      <c r="J371" s="45"/>
      <c r="K371" s="66"/>
      <c r="L371" s="66"/>
    </row>
    <row r="372" spans="1:12" x14ac:dyDescent="0.2">
      <c r="A372" s="41"/>
      <c r="B372" s="2"/>
      <c r="E372" s="279"/>
      <c r="F372" s="280"/>
      <c r="G372" s="45"/>
      <c r="H372" s="45"/>
      <c r="I372" s="278"/>
      <c r="J372" s="45"/>
      <c r="K372" s="66"/>
      <c r="L372" s="66"/>
    </row>
    <row r="373" spans="1:12" x14ac:dyDescent="0.2">
      <c r="A373" s="41"/>
      <c r="B373" s="2"/>
      <c r="E373" s="279"/>
      <c r="F373" s="280"/>
      <c r="G373" s="45"/>
      <c r="H373" s="45"/>
      <c r="I373" s="278"/>
      <c r="J373" s="45"/>
      <c r="K373" s="66"/>
      <c r="L373" s="66"/>
    </row>
    <row r="374" spans="1:12" x14ac:dyDescent="0.2">
      <c r="A374" s="41"/>
      <c r="B374" s="2"/>
      <c r="E374" s="279"/>
      <c r="F374" s="280"/>
      <c r="G374" s="45"/>
      <c r="H374" s="45"/>
      <c r="I374" s="278"/>
      <c r="J374" s="45"/>
      <c r="K374" s="66"/>
      <c r="L374" s="66"/>
    </row>
    <row r="375" spans="1:12" x14ac:dyDescent="0.2">
      <c r="A375" s="41"/>
      <c r="B375" s="2"/>
      <c r="E375" s="279"/>
      <c r="F375" s="280"/>
      <c r="G375" s="45"/>
      <c r="H375" s="45"/>
      <c r="I375" s="278"/>
      <c r="J375" s="45"/>
      <c r="K375" s="66"/>
      <c r="L375" s="66"/>
    </row>
    <row r="376" spans="1:12" x14ac:dyDescent="0.2">
      <c r="A376" s="41"/>
      <c r="B376" s="2"/>
      <c r="E376" s="279"/>
      <c r="F376" s="280"/>
      <c r="G376" s="45"/>
      <c r="H376" s="45"/>
      <c r="I376" s="278"/>
      <c r="J376" s="45"/>
      <c r="K376" s="66"/>
      <c r="L376" s="66"/>
    </row>
    <row r="377" spans="1:12" x14ac:dyDescent="0.2">
      <c r="A377" s="41"/>
      <c r="B377" s="2"/>
      <c r="E377" s="279"/>
      <c r="F377" s="280"/>
      <c r="G377" s="45"/>
      <c r="H377" s="45"/>
      <c r="I377" s="278"/>
      <c r="J377" s="45"/>
      <c r="K377" s="66"/>
      <c r="L377" s="66"/>
    </row>
    <row r="378" spans="1:12" x14ac:dyDescent="0.2">
      <c r="A378" s="41"/>
      <c r="B378" s="2"/>
      <c r="E378" s="279"/>
      <c r="F378" s="280"/>
      <c r="G378" s="45"/>
      <c r="H378" s="45"/>
      <c r="I378" s="278"/>
      <c r="J378" s="45"/>
      <c r="K378" s="66"/>
      <c r="L378" s="66"/>
    </row>
    <row r="379" spans="1:12" x14ac:dyDescent="0.2">
      <c r="A379" s="41"/>
      <c r="B379" s="2"/>
      <c r="E379" s="279"/>
      <c r="F379" s="280"/>
      <c r="G379" s="45"/>
      <c r="H379" s="45"/>
      <c r="I379" s="278"/>
      <c r="J379" s="45"/>
      <c r="K379" s="66"/>
      <c r="L379" s="66"/>
    </row>
    <row r="380" spans="1:12" x14ac:dyDescent="0.2">
      <c r="A380" s="41"/>
      <c r="B380" s="2"/>
      <c r="E380" s="279"/>
      <c r="F380" s="280"/>
      <c r="G380" s="45"/>
      <c r="H380" s="45"/>
      <c r="I380" s="278"/>
      <c r="J380" s="45"/>
      <c r="K380" s="66"/>
      <c r="L380" s="66"/>
    </row>
    <row r="381" spans="1:12" x14ac:dyDescent="0.2">
      <c r="A381" s="41"/>
      <c r="B381" s="2"/>
      <c r="E381" s="279"/>
      <c r="F381" s="280"/>
      <c r="G381" s="45"/>
      <c r="H381" s="45"/>
      <c r="I381" s="278"/>
      <c r="J381" s="45"/>
      <c r="K381" s="66"/>
      <c r="L381" s="66"/>
    </row>
    <row r="382" spans="1:12" x14ac:dyDescent="0.2">
      <c r="A382" s="41"/>
      <c r="B382" s="2"/>
      <c r="E382" s="279"/>
      <c r="F382" s="280"/>
      <c r="G382" s="45"/>
      <c r="H382" s="45"/>
      <c r="I382" s="278"/>
      <c r="J382" s="45"/>
      <c r="K382" s="66"/>
      <c r="L382" s="66"/>
    </row>
    <row r="383" spans="1:12" x14ac:dyDescent="0.2">
      <c r="A383" s="41"/>
      <c r="B383" s="2"/>
      <c r="E383" s="279"/>
      <c r="F383" s="280"/>
      <c r="G383" s="45"/>
      <c r="H383" s="45"/>
      <c r="I383" s="278"/>
      <c r="J383" s="45"/>
      <c r="K383" s="66"/>
      <c r="L383" s="66"/>
    </row>
    <row r="384" spans="1:12" x14ac:dyDescent="0.2">
      <c r="A384" s="41"/>
      <c r="B384" s="2"/>
      <c r="E384" s="279"/>
      <c r="F384" s="280"/>
      <c r="G384" s="45"/>
      <c r="H384" s="45"/>
      <c r="I384" s="278"/>
      <c r="J384" s="45"/>
      <c r="K384" s="66"/>
      <c r="L384" s="66"/>
    </row>
    <row r="385" spans="1:12" x14ac:dyDescent="0.2">
      <c r="A385" s="41"/>
      <c r="B385" s="2"/>
      <c r="E385" s="279"/>
      <c r="F385" s="280"/>
      <c r="G385" s="45"/>
      <c r="H385" s="45"/>
      <c r="I385" s="278"/>
      <c r="J385" s="45"/>
      <c r="K385" s="66"/>
      <c r="L385" s="66"/>
    </row>
    <row r="386" spans="1:12" x14ac:dyDescent="0.2">
      <c r="A386" s="41"/>
      <c r="B386" s="2"/>
      <c r="E386" s="279"/>
      <c r="F386" s="280"/>
      <c r="G386" s="45"/>
      <c r="H386" s="45"/>
      <c r="I386" s="278"/>
      <c r="J386" s="45"/>
      <c r="K386" s="66"/>
      <c r="L386" s="66"/>
    </row>
    <row r="387" spans="1:12" x14ac:dyDescent="0.2">
      <c r="A387" s="41"/>
      <c r="B387" s="2"/>
      <c r="E387" s="279"/>
      <c r="F387" s="280"/>
      <c r="G387" s="45"/>
      <c r="H387" s="45"/>
      <c r="I387" s="278"/>
      <c r="J387" s="45"/>
      <c r="K387" s="66"/>
      <c r="L387" s="66"/>
    </row>
    <row r="388" spans="1:12" x14ac:dyDescent="0.2">
      <c r="A388" s="41"/>
      <c r="B388" s="2"/>
      <c r="E388" s="279"/>
      <c r="F388" s="280"/>
      <c r="G388" s="45"/>
      <c r="H388" s="45"/>
      <c r="I388" s="278"/>
      <c r="J388" s="45"/>
      <c r="K388" s="66"/>
      <c r="L388" s="66"/>
    </row>
    <row r="389" spans="1:12" x14ac:dyDescent="0.2">
      <c r="A389" s="41"/>
      <c r="B389" s="2"/>
      <c r="E389" s="279"/>
      <c r="F389" s="280"/>
      <c r="G389" s="45"/>
      <c r="H389" s="45"/>
      <c r="I389" s="278"/>
      <c r="J389" s="45"/>
      <c r="K389" s="66"/>
      <c r="L389" s="66"/>
    </row>
    <row r="390" spans="1:12" x14ac:dyDescent="0.2">
      <c r="A390" s="41"/>
      <c r="B390" s="2"/>
      <c r="E390" s="279"/>
      <c r="F390" s="280"/>
      <c r="G390" s="45"/>
      <c r="H390" s="45"/>
      <c r="I390" s="278"/>
      <c r="J390" s="45"/>
      <c r="K390" s="66"/>
      <c r="L390" s="66"/>
    </row>
    <row r="391" spans="1:12" x14ac:dyDescent="0.2">
      <c r="A391" s="41"/>
      <c r="B391" s="2"/>
      <c r="E391" s="279"/>
      <c r="F391" s="280"/>
      <c r="G391" s="45"/>
      <c r="H391" s="45"/>
      <c r="I391" s="278"/>
      <c r="J391" s="45"/>
      <c r="K391" s="66"/>
      <c r="L391" s="66"/>
    </row>
    <row r="392" spans="1:12" x14ac:dyDescent="0.2">
      <c r="A392" s="41"/>
      <c r="B392" s="2"/>
      <c r="E392" s="279"/>
      <c r="F392" s="280"/>
      <c r="G392" s="45"/>
      <c r="H392" s="45"/>
      <c r="I392" s="278"/>
      <c r="J392" s="45"/>
      <c r="K392" s="66"/>
      <c r="L392" s="66"/>
    </row>
    <row r="393" spans="1:12" x14ac:dyDescent="0.2">
      <c r="A393" s="41"/>
      <c r="B393" s="2"/>
      <c r="E393" s="279"/>
      <c r="F393" s="280"/>
      <c r="G393" s="45"/>
      <c r="H393" s="45"/>
      <c r="I393" s="278"/>
      <c r="J393" s="45"/>
      <c r="K393" s="66"/>
      <c r="L393" s="66"/>
    </row>
    <row r="394" spans="1:12" x14ac:dyDescent="0.2">
      <c r="A394" s="41"/>
      <c r="B394" s="2"/>
      <c r="E394" s="279"/>
      <c r="F394" s="280"/>
      <c r="G394" s="45"/>
      <c r="H394" s="45"/>
      <c r="I394" s="278"/>
      <c r="J394" s="45"/>
      <c r="K394" s="66"/>
      <c r="L394" s="66"/>
    </row>
    <row r="395" spans="1:12" x14ac:dyDescent="0.2">
      <c r="A395" s="41"/>
      <c r="B395" s="2"/>
      <c r="E395" s="279"/>
      <c r="F395" s="280"/>
      <c r="G395" s="45"/>
      <c r="H395" s="45"/>
      <c r="I395" s="278"/>
      <c r="J395" s="45"/>
      <c r="K395" s="66"/>
      <c r="L395" s="66"/>
    </row>
    <row r="396" spans="1:12" x14ac:dyDescent="0.2">
      <c r="A396" s="41"/>
      <c r="B396" s="2"/>
      <c r="E396" s="279"/>
      <c r="F396" s="280"/>
      <c r="G396" s="45"/>
      <c r="H396" s="45"/>
      <c r="I396" s="278"/>
      <c r="J396" s="45"/>
      <c r="K396" s="66"/>
      <c r="L396" s="66"/>
    </row>
    <row r="397" spans="1:12" x14ac:dyDescent="0.2">
      <c r="A397" s="41"/>
      <c r="B397" s="2"/>
      <c r="E397" s="279"/>
      <c r="F397" s="280"/>
      <c r="G397" s="45"/>
      <c r="H397" s="45"/>
      <c r="I397" s="278"/>
      <c r="J397" s="45"/>
      <c r="K397" s="66"/>
      <c r="L397" s="66"/>
    </row>
    <row r="398" spans="1:12" x14ac:dyDescent="0.2">
      <c r="A398" s="41"/>
      <c r="B398" s="2"/>
      <c r="E398" s="279"/>
      <c r="F398" s="280"/>
      <c r="G398" s="45"/>
      <c r="H398" s="45"/>
      <c r="I398" s="278"/>
      <c r="J398" s="45"/>
      <c r="K398" s="66"/>
      <c r="L398" s="66"/>
    </row>
    <row r="399" spans="1:12" x14ac:dyDescent="0.2">
      <c r="A399" s="41"/>
      <c r="B399" s="2"/>
      <c r="E399" s="279"/>
      <c r="F399" s="280"/>
      <c r="G399" s="45"/>
      <c r="H399" s="45"/>
      <c r="I399" s="278"/>
      <c r="J399" s="45"/>
      <c r="K399" s="66"/>
      <c r="L399" s="66"/>
    </row>
    <row r="400" spans="1:12" x14ac:dyDescent="0.2">
      <c r="A400" s="41"/>
      <c r="B400" s="2"/>
      <c r="E400" s="279"/>
      <c r="F400" s="280"/>
      <c r="G400" s="45"/>
      <c r="H400" s="45"/>
      <c r="I400" s="278"/>
      <c r="J400" s="45"/>
      <c r="K400" s="66"/>
      <c r="L400" s="66"/>
    </row>
    <row r="401" spans="1:12" x14ac:dyDescent="0.2">
      <c r="A401" s="41"/>
      <c r="B401" s="2"/>
      <c r="E401" s="279"/>
      <c r="F401" s="280"/>
      <c r="G401" s="45"/>
      <c r="H401" s="45"/>
      <c r="I401" s="278"/>
      <c r="J401" s="45"/>
      <c r="K401" s="66"/>
      <c r="L401" s="66"/>
    </row>
    <row r="402" spans="1:12" x14ac:dyDescent="0.2">
      <c r="A402" s="41"/>
      <c r="B402" s="2"/>
      <c r="E402" s="279"/>
      <c r="F402" s="280"/>
      <c r="G402" s="45"/>
      <c r="H402" s="45"/>
      <c r="I402" s="278"/>
      <c r="J402" s="45"/>
      <c r="K402" s="66"/>
      <c r="L402" s="66"/>
    </row>
    <row r="403" spans="1:12" x14ac:dyDescent="0.2">
      <c r="A403" s="41"/>
      <c r="B403" s="2"/>
      <c r="E403" s="279"/>
      <c r="F403" s="280"/>
      <c r="G403" s="45"/>
      <c r="H403" s="45"/>
      <c r="I403" s="278"/>
      <c r="J403" s="45"/>
      <c r="K403" s="66"/>
      <c r="L403" s="66"/>
    </row>
    <row r="404" spans="1:12" x14ac:dyDescent="0.2">
      <c r="A404" s="41"/>
      <c r="B404" s="2"/>
      <c r="E404" s="279"/>
      <c r="F404" s="280"/>
      <c r="G404" s="45"/>
      <c r="H404" s="45"/>
      <c r="I404" s="278"/>
      <c r="J404" s="45"/>
      <c r="K404" s="66"/>
      <c r="L404" s="66"/>
    </row>
    <row r="405" spans="1:12" x14ac:dyDescent="0.2">
      <c r="A405" s="41"/>
      <c r="B405" s="2"/>
      <c r="E405" s="279"/>
      <c r="F405" s="280"/>
      <c r="G405" s="45"/>
      <c r="H405" s="45"/>
      <c r="I405" s="278"/>
      <c r="J405" s="45"/>
      <c r="K405" s="66"/>
      <c r="L405" s="66"/>
    </row>
    <row r="406" spans="1:12" x14ac:dyDescent="0.2">
      <c r="A406" s="41"/>
      <c r="B406" s="2"/>
      <c r="E406" s="279"/>
      <c r="F406" s="280"/>
      <c r="G406" s="45"/>
      <c r="H406" s="45"/>
      <c r="I406" s="278"/>
      <c r="J406" s="45"/>
      <c r="K406" s="66"/>
      <c r="L406" s="66"/>
    </row>
    <row r="407" spans="1:12" x14ac:dyDescent="0.2">
      <c r="A407" s="41"/>
      <c r="B407" s="2"/>
      <c r="E407" s="279"/>
      <c r="F407" s="280"/>
      <c r="G407" s="45"/>
      <c r="H407" s="45"/>
      <c r="I407" s="278"/>
      <c r="J407" s="45"/>
      <c r="K407" s="66"/>
      <c r="L407" s="66"/>
    </row>
    <row r="408" spans="1:12" x14ac:dyDescent="0.2">
      <c r="A408" s="41"/>
      <c r="B408" s="2"/>
      <c r="E408" s="279"/>
      <c r="F408" s="280"/>
      <c r="G408" s="45"/>
      <c r="H408" s="45"/>
      <c r="I408" s="278"/>
      <c r="J408" s="45"/>
      <c r="K408" s="66"/>
      <c r="L408" s="66"/>
    </row>
    <row r="409" spans="1:12" x14ac:dyDescent="0.2">
      <c r="A409" s="41"/>
      <c r="B409" s="2"/>
      <c r="E409" s="279"/>
      <c r="F409" s="280"/>
      <c r="G409" s="45"/>
      <c r="H409" s="45"/>
      <c r="I409" s="278"/>
      <c r="J409" s="45"/>
      <c r="K409" s="66"/>
      <c r="L409" s="66"/>
    </row>
    <row r="410" spans="1:12" x14ac:dyDescent="0.2">
      <c r="A410" s="41"/>
      <c r="B410" s="2"/>
      <c r="E410" s="279"/>
      <c r="F410" s="280"/>
      <c r="G410" s="45"/>
      <c r="H410" s="45"/>
      <c r="I410" s="278"/>
      <c r="J410" s="45"/>
      <c r="K410" s="66"/>
      <c r="L410" s="66"/>
    </row>
    <row r="411" spans="1:12" x14ac:dyDescent="0.2">
      <c r="A411" s="41"/>
      <c r="B411" s="2"/>
      <c r="E411" s="279"/>
      <c r="F411" s="280"/>
      <c r="G411" s="45"/>
      <c r="H411" s="45"/>
      <c r="I411" s="278"/>
      <c r="J411" s="45"/>
      <c r="K411" s="66"/>
      <c r="L411" s="66"/>
    </row>
    <row r="412" spans="1:12" x14ac:dyDescent="0.2">
      <c r="A412" s="41"/>
      <c r="B412" s="2"/>
      <c r="E412" s="279"/>
      <c r="F412" s="280"/>
      <c r="G412" s="45"/>
      <c r="H412" s="45"/>
      <c r="I412" s="278"/>
      <c r="J412" s="45"/>
      <c r="K412" s="66"/>
      <c r="L412" s="66"/>
    </row>
    <row r="413" spans="1:12" x14ac:dyDescent="0.2">
      <c r="A413" s="41"/>
      <c r="B413" s="2"/>
      <c r="E413" s="279"/>
      <c r="F413" s="280"/>
      <c r="G413" s="45"/>
      <c r="H413" s="45"/>
      <c r="I413" s="278"/>
      <c r="J413" s="45"/>
      <c r="K413" s="66"/>
      <c r="L413" s="66"/>
    </row>
    <row r="414" spans="1:12" x14ac:dyDescent="0.2">
      <c r="A414" s="41"/>
      <c r="B414" s="2"/>
      <c r="E414" s="279"/>
      <c r="F414" s="280"/>
      <c r="G414" s="45"/>
      <c r="H414" s="45"/>
      <c r="I414" s="278"/>
      <c r="J414" s="45"/>
      <c r="K414" s="66"/>
      <c r="L414" s="66"/>
    </row>
    <row r="415" spans="1:12" x14ac:dyDescent="0.2">
      <c r="A415" s="41"/>
      <c r="B415" s="2"/>
      <c r="E415" s="279"/>
      <c r="F415" s="280"/>
      <c r="G415" s="45"/>
      <c r="H415" s="45"/>
      <c r="I415" s="278"/>
      <c r="J415" s="45"/>
      <c r="K415" s="66"/>
      <c r="L415" s="66"/>
    </row>
    <row r="416" spans="1:12" x14ac:dyDescent="0.2">
      <c r="A416" s="41"/>
      <c r="B416" s="2"/>
      <c r="E416" s="279"/>
      <c r="F416" s="280"/>
      <c r="G416" s="45"/>
      <c r="H416" s="45"/>
      <c r="I416" s="278"/>
      <c r="J416" s="45"/>
      <c r="K416" s="66"/>
      <c r="L416" s="66"/>
    </row>
    <row r="417" spans="1:12" x14ac:dyDescent="0.2">
      <c r="A417" s="41"/>
      <c r="B417" s="2"/>
      <c r="E417" s="279"/>
      <c r="F417" s="280"/>
      <c r="G417" s="45"/>
      <c r="H417" s="45"/>
      <c r="I417" s="278"/>
      <c r="J417" s="45"/>
      <c r="K417" s="66"/>
      <c r="L417" s="66"/>
    </row>
    <row r="418" spans="1:12" x14ac:dyDescent="0.2">
      <c r="A418" s="41"/>
      <c r="B418" s="2"/>
      <c r="E418" s="279"/>
      <c r="F418" s="280"/>
      <c r="G418" s="45"/>
      <c r="H418" s="45"/>
      <c r="I418" s="278"/>
      <c r="J418" s="45"/>
      <c r="K418" s="66"/>
      <c r="L418" s="66"/>
    </row>
    <row r="419" spans="1:12" x14ac:dyDescent="0.2">
      <c r="A419" s="41"/>
      <c r="B419" s="2"/>
      <c r="E419" s="279"/>
      <c r="F419" s="280"/>
      <c r="G419" s="45"/>
      <c r="H419" s="45"/>
      <c r="I419" s="278"/>
      <c r="J419" s="45"/>
      <c r="K419" s="66"/>
      <c r="L419" s="66"/>
    </row>
    <row r="420" spans="1:12" x14ac:dyDescent="0.2">
      <c r="A420" s="41"/>
      <c r="B420" s="2"/>
      <c r="E420" s="279"/>
      <c r="F420" s="280"/>
      <c r="G420" s="45"/>
      <c r="H420" s="45"/>
      <c r="I420" s="278"/>
      <c r="J420" s="45"/>
      <c r="K420" s="66"/>
      <c r="L420" s="66"/>
    </row>
    <row r="421" spans="1:12" x14ac:dyDescent="0.2">
      <c r="A421" s="41"/>
      <c r="B421" s="2"/>
      <c r="E421" s="279"/>
      <c r="F421" s="280"/>
      <c r="G421" s="45"/>
      <c r="H421" s="45"/>
      <c r="I421" s="278"/>
      <c r="J421" s="45"/>
      <c r="K421" s="66"/>
      <c r="L421" s="66"/>
    </row>
    <row r="422" spans="1:12" x14ac:dyDescent="0.2">
      <c r="A422" s="41"/>
      <c r="B422" s="2"/>
      <c r="E422" s="279"/>
      <c r="F422" s="280"/>
      <c r="G422" s="45"/>
      <c r="H422" s="45"/>
      <c r="I422" s="278"/>
      <c r="J422" s="45"/>
      <c r="K422" s="66"/>
      <c r="L422" s="66"/>
    </row>
    <row r="423" spans="1:12" x14ac:dyDescent="0.2">
      <c r="A423" s="41"/>
      <c r="B423" s="2"/>
      <c r="E423" s="279"/>
      <c r="F423" s="280"/>
      <c r="G423" s="45"/>
      <c r="H423" s="45"/>
      <c r="I423" s="278"/>
      <c r="J423" s="45"/>
      <c r="K423" s="66"/>
      <c r="L423" s="66"/>
    </row>
    <row r="424" spans="1:12" x14ac:dyDescent="0.2">
      <c r="A424" s="41"/>
      <c r="B424" s="2"/>
      <c r="E424" s="279"/>
      <c r="F424" s="280"/>
      <c r="G424" s="45"/>
      <c r="H424" s="45"/>
      <c r="I424" s="278"/>
      <c r="J424" s="45"/>
      <c r="K424" s="66"/>
      <c r="L424" s="66"/>
    </row>
    <row r="425" spans="1:12" x14ac:dyDescent="0.2">
      <c r="A425" s="41"/>
      <c r="B425" s="2"/>
      <c r="E425" s="279"/>
      <c r="F425" s="280"/>
      <c r="G425" s="45"/>
      <c r="H425" s="45"/>
      <c r="I425" s="278"/>
      <c r="J425" s="45"/>
      <c r="K425" s="66"/>
      <c r="L425" s="66"/>
    </row>
    <row r="426" spans="1:12" x14ac:dyDescent="0.2">
      <c r="A426" s="41"/>
      <c r="B426" s="2"/>
      <c r="E426" s="279"/>
      <c r="F426" s="280"/>
      <c r="G426" s="45"/>
      <c r="H426" s="45"/>
      <c r="I426" s="278"/>
      <c r="J426" s="45"/>
      <c r="K426" s="66"/>
      <c r="L426" s="66"/>
    </row>
    <row r="427" spans="1:12" x14ac:dyDescent="0.2">
      <c r="A427" s="41"/>
      <c r="B427" s="2"/>
      <c r="E427" s="279"/>
      <c r="F427" s="280"/>
      <c r="G427" s="45"/>
      <c r="H427" s="45"/>
      <c r="I427" s="278"/>
      <c r="J427" s="45"/>
      <c r="K427" s="66"/>
      <c r="L427" s="66"/>
    </row>
    <row r="428" spans="1:12" x14ac:dyDescent="0.2">
      <c r="A428" s="41"/>
      <c r="B428" s="2"/>
      <c r="E428" s="279"/>
      <c r="F428" s="280"/>
      <c r="G428" s="45"/>
      <c r="H428" s="45"/>
      <c r="I428" s="278"/>
      <c r="J428" s="45"/>
      <c r="K428" s="66"/>
      <c r="L428" s="66"/>
    </row>
    <row r="429" spans="1:12" x14ac:dyDescent="0.2">
      <c r="A429" s="41"/>
      <c r="B429" s="2"/>
      <c r="E429" s="279"/>
      <c r="F429" s="280"/>
      <c r="G429" s="45"/>
      <c r="H429" s="45"/>
      <c r="I429" s="278"/>
      <c r="J429" s="45"/>
      <c r="K429" s="66"/>
      <c r="L429" s="66"/>
    </row>
    <row r="430" spans="1:12" x14ac:dyDescent="0.2">
      <c r="A430" s="41"/>
      <c r="B430" s="2"/>
      <c r="E430" s="279"/>
      <c r="F430" s="280"/>
      <c r="G430" s="45"/>
      <c r="H430" s="45"/>
      <c r="I430" s="278"/>
      <c r="J430" s="45"/>
      <c r="K430" s="66"/>
      <c r="L430" s="66"/>
    </row>
    <row r="431" spans="1:12" x14ac:dyDescent="0.2">
      <c r="A431" s="41"/>
      <c r="B431" s="2"/>
      <c r="E431" s="279"/>
      <c r="F431" s="280"/>
      <c r="G431" s="45"/>
      <c r="H431" s="45"/>
      <c r="I431" s="278"/>
      <c r="J431" s="45"/>
      <c r="K431" s="66"/>
      <c r="L431" s="66"/>
    </row>
    <row r="432" spans="1:12" x14ac:dyDescent="0.2">
      <c r="A432" s="41"/>
      <c r="B432" s="2"/>
      <c r="E432" s="279"/>
      <c r="F432" s="280"/>
      <c r="G432" s="45"/>
      <c r="H432" s="45"/>
      <c r="I432" s="278"/>
      <c r="J432" s="45"/>
      <c r="K432" s="66"/>
      <c r="L432" s="66"/>
    </row>
    <row r="433" spans="1:12" x14ac:dyDescent="0.2">
      <c r="A433" s="41"/>
      <c r="B433" s="2"/>
      <c r="E433" s="279"/>
      <c r="F433" s="280"/>
      <c r="G433" s="45"/>
      <c r="H433" s="45"/>
      <c r="I433" s="278"/>
      <c r="J433" s="45"/>
      <c r="K433" s="66"/>
      <c r="L433" s="66"/>
    </row>
    <row r="434" spans="1:12" x14ac:dyDescent="0.2">
      <c r="A434" s="41"/>
      <c r="B434" s="2"/>
      <c r="E434" s="279"/>
      <c r="F434" s="280"/>
      <c r="G434" s="45"/>
      <c r="H434" s="45"/>
      <c r="I434" s="278"/>
      <c r="J434" s="45"/>
      <c r="K434" s="66"/>
      <c r="L434" s="66"/>
    </row>
    <row r="435" spans="1:12" x14ac:dyDescent="0.2">
      <c r="A435" s="41"/>
      <c r="B435" s="2"/>
      <c r="E435" s="279"/>
      <c r="F435" s="280"/>
      <c r="G435" s="45"/>
      <c r="H435" s="45"/>
      <c r="I435" s="278"/>
      <c r="J435" s="45"/>
      <c r="K435" s="66"/>
      <c r="L435" s="66"/>
    </row>
    <row r="436" spans="1:12" x14ac:dyDescent="0.2">
      <c r="A436" s="41"/>
      <c r="B436" s="2"/>
      <c r="E436" s="279"/>
      <c r="F436" s="280"/>
      <c r="G436" s="45"/>
      <c r="H436" s="45"/>
      <c r="I436" s="278"/>
      <c r="J436" s="45"/>
      <c r="K436" s="66"/>
      <c r="L436" s="66"/>
    </row>
    <row r="437" spans="1:12" x14ac:dyDescent="0.2">
      <c r="A437" s="41"/>
      <c r="B437" s="2"/>
      <c r="E437" s="279"/>
      <c r="F437" s="280"/>
      <c r="G437" s="45"/>
      <c r="H437" s="45"/>
      <c r="I437" s="278"/>
      <c r="J437" s="45"/>
      <c r="K437" s="66"/>
      <c r="L437" s="66"/>
    </row>
    <row r="438" spans="1:12" x14ac:dyDescent="0.2">
      <c r="A438" s="41"/>
      <c r="B438" s="2"/>
      <c r="E438" s="279"/>
      <c r="F438" s="280"/>
      <c r="G438" s="45"/>
      <c r="H438" s="45"/>
      <c r="I438" s="278"/>
      <c r="J438" s="45"/>
      <c r="K438" s="66"/>
      <c r="L438" s="66"/>
    </row>
    <row r="439" spans="1:12" x14ac:dyDescent="0.2">
      <c r="A439" s="41"/>
      <c r="B439" s="2"/>
      <c r="E439" s="279"/>
      <c r="F439" s="280"/>
      <c r="G439" s="45"/>
      <c r="H439" s="45"/>
      <c r="I439" s="278"/>
      <c r="J439" s="45"/>
      <c r="K439" s="66"/>
      <c r="L439" s="66"/>
    </row>
    <row r="440" spans="1:12" x14ac:dyDescent="0.2">
      <c r="A440" s="41"/>
      <c r="B440" s="2"/>
      <c r="E440" s="279"/>
      <c r="F440" s="280"/>
      <c r="G440" s="45"/>
      <c r="H440" s="45"/>
      <c r="I440" s="278"/>
      <c r="J440" s="45"/>
      <c r="K440" s="66"/>
      <c r="L440" s="66"/>
    </row>
    <row r="441" spans="1:12" x14ac:dyDescent="0.2">
      <c r="A441" s="41"/>
      <c r="B441" s="2"/>
      <c r="E441" s="279"/>
      <c r="F441" s="280"/>
      <c r="G441" s="45"/>
      <c r="H441" s="45"/>
      <c r="I441" s="278"/>
      <c r="J441" s="45"/>
      <c r="K441" s="66"/>
      <c r="L441" s="66"/>
    </row>
    <row r="442" spans="1:12" x14ac:dyDescent="0.2">
      <c r="A442" s="41"/>
      <c r="B442" s="2"/>
      <c r="E442" s="279"/>
      <c r="F442" s="280"/>
      <c r="G442" s="45"/>
      <c r="H442" s="45"/>
      <c r="I442" s="278"/>
      <c r="J442" s="45"/>
      <c r="K442" s="66"/>
      <c r="L442" s="66"/>
    </row>
    <row r="443" spans="1:12" x14ac:dyDescent="0.2">
      <c r="A443" s="41"/>
      <c r="B443" s="2"/>
      <c r="E443" s="279"/>
      <c r="F443" s="280"/>
      <c r="G443" s="45"/>
      <c r="H443" s="45"/>
      <c r="I443" s="278"/>
      <c r="J443" s="45"/>
      <c r="K443" s="66"/>
      <c r="L443" s="66"/>
    </row>
    <row r="444" spans="1:12" x14ac:dyDescent="0.2">
      <c r="A444" s="41"/>
      <c r="B444" s="2"/>
      <c r="E444" s="279"/>
      <c r="F444" s="280"/>
      <c r="G444" s="45"/>
      <c r="H444" s="45"/>
      <c r="I444" s="278"/>
      <c r="J444" s="45"/>
      <c r="K444" s="66"/>
      <c r="L444" s="66"/>
    </row>
    <row r="445" spans="1:12" x14ac:dyDescent="0.2">
      <c r="A445" s="41"/>
      <c r="B445" s="2"/>
      <c r="E445" s="279"/>
      <c r="F445" s="280"/>
      <c r="G445" s="45"/>
      <c r="H445" s="45"/>
      <c r="I445" s="278"/>
      <c r="J445" s="45"/>
      <c r="K445" s="66"/>
      <c r="L445" s="66"/>
    </row>
    <row r="446" spans="1:12" x14ac:dyDescent="0.2">
      <c r="A446" s="41"/>
      <c r="B446" s="2"/>
      <c r="E446" s="279"/>
      <c r="F446" s="280"/>
      <c r="G446" s="45"/>
      <c r="H446" s="45"/>
      <c r="I446" s="278"/>
      <c r="J446" s="45"/>
      <c r="K446" s="66"/>
      <c r="L446" s="66"/>
    </row>
    <row r="447" spans="1:12" x14ac:dyDescent="0.2">
      <c r="A447" s="41"/>
      <c r="B447" s="2"/>
      <c r="E447" s="279"/>
      <c r="F447" s="280"/>
      <c r="G447" s="45"/>
      <c r="H447" s="45"/>
      <c r="I447" s="278"/>
      <c r="J447" s="45"/>
      <c r="K447" s="66"/>
      <c r="L447" s="66"/>
    </row>
    <row r="448" spans="1:12" x14ac:dyDescent="0.2">
      <c r="A448" s="41"/>
      <c r="B448" s="2"/>
      <c r="E448" s="279"/>
      <c r="F448" s="280"/>
      <c r="G448" s="45"/>
      <c r="H448" s="45"/>
      <c r="I448" s="278"/>
      <c r="J448" s="45"/>
      <c r="K448" s="66"/>
      <c r="L448" s="66"/>
    </row>
    <row r="449" spans="1:12" x14ac:dyDescent="0.2">
      <c r="A449" s="41"/>
      <c r="B449" s="2"/>
      <c r="E449" s="279"/>
      <c r="F449" s="280"/>
      <c r="G449" s="45"/>
      <c r="H449" s="45"/>
      <c r="I449" s="278"/>
      <c r="J449" s="45"/>
      <c r="K449" s="66"/>
      <c r="L449" s="66"/>
    </row>
    <row r="450" spans="1:12" x14ac:dyDescent="0.2">
      <c r="A450" s="41"/>
      <c r="B450" s="2"/>
      <c r="E450" s="279"/>
      <c r="F450" s="280"/>
      <c r="G450" s="45"/>
      <c r="H450" s="45"/>
      <c r="I450" s="278"/>
      <c r="J450" s="45"/>
      <c r="K450" s="66"/>
      <c r="L450" s="66"/>
    </row>
    <row r="451" spans="1:12" x14ac:dyDescent="0.2">
      <c r="A451" s="41"/>
      <c r="B451" s="2"/>
      <c r="E451" s="279"/>
      <c r="F451" s="280"/>
      <c r="G451" s="45"/>
      <c r="H451" s="45"/>
      <c r="I451" s="278"/>
      <c r="J451" s="45"/>
      <c r="K451" s="66"/>
      <c r="L451" s="66"/>
    </row>
    <row r="452" spans="1:12" x14ac:dyDescent="0.2">
      <c r="A452" s="41"/>
      <c r="B452" s="2"/>
      <c r="E452" s="279"/>
      <c r="F452" s="280"/>
      <c r="G452" s="45"/>
      <c r="H452" s="45"/>
      <c r="I452" s="278"/>
      <c r="J452" s="45"/>
      <c r="K452" s="66"/>
      <c r="L452" s="66"/>
    </row>
    <row r="453" spans="1:12" x14ac:dyDescent="0.2">
      <c r="A453" s="41"/>
      <c r="B453" s="2"/>
      <c r="E453" s="279"/>
      <c r="F453" s="280"/>
      <c r="G453" s="45"/>
      <c r="H453" s="45"/>
      <c r="I453" s="278"/>
      <c r="J453" s="45"/>
      <c r="K453" s="66"/>
      <c r="L453" s="66"/>
    </row>
    <row r="454" spans="1:12" x14ac:dyDescent="0.2">
      <c r="A454" s="41"/>
      <c r="B454" s="2"/>
      <c r="E454" s="279"/>
      <c r="F454" s="280"/>
      <c r="G454" s="45"/>
      <c r="H454" s="45"/>
      <c r="I454" s="278"/>
      <c r="J454" s="45"/>
      <c r="K454" s="66"/>
      <c r="L454" s="66"/>
    </row>
    <row r="455" spans="1:12" x14ac:dyDescent="0.2">
      <c r="A455" s="41"/>
      <c r="B455" s="2"/>
      <c r="E455" s="279"/>
      <c r="F455" s="280"/>
      <c r="G455" s="45"/>
      <c r="H455" s="45"/>
      <c r="I455" s="278"/>
      <c r="J455" s="45"/>
      <c r="K455" s="66"/>
      <c r="L455" s="66"/>
    </row>
    <row r="456" spans="1:12" x14ac:dyDescent="0.2">
      <c r="A456" s="41"/>
      <c r="B456" s="2"/>
      <c r="E456" s="279"/>
      <c r="F456" s="280"/>
      <c r="G456" s="45"/>
      <c r="H456" s="45"/>
      <c r="I456" s="278"/>
      <c r="J456" s="45"/>
      <c r="K456" s="66"/>
      <c r="L456" s="66"/>
    </row>
    <row r="457" spans="1:12" x14ac:dyDescent="0.2">
      <c r="A457" s="41"/>
      <c r="B457" s="2"/>
      <c r="E457" s="279"/>
      <c r="F457" s="280"/>
      <c r="G457" s="45"/>
      <c r="H457" s="45"/>
      <c r="I457" s="278"/>
      <c r="J457" s="45"/>
      <c r="K457" s="66"/>
      <c r="L457" s="66"/>
    </row>
    <row r="458" spans="1:12" x14ac:dyDescent="0.2">
      <c r="A458" s="41"/>
      <c r="B458" s="2"/>
      <c r="E458" s="279"/>
      <c r="F458" s="280"/>
      <c r="G458" s="45"/>
      <c r="H458" s="45"/>
      <c r="I458" s="278"/>
      <c r="J458" s="45"/>
      <c r="K458" s="66"/>
      <c r="L458" s="66"/>
    </row>
    <row r="459" spans="1:12" x14ac:dyDescent="0.2">
      <c r="A459" s="41"/>
      <c r="B459" s="2"/>
      <c r="E459" s="279"/>
      <c r="F459" s="280"/>
      <c r="G459" s="45"/>
      <c r="H459" s="45"/>
      <c r="I459" s="278"/>
      <c r="J459" s="45"/>
      <c r="K459" s="66"/>
      <c r="L459" s="66"/>
    </row>
    <row r="460" spans="1:12" x14ac:dyDescent="0.2">
      <c r="A460" s="41"/>
      <c r="B460" s="2"/>
      <c r="E460" s="279"/>
      <c r="F460" s="280"/>
      <c r="G460" s="45"/>
      <c r="H460" s="45"/>
      <c r="I460" s="278"/>
      <c r="J460" s="45"/>
      <c r="K460" s="66"/>
      <c r="L460" s="66"/>
    </row>
    <row r="461" spans="1:12" x14ac:dyDescent="0.2">
      <c r="A461" s="41"/>
      <c r="B461" s="2"/>
      <c r="E461" s="279"/>
      <c r="F461" s="280"/>
      <c r="G461" s="45"/>
      <c r="H461" s="45"/>
      <c r="I461" s="278"/>
      <c r="J461" s="45"/>
      <c r="K461" s="66"/>
      <c r="L461" s="66"/>
    </row>
    <row r="462" spans="1:12" x14ac:dyDescent="0.2">
      <c r="A462" s="41"/>
      <c r="B462" s="2"/>
      <c r="E462" s="279"/>
      <c r="F462" s="280"/>
      <c r="G462" s="45"/>
      <c r="H462" s="45"/>
      <c r="I462" s="278"/>
      <c r="J462" s="45"/>
      <c r="K462" s="66"/>
      <c r="L462" s="66"/>
    </row>
    <row r="463" spans="1:12" x14ac:dyDescent="0.2">
      <c r="A463" s="41"/>
      <c r="B463" s="2"/>
      <c r="E463" s="279"/>
      <c r="F463" s="280"/>
      <c r="G463" s="45"/>
      <c r="H463" s="45"/>
      <c r="I463" s="278"/>
      <c r="J463" s="45"/>
      <c r="K463" s="66"/>
      <c r="L463" s="66"/>
    </row>
    <row r="464" spans="1:12" x14ac:dyDescent="0.2">
      <c r="A464" s="41"/>
      <c r="B464" s="2"/>
      <c r="E464" s="279"/>
      <c r="F464" s="280"/>
      <c r="G464" s="45"/>
      <c r="H464" s="45"/>
      <c r="I464" s="278"/>
      <c r="J464" s="45"/>
      <c r="K464" s="66"/>
      <c r="L464" s="66"/>
    </row>
    <row r="465" spans="1:12" x14ac:dyDescent="0.2">
      <c r="A465" s="41"/>
      <c r="B465" s="2"/>
      <c r="E465" s="279"/>
      <c r="F465" s="280"/>
      <c r="G465" s="45"/>
      <c r="H465" s="45"/>
      <c r="I465" s="278"/>
      <c r="J465" s="45"/>
      <c r="K465" s="66"/>
      <c r="L465" s="66"/>
    </row>
    <row r="466" spans="1:12" x14ac:dyDescent="0.2">
      <c r="A466" s="41"/>
      <c r="B466" s="2"/>
      <c r="E466" s="279"/>
      <c r="F466" s="280"/>
      <c r="G466" s="45"/>
      <c r="H466" s="45"/>
      <c r="I466" s="278"/>
      <c r="J466" s="45"/>
      <c r="K466" s="66"/>
      <c r="L466" s="66"/>
    </row>
    <row r="467" spans="1:12" x14ac:dyDescent="0.2">
      <c r="A467" s="41"/>
      <c r="B467" s="2"/>
      <c r="E467" s="279"/>
      <c r="F467" s="280"/>
      <c r="G467" s="45"/>
      <c r="H467" s="45"/>
      <c r="I467" s="278"/>
      <c r="J467" s="45"/>
      <c r="K467" s="66"/>
      <c r="L467" s="66"/>
    </row>
    <row r="468" spans="1:12" x14ac:dyDescent="0.2">
      <c r="A468" s="41"/>
      <c r="B468" s="2"/>
      <c r="E468" s="279"/>
      <c r="F468" s="280"/>
      <c r="G468" s="45"/>
      <c r="H468" s="45"/>
      <c r="I468" s="278"/>
      <c r="J468" s="45"/>
      <c r="K468" s="66"/>
      <c r="L468" s="66"/>
    </row>
    <row r="469" spans="1:12" x14ac:dyDescent="0.2">
      <c r="A469" s="41"/>
      <c r="B469" s="2"/>
      <c r="E469" s="279"/>
      <c r="F469" s="280"/>
      <c r="G469" s="45"/>
      <c r="H469" s="45"/>
      <c r="I469" s="278"/>
      <c r="J469" s="45"/>
      <c r="K469" s="66"/>
      <c r="L469" s="66"/>
    </row>
    <row r="470" spans="1:12" x14ac:dyDescent="0.2">
      <c r="A470" s="41"/>
      <c r="B470" s="2"/>
      <c r="E470" s="279"/>
      <c r="F470" s="280"/>
      <c r="G470" s="45"/>
      <c r="H470" s="45"/>
      <c r="I470" s="278"/>
      <c r="J470" s="45"/>
      <c r="K470" s="66"/>
      <c r="L470" s="66"/>
    </row>
    <row r="471" spans="1:12" x14ac:dyDescent="0.2">
      <c r="A471" s="41"/>
      <c r="B471" s="2"/>
      <c r="E471" s="279"/>
      <c r="F471" s="280"/>
      <c r="G471" s="45"/>
      <c r="H471" s="45"/>
      <c r="I471" s="278"/>
      <c r="J471" s="45"/>
      <c r="K471" s="66"/>
      <c r="L471" s="66"/>
    </row>
    <row r="472" spans="1:12" x14ac:dyDescent="0.2">
      <c r="A472" s="41"/>
      <c r="B472" s="2"/>
      <c r="E472" s="279"/>
      <c r="F472" s="280"/>
      <c r="G472" s="45"/>
      <c r="H472" s="45"/>
      <c r="I472" s="278"/>
      <c r="J472" s="45"/>
      <c r="K472" s="66"/>
      <c r="L472" s="66"/>
    </row>
    <row r="473" spans="1:12" x14ac:dyDescent="0.2">
      <c r="A473" s="41"/>
      <c r="B473" s="2"/>
      <c r="E473" s="279"/>
      <c r="F473" s="280"/>
      <c r="G473" s="45"/>
      <c r="H473" s="45"/>
      <c r="I473" s="278"/>
      <c r="J473" s="45"/>
      <c r="K473" s="66"/>
      <c r="L473" s="66"/>
    </row>
    <row r="474" spans="1:12" x14ac:dyDescent="0.2">
      <c r="A474" s="41"/>
      <c r="B474" s="2"/>
      <c r="E474" s="279"/>
      <c r="F474" s="280"/>
      <c r="G474" s="45"/>
      <c r="H474" s="45"/>
      <c r="I474" s="278"/>
      <c r="J474" s="45"/>
      <c r="K474" s="66"/>
      <c r="L474" s="66"/>
    </row>
    <row r="475" spans="1:12" x14ac:dyDescent="0.2">
      <c r="A475" s="41"/>
      <c r="B475" s="2"/>
      <c r="E475" s="279"/>
      <c r="F475" s="280"/>
      <c r="G475" s="45"/>
      <c r="H475" s="45"/>
      <c r="I475" s="278"/>
      <c r="J475" s="45"/>
      <c r="K475" s="66"/>
      <c r="L475" s="66"/>
    </row>
    <row r="476" spans="1:12" x14ac:dyDescent="0.2">
      <c r="A476" s="41"/>
      <c r="B476" s="2"/>
      <c r="E476" s="279"/>
      <c r="F476" s="280"/>
      <c r="G476" s="45"/>
      <c r="H476" s="45"/>
      <c r="I476" s="278"/>
      <c r="J476" s="45"/>
      <c r="K476" s="66"/>
      <c r="L476" s="66"/>
    </row>
    <row r="477" spans="1:12" x14ac:dyDescent="0.2">
      <c r="A477" s="41"/>
      <c r="B477" s="2"/>
      <c r="E477" s="279"/>
      <c r="F477" s="280"/>
      <c r="G477" s="45"/>
      <c r="H477" s="45"/>
      <c r="I477" s="278"/>
      <c r="J477" s="45"/>
      <c r="K477" s="66"/>
      <c r="L477" s="66"/>
    </row>
    <row r="478" spans="1:12" x14ac:dyDescent="0.2">
      <c r="A478" s="41"/>
      <c r="B478" s="2"/>
      <c r="E478" s="279"/>
      <c r="F478" s="280"/>
      <c r="G478" s="45"/>
      <c r="H478" s="45"/>
      <c r="I478" s="278"/>
      <c r="J478" s="45"/>
      <c r="K478" s="66"/>
      <c r="L478" s="66"/>
    </row>
    <row r="479" spans="1:12" x14ac:dyDescent="0.2">
      <c r="A479" s="41"/>
      <c r="B479" s="2"/>
      <c r="E479" s="279"/>
      <c r="F479" s="280"/>
      <c r="G479" s="45"/>
      <c r="H479" s="45"/>
      <c r="I479" s="278"/>
      <c r="J479" s="45"/>
      <c r="K479" s="66"/>
      <c r="L479" s="66"/>
    </row>
    <row r="480" spans="1:12" x14ac:dyDescent="0.2">
      <c r="A480" s="41"/>
      <c r="B480" s="2"/>
      <c r="E480" s="279"/>
      <c r="F480" s="280"/>
      <c r="G480" s="45"/>
      <c r="H480" s="45"/>
      <c r="I480" s="278"/>
      <c r="J480" s="45"/>
      <c r="K480" s="66"/>
      <c r="L480" s="66"/>
    </row>
    <row r="481" spans="1:12" x14ac:dyDescent="0.2">
      <c r="A481" s="41"/>
      <c r="B481" s="2"/>
      <c r="E481" s="279"/>
      <c r="F481" s="280"/>
      <c r="G481" s="45"/>
      <c r="H481" s="45"/>
      <c r="I481" s="278"/>
      <c r="J481" s="45"/>
      <c r="K481" s="66"/>
      <c r="L481" s="66"/>
    </row>
    <row r="482" spans="1:12" x14ac:dyDescent="0.2">
      <c r="A482" s="41"/>
      <c r="B482" s="2"/>
      <c r="E482" s="279"/>
      <c r="F482" s="280"/>
      <c r="G482" s="45"/>
      <c r="H482" s="45"/>
      <c r="I482" s="278"/>
      <c r="J482" s="45"/>
      <c r="K482" s="66"/>
      <c r="L482" s="66"/>
    </row>
    <row r="483" spans="1:12" x14ac:dyDescent="0.2">
      <c r="A483" s="41"/>
      <c r="B483" s="2"/>
      <c r="E483" s="279"/>
      <c r="F483" s="280"/>
      <c r="G483" s="45"/>
      <c r="H483" s="45"/>
      <c r="I483" s="278"/>
      <c r="J483" s="45"/>
      <c r="K483" s="66"/>
      <c r="L483" s="66"/>
    </row>
    <row r="484" spans="1:12" x14ac:dyDescent="0.2">
      <c r="A484" s="41"/>
      <c r="B484" s="2"/>
      <c r="E484" s="279"/>
      <c r="F484" s="280"/>
      <c r="G484" s="45"/>
      <c r="H484" s="45"/>
      <c r="I484" s="278"/>
      <c r="J484" s="45"/>
      <c r="K484" s="66"/>
      <c r="L484" s="66"/>
    </row>
    <row r="485" spans="1:12" x14ac:dyDescent="0.2">
      <c r="A485" s="41"/>
      <c r="B485" s="2"/>
      <c r="E485" s="279"/>
      <c r="F485" s="280"/>
      <c r="G485" s="45"/>
      <c r="H485" s="45"/>
      <c r="I485" s="278"/>
      <c r="J485" s="45"/>
      <c r="K485" s="66"/>
      <c r="L485" s="66"/>
    </row>
    <row r="486" spans="1:12" x14ac:dyDescent="0.2">
      <c r="A486" s="41"/>
      <c r="B486" s="2"/>
      <c r="E486" s="279"/>
      <c r="F486" s="280"/>
      <c r="G486" s="45"/>
      <c r="H486" s="45"/>
      <c r="I486" s="278"/>
      <c r="J486" s="45"/>
      <c r="K486" s="66"/>
      <c r="L486" s="66"/>
    </row>
    <row r="487" spans="1:12" x14ac:dyDescent="0.2">
      <c r="A487" s="41"/>
      <c r="B487" s="2"/>
      <c r="E487" s="279"/>
      <c r="F487" s="280"/>
      <c r="G487" s="45"/>
      <c r="H487" s="45"/>
      <c r="I487" s="278"/>
      <c r="J487" s="45"/>
      <c r="K487" s="66"/>
      <c r="L487" s="66"/>
    </row>
    <row r="488" spans="1:12" x14ac:dyDescent="0.2">
      <c r="A488" s="41"/>
      <c r="B488" s="2"/>
      <c r="E488" s="279"/>
      <c r="F488" s="280"/>
      <c r="G488" s="45"/>
      <c r="H488" s="45"/>
      <c r="I488" s="278"/>
      <c r="J488" s="45"/>
      <c r="K488" s="66"/>
      <c r="L488" s="66"/>
    </row>
    <row r="489" spans="1:12" x14ac:dyDescent="0.2">
      <c r="A489" s="41"/>
      <c r="B489" s="2"/>
      <c r="E489" s="279"/>
      <c r="F489" s="280"/>
      <c r="G489" s="45"/>
      <c r="H489" s="45"/>
      <c r="I489" s="278"/>
      <c r="J489" s="45"/>
      <c r="K489" s="66"/>
      <c r="L489" s="66"/>
    </row>
    <row r="490" spans="1:12" x14ac:dyDescent="0.2">
      <c r="A490" s="41"/>
      <c r="B490" s="2"/>
      <c r="E490" s="279"/>
      <c r="F490" s="280"/>
      <c r="G490" s="45"/>
      <c r="H490" s="45"/>
      <c r="I490" s="278"/>
      <c r="J490" s="45"/>
      <c r="K490" s="66"/>
      <c r="L490" s="66"/>
    </row>
    <row r="491" spans="1:12" x14ac:dyDescent="0.2">
      <c r="A491" s="41"/>
      <c r="B491" s="2"/>
      <c r="E491" s="279"/>
      <c r="F491" s="280"/>
      <c r="G491" s="45"/>
      <c r="H491" s="45"/>
      <c r="I491" s="278"/>
      <c r="J491" s="45"/>
      <c r="K491" s="66"/>
      <c r="L491" s="66"/>
    </row>
    <row r="492" spans="1:12" x14ac:dyDescent="0.2">
      <c r="A492" s="41"/>
      <c r="B492" s="2"/>
      <c r="E492" s="279"/>
      <c r="F492" s="280"/>
      <c r="G492" s="45"/>
      <c r="H492" s="45"/>
      <c r="I492" s="278"/>
      <c r="J492" s="45"/>
      <c r="K492" s="66"/>
      <c r="L492" s="66"/>
    </row>
    <row r="493" spans="1:12" x14ac:dyDescent="0.2">
      <c r="A493" s="41"/>
      <c r="B493" s="2"/>
      <c r="E493" s="279"/>
      <c r="F493" s="280"/>
      <c r="G493" s="45"/>
      <c r="H493" s="45"/>
      <c r="I493" s="278"/>
      <c r="J493" s="45"/>
      <c r="K493" s="66"/>
      <c r="L493" s="66"/>
    </row>
    <row r="494" spans="1:12" x14ac:dyDescent="0.2">
      <c r="A494" s="41"/>
      <c r="B494" s="2"/>
      <c r="E494" s="279"/>
      <c r="F494" s="280"/>
      <c r="G494" s="45"/>
      <c r="H494" s="45"/>
      <c r="I494" s="278"/>
      <c r="J494" s="45"/>
      <c r="K494" s="66"/>
      <c r="L494" s="66"/>
    </row>
    <row r="495" spans="1:12" x14ac:dyDescent="0.2">
      <c r="A495" s="41"/>
      <c r="B495" s="2"/>
      <c r="E495" s="279"/>
      <c r="F495" s="280"/>
      <c r="G495" s="45"/>
      <c r="H495" s="45"/>
      <c r="I495" s="278"/>
      <c r="J495" s="45"/>
      <c r="K495" s="66"/>
      <c r="L495" s="66"/>
    </row>
    <row r="496" spans="1:12" x14ac:dyDescent="0.2">
      <c r="A496" s="41"/>
      <c r="B496" s="2"/>
      <c r="E496" s="279"/>
      <c r="F496" s="280"/>
      <c r="G496" s="45"/>
      <c r="H496" s="45"/>
      <c r="I496" s="278"/>
      <c r="J496" s="45"/>
      <c r="K496" s="66"/>
      <c r="L496" s="66"/>
    </row>
    <row r="497" spans="1:12" x14ac:dyDescent="0.2">
      <c r="A497" s="41"/>
      <c r="B497" s="2"/>
      <c r="E497" s="279"/>
      <c r="F497" s="280"/>
      <c r="G497" s="45"/>
      <c r="H497" s="45"/>
      <c r="I497" s="278"/>
      <c r="J497" s="45"/>
      <c r="K497" s="66"/>
      <c r="L497" s="66"/>
    </row>
    <row r="498" spans="1:12" x14ac:dyDescent="0.2">
      <c r="A498" s="41"/>
      <c r="B498" s="2"/>
      <c r="E498" s="279"/>
      <c r="F498" s="280"/>
      <c r="G498" s="45"/>
      <c r="H498" s="45"/>
      <c r="I498" s="278"/>
      <c r="J498" s="45"/>
      <c r="K498" s="66"/>
      <c r="L498" s="66"/>
    </row>
    <row r="499" spans="1:12" x14ac:dyDescent="0.2">
      <c r="A499" s="41"/>
      <c r="B499" s="2"/>
      <c r="E499" s="279"/>
      <c r="F499" s="280"/>
      <c r="G499" s="45"/>
      <c r="H499" s="45"/>
      <c r="I499" s="278"/>
      <c r="J499" s="45"/>
      <c r="K499" s="66"/>
      <c r="L499" s="66"/>
    </row>
    <row r="500" spans="1:12" x14ac:dyDescent="0.2">
      <c r="A500" s="41"/>
      <c r="B500" s="2"/>
      <c r="E500" s="279"/>
      <c r="F500" s="280"/>
      <c r="G500" s="45"/>
      <c r="H500" s="45"/>
      <c r="I500" s="278"/>
      <c r="J500" s="45"/>
      <c r="K500" s="66"/>
      <c r="L500" s="66"/>
    </row>
    <row r="501" spans="1:12" x14ac:dyDescent="0.2">
      <c r="A501" s="41"/>
      <c r="B501" s="2"/>
      <c r="E501" s="279"/>
      <c r="F501" s="280"/>
      <c r="G501" s="45"/>
      <c r="H501" s="45"/>
      <c r="I501" s="278"/>
      <c r="J501" s="45"/>
      <c r="K501" s="66"/>
      <c r="L501" s="66"/>
    </row>
    <row r="502" spans="1:12" x14ac:dyDescent="0.2">
      <c r="A502" s="41"/>
      <c r="B502" s="2"/>
      <c r="E502" s="279"/>
      <c r="F502" s="280"/>
      <c r="G502" s="45"/>
      <c r="H502" s="45"/>
      <c r="I502" s="278"/>
      <c r="J502" s="45"/>
      <c r="K502" s="66"/>
      <c r="L502" s="66"/>
    </row>
    <row r="503" spans="1:12" x14ac:dyDescent="0.2">
      <c r="A503" s="41"/>
      <c r="B503" s="2"/>
      <c r="E503" s="279"/>
      <c r="F503" s="280"/>
      <c r="G503" s="45"/>
      <c r="H503" s="45"/>
      <c r="I503" s="278"/>
      <c r="J503" s="45"/>
      <c r="K503" s="66"/>
      <c r="L503" s="66"/>
    </row>
    <row r="504" spans="1:12" x14ac:dyDescent="0.2">
      <c r="A504" s="41"/>
      <c r="B504" s="2"/>
      <c r="E504" s="279"/>
      <c r="F504" s="280"/>
      <c r="G504" s="45"/>
      <c r="H504" s="45"/>
      <c r="I504" s="278"/>
      <c r="J504" s="45"/>
      <c r="K504" s="66"/>
      <c r="L504" s="66"/>
    </row>
    <row r="505" spans="1:12" x14ac:dyDescent="0.2">
      <c r="A505" s="41"/>
      <c r="B505" s="2"/>
      <c r="E505" s="279"/>
      <c r="F505" s="280"/>
      <c r="G505" s="45"/>
      <c r="H505" s="45"/>
      <c r="I505" s="278"/>
      <c r="J505" s="45"/>
      <c r="K505" s="66"/>
      <c r="L505" s="66"/>
    </row>
    <row r="506" spans="1:12" x14ac:dyDescent="0.2">
      <c r="A506" s="41"/>
      <c r="B506" s="2"/>
      <c r="E506" s="279"/>
      <c r="F506" s="280"/>
      <c r="G506" s="45"/>
      <c r="H506" s="45"/>
      <c r="I506" s="278"/>
      <c r="J506" s="45"/>
      <c r="K506" s="66"/>
      <c r="L506" s="66"/>
    </row>
    <row r="507" spans="1:12" x14ac:dyDescent="0.2">
      <c r="A507" s="41"/>
      <c r="B507" s="2"/>
      <c r="E507" s="279"/>
      <c r="F507" s="280"/>
      <c r="G507" s="45"/>
      <c r="H507" s="45"/>
      <c r="I507" s="278"/>
      <c r="J507" s="45"/>
      <c r="K507" s="66"/>
      <c r="L507" s="66"/>
    </row>
    <row r="508" spans="1:12" x14ac:dyDescent="0.2">
      <c r="A508" s="41"/>
      <c r="B508" s="2"/>
      <c r="E508" s="279"/>
      <c r="F508" s="280"/>
      <c r="G508" s="45"/>
      <c r="H508" s="45"/>
      <c r="I508" s="278"/>
      <c r="J508" s="45"/>
      <c r="K508" s="66"/>
      <c r="L508" s="66"/>
    </row>
    <row r="509" spans="1:12" x14ac:dyDescent="0.2">
      <c r="A509" s="41"/>
      <c r="B509" s="2"/>
      <c r="E509" s="279"/>
      <c r="F509" s="280"/>
      <c r="G509" s="45"/>
      <c r="H509" s="45"/>
      <c r="I509" s="278"/>
      <c r="J509" s="45"/>
      <c r="K509" s="66"/>
      <c r="L509" s="66"/>
    </row>
    <row r="510" spans="1:12" x14ac:dyDescent="0.2">
      <c r="A510" s="41"/>
      <c r="B510" s="2"/>
      <c r="E510" s="279"/>
      <c r="F510" s="280"/>
      <c r="G510" s="45"/>
      <c r="H510" s="45"/>
      <c r="I510" s="278"/>
      <c r="J510" s="45"/>
      <c r="K510" s="66"/>
      <c r="L510" s="66"/>
    </row>
    <row r="511" spans="1:12" x14ac:dyDescent="0.2">
      <c r="A511" s="41"/>
      <c r="B511" s="2"/>
      <c r="E511" s="279"/>
      <c r="F511" s="280"/>
      <c r="G511" s="45"/>
      <c r="H511" s="45"/>
      <c r="I511" s="278"/>
      <c r="J511" s="45"/>
      <c r="K511" s="66"/>
      <c r="L511" s="66"/>
    </row>
    <row r="512" spans="1:12" x14ac:dyDescent="0.2">
      <c r="A512" s="41"/>
      <c r="B512" s="2"/>
      <c r="E512" s="279"/>
      <c r="F512" s="280"/>
      <c r="G512" s="45"/>
      <c r="H512" s="45"/>
      <c r="I512" s="278"/>
      <c r="J512" s="45"/>
      <c r="K512" s="66"/>
      <c r="L512" s="66"/>
    </row>
    <row r="513" spans="1:12" x14ac:dyDescent="0.2">
      <c r="A513" s="41"/>
      <c r="B513" s="2"/>
      <c r="E513" s="279"/>
      <c r="F513" s="280"/>
      <c r="G513" s="45"/>
      <c r="H513" s="45"/>
      <c r="I513" s="278"/>
      <c r="J513" s="45"/>
      <c r="K513" s="66"/>
      <c r="L513" s="66"/>
    </row>
    <row r="514" spans="1:12" x14ac:dyDescent="0.2">
      <c r="A514" s="41"/>
      <c r="B514" s="2"/>
      <c r="E514" s="279"/>
      <c r="F514" s="280"/>
      <c r="G514" s="45"/>
      <c r="H514" s="45"/>
      <c r="I514" s="278"/>
      <c r="J514" s="45"/>
      <c r="K514" s="66"/>
      <c r="L514" s="66"/>
    </row>
    <row r="515" spans="1:12" x14ac:dyDescent="0.2">
      <c r="A515" s="41"/>
      <c r="B515" s="2"/>
      <c r="E515" s="279"/>
      <c r="F515" s="280"/>
      <c r="G515" s="45"/>
      <c r="H515" s="45"/>
      <c r="I515" s="278"/>
      <c r="J515" s="45"/>
      <c r="K515" s="66"/>
      <c r="L515" s="66"/>
    </row>
    <row r="516" spans="1:12" x14ac:dyDescent="0.2">
      <c r="A516" s="41"/>
      <c r="B516" s="2"/>
      <c r="E516" s="279"/>
      <c r="F516" s="280"/>
      <c r="G516" s="45"/>
      <c r="H516" s="45"/>
      <c r="I516" s="278"/>
      <c r="J516" s="45"/>
      <c r="K516" s="66"/>
      <c r="L516" s="66"/>
    </row>
    <row r="517" spans="1:12" x14ac:dyDescent="0.2">
      <c r="A517" s="41"/>
      <c r="B517" s="2"/>
      <c r="E517" s="279"/>
      <c r="F517" s="280"/>
      <c r="G517" s="45"/>
      <c r="H517" s="45"/>
      <c r="I517" s="278"/>
      <c r="J517" s="45"/>
      <c r="K517" s="66"/>
      <c r="L517" s="66"/>
    </row>
    <row r="518" spans="1:12" x14ac:dyDescent="0.2">
      <c r="A518" s="41"/>
      <c r="B518" s="2"/>
      <c r="E518" s="279"/>
      <c r="F518" s="280"/>
      <c r="G518" s="45"/>
      <c r="H518" s="45"/>
      <c r="I518" s="278"/>
      <c r="J518" s="45"/>
      <c r="K518" s="66"/>
      <c r="L518" s="66"/>
    </row>
    <row r="519" spans="1:12" x14ac:dyDescent="0.2">
      <c r="A519" s="41"/>
      <c r="B519" s="2"/>
      <c r="E519" s="279"/>
      <c r="F519" s="280"/>
      <c r="G519" s="45"/>
      <c r="H519" s="45"/>
      <c r="I519" s="278"/>
      <c r="J519" s="45"/>
      <c r="K519" s="66"/>
      <c r="L519" s="66"/>
    </row>
    <row r="520" spans="1:12" x14ac:dyDescent="0.2">
      <c r="A520" s="41"/>
      <c r="B520" s="2"/>
      <c r="E520" s="279"/>
      <c r="F520" s="280"/>
      <c r="G520" s="45"/>
      <c r="H520" s="45"/>
      <c r="I520" s="278"/>
      <c r="J520" s="45"/>
      <c r="K520" s="66"/>
      <c r="L520" s="66"/>
    </row>
    <row r="521" spans="1:12" x14ac:dyDescent="0.2">
      <c r="A521" s="41"/>
      <c r="B521" s="2"/>
      <c r="E521" s="279"/>
      <c r="F521" s="280"/>
      <c r="G521" s="45"/>
      <c r="H521" s="45"/>
      <c r="I521" s="278"/>
      <c r="J521" s="45"/>
      <c r="K521" s="66"/>
      <c r="L521" s="66"/>
    </row>
    <row r="522" spans="1:12" x14ac:dyDescent="0.2">
      <c r="A522" s="41"/>
      <c r="B522" s="2"/>
      <c r="E522" s="279"/>
      <c r="F522" s="280"/>
      <c r="G522" s="45"/>
      <c r="H522" s="45"/>
      <c r="I522" s="278"/>
      <c r="J522" s="45"/>
      <c r="K522" s="66"/>
      <c r="L522" s="66"/>
    </row>
    <row r="523" spans="1:12" x14ac:dyDescent="0.2">
      <c r="A523" s="41"/>
      <c r="B523" s="2"/>
      <c r="E523" s="279"/>
      <c r="F523" s="280"/>
      <c r="G523" s="45"/>
      <c r="H523" s="45"/>
      <c r="I523" s="278"/>
      <c r="J523" s="45"/>
      <c r="K523" s="66"/>
      <c r="L523" s="66"/>
    </row>
    <row r="524" spans="1:12" x14ac:dyDescent="0.2">
      <c r="A524" s="41"/>
      <c r="B524" s="2"/>
      <c r="E524" s="279"/>
      <c r="F524" s="280"/>
      <c r="G524" s="45"/>
      <c r="H524" s="45"/>
      <c r="I524" s="278"/>
      <c r="J524" s="45"/>
      <c r="K524" s="66"/>
      <c r="L524" s="66"/>
    </row>
    <row r="525" spans="1:12" x14ac:dyDescent="0.2">
      <c r="A525" s="41"/>
      <c r="B525" s="2"/>
      <c r="E525" s="279"/>
      <c r="F525" s="280"/>
      <c r="G525" s="45"/>
      <c r="H525" s="45"/>
      <c r="I525" s="278"/>
      <c r="J525" s="45"/>
      <c r="K525" s="66"/>
      <c r="L525" s="66"/>
    </row>
    <row r="526" spans="1:12" x14ac:dyDescent="0.2">
      <c r="A526" s="41"/>
      <c r="B526" s="2"/>
      <c r="E526" s="279"/>
      <c r="F526" s="280"/>
      <c r="G526" s="45"/>
      <c r="H526" s="45"/>
      <c r="I526" s="278"/>
      <c r="J526" s="45"/>
      <c r="K526" s="66"/>
      <c r="L526" s="66"/>
    </row>
    <row r="527" spans="1:12" x14ac:dyDescent="0.2">
      <c r="A527" s="41"/>
      <c r="B527" s="2"/>
      <c r="E527" s="279"/>
      <c r="F527" s="280"/>
      <c r="G527" s="45"/>
      <c r="H527" s="45"/>
      <c r="I527" s="278"/>
      <c r="J527" s="45"/>
      <c r="K527" s="66"/>
      <c r="L527" s="66"/>
    </row>
    <row r="528" spans="1:12" x14ac:dyDescent="0.2">
      <c r="A528" s="41"/>
      <c r="B528" s="2"/>
      <c r="E528" s="279"/>
      <c r="F528" s="280"/>
      <c r="G528" s="45"/>
      <c r="H528" s="45"/>
      <c r="I528" s="278"/>
      <c r="J528" s="45"/>
      <c r="K528" s="66"/>
      <c r="L528" s="66"/>
    </row>
    <row r="529" spans="1:12" x14ac:dyDescent="0.2">
      <c r="A529" s="41"/>
      <c r="B529" s="2"/>
      <c r="E529" s="279"/>
      <c r="F529" s="280"/>
      <c r="G529" s="45"/>
      <c r="H529" s="45"/>
      <c r="I529" s="278"/>
      <c r="J529" s="45"/>
      <c r="K529" s="66"/>
      <c r="L529" s="66"/>
    </row>
    <row r="530" spans="1:12" x14ac:dyDescent="0.2">
      <c r="A530" s="41"/>
      <c r="B530" s="2"/>
      <c r="E530" s="279"/>
      <c r="F530" s="280"/>
      <c r="G530" s="45"/>
      <c r="H530" s="45"/>
      <c r="I530" s="278"/>
      <c r="J530" s="45"/>
      <c r="K530" s="66"/>
      <c r="L530" s="66"/>
    </row>
    <row r="531" spans="1:12" x14ac:dyDescent="0.2">
      <c r="A531" s="41"/>
      <c r="B531" s="2"/>
      <c r="E531" s="279"/>
      <c r="F531" s="280"/>
      <c r="G531" s="45"/>
      <c r="H531" s="45"/>
      <c r="I531" s="278"/>
      <c r="J531" s="45"/>
      <c r="K531" s="66"/>
      <c r="L531" s="66"/>
    </row>
    <row r="532" spans="1:12" x14ac:dyDescent="0.2">
      <c r="A532" s="41"/>
      <c r="B532" s="2"/>
      <c r="E532" s="279"/>
      <c r="F532" s="280"/>
      <c r="G532" s="45"/>
      <c r="H532" s="45"/>
      <c r="I532" s="278"/>
      <c r="J532" s="45"/>
      <c r="K532" s="66"/>
      <c r="L532" s="66"/>
    </row>
    <row r="533" spans="1:12" x14ac:dyDescent="0.2">
      <c r="A533" s="41"/>
      <c r="B533" s="2"/>
      <c r="E533" s="279"/>
      <c r="F533" s="280"/>
      <c r="G533" s="45"/>
      <c r="H533" s="45"/>
      <c r="I533" s="278"/>
      <c r="J533" s="45"/>
      <c r="K533" s="66"/>
      <c r="L533" s="66"/>
    </row>
    <row r="534" spans="1:12" x14ac:dyDescent="0.2">
      <c r="A534" s="41"/>
      <c r="B534" s="2"/>
      <c r="E534" s="279"/>
      <c r="F534" s="280"/>
      <c r="G534" s="45"/>
      <c r="H534" s="45"/>
      <c r="I534" s="278"/>
      <c r="J534" s="45"/>
      <c r="K534" s="66"/>
      <c r="L534" s="66"/>
    </row>
    <row r="535" spans="1:12" x14ac:dyDescent="0.2">
      <c r="A535" s="41"/>
      <c r="B535" s="2"/>
      <c r="E535" s="279"/>
      <c r="F535" s="280"/>
      <c r="G535" s="45"/>
      <c r="H535" s="45"/>
      <c r="I535" s="278"/>
      <c r="J535" s="45"/>
      <c r="K535" s="66"/>
      <c r="L535" s="66"/>
    </row>
    <row r="536" spans="1:12" x14ac:dyDescent="0.2">
      <c r="A536" s="41"/>
      <c r="B536" s="2"/>
      <c r="E536" s="279"/>
      <c r="F536" s="280"/>
      <c r="G536" s="45"/>
      <c r="H536" s="45"/>
      <c r="I536" s="278"/>
      <c r="J536" s="45"/>
      <c r="K536" s="66"/>
      <c r="L536" s="66"/>
    </row>
    <row r="537" spans="1:12" x14ac:dyDescent="0.2">
      <c r="A537" s="41"/>
      <c r="B537" s="2"/>
      <c r="E537" s="279"/>
      <c r="F537" s="280"/>
      <c r="G537" s="45"/>
      <c r="H537" s="45"/>
      <c r="I537" s="278"/>
      <c r="J537" s="45"/>
      <c r="K537" s="66"/>
      <c r="L537" s="66"/>
    </row>
    <row r="538" spans="1:12" x14ac:dyDescent="0.2">
      <c r="A538" s="41"/>
      <c r="B538" s="2"/>
      <c r="E538" s="279"/>
      <c r="F538" s="280"/>
      <c r="G538" s="45"/>
      <c r="H538" s="45"/>
      <c r="I538" s="278"/>
      <c r="J538" s="45"/>
      <c r="K538" s="66"/>
      <c r="L538" s="66"/>
    </row>
    <row r="539" spans="1:12" x14ac:dyDescent="0.2">
      <c r="A539" s="41"/>
      <c r="B539" s="2"/>
      <c r="E539" s="279"/>
      <c r="F539" s="280"/>
      <c r="G539" s="45"/>
      <c r="H539" s="45"/>
      <c r="I539" s="278"/>
      <c r="J539" s="45"/>
      <c r="K539" s="66"/>
      <c r="L539" s="66"/>
    </row>
    <row r="540" spans="1:12" x14ac:dyDescent="0.2">
      <c r="A540" s="41"/>
      <c r="B540" s="2"/>
      <c r="E540" s="279"/>
      <c r="F540" s="280"/>
      <c r="G540" s="45"/>
      <c r="H540" s="45"/>
      <c r="I540" s="278"/>
      <c r="J540" s="45"/>
      <c r="K540" s="66"/>
      <c r="L540" s="66"/>
    </row>
    <row r="541" spans="1:12" x14ac:dyDescent="0.2">
      <c r="A541" s="41"/>
      <c r="B541" s="2"/>
      <c r="E541" s="279"/>
      <c r="F541" s="280"/>
      <c r="G541" s="45"/>
      <c r="H541" s="45"/>
      <c r="I541" s="278"/>
      <c r="J541" s="45"/>
      <c r="K541" s="66"/>
      <c r="L541" s="66"/>
    </row>
    <row r="542" spans="1:12" x14ac:dyDescent="0.2">
      <c r="A542" s="41"/>
      <c r="B542" s="2"/>
      <c r="E542" s="279"/>
      <c r="F542" s="280"/>
      <c r="G542" s="45"/>
      <c r="H542" s="45"/>
      <c r="I542" s="278"/>
      <c r="J542" s="45"/>
      <c r="K542" s="66"/>
      <c r="L542" s="66"/>
    </row>
    <row r="543" spans="1:12" x14ac:dyDescent="0.2">
      <c r="A543" s="41"/>
      <c r="B543" s="2"/>
      <c r="E543" s="279"/>
      <c r="F543" s="280"/>
      <c r="G543" s="45"/>
      <c r="H543" s="45"/>
      <c r="I543" s="278"/>
      <c r="J543" s="45"/>
      <c r="K543" s="66"/>
      <c r="L543" s="66"/>
    </row>
    <row r="544" spans="1:12" x14ac:dyDescent="0.2">
      <c r="A544" s="41"/>
      <c r="B544" s="2"/>
      <c r="E544" s="279"/>
      <c r="F544" s="280"/>
      <c r="G544" s="45"/>
      <c r="H544" s="45"/>
      <c r="I544" s="278"/>
      <c r="J544" s="45"/>
      <c r="K544" s="66"/>
      <c r="L544" s="66"/>
    </row>
    <row r="545" spans="1:12" x14ac:dyDescent="0.2">
      <c r="A545" s="41"/>
      <c r="B545" s="2"/>
      <c r="E545" s="279"/>
      <c r="F545" s="280"/>
      <c r="G545" s="45"/>
      <c r="H545" s="45"/>
      <c r="I545" s="278"/>
      <c r="J545" s="45"/>
      <c r="K545" s="66"/>
      <c r="L545" s="66"/>
    </row>
    <row r="546" spans="1:12" x14ac:dyDescent="0.2">
      <c r="A546" s="41"/>
      <c r="B546" s="2"/>
      <c r="E546" s="279"/>
      <c r="F546" s="280"/>
      <c r="G546" s="45"/>
      <c r="H546" s="45"/>
      <c r="I546" s="278"/>
      <c r="J546" s="45"/>
      <c r="K546" s="66"/>
      <c r="L546" s="66"/>
    </row>
    <row r="547" spans="1:12" x14ac:dyDescent="0.2">
      <c r="A547" s="41"/>
      <c r="B547" s="2"/>
      <c r="E547" s="279"/>
      <c r="F547" s="280"/>
      <c r="G547" s="45"/>
      <c r="H547" s="45"/>
      <c r="I547" s="278"/>
      <c r="J547" s="45"/>
      <c r="K547" s="66"/>
      <c r="L547" s="66"/>
    </row>
    <row r="548" spans="1:12" x14ac:dyDescent="0.2">
      <c r="A548" s="41"/>
      <c r="B548" s="2"/>
      <c r="E548" s="279"/>
      <c r="F548" s="280"/>
      <c r="G548" s="45"/>
      <c r="H548" s="45"/>
      <c r="I548" s="278"/>
      <c r="J548" s="45"/>
      <c r="K548" s="66"/>
      <c r="L548" s="66"/>
    </row>
    <row r="549" spans="1:12" x14ac:dyDescent="0.2">
      <c r="A549" s="41"/>
      <c r="B549" s="2"/>
      <c r="E549" s="279"/>
      <c r="F549" s="280"/>
      <c r="G549" s="45"/>
      <c r="H549" s="45"/>
      <c r="I549" s="278"/>
      <c r="J549" s="45"/>
      <c r="K549" s="66"/>
      <c r="L549" s="66"/>
    </row>
    <row r="550" spans="1:12" x14ac:dyDescent="0.2">
      <c r="A550" s="41"/>
      <c r="B550" s="2"/>
      <c r="E550" s="279"/>
      <c r="F550" s="280"/>
      <c r="G550" s="45"/>
      <c r="H550" s="45"/>
      <c r="I550" s="278"/>
      <c r="J550" s="45"/>
      <c r="K550" s="66"/>
      <c r="L550" s="66"/>
    </row>
    <row r="551" spans="1:12" x14ac:dyDescent="0.2">
      <c r="A551" s="41"/>
      <c r="B551" s="2"/>
      <c r="E551" s="279"/>
      <c r="F551" s="280"/>
      <c r="G551" s="45"/>
      <c r="H551" s="45"/>
      <c r="I551" s="278"/>
      <c r="J551" s="45"/>
      <c r="K551" s="66"/>
      <c r="L551" s="66"/>
    </row>
    <row r="552" spans="1:12" x14ac:dyDescent="0.2">
      <c r="A552" s="41"/>
      <c r="B552" s="2"/>
      <c r="E552" s="279"/>
      <c r="F552" s="280"/>
      <c r="G552" s="45"/>
      <c r="H552" s="45"/>
      <c r="I552" s="278"/>
      <c r="J552" s="45"/>
      <c r="K552" s="66"/>
      <c r="L552" s="66"/>
    </row>
    <row r="553" spans="1:12" x14ac:dyDescent="0.2">
      <c r="A553" s="41"/>
      <c r="B553" s="2"/>
      <c r="E553" s="279"/>
      <c r="F553" s="280"/>
      <c r="G553" s="45"/>
      <c r="H553" s="45"/>
      <c r="I553" s="278"/>
      <c r="J553" s="45"/>
      <c r="K553" s="66"/>
      <c r="L553" s="66"/>
    </row>
    <row r="554" spans="1:12" x14ac:dyDescent="0.2">
      <c r="A554" s="41"/>
      <c r="B554" s="2"/>
      <c r="E554" s="279"/>
      <c r="F554" s="280"/>
      <c r="G554" s="45"/>
      <c r="H554" s="45"/>
      <c r="I554" s="278"/>
      <c r="J554" s="45"/>
      <c r="K554" s="66"/>
      <c r="L554" s="66"/>
    </row>
    <row r="555" spans="1:12" x14ac:dyDescent="0.2">
      <c r="A555" s="41"/>
      <c r="B555" s="2"/>
      <c r="E555" s="279"/>
      <c r="F555" s="280"/>
      <c r="G555" s="45"/>
      <c r="H555" s="45"/>
      <c r="I555" s="278"/>
      <c r="J555" s="45"/>
      <c r="K555" s="66"/>
      <c r="L555" s="66"/>
    </row>
    <row r="556" spans="1:12" x14ac:dyDescent="0.2">
      <c r="A556" s="41"/>
      <c r="B556" s="2"/>
      <c r="E556" s="279"/>
      <c r="F556" s="280"/>
      <c r="G556" s="45"/>
      <c r="H556" s="45"/>
      <c r="I556" s="278"/>
      <c r="J556" s="45"/>
      <c r="K556" s="66"/>
      <c r="L556" s="66"/>
    </row>
    <row r="557" spans="1:12" x14ac:dyDescent="0.2">
      <c r="A557" s="41"/>
      <c r="B557" s="2"/>
      <c r="E557" s="279"/>
      <c r="F557" s="280"/>
      <c r="G557" s="45"/>
      <c r="H557" s="45"/>
      <c r="I557" s="278"/>
      <c r="J557" s="45"/>
      <c r="K557" s="66"/>
      <c r="L557" s="66"/>
    </row>
    <row r="558" spans="1:12" x14ac:dyDescent="0.2">
      <c r="A558" s="41"/>
      <c r="B558" s="2"/>
      <c r="E558" s="279"/>
      <c r="F558" s="280"/>
      <c r="G558" s="45"/>
      <c r="H558" s="45"/>
      <c r="I558" s="278"/>
      <c r="J558" s="45"/>
      <c r="K558" s="66"/>
      <c r="L558" s="66"/>
    </row>
    <row r="559" spans="1:12" x14ac:dyDescent="0.2">
      <c r="A559" s="41"/>
      <c r="B559" s="2"/>
      <c r="E559" s="279"/>
      <c r="F559" s="280"/>
      <c r="G559" s="45"/>
      <c r="H559" s="45"/>
      <c r="I559" s="278"/>
      <c r="J559" s="45"/>
      <c r="K559" s="66"/>
      <c r="L559" s="66"/>
    </row>
    <row r="560" spans="1:12" x14ac:dyDescent="0.2">
      <c r="A560" s="41"/>
      <c r="B560" s="2"/>
      <c r="E560" s="279"/>
      <c r="F560" s="280"/>
      <c r="G560" s="45"/>
      <c r="H560" s="45"/>
      <c r="I560" s="278"/>
      <c r="J560" s="45"/>
      <c r="K560" s="66"/>
      <c r="L560" s="66"/>
    </row>
    <row r="561" spans="1:12" x14ac:dyDescent="0.2">
      <c r="A561" s="41"/>
      <c r="B561" s="2"/>
      <c r="E561" s="279"/>
      <c r="F561" s="280"/>
      <c r="G561" s="45"/>
      <c r="H561" s="45"/>
      <c r="I561" s="278"/>
      <c r="J561" s="45"/>
      <c r="K561" s="66"/>
      <c r="L561" s="66"/>
    </row>
    <row r="562" spans="1:12" x14ac:dyDescent="0.2">
      <c r="A562" s="41"/>
      <c r="B562" s="2"/>
      <c r="E562" s="279"/>
      <c r="F562" s="280"/>
      <c r="G562" s="45"/>
      <c r="H562" s="45"/>
      <c r="I562" s="278"/>
      <c r="J562" s="45"/>
      <c r="K562" s="66"/>
      <c r="L562" s="66"/>
    </row>
    <row r="563" spans="1:12" x14ac:dyDescent="0.2">
      <c r="A563" s="41"/>
      <c r="B563" s="2"/>
      <c r="E563" s="279"/>
      <c r="F563" s="280"/>
      <c r="G563" s="45"/>
      <c r="H563" s="45"/>
      <c r="I563" s="278"/>
      <c r="J563" s="45"/>
      <c r="K563" s="66"/>
      <c r="L563" s="66"/>
    </row>
    <row r="564" spans="1:12" x14ac:dyDescent="0.2">
      <c r="A564" s="41"/>
      <c r="B564" s="2"/>
      <c r="E564" s="279"/>
      <c r="F564" s="280"/>
      <c r="G564" s="45"/>
      <c r="H564" s="45"/>
      <c r="I564" s="278"/>
      <c r="J564" s="45"/>
      <c r="K564" s="66"/>
      <c r="L564" s="66"/>
    </row>
    <row r="565" spans="1:12" x14ac:dyDescent="0.2">
      <c r="A565" s="41"/>
      <c r="B565" s="2"/>
      <c r="E565" s="279"/>
      <c r="F565" s="280"/>
      <c r="G565" s="45"/>
      <c r="H565" s="45"/>
      <c r="I565" s="278"/>
      <c r="J565" s="45"/>
      <c r="K565" s="66"/>
      <c r="L565" s="66"/>
    </row>
    <row r="566" spans="1:12" x14ac:dyDescent="0.2">
      <c r="A566" s="41"/>
      <c r="B566" s="2"/>
      <c r="E566" s="279"/>
      <c r="F566" s="280"/>
      <c r="G566" s="45"/>
      <c r="H566" s="45"/>
      <c r="I566" s="278"/>
      <c r="J566" s="45"/>
      <c r="K566" s="66"/>
      <c r="L566" s="66"/>
    </row>
    <row r="567" spans="1:12" x14ac:dyDescent="0.2">
      <c r="A567" s="41"/>
      <c r="B567" s="2"/>
      <c r="E567" s="279"/>
      <c r="F567" s="280"/>
      <c r="G567" s="45"/>
      <c r="H567" s="45"/>
      <c r="I567" s="278"/>
      <c r="J567" s="45"/>
      <c r="K567" s="66"/>
      <c r="L567" s="66"/>
    </row>
    <row r="568" spans="1:12" x14ac:dyDescent="0.2">
      <c r="A568" s="41"/>
      <c r="B568" s="2"/>
      <c r="E568" s="279"/>
      <c r="F568" s="280"/>
      <c r="G568" s="45"/>
      <c r="H568" s="45"/>
      <c r="I568" s="278"/>
      <c r="J568" s="45"/>
      <c r="K568" s="66"/>
      <c r="L568" s="66"/>
    </row>
    <row r="569" spans="1:12" x14ac:dyDescent="0.2">
      <c r="A569" s="41"/>
      <c r="B569" s="2"/>
      <c r="E569" s="279"/>
      <c r="F569" s="280"/>
      <c r="G569" s="45"/>
      <c r="H569" s="45"/>
      <c r="I569" s="278"/>
      <c r="J569" s="45"/>
      <c r="K569" s="66"/>
      <c r="L569" s="66"/>
    </row>
    <row r="570" spans="1:12" x14ac:dyDescent="0.2">
      <c r="A570" s="41"/>
      <c r="B570" s="2"/>
      <c r="E570" s="279"/>
      <c r="F570" s="280"/>
      <c r="G570" s="45"/>
      <c r="H570" s="45"/>
      <c r="I570" s="278"/>
      <c r="J570" s="45"/>
      <c r="K570" s="66"/>
      <c r="L570" s="66"/>
    </row>
    <row r="571" spans="1:12" x14ac:dyDescent="0.2">
      <c r="A571" s="41"/>
      <c r="B571" s="2"/>
      <c r="E571" s="279"/>
      <c r="F571" s="280"/>
      <c r="G571" s="45"/>
      <c r="H571" s="45"/>
      <c r="I571" s="278"/>
      <c r="J571" s="45"/>
      <c r="K571" s="66"/>
      <c r="L571" s="66"/>
    </row>
    <row r="572" spans="1:12" x14ac:dyDescent="0.2">
      <c r="A572" s="41"/>
      <c r="B572" s="2"/>
      <c r="E572" s="279"/>
      <c r="F572" s="280"/>
      <c r="G572" s="45"/>
      <c r="H572" s="45"/>
      <c r="I572" s="278"/>
      <c r="J572" s="45"/>
      <c r="K572" s="66"/>
      <c r="L572" s="66"/>
    </row>
    <row r="573" spans="1:12" x14ac:dyDescent="0.2">
      <c r="A573" s="41"/>
      <c r="B573" s="2"/>
      <c r="E573" s="279"/>
      <c r="F573" s="280"/>
      <c r="G573" s="45"/>
      <c r="H573" s="45"/>
      <c r="I573" s="278"/>
      <c r="J573" s="45"/>
      <c r="K573" s="66"/>
      <c r="L573" s="66"/>
    </row>
    <row r="574" spans="1:12" x14ac:dyDescent="0.2">
      <c r="A574" s="41"/>
      <c r="B574" s="2"/>
      <c r="E574" s="279"/>
      <c r="F574" s="280"/>
      <c r="G574" s="45"/>
      <c r="H574" s="45"/>
      <c r="I574" s="278"/>
      <c r="J574" s="45"/>
      <c r="K574" s="66"/>
      <c r="L574" s="66"/>
    </row>
    <row r="575" spans="1:12" x14ac:dyDescent="0.2">
      <c r="A575" s="41"/>
      <c r="B575" s="2"/>
      <c r="E575" s="279"/>
      <c r="F575" s="280"/>
      <c r="G575" s="45"/>
      <c r="H575" s="45"/>
      <c r="I575" s="278"/>
      <c r="J575" s="45"/>
      <c r="K575" s="66"/>
      <c r="L575" s="66"/>
    </row>
    <row r="576" spans="1:12" x14ac:dyDescent="0.2">
      <c r="A576" s="41"/>
      <c r="B576" s="2"/>
      <c r="E576" s="279"/>
      <c r="F576" s="280"/>
      <c r="G576" s="45"/>
      <c r="H576" s="45"/>
      <c r="I576" s="278"/>
      <c r="J576" s="45"/>
      <c r="K576" s="66"/>
      <c r="L576" s="66"/>
    </row>
    <row r="577" spans="1:12" x14ac:dyDescent="0.2">
      <c r="A577" s="41"/>
      <c r="B577" s="2"/>
      <c r="E577" s="279"/>
      <c r="F577" s="280"/>
      <c r="G577" s="45"/>
      <c r="H577" s="45"/>
      <c r="I577" s="278"/>
      <c r="J577" s="45"/>
      <c r="K577" s="66"/>
      <c r="L577" s="66"/>
    </row>
    <row r="578" spans="1:12" x14ac:dyDescent="0.2">
      <c r="A578" s="41"/>
      <c r="B578" s="2"/>
      <c r="E578" s="279"/>
      <c r="F578" s="280"/>
      <c r="G578" s="45"/>
      <c r="H578" s="45"/>
      <c r="I578" s="278"/>
      <c r="J578" s="45"/>
      <c r="K578" s="66"/>
      <c r="L578" s="66"/>
    </row>
    <row r="579" spans="1:12" x14ac:dyDescent="0.2">
      <c r="A579" s="41"/>
      <c r="B579" s="2"/>
      <c r="E579" s="279"/>
      <c r="F579" s="280"/>
      <c r="G579" s="45"/>
      <c r="H579" s="45"/>
      <c r="I579" s="278"/>
      <c r="J579" s="45"/>
      <c r="K579" s="66"/>
      <c r="L579" s="66"/>
    </row>
    <row r="580" spans="1:12" x14ac:dyDescent="0.2">
      <c r="A580" s="41"/>
      <c r="B580" s="2"/>
      <c r="E580" s="279"/>
      <c r="F580" s="280"/>
      <c r="G580" s="45"/>
      <c r="H580" s="45"/>
      <c r="I580" s="278"/>
      <c r="J580" s="45"/>
      <c r="K580" s="66"/>
      <c r="L580" s="66"/>
    </row>
    <row r="581" spans="1:12" x14ac:dyDescent="0.2">
      <c r="A581" s="41"/>
      <c r="B581" s="2"/>
      <c r="E581" s="279"/>
      <c r="F581" s="280"/>
      <c r="G581" s="45"/>
      <c r="H581" s="45"/>
      <c r="I581" s="278"/>
      <c r="J581" s="45"/>
      <c r="K581" s="66"/>
      <c r="L581" s="66"/>
    </row>
    <row r="582" spans="1:12" x14ac:dyDescent="0.2">
      <c r="A582" s="41"/>
      <c r="B582" s="2"/>
      <c r="E582" s="279"/>
      <c r="F582" s="280"/>
      <c r="G582" s="45"/>
      <c r="H582" s="45"/>
      <c r="I582" s="278"/>
      <c r="J582" s="45"/>
      <c r="K582" s="66"/>
      <c r="L582" s="66"/>
    </row>
    <row r="583" spans="1:12" x14ac:dyDescent="0.2">
      <c r="A583" s="41"/>
      <c r="B583" s="2"/>
      <c r="E583" s="279"/>
      <c r="F583" s="280"/>
      <c r="G583" s="45"/>
      <c r="H583" s="45"/>
      <c r="I583" s="278"/>
      <c r="J583" s="45"/>
      <c r="K583" s="66"/>
      <c r="L583" s="66"/>
    </row>
    <row r="584" spans="1:12" x14ac:dyDescent="0.2">
      <c r="A584" s="41"/>
      <c r="B584" s="2"/>
      <c r="E584" s="279"/>
      <c r="F584" s="280"/>
      <c r="G584" s="45"/>
      <c r="H584" s="45"/>
      <c r="I584" s="278"/>
      <c r="J584" s="45"/>
      <c r="K584" s="66"/>
      <c r="L584" s="66"/>
    </row>
    <row r="585" spans="1:12" x14ac:dyDescent="0.2">
      <c r="A585" s="41"/>
      <c r="B585" s="2"/>
      <c r="E585" s="279"/>
      <c r="F585" s="280"/>
      <c r="G585" s="45"/>
      <c r="H585" s="45"/>
      <c r="I585" s="278"/>
      <c r="J585" s="45"/>
      <c r="K585" s="66"/>
      <c r="L585" s="66"/>
    </row>
    <row r="586" spans="1:12" x14ac:dyDescent="0.2">
      <c r="A586" s="41"/>
      <c r="B586" s="2"/>
      <c r="E586" s="279"/>
      <c r="F586" s="280"/>
      <c r="G586" s="45"/>
      <c r="H586" s="45"/>
      <c r="I586" s="278"/>
      <c r="J586" s="45"/>
      <c r="K586" s="66"/>
      <c r="L586" s="66"/>
    </row>
    <row r="587" spans="1:12" x14ac:dyDescent="0.2">
      <c r="A587" s="41"/>
      <c r="B587" s="2"/>
      <c r="E587" s="279"/>
      <c r="F587" s="280"/>
      <c r="G587" s="45"/>
      <c r="H587" s="45"/>
      <c r="I587" s="278"/>
      <c r="J587" s="45"/>
      <c r="K587" s="66"/>
      <c r="L587" s="66"/>
    </row>
    <row r="588" spans="1:12" x14ac:dyDescent="0.2">
      <c r="A588" s="41"/>
      <c r="B588" s="2"/>
      <c r="E588" s="279"/>
      <c r="F588" s="280"/>
      <c r="G588" s="45"/>
      <c r="H588" s="45"/>
      <c r="I588" s="278"/>
      <c r="J588" s="45"/>
      <c r="K588" s="66"/>
      <c r="L588" s="66"/>
    </row>
    <row r="589" spans="1:12" x14ac:dyDescent="0.2">
      <c r="A589" s="41"/>
      <c r="B589" s="2"/>
      <c r="E589" s="279"/>
      <c r="F589" s="280"/>
      <c r="G589" s="45"/>
      <c r="H589" s="45"/>
      <c r="I589" s="278"/>
      <c r="J589" s="45"/>
      <c r="K589" s="66"/>
      <c r="L589" s="66"/>
    </row>
    <row r="590" spans="1:12" x14ac:dyDescent="0.2">
      <c r="A590" s="41"/>
      <c r="B590" s="2"/>
      <c r="E590" s="279"/>
      <c r="F590" s="280"/>
      <c r="G590" s="45"/>
      <c r="H590" s="45"/>
      <c r="I590" s="278"/>
      <c r="J590" s="45"/>
      <c r="K590" s="66"/>
      <c r="L590" s="66"/>
    </row>
    <row r="591" spans="1:12" x14ac:dyDescent="0.2">
      <c r="A591" s="41"/>
      <c r="B591" s="2"/>
      <c r="E591" s="279"/>
      <c r="F591" s="280"/>
      <c r="G591" s="45"/>
      <c r="H591" s="45"/>
      <c r="I591" s="278"/>
      <c r="J591" s="45"/>
      <c r="K591" s="66"/>
      <c r="L591" s="66"/>
    </row>
    <row r="592" spans="1:12" x14ac:dyDescent="0.2">
      <c r="A592" s="41"/>
      <c r="B592" s="2"/>
      <c r="E592" s="279"/>
      <c r="F592" s="280"/>
      <c r="G592" s="45"/>
      <c r="H592" s="45"/>
      <c r="I592" s="278"/>
      <c r="J592" s="45"/>
      <c r="K592" s="66"/>
      <c r="L592" s="66"/>
    </row>
    <row r="593" spans="1:12" x14ac:dyDescent="0.2">
      <c r="A593" s="41"/>
      <c r="B593" s="2"/>
      <c r="E593" s="279"/>
      <c r="F593" s="280"/>
      <c r="G593" s="45"/>
      <c r="H593" s="45"/>
      <c r="I593" s="278"/>
      <c r="J593" s="45"/>
      <c r="K593" s="66"/>
      <c r="L593" s="66"/>
    </row>
    <row r="594" spans="1:12" x14ac:dyDescent="0.2">
      <c r="A594" s="41"/>
      <c r="B594" s="2"/>
      <c r="E594" s="279"/>
      <c r="F594" s="280"/>
      <c r="G594" s="45"/>
      <c r="H594" s="45"/>
      <c r="I594" s="278"/>
      <c r="J594" s="45"/>
      <c r="K594" s="66"/>
      <c r="L594" s="66"/>
    </row>
    <row r="595" spans="1:12" x14ac:dyDescent="0.2">
      <c r="A595" s="41"/>
      <c r="B595" s="2"/>
      <c r="E595" s="279"/>
      <c r="F595" s="280"/>
      <c r="G595" s="45"/>
      <c r="H595" s="45"/>
      <c r="I595" s="278"/>
      <c r="J595" s="45"/>
      <c r="K595" s="66"/>
      <c r="L595" s="66"/>
    </row>
    <row r="596" spans="1:12" x14ac:dyDescent="0.2">
      <c r="A596" s="41"/>
      <c r="B596" s="2"/>
      <c r="E596" s="279"/>
      <c r="F596" s="280"/>
      <c r="G596" s="45"/>
      <c r="H596" s="45"/>
      <c r="I596" s="278"/>
      <c r="J596" s="45"/>
      <c r="K596" s="66"/>
      <c r="L596" s="66"/>
    </row>
    <row r="597" spans="1:12" x14ac:dyDescent="0.2">
      <c r="A597" s="41"/>
      <c r="B597" s="2"/>
      <c r="E597" s="279"/>
      <c r="F597" s="280"/>
      <c r="G597" s="45"/>
      <c r="H597" s="45"/>
      <c r="I597" s="278"/>
      <c r="J597" s="45"/>
      <c r="K597" s="66"/>
      <c r="L597" s="66"/>
    </row>
    <row r="598" spans="1:12" x14ac:dyDescent="0.2">
      <c r="A598" s="41"/>
      <c r="B598" s="2"/>
      <c r="E598" s="279"/>
      <c r="F598" s="280"/>
      <c r="G598" s="45"/>
      <c r="H598" s="45"/>
      <c r="I598" s="278"/>
      <c r="J598" s="45"/>
      <c r="K598" s="66"/>
      <c r="L598" s="66"/>
    </row>
    <row r="599" spans="1:12" x14ac:dyDescent="0.2">
      <c r="A599" s="41"/>
      <c r="B599" s="2"/>
      <c r="E599" s="279"/>
      <c r="F599" s="280"/>
      <c r="G599" s="45"/>
      <c r="H599" s="45"/>
      <c r="I599" s="278"/>
      <c r="J599" s="45"/>
      <c r="K599" s="66"/>
      <c r="L599" s="66"/>
    </row>
    <row r="600" spans="1:12" x14ac:dyDescent="0.2">
      <c r="A600" s="41"/>
      <c r="B600" s="2"/>
      <c r="E600" s="279"/>
      <c r="F600" s="280"/>
      <c r="G600" s="45"/>
      <c r="H600" s="45"/>
      <c r="I600" s="278"/>
      <c r="J600" s="45"/>
      <c r="K600" s="66"/>
      <c r="L600" s="66"/>
    </row>
    <row r="601" spans="1:12" x14ac:dyDescent="0.2">
      <c r="A601" s="41"/>
      <c r="B601" s="2"/>
      <c r="E601" s="279"/>
      <c r="F601" s="280"/>
      <c r="G601" s="45"/>
      <c r="H601" s="45"/>
      <c r="I601" s="278"/>
      <c r="J601" s="45"/>
      <c r="K601" s="66"/>
      <c r="L601" s="66"/>
    </row>
    <row r="602" spans="1:12" x14ac:dyDescent="0.2">
      <c r="A602" s="41"/>
      <c r="B602" s="2"/>
      <c r="E602" s="279"/>
      <c r="F602" s="280"/>
      <c r="G602" s="45"/>
      <c r="H602" s="45"/>
      <c r="I602" s="278"/>
      <c r="J602" s="45"/>
      <c r="K602" s="66"/>
      <c r="L602" s="66"/>
    </row>
    <row r="603" spans="1:12" x14ac:dyDescent="0.2">
      <c r="A603" s="41"/>
      <c r="B603" s="2"/>
      <c r="E603" s="279"/>
      <c r="F603" s="280"/>
      <c r="G603" s="45"/>
      <c r="H603" s="45"/>
      <c r="I603" s="278"/>
      <c r="J603" s="45"/>
      <c r="K603" s="66"/>
      <c r="L603" s="66"/>
    </row>
    <row r="604" spans="1:12" x14ac:dyDescent="0.2">
      <c r="A604" s="41"/>
      <c r="B604" s="2"/>
      <c r="E604" s="279"/>
      <c r="F604" s="280"/>
      <c r="G604" s="45"/>
      <c r="H604" s="45"/>
      <c r="I604" s="278"/>
      <c r="J604" s="45"/>
      <c r="K604" s="66"/>
      <c r="L604" s="66"/>
    </row>
    <row r="605" spans="1:12" x14ac:dyDescent="0.2">
      <c r="A605" s="41"/>
      <c r="B605" s="2"/>
      <c r="E605" s="279"/>
      <c r="F605" s="280"/>
      <c r="G605" s="45"/>
      <c r="H605" s="45"/>
      <c r="I605" s="278"/>
      <c r="J605" s="45"/>
      <c r="K605" s="66"/>
      <c r="L605" s="66"/>
    </row>
    <row r="606" spans="1:12" x14ac:dyDescent="0.2">
      <c r="A606" s="41"/>
      <c r="B606" s="2"/>
      <c r="E606" s="279"/>
      <c r="F606" s="280"/>
      <c r="G606" s="45"/>
      <c r="H606" s="45"/>
      <c r="I606" s="278"/>
      <c r="J606" s="45"/>
      <c r="K606" s="66"/>
      <c r="L606" s="66"/>
    </row>
    <row r="607" spans="1:12" x14ac:dyDescent="0.2">
      <c r="A607" s="41"/>
      <c r="B607" s="2"/>
      <c r="E607" s="279"/>
      <c r="F607" s="280"/>
      <c r="G607" s="45"/>
      <c r="H607" s="45"/>
      <c r="I607" s="278"/>
      <c r="J607" s="45"/>
      <c r="K607" s="66"/>
      <c r="L607" s="66"/>
    </row>
    <row r="608" spans="1:12" x14ac:dyDescent="0.2">
      <c r="A608" s="41"/>
      <c r="B608" s="2"/>
      <c r="E608" s="279"/>
      <c r="F608" s="280"/>
      <c r="G608" s="45"/>
      <c r="H608" s="45"/>
      <c r="I608" s="278"/>
      <c r="J608" s="45"/>
      <c r="K608" s="66"/>
      <c r="L608" s="66"/>
    </row>
    <row r="609" spans="1:12" x14ac:dyDescent="0.2">
      <c r="A609" s="41"/>
      <c r="B609" s="2"/>
      <c r="E609" s="279"/>
      <c r="F609" s="280"/>
      <c r="G609" s="45"/>
      <c r="H609" s="45"/>
      <c r="I609" s="278"/>
      <c r="J609" s="45"/>
      <c r="K609" s="66"/>
      <c r="L609" s="66"/>
    </row>
    <row r="610" spans="1:12" x14ac:dyDescent="0.2">
      <c r="A610" s="41"/>
      <c r="B610" s="2"/>
      <c r="E610" s="279"/>
      <c r="F610" s="280"/>
      <c r="G610" s="45"/>
      <c r="H610" s="45"/>
      <c r="I610" s="278"/>
      <c r="J610" s="45"/>
      <c r="K610" s="66"/>
      <c r="L610" s="66"/>
    </row>
    <row r="611" spans="1:12" x14ac:dyDescent="0.2">
      <c r="A611" s="41"/>
      <c r="B611" s="2"/>
      <c r="E611" s="279"/>
      <c r="F611" s="280"/>
      <c r="G611" s="45"/>
      <c r="H611" s="45"/>
      <c r="I611" s="278"/>
      <c r="J611" s="45"/>
      <c r="K611" s="66"/>
      <c r="L611" s="66"/>
    </row>
    <row r="612" spans="1:12" x14ac:dyDescent="0.2">
      <c r="A612" s="41"/>
      <c r="B612" s="2"/>
      <c r="E612" s="279"/>
      <c r="F612" s="280"/>
      <c r="G612" s="45"/>
      <c r="H612" s="45"/>
      <c r="I612" s="278"/>
      <c r="J612" s="45"/>
      <c r="K612" s="66"/>
      <c r="L612" s="66"/>
    </row>
    <row r="613" spans="1:12" x14ac:dyDescent="0.2">
      <c r="A613" s="41"/>
      <c r="B613" s="2"/>
      <c r="E613" s="279"/>
      <c r="F613" s="280"/>
      <c r="G613" s="45"/>
      <c r="H613" s="45"/>
      <c r="I613" s="278"/>
      <c r="J613" s="45"/>
      <c r="K613" s="66"/>
      <c r="L613" s="66"/>
    </row>
    <row r="614" spans="1:12" x14ac:dyDescent="0.2">
      <c r="A614" s="41"/>
      <c r="B614" s="2"/>
      <c r="E614" s="279"/>
      <c r="F614" s="280"/>
      <c r="G614" s="45"/>
      <c r="H614" s="45"/>
      <c r="I614" s="278"/>
      <c r="J614" s="45"/>
      <c r="K614" s="66"/>
      <c r="L614" s="66"/>
    </row>
    <row r="615" spans="1:12" x14ac:dyDescent="0.2">
      <c r="A615" s="41"/>
      <c r="B615" s="2"/>
      <c r="E615" s="279"/>
      <c r="F615" s="280"/>
      <c r="G615" s="45"/>
      <c r="H615" s="45"/>
      <c r="I615" s="278"/>
      <c r="J615" s="45"/>
      <c r="K615" s="66"/>
      <c r="L615" s="66"/>
    </row>
    <row r="616" spans="1:12" x14ac:dyDescent="0.2">
      <c r="A616" s="41"/>
      <c r="B616" s="2"/>
      <c r="E616" s="279"/>
      <c r="F616" s="280"/>
      <c r="G616" s="45"/>
      <c r="H616" s="45"/>
      <c r="I616" s="278"/>
      <c r="J616" s="45"/>
      <c r="K616" s="66"/>
      <c r="L616" s="66"/>
    </row>
    <row r="617" spans="1:12" x14ac:dyDescent="0.2">
      <c r="A617" s="41"/>
      <c r="B617" s="2"/>
      <c r="E617" s="279"/>
      <c r="F617" s="280"/>
      <c r="G617" s="45"/>
      <c r="H617" s="45"/>
      <c r="I617" s="278"/>
      <c r="J617" s="45"/>
      <c r="K617" s="66"/>
      <c r="L617" s="66"/>
    </row>
    <row r="618" spans="1:12" x14ac:dyDescent="0.2">
      <c r="A618" s="41"/>
      <c r="B618" s="2"/>
      <c r="E618" s="279"/>
      <c r="F618" s="280"/>
      <c r="G618" s="45"/>
      <c r="H618" s="45"/>
      <c r="I618" s="278"/>
      <c r="J618" s="45"/>
      <c r="K618" s="66"/>
      <c r="L618" s="66"/>
    </row>
    <row r="619" spans="1:12" x14ac:dyDescent="0.2">
      <c r="A619" s="41"/>
      <c r="B619" s="2"/>
      <c r="E619" s="279"/>
      <c r="F619" s="280"/>
      <c r="G619" s="45"/>
      <c r="H619" s="45"/>
      <c r="I619" s="278"/>
      <c r="J619" s="45"/>
      <c r="K619" s="66"/>
      <c r="L619" s="66"/>
    </row>
    <row r="620" spans="1:12" x14ac:dyDescent="0.2">
      <c r="A620" s="41"/>
      <c r="B620" s="2"/>
      <c r="E620" s="279"/>
      <c r="F620" s="280"/>
      <c r="G620" s="45"/>
      <c r="H620" s="45"/>
      <c r="I620" s="278"/>
      <c r="J620" s="45"/>
      <c r="K620" s="66"/>
      <c r="L620" s="66"/>
    </row>
    <row r="621" spans="1:12" x14ac:dyDescent="0.2">
      <c r="A621" s="41"/>
      <c r="B621" s="2"/>
      <c r="E621" s="279"/>
      <c r="F621" s="280"/>
      <c r="G621" s="45"/>
      <c r="H621" s="45"/>
      <c r="I621" s="278"/>
      <c r="J621" s="45"/>
      <c r="K621" s="66"/>
      <c r="L621" s="66"/>
    </row>
    <row r="622" spans="1:12" x14ac:dyDescent="0.2">
      <c r="A622" s="41"/>
      <c r="B622" s="2"/>
      <c r="E622" s="279"/>
      <c r="F622" s="280"/>
      <c r="G622" s="45"/>
      <c r="H622" s="45"/>
      <c r="I622" s="278"/>
      <c r="J622" s="45"/>
      <c r="K622" s="66"/>
      <c r="L622" s="66"/>
    </row>
    <row r="623" spans="1:12" x14ac:dyDescent="0.2">
      <c r="A623" s="41"/>
      <c r="B623" s="2"/>
      <c r="E623" s="279"/>
      <c r="F623" s="280"/>
      <c r="G623" s="45"/>
      <c r="H623" s="45"/>
      <c r="I623" s="278"/>
      <c r="J623" s="45"/>
      <c r="K623" s="66"/>
      <c r="L623" s="66"/>
    </row>
    <row r="624" spans="1:12" x14ac:dyDescent="0.2">
      <c r="A624" s="41"/>
      <c r="B624" s="2"/>
      <c r="E624" s="279"/>
      <c r="F624" s="280"/>
      <c r="G624" s="45"/>
      <c r="H624" s="45"/>
      <c r="I624" s="278"/>
      <c r="J624" s="45"/>
      <c r="K624" s="66"/>
      <c r="L624" s="66"/>
    </row>
    <row r="625" spans="1:12" x14ac:dyDescent="0.2">
      <c r="A625" s="41"/>
      <c r="B625" s="2"/>
      <c r="E625" s="279"/>
      <c r="F625" s="280"/>
      <c r="G625" s="45"/>
      <c r="H625" s="45"/>
      <c r="I625" s="278"/>
      <c r="J625" s="45"/>
      <c r="K625" s="66"/>
      <c r="L625" s="66"/>
    </row>
    <row r="626" spans="1:12" x14ac:dyDescent="0.2">
      <c r="A626" s="41"/>
      <c r="B626" s="2"/>
      <c r="E626" s="279"/>
      <c r="F626" s="280"/>
      <c r="G626" s="45"/>
      <c r="H626" s="45"/>
      <c r="I626" s="278"/>
      <c r="J626" s="45"/>
      <c r="K626" s="66"/>
      <c r="L626" s="66"/>
    </row>
    <row r="627" spans="1:12" x14ac:dyDescent="0.2">
      <c r="A627" s="41"/>
      <c r="B627" s="2"/>
      <c r="E627" s="279"/>
      <c r="F627" s="280"/>
      <c r="G627" s="45"/>
      <c r="H627" s="45"/>
      <c r="I627" s="278"/>
      <c r="J627" s="45"/>
      <c r="K627" s="66"/>
      <c r="L627" s="66"/>
    </row>
    <row r="628" spans="1:12" x14ac:dyDescent="0.2">
      <c r="A628" s="41"/>
      <c r="B628" s="2"/>
      <c r="E628" s="279"/>
      <c r="F628" s="280"/>
      <c r="G628" s="45"/>
      <c r="H628" s="45"/>
      <c r="I628" s="278"/>
      <c r="J628" s="45"/>
      <c r="K628" s="66"/>
      <c r="L628" s="66"/>
    </row>
    <row r="629" spans="1:12" x14ac:dyDescent="0.2">
      <c r="A629" s="41"/>
      <c r="B629" s="2"/>
      <c r="E629" s="279"/>
      <c r="F629" s="280"/>
      <c r="G629" s="45"/>
      <c r="H629" s="45"/>
      <c r="I629" s="278"/>
      <c r="J629" s="45"/>
      <c r="K629" s="66"/>
      <c r="L629" s="66"/>
    </row>
    <row r="630" spans="1:12" x14ac:dyDescent="0.2">
      <c r="A630" s="41"/>
      <c r="B630" s="2"/>
      <c r="E630" s="279"/>
      <c r="F630" s="280"/>
      <c r="G630" s="45"/>
      <c r="H630" s="45"/>
      <c r="I630" s="278"/>
      <c r="J630" s="45"/>
      <c r="K630" s="66"/>
      <c r="L630" s="66"/>
    </row>
    <row r="631" spans="1:12" x14ac:dyDescent="0.2">
      <c r="A631" s="41"/>
      <c r="B631" s="2"/>
      <c r="E631" s="279"/>
      <c r="F631" s="280"/>
      <c r="G631" s="45"/>
      <c r="H631" s="45"/>
      <c r="I631" s="278"/>
      <c r="J631" s="45"/>
      <c r="K631" s="66"/>
      <c r="L631" s="66"/>
    </row>
    <row r="632" spans="1:12" x14ac:dyDescent="0.2">
      <c r="A632" s="41"/>
      <c r="B632" s="2"/>
      <c r="E632" s="279"/>
      <c r="F632" s="280"/>
      <c r="G632" s="45"/>
      <c r="H632" s="45"/>
      <c r="I632" s="278"/>
      <c r="J632" s="45"/>
      <c r="K632" s="66"/>
      <c r="L632" s="66"/>
    </row>
    <row r="633" spans="1:12" x14ac:dyDescent="0.2">
      <c r="A633" s="41"/>
      <c r="B633" s="2"/>
      <c r="E633" s="279"/>
      <c r="F633" s="280"/>
      <c r="G633" s="45"/>
      <c r="H633" s="45"/>
      <c r="I633" s="278"/>
      <c r="J633" s="45"/>
      <c r="K633" s="66"/>
      <c r="L633" s="66"/>
    </row>
    <row r="634" spans="1:12" x14ac:dyDescent="0.2">
      <c r="A634" s="41"/>
      <c r="B634" s="2"/>
      <c r="E634" s="279"/>
      <c r="F634" s="280"/>
      <c r="G634" s="45"/>
      <c r="H634" s="45"/>
      <c r="I634" s="278"/>
      <c r="J634" s="45"/>
      <c r="K634" s="66"/>
      <c r="L634" s="66"/>
    </row>
    <row r="635" spans="1:12" x14ac:dyDescent="0.2">
      <c r="A635" s="41"/>
      <c r="B635" s="2"/>
      <c r="E635" s="279"/>
      <c r="F635" s="280"/>
      <c r="G635" s="45"/>
      <c r="H635" s="45"/>
      <c r="I635" s="278"/>
      <c r="J635" s="45"/>
      <c r="K635" s="66"/>
      <c r="L635" s="66"/>
    </row>
    <row r="636" spans="1:12" x14ac:dyDescent="0.2">
      <c r="A636" s="41"/>
      <c r="B636" s="2"/>
      <c r="E636" s="279"/>
      <c r="F636" s="280"/>
      <c r="G636" s="45"/>
      <c r="H636" s="45"/>
      <c r="I636" s="278"/>
      <c r="J636" s="45"/>
      <c r="K636" s="66"/>
      <c r="L636" s="66"/>
    </row>
    <row r="637" spans="1:12" x14ac:dyDescent="0.2">
      <c r="A637" s="41"/>
      <c r="B637" s="2"/>
      <c r="E637" s="279"/>
      <c r="F637" s="280"/>
      <c r="G637" s="45"/>
      <c r="H637" s="45"/>
      <c r="I637" s="278"/>
      <c r="J637" s="45"/>
      <c r="K637" s="66"/>
      <c r="L637" s="66"/>
    </row>
    <row r="638" spans="1:12" x14ac:dyDescent="0.2">
      <c r="A638" s="41"/>
      <c r="B638" s="2"/>
      <c r="E638" s="279"/>
      <c r="F638" s="280"/>
      <c r="G638" s="45"/>
      <c r="H638" s="45"/>
      <c r="I638" s="278"/>
      <c r="J638" s="45"/>
      <c r="K638" s="66"/>
      <c r="L638" s="66"/>
    </row>
    <row r="639" spans="1:12" x14ac:dyDescent="0.2">
      <c r="A639" s="41"/>
      <c r="B639" s="2"/>
      <c r="E639" s="279"/>
      <c r="F639" s="280"/>
      <c r="G639" s="45"/>
      <c r="H639" s="45"/>
      <c r="I639" s="278"/>
      <c r="J639" s="45"/>
      <c r="K639" s="66"/>
      <c r="L639" s="66"/>
    </row>
    <row r="640" spans="1:12" x14ac:dyDescent="0.2">
      <c r="A640" s="41"/>
      <c r="B640" s="2"/>
      <c r="E640" s="279"/>
      <c r="F640" s="280"/>
      <c r="G640" s="45"/>
      <c r="H640" s="45"/>
      <c r="I640" s="278"/>
      <c r="J640" s="45"/>
      <c r="K640" s="66"/>
      <c r="L640" s="66"/>
    </row>
    <row r="641" spans="1:12" x14ac:dyDescent="0.2">
      <c r="A641" s="41"/>
      <c r="B641" s="2"/>
      <c r="E641" s="279"/>
      <c r="F641" s="280"/>
      <c r="G641" s="45"/>
      <c r="H641" s="45"/>
      <c r="I641" s="278"/>
      <c r="J641" s="45"/>
      <c r="K641" s="66"/>
      <c r="L641" s="66"/>
    </row>
    <row r="642" spans="1:12" x14ac:dyDescent="0.2">
      <c r="A642" s="41"/>
      <c r="B642" s="2"/>
      <c r="E642" s="279"/>
      <c r="F642" s="280"/>
      <c r="G642" s="45"/>
      <c r="H642" s="45"/>
      <c r="I642" s="278"/>
      <c r="J642" s="45"/>
      <c r="K642" s="66"/>
      <c r="L642" s="66"/>
    </row>
    <row r="643" spans="1:12" x14ac:dyDescent="0.2">
      <c r="A643" s="41"/>
      <c r="B643" s="2"/>
      <c r="E643" s="279"/>
      <c r="F643" s="280"/>
      <c r="G643" s="45"/>
      <c r="H643" s="45"/>
      <c r="I643" s="278"/>
      <c r="J643" s="45"/>
      <c r="K643" s="66"/>
      <c r="L643" s="66"/>
    </row>
    <row r="644" spans="1:12" x14ac:dyDescent="0.2">
      <c r="A644" s="41"/>
      <c r="B644" s="2"/>
      <c r="E644" s="279"/>
      <c r="F644" s="280"/>
      <c r="G644" s="45"/>
      <c r="H644" s="45"/>
      <c r="I644" s="278"/>
      <c r="J644" s="45"/>
      <c r="K644" s="66"/>
      <c r="L644" s="66"/>
    </row>
    <row r="645" spans="1:12" x14ac:dyDescent="0.2">
      <c r="A645" s="41"/>
      <c r="B645" s="2"/>
      <c r="E645" s="279"/>
      <c r="F645" s="280"/>
      <c r="G645" s="45"/>
      <c r="H645" s="45"/>
      <c r="I645" s="278"/>
      <c r="J645" s="45"/>
      <c r="K645" s="66"/>
      <c r="L645" s="66"/>
    </row>
    <row r="646" spans="1:12" x14ac:dyDescent="0.2">
      <c r="A646" s="41"/>
      <c r="B646" s="2"/>
      <c r="E646" s="279"/>
      <c r="F646" s="280"/>
      <c r="G646" s="45"/>
      <c r="H646" s="45"/>
      <c r="I646" s="278"/>
      <c r="J646" s="45"/>
      <c r="K646" s="66"/>
      <c r="L646" s="66"/>
    </row>
    <row r="647" spans="1:12" x14ac:dyDescent="0.2">
      <c r="A647" s="41"/>
      <c r="B647" s="2"/>
      <c r="E647" s="279"/>
      <c r="F647" s="280"/>
      <c r="G647" s="45"/>
      <c r="H647" s="45"/>
      <c r="I647" s="278"/>
      <c r="J647" s="45"/>
      <c r="K647" s="66"/>
      <c r="L647" s="66"/>
    </row>
    <row r="648" spans="1:12" x14ac:dyDescent="0.2">
      <c r="A648" s="41"/>
      <c r="B648" s="2"/>
      <c r="E648" s="279"/>
      <c r="F648" s="280"/>
      <c r="G648" s="45"/>
      <c r="H648" s="45"/>
      <c r="I648" s="278"/>
      <c r="J648" s="45"/>
      <c r="K648" s="66"/>
      <c r="L648" s="66"/>
    </row>
    <row r="649" spans="1:12" x14ac:dyDescent="0.2">
      <c r="A649" s="41"/>
      <c r="B649" s="2"/>
      <c r="E649" s="279"/>
      <c r="F649" s="280"/>
      <c r="G649" s="45"/>
      <c r="H649" s="45"/>
      <c r="I649" s="278"/>
      <c r="J649" s="45"/>
      <c r="K649" s="66"/>
      <c r="L649" s="66"/>
    </row>
    <row r="650" spans="1:12" x14ac:dyDescent="0.2">
      <c r="A650" s="41"/>
      <c r="B650" s="2"/>
      <c r="E650" s="279"/>
      <c r="F650" s="280"/>
      <c r="G650" s="45"/>
      <c r="H650" s="45"/>
      <c r="I650" s="278"/>
      <c r="J650" s="45"/>
      <c r="K650" s="66"/>
      <c r="L650" s="66"/>
    </row>
    <row r="651" spans="1:12" x14ac:dyDescent="0.2">
      <c r="A651" s="41"/>
      <c r="B651" s="2"/>
      <c r="E651" s="279"/>
      <c r="F651" s="280"/>
      <c r="G651" s="45"/>
      <c r="H651" s="45"/>
      <c r="I651" s="278"/>
      <c r="J651" s="45"/>
      <c r="K651" s="66"/>
      <c r="L651" s="66"/>
    </row>
    <row r="652" spans="1:12" x14ac:dyDescent="0.2">
      <c r="A652" s="41"/>
      <c r="B652" s="2"/>
      <c r="E652" s="279"/>
      <c r="F652" s="280"/>
      <c r="G652" s="45"/>
      <c r="H652" s="45"/>
      <c r="I652" s="278"/>
      <c r="J652" s="45"/>
      <c r="K652" s="66"/>
      <c r="L652" s="66"/>
    </row>
    <row r="653" spans="1:12" x14ac:dyDescent="0.2">
      <c r="A653" s="41"/>
      <c r="B653" s="2"/>
      <c r="E653" s="279"/>
      <c r="F653" s="280"/>
      <c r="G653" s="45"/>
      <c r="H653" s="45"/>
      <c r="I653" s="278"/>
      <c r="J653" s="45"/>
      <c r="K653" s="66"/>
      <c r="L653" s="66"/>
    </row>
    <row r="654" spans="1:12" x14ac:dyDescent="0.2">
      <c r="A654" s="41"/>
      <c r="B654" s="2"/>
      <c r="E654" s="279"/>
      <c r="F654" s="280"/>
      <c r="G654" s="45"/>
      <c r="H654" s="45"/>
      <c r="I654" s="278"/>
      <c r="J654" s="45"/>
      <c r="K654" s="66"/>
      <c r="L654" s="66"/>
    </row>
    <row r="655" spans="1:12" x14ac:dyDescent="0.2">
      <c r="A655" s="41"/>
      <c r="B655" s="2"/>
      <c r="E655" s="279"/>
      <c r="F655" s="280"/>
      <c r="G655" s="45"/>
      <c r="H655" s="45"/>
      <c r="I655" s="278"/>
      <c r="J655" s="45"/>
      <c r="K655" s="66"/>
      <c r="L655" s="66"/>
    </row>
    <row r="656" spans="1:12" x14ac:dyDescent="0.2">
      <c r="A656" s="41"/>
      <c r="B656" s="2"/>
      <c r="E656" s="279"/>
      <c r="F656" s="280"/>
      <c r="G656" s="45"/>
      <c r="H656" s="45"/>
      <c r="I656" s="278"/>
      <c r="J656" s="45"/>
      <c r="K656" s="66"/>
      <c r="L656" s="66"/>
    </row>
    <row r="657" spans="1:12" x14ac:dyDescent="0.2">
      <c r="A657" s="41"/>
      <c r="B657" s="2"/>
      <c r="E657" s="279"/>
      <c r="F657" s="280"/>
      <c r="G657" s="45"/>
      <c r="H657" s="45"/>
      <c r="I657" s="278"/>
      <c r="J657" s="45"/>
      <c r="K657" s="66"/>
      <c r="L657" s="66"/>
    </row>
    <row r="658" spans="1:12" x14ac:dyDescent="0.2">
      <c r="A658" s="41"/>
      <c r="B658" s="2"/>
      <c r="E658" s="279"/>
      <c r="F658" s="280"/>
      <c r="G658" s="45"/>
      <c r="H658" s="45"/>
      <c r="I658" s="278"/>
      <c r="J658" s="45"/>
      <c r="K658" s="66"/>
      <c r="L658" s="66"/>
    </row>
    <row r="659" spans="1:12" x14ac:dyDescent="0.2">
      <c r="A659" s="41"/>
      <c r="B659" s="2"/>
      <c r="E659" s="279"/>
      <c r="F659" s="280"/>
      <c r="G659" s="45"/>
      <c r="H659" s="45"/>
      <c r="I659" s="278"/>
      <c r="J659" s="45"/>
      <c r="K659" s="66"/>
      <c r="L659" s="66"/>
    </row>
    <row r="660" spans="1:12" x14ac:dyDescent="0.2">
      <c r="A660" s="41"/>
      <c r="B660" s="2"/>
      <c r="E660" s="279"/>
      <c r="F660" s="280"/>
      <c r="G660" s="45"/>
      <c r="H660" s="45"/>
      <c r="I660" s="278"/>
      <c r="J660" s="45"/>
      <c r="K660" s="66"/>
      <c r="L660" s="66"/>
    </row>
    <row r="661" spans="1:12" x14ac:dyDescent="0.2">
      <c r="A661" s="41"/>
      <c r="B661" s="2"/>
      <c r="E661" s="279"/>
      <c r="F661" s="280"/>
      <c r="G661" s="45"/>
      <c r="H661" s="45"/>
      <c r="I661" s="278"/>
      <c r="J661" s="45"/>
      <c r="K661" s="66"/>
      <c r="L661" s="66"/>
    </row>
    <row r="662" spans="1:12" x14ac:dyDescent="0.2">
      <c r="A662" s="41"/>
      <c r="B662" s="2"/>
      <c r="E662" s="279"/>
      <c r="F662" s="280"/>
      <c r="G662" s="45"/>
      <c r="H662" s="45"/>
      <c r="I662" s="278"/>
      <c r="J662" s="45"/>
      <c r="K662" s="66"/>
      <c r="L662" s="66"/>
    </row>
    <row r="663" spans="1:12" x14ac:dyDescent="0.2">
      <c r="A663" s="41"/>
      <c r="B663" s="2"/>
      <c r="E663" s="279"/>
      <c r="F663" s="280"/>
      <c r="G663" s="45"/>
      <c r="H663" s="45"/>
      <c r="I663" s="278"/>
      <c r="J663" s="45"/>
      <c r="K663" s="66"/>
      <c r="L663" s="66"/>
    </row>
    <row r="664" spans="1:12" x14ac:dyDescent="0.2">
      <c r="A664" s="41"/>
      <c r="B664" s="2"/>
      <c r="E664" s="279"/>
      <c r="F664" s="280"/>
      <c r="G664" s="45"/>
      <c r="H664" s="45"/>
      <c r="I664" s="278"/>
      <c r="J664" s="45"/>
      <c r="K664" s="66"/>
      <c r="L664" s="66"/>
    </row>
    <row r="665" spans="1:12" x14ac:dyDescent="0.2">
      <c r="A665" s="41"/>
      <c r="B665" s="2"/>
      <c r="E665" s="279"/>
      <c r="F665" s="280"/>
      <c r="G665" s="45"/>
      <c r="H665" s="45"/>
      <c r="I665" s="278"/>
      <c r="J665" s="45"/>
      <c r="K665" s="66"/>
      <c r="L665" s="66"/>
    </row>
    <row r="666" spans="1:12" x14ac:dyDescent="0.2">
      <c r="A666" s="41"/>
      <c r="B666" s="2"/>
      <c r="E666" s="279"/>
      <c r="F666" s="280"/>
      <c r="G666" s="45"/>
      <c r="H666" s="45"/>
      <c r="I666" s="278"/>
      <c r="J666" s="45"/>
      <c r="K666" s="66"/>
      <c r="L666" s="66"/>
    </row>
    <row r="667" spans="1:12" x14ac:dyDescent="0.2">
      <c r="A667" s="41"/>
      <c r="B667" s="2"/>
      <c r="E667" s="279"/>
      <c r="F667" s="280"/>
      <c r="G667" s="45"/>
      <c r="H667" s="45"/>
      <c r="I667" s="278"/>
      <c r="J667" s="45"/>
      <c r="K667" s="66"/>
      <c r="L667" s="66"/>
    </row>
    <row r="668" spans="1:12" x14ac:dyDescent="0.2">
      <c r="A668" s="41"/>
      <c r="B668" s="2"/>
      <c r="E668" s="279"/>
      <c r="F668" s="280"/>
      <c r="G668" s="45"/>
      <c r="H668" s="45"/>
      <c r="I668" s="278"/>
      <c r="J668" s="45"/>
      <c r="K668" s="66"/>
      <c r="L668" s="66"/>
    </row>
    <row r="669" spans="1:12" x14ac:dyDescent="0.2">
      <c r="A669" s="41"/>
      <c r="B669" s="2"/>
      <c r="E669" s="279"/>
      <c r="F669" s="280"/>
      <c r="G669" s="45"/>
      <c r="H669" s="45"/>
      <c r="I669" s="278"/>
      <c r="J669" s="45"/>
      <c r="K669" s="66"/>
      <c r="L669" s="66"/>
    </row>
    <row r="670" spans="1:12" x14ac:dyDescent="0.2">
      <c r="A670" s="41"/>
      <c r="B670" s="2"/>
      <c r="E670" s="279"/>
      <c r="F670" s="280"/>
      <c r="G670" s="45"/>
      <c r="H670" s="45"/>
      <c r="I670" s="278"/>
      <c r="J670" s="45"/>
      <c r="K670" s="66"/>
      <c r="L670" s="66"/>
    </row>
    <row r="671" spans="1:12" x14ac:dyDescent="0.2">
      <c r="A671" s="41"/>
      <c r="B671" s="2"/>
      <c r="E671" s="279"/>
      <c r="F671" s="280"/>
      <c r="G671" s="45"/>
      <c r="H671" s="45"/>
      <c r="I671" s="278"/>
      <c r="J671" s="45"/>
      <c r="K671" s="66"/>
      <c r="L671" s="66"/>
    </row>
    <row r="672" spans="1:12" x14ac:dyDescent="0.2">
      <c r="A672" s="41"/>
      <c r="B672" s="2"/>
      <c r="E672" s="279"/>
      <c r="F672" s="280"/>
      <c r="G672" s="45"/>
      <c r="H672" s="45"/>
      <c r="I672" s="278"/>
      <c r="J672" s="45"/>
      <c r="K672" s="66"/>
      <c r="L672" s="66"/>
    </row>
    <row r="673" spans="1:12" x14ac:dyDescent="0.2">
      <c r="A673" s="41"/>
      <c r="B673" s="2"/>
      <c r="E673" s="279"/>
      <c r="F673" s="280"/>
      <c r="G673" s="45"/>
      <c r="H673" s="45"/>
      <c r="I673" s="278"/>
      <c r="J673" s="45"/>
      <c r="K673" s="66"/>
      <c r="L673" s="66"/>
    </row>
    <row r="674" spans="1:12" x14ac:dyDescent="0.2">
      <c r="A674" s="41"/>
      <c r="B674" s="2"/>
      <c r="E674" s="279"/>
      <c r="F674" s="280"/>
      <c r="G674" s="45"/>
      <c r="H674" s="45"/>
      <c r="I674" s="278"/>
      <c r="J674" s="45"/>
      <c r="K674" s="66"/>
      <c r="L674" s="66"/>
    </row>
    <row r="675" spans="1:12" x14ac:dyDescent="0.2">
      <c r="A675" s="41"/>
      <c r="B675" s="2"/>
      <c r="E675" s="279"/>
      <c r="F675" s="280"/>
      <c r="G675" s="45"/>
      <c r="H675" s="45"/>
      <c r="I675" s="278"/>
      <c r="J675" s="45"/>
      <c r="K675" s="66"/>
      <c r="L675" s="66"/>
    </row>
    <row r="676" spans="1:12" x14ac:dyDescent="0.2">
      <c r="A676" s="41"/>
      <c r="B676" s="2"/>
      <c r="E676" s="279"/>
      <c r="F676" s="280"/>
      <c r="G676" s="45"/>
      <c r="H676" s="45"/>
      <c r="I676" s="278"/>
      <c r="J676" s="45"/>
      <c r="K676" s="66"/>
      <c r="L676" s="66"/>
    </row>
    <row r="677" spans="1:12" x14ac:dyDescent="0.2">
      <c r="A677" s="41"/>
      <c r="B677" s="2"/>
      <c r="E677" s="279"/>
      <c r="F677" s="280"/>
      <c r="G677" s="45"/>
      <c r="H677" s="45"/>
      <c r="I677" s="278"/>
      <c r="J677" s="45"/>
      <c r="K677" s="66"/>
      <c r="L677" s="66"/>
    </row>
    <row r="678" spans="1:12" x14ac:dyDescent="0.2">
      <c r="A678" s="41"/>
      <c r="B678" s="2"/>
      <c r="E678" s="279"/>
      <c r="F678" s="280"/>
      <c r="G678" s="45"/>
      <c r="H678" s="45"/>
      <c r="I678" s="278"/>
      <c r="J678" s="45"/>
      <c r="K678" s="66"/>
      <c r="L678" s="66"/>
    </row>
    <row r="679" spans="1:12" x14ac:dyDescent="0.2">
      <c r="A679" s="41"/>
      <c r="B679" s="2"/>
      <c r="E679" s="279"/>
      <c r="F679" s="280"/>
      <c r="G679" s="45"/>
      <c r="H679" s="45"/>
      <c r="I679" s="278"/>
      <c r="J679" s="45"/>
      <c r="K679" s="66"/>
      <c r="L679" s="66"/>
    </row>
    <row r="680" spans="1:12" x14ac:dyDescent="0.2">
      <c r="A680" s="41"/>
      <c r="B680" s="2"/>
      <c r="E680" s="279"/>
      <c r="F680" s="280"/>
      <c r="G680" s="45"/>
      <c r="H680" s="45"/>
      <c r="I680" s="278"/>
      <c r="J680" s="45"/>
      <c r="K680" s="66"/>
      <c r="L680" s="66"/>
    </row>
    <row r="681" spans="1:12" x14ac:dyDescent="0.2">
      <c r="A681" s="41"/>
      <c r="B681" s="2"/>
      <c r="E681" s="279"/>
      <c r="F681" s="280"/>
      <c r="G681" s="45"/>
      <c r="H681" s="45"/>
      <c r="I681" s="278"/>
      <c r="J681" s="45"/>
      <c r="K681" s="66"/>
      <c r="L681" s="66"/>
    </row>
    <row r="682" spans="1:12" x14ac:dyDescent="0.2">
      <c r="A682" s="41"/>
      <c r="B682" s="2"/>
      <c r="E682" s="279"/>
      <c r="F682" s="280"/>
      <c r="G682" s="45"/>
      <c r="H682" s="45"/>
      <c r="I682" s="278"/>
      <c r="J682" s="45"/>
      <c r="K682" s="66"/>
      <c r="L682" s="66"/>
    </row>
    <row r="683" spans="1:12" x14ac:dyDescent="0.2">
      <c r="A683" s="41"/>
      <c r="B683" s="2"/>
      <c r="E683" s="279"/>
      <c r="F683" s="280"/>
      <c r="G683" s="45"/>
      <c r="H683" s="45"/>
      <c r="I683" s="278"/>
      <c r="J683" s="45"/>
      <c r="K683" s="66"/>
      <c r="L683" s="66"/>
    </row>
    <row r="684" spans="1:12" x14ac:dyDescent="0.2">
      <c r="A684" s="41"/>
      <c r="B684" s="2"/>
      <c r="E684" s="279"/>
      <c r="F684" s="280"/>
      <c r="G684" s="45"/>
      <c r="H684" s="45"/>
      <c r="I684" s="278"/>
      <c r="J684" s="45"/>
      <c r="K684" s="66"/>
      <c r="L684" s="66"/>
    </row>
    <row r="685" spans="1:12" x14ac:dyDescent="0.2">
      <c r="A685" s="41"/>
      <c r="B685" s="2"/>
      <c r="E685" s="279"/>
      <c r="F685" s="280"/>
      <c r="G685" s="45"/>
      <c r="H685" s="45"/>
      <c r="I685" s="278"/>
      <c r="J685" s="45"/>
      <c r="K685" s="66"/>
      <c r="L685" s="66"/>
    </row>
    <row r="686" spans="1:12" x14ac:dyDescent="0.2">
      <c r="A686" s="41"/>
      <c r="B686" s="2"/>
      <c r="E686" s="279"/>
      <c r="F686" s="280"/>
      <c r="G686" s="45"/>
      <c r="H686" s="45"/>
      <c r="I686" s="278"/>
      <c r="J686" s="45"/>
      <c r="K686" s="66"/>
      <c r="L686" s="66"/>
    </row>
    <row r="687" spans="1:12" x14ac:dyDescent="0.2">
      <c r="A687" s="41"/>
      <c r="B687" s="2"/>
      <c r="E687" s="279"/>
      <c r="F687" s="280"/>
      <c r="G687" s="45"/>
      <c r="H687" s="45"/>
      <c r="I687" s="278"/>
      <c r="J687" s="45"/>
      <c r="K687" s="66"/>
      <c r="L687" s="66"/>
    </row>
    <row r="688" spans="1:12" x14ac:dyDescent="0.2">
      <c r="A688" s="41"/>
      <c r="B688" s="2"/>
      <c r="E688" s="279"/>
      <c r="F688" s="280"/>
      <c r="G688" s="45"/>
      <c r="H688" s="45"/>
      <c r="I688" s="278"/>
      <c r="J688" s="45"/>
      <c r="K688" s="66"/>
      <c r="L688" s="66"/>
    </row>
    <row r="689" spans="1:12" x14ac:dyDescent="0.2">
      <c r="A689" s="41"/>
      <c r="B689" s="2"/>
      <c r="E689" s="279"/>
      <c r="F689" s="280"/>
      <c r="G689" s="45"/>
      <c r="H689" s="45"/>
      <c r="I689" s="278"/>
      <c r="J689" s="45"/>
      <c r="K689" s="66"/>
      <c r="L689" s="66"/>
    </row>
    <row r="690" spans="1:12" x14ac:dyDescent="0.2">
      <c r="A690" s="41"/>
      <c r="B690" s="2"/>
      <c r="E690" s="279"/>
      <c r="F690" s="280"/>
      <c r="G690" s="45"/>
      <c r="H690" s="45"/>
      <c r="I690" s="278"/>
      <c r="J690" s="45"/>
      <c r="K690" s="66"/>
      <c r="L690" s="66"/>
    </row>
    <row r="691" spans="1:12" x14ac:dyDescent="0.2">
      <c r="A691" s="41"/>
      <c r="B691" s="2"/>
      <c r="E691" s="279"/>
      <c r="F691" s="280"/>
      <c r="G691" s="45"/>
      <c r="H691" s="45"/>
      <c r="I691" s="278"/>
      <c r="J691" s="45"/>
      <c r="K691" s="66"/>
      <c r="L691" s="66"/>
    </row>
    <row r="692" spans="1:12" x14ac:dyDescent="0.2">
      <c r="A692" s="41"/>
      <c r="B692" s="2"/>
      <c r="E692" s="279"/>
      <c r="F692" s="280"/>
      <c r="G692" s="45"/>
      <c r="H692" s="45"/>
      <c r="I692" s="278"/>
      <c r="J692" s="45"/>
      <c r="K692" s="66"/>
      <c r="L692" s="66"/>
    </row>
    <row r="693" spans="1:12" x14ac:dyDescent="0.2">
      <c r="A693" s="41"/>
      <c r="B693" s="2"/>
      <c r="E693" s="279"/>
      <c r="F693" s="280"/>
      <c r="G693" s="45"/>
      <c r="H693" s="45"/>
      <c r="I693" s="278"/>
      <c r="J693" s="45"/>
      <c r="K693" s="66"/>
      <c r="L693" s="66"/>
    </row>
    <row r="694" spans="1:12" x14ac:dyDescent="0.2">
      <c r="A694" s="41"/>
      <c r="B694" s="2"/>
      <c r="E694" s="279"/>
      <c r="F694" s="280"/>
      <c r="G694" s="45"/>
      <c r="H694" s="45"/>
      <c r="I694" s="278"/>
      <c r="J694" s="45"/>
      <c r="K694" s="66"/>
      <c r="L694" s="66"/>
    </row>
    <row r="695" spans="1:12" x14ac:dyDescent="0.2">
      <c r="A695" s="41"/>
      <c r="B695" s="2"/>
      <c r="E695" s="279"/>
      <c r="F695" s="280"/>
      <c r="G695" s="45"/>
      <c r="H695" s="45"/>
      <c r="I695" s="278"/>
      <c r="J695" s="45"/>
      <c r="K695" s="66"/>
      <c r="L695" s="66"/>
    </row>
    <row r="696" spans="1:12" x14ac:dyDescent="0.2">
      <c r="A696" s="41"/>
      <c r="B696" s="2"/>
      <c r="E696" s="279"/>
      <c r="F696" s="280"/>
      <c r="G696" s="45"/>
      <c r="H696" s="45"/>
      <c r="I696" s="278"/>
      <c r="J696" s="45"/>
      <c r="K696" s="66"/>
      <c r="L696" s="66"/>
    </row>
    <row r="697" spans="1:12" x14ac:dyDescent="0.2">
      <c r="A697" s="41"/>
      <c r="B697" s="2"/>
      <c r="E697" s="279"/>
      <c r="F697" s="280"/>
      <c r="G697" s="45"/>
      <c r="H697" s="45"/>
      <c r="I697" s="278"/>
      <c r="J697" s="45"/>
      <c r="K697" s="66"/>
      <c r="L697" s="66"/>
    </row>
    <row r="698" spans="1:12" x14ac:dyDescent="0.2">
      <c r="A698" s="41"/>
      <c r="B698" s="2"/>
      <c r="E698" s="279"/>
      <c r="F698" s="280"/>
      <c r="G698" s="45"/>
      <c r="H698" s="45"/>
      <c r="I698" s="278"/>
      <c r="J698" s="45"/>
      <c r="K698" s="66"/>
      <c r="L698" s="66"/>
    </row>
    <row r="699" spans="1:12" x14ac:dyDescent="0.2">
      <c r="A699" s="41"/>
      <c r="B699" s="2"/>
      <c r="E699" s="279"/>
      <c r="F699" s="280"/>
      <c r="G699" s="45"/>
      <c r="H699" s="45"/>
      <c r="I699" s="278"/>
      <c r="J699" s="45"/>
      <c r="K699" s="66"/>
      <c r="L699" s="66"/>
    </row>
    <row r="700" spans="1:12" x14ac:dyDescent="0.2">
      <c r="A700" s="41"/>
      <c r="B700" s="2"/>
      <c r="E700" s="279"/>
      <c r="F700" s="280"/>
      <c r="G700" s="45"/>
      <c r="H700" s="45"/>
      <c r="I700" s="278"/>
      <c r="J700" s="45"/>
      <c r="K700" s="66"/>
      <c r="L700" s="66"/>
    </row>
    <row r="701" spans="1:12" x14ac:dyDescent="0.2">
      <c r="A701" s="41"/>
      <c r="B701" s="2"/>
      <c r="E701" s="279"/>
      <c r="F701" s="280"/>
      <c r="G701" s="45"/>
      <c r="H701" s="45"/>
      <c r="I701" s="278"/>
      <c r="J701" s="45"/>
      <c r="K701" s="66"/>
      <c r="L701" s="66"/>
    </row>
    <row r="702" spans="1:12" x14ac:dyDescent="0.2">
      <c r="A702" s="41"/>
      <c r="B702" s="2"/>
      <c r="E702" s="279"/>
      <c r="F702" s="280"/>
      <c r="G702" s="45"/>
      <c r="H702" s="45"/>
      <c r="I702" s="278"/>
      <c r="J702" s="45"/>
      <c r="K702" s="66"/>
      <c r="L702" s="66"/>
    </row>
    <row r="703" spans="1:12" x14ac:dyDescent="0.2">
      <c r="A703" s="41"/>
      <c r="B703" s="2"/>
      <c r="E703" s="279"/>
      <c r="F703" s="280"/>
      <c r="G703" s="45"/>
      <c r="H703" s="45"/>
      <c r="I703" s="278"/>
      <c r="J703" s="45"/>
      <c r="K703" s="66"/>
      <c r="L703" s="66"/>
    </row>
    <row r="704" spans="1:12" x14ac:dyDescent="0.2">
      <c r="A704" s="41"/>
      <c r="B704" s="2"/>
      <c r="E704" s="279"/>
      <c r="F704" s="280"/>
      <c r="G704" s="45"/>
      <c r="H704" s="45"/>
      <c r="I704" s="278"/>
      <c r="J704" s="45"/>
      <c r="K704" s="66"/>
      <c r="L704" s="66"/>
    </row>
    <row r="705" spans="1:12" x14ac:dyDescent="0.2">
      <c r="A705" s="41"/>
      <c r="B705" s="2"/>
      <c r="E705" s="279"/>
      <c r="F705" s="280"/>
      <c r="G705" s="45"/>
      <c r="H705" s="45"/>
      <c r="I705" s="278"/>
      <c r="J705" s="45"/>
      <c r="K705" s="66"/>
      <c r="L705" s="66"/>
    </row>
    <row r="706" spans="1:12" x14ac:dyDescent="0.2">
      <c r="A706" s="41"/>
      <c r="B706" s="2"/>
      <c r="E706" s="279"/>
      <c r="F706" s="280"/>
      <c r="G706" s="45"/>
      <c r="H706" s="45"/>
      <c r="I706" s="278"/>
      <c r="J706" s="45"/>
      <c r="K706" s="66"/>
      <c r="L706" s="66"/>
    </row>
    <row r="707" spans="1:12" x14ac:dyDescent="0.2">
      <c r="A707" s="41"/>
      <c r="B707" s="2"/>
      <c r="E707" s="279"/>
      <c r="F707" s="280"/>
      <c r="G707" s="45"/>
      <c r="H707" s="45"/>
      <c r="I707" s="278"/>
      <c r="J707" s="45"/>
      <c r="K707" s="66"/>
      <c r="L707" s="66"/>
    </row>
    <row r="708" spans="1:12" x14ac:dyDescent="0.2">
      <c r="A708" s="41"/>
      <c r="B708" s="2"/>
      <c r="E708" s="279"/>
      <c r="F708" s="280"/>
      <c r="G708" s="45"/>
      <c r="H708" s="45"/>
      <c r="I708" s="278"/>
      <c r="J708" s="45"/>
      <c r="K708" s="66"/>
      <c r="L708" s="66"/>
    </row>
    <row r="709" spans="1:12" x14ac:dyDescent="0.2">
      <c r="A709" s="41"/>
      <c r="B709" s="2"/>
      <c r="E709" s="279"/>
      <c r="F709" s="280"/>
      <c r="G709" s="45"/>
      <c r="H709" s="45"/>
      <c r="I709" s="278"/>
      <c r="J709" s="45"/>
      <c r="K709" s="66"/>
      <c r="L709" s="66"/>
    </row>
    <row r="710" spans="1:12" x14ac:dyDescent="0.2">
      <c r="A710" s="41"/>
      <c r="B710" s="2"/>
      <c r="E710" s="279"/>
      <c r="F710" s="280"/>
      <c r="G710" s="45"/>
      <c r="H710" s="45"/>
      <c r="I710" s="278"/>
      <c r="J710" s="45"/>
      <c r="K710" s="66"/>
      <c r="L710" s="66"/>
    </row>
    <row r="711" spans="1:12" x14ac:dyDescent="0.2">
      <c r="A711" s="41"/>
      <c r="B711" s="2"/>
      <c r="E711" s="279"/>
      <c r="F711" s="280"/>
      <c r="G711" s="45"/>
      <c r="H711" s="45"/>
      <c r="I711" s="278"/>
      <c r="J711" s="45"/>
      <c r="K711" s="66"/>
      <c r="L711" s="66"/>
    </row>
    <row r="712" spans="1:12" x14ac:dyDescent="0.2">
      <c r="A712" s="41"/>
      <c r="B712" s="2"/>
      <c r="E712" s="279"/>
      <c r="F712" s="280"/>
      <c r="G712" s="45"/>
      <c r="H712" s="45"/>
      <c r="I712" s="278"/>
      <c r="J712" s="45"/>
      <c r="K712" s="66"/>
      <c r="L712" s="66"/>
    </row>
    <row r="713" spans="1:12" x14ac:dyDescent="0.2">
      <c r="A713" s="41"/>
      <c r="B713" s="2"/>
      <c r="E713" s="279"/>
      <c r="F713" s="280"/>
      <c r="G713" s="45"/>
      <c r="H713" s="45"/>
      <c r="I713" s="278"/>
      <c r="J713" s="45"/>
      <c r="K713" s="66"/>
      <c r="L713" s="66"/>
    </row>
    <row r="714" spans="1:12" x14ac:dyDescent="0.2">
      <c r="A714" s="41"/>
      <c r="B714" s="2"/>
      <c r="E714" s="279"/>
      <c r="F714" s="280"/>
      <c r="G714" s="45"/>
      <c r="H714" s="45"/>
      <c r="I714" s="278"/>
      <c r="J714" s="45"/>
      <c r="K714" s="66"/>
      <c r="L714" s="66"/>
    </row>
    <row r="715" spans="1:12" x14ac:dyDescent="0.2">
      <c r="A715" s="41"/>
      <c r="B715" s="2"/>
      <c r="E715" s="279"/>
      <c r="F715" s="280"/>
      <c r="G715" s="45"/>
      <c r="H715" s="45"/>
      <c r="I715" s="278"/>
      <c r="J715" s="45"/>
      <c r="K715" s="66"/>
      <c r="L715" s="66"/>
    </row>
    <row r="716" spans="1:12" x14ac:dyDescent="0.2">
      <c r="A716" s="41"/>
      <c r="B716" s="2"/>
      <c r="E716" s="279"/>
      <c r="F716" s="280"/>
      <c r="G716" s="45"/>
      <c r="H716" s="45"/>
      <c r="I716" s="278"/>
      <c r="J716" s="45"/>
      <c r="K716" s="66"/>
      <c r="L716" s="66"/>
    </row>
    <row r="717" spans="1:12" x14ac:dyDescent="0.2">
      <c r="A717" s="41"/>
      <c r="B717" s="2"/>
      <c r="E717" s="279"/>
      <c r="F717" s="280"/>
      <c r="G717" s="45"/>
      <c r="H717" s="45"/>
      <c r="I717" s="278"/>
      <c r="J717" s="45"/>
      <c r="K717" s="66"/>
      <c r="L717" s="66"/>
    </row>
    <row r="718" spans="1:12" x14ac:dyDescent="0.2">
      <c r="A718" s="41"/>
      <c r="B718" s="2"/>
      <c r="E718" s="279"/>
      <c r="F718" s="280"/>
      <c r="G718" s="45"/>
      <c r="H718" s="45"/>
      <c r="I718" s="278"/>
      <c r="J718" s="45"/>
      <c r="K718" s="66"/>
      <c r="L718" s="66"/>
    </row>
    <row r="719" spans="1:12" x14ac:dyDescent="0.2">
      <c r="A719" s="41"/>
      <c r="B719" s="2"/>
      <c r="E719" s="279"/>
      <c r="F719" s="280"/>
      <c r="G719" s="45"/>
      <c r="H719" s="45"/>
      <c r="I719" s="278"/>
      <c r="J719" s="45"/>
      <c r="K719" s="66"/>
      <c r="L719" s="66"/>
    </row>
    <row r="720" spans="1:12" x14ac:dyDescent="0.2">
      <c r="A720" s="41"/>
      <c r="B720" s="2"/>
      <c r="E720" s="279"/>
      <c r="F720" s="280"/>
      <c r="G720" s="45"/>
      <c r="H720" s="45"/>
      <c r="I720" s="278"/>
      <c r="J720" s="45"/>
      <c r="K720" s="66"/>
      <c r="L720" s="66"/>
    </row>
    <row r="721" spans="1:12" x14ac:dyDescent="0.2">
      <c r="A721" s="41"/>
      <c r="B721" s="2"/>
      <c r="E721" s="279"/>
      <c r="F721" s="280"/>
      <c r="G721" s="45"/>
      <c r="H721" s="45"/>
      <c r="I721" s="278"/>
      <c r="J721" s="45"/>
      <c r="K721" s="66"/>
      <c r="L721" s="66"/>
    </row>
    <row r="722" spans="1:12" x14ac:dyDescent="0.2">
      <c r="A722" s="41"/>
      <c r="B722" s="2"/>
      <c r="E722" s="279"/>
      <c r="F722" s="280"/>
      <c r="G722" s="45"/>
      <c r="H722" s="45"/>
      <c r="I722" s="278"/>
      <c r="J722" s="45"/>
      <c r="K722" s="66"/>
      <c r="L722" s="66"/>
    </row>
    <row r="723" spans="1:12" x14ac:dyDescent="0.2">
      <c r="A723" s="41"/>
      <c r="B723" s="2"/>
      <c r="E723" s="279"/>
      <c r="F723" s="280"/>
      <c r="G723" s="45"/>
      <c r="H723" s="45"/>
      <c r="I723" s="278"/>
      <c r="J723" s="45"/>
      <c r="K723" s="66"/>
      <c r="L723" s="66"/>
    </row>
    <row r="724" spans="1:12" x14ac:dyDescent="0.2">
      <c r="A724" s="41"/>
      <c r="B724" s="2"/>
      <c r="E724" s="279"/>
      <c r="F724" s="280"/>
      <c r="G724" s="45"/>
      <c r="H724" s="45"/>
      <c r="I724" s="278"/>
      <c r="J724" s="45"/>
      <c r="K724" s="66"/>
      <c r="L724" s="66"/>
    </row>
    <row r="725" spans="1:12" x14ac:dyDescent="0.2">
      <c r="A725" s="41"/>
      <c r="B725" s="2"/>
      <c r="E725" s="279"/>
      <c r="F725" s="280"/>
      <c r="G725" s="45"/>
      <c r="H725" s="45"/>
      <c r="I725" s="278"/>
      <c r="J725" s="45"/>
      <c r="K725" s="66"/>
      <c r="L725" s="66"/>
    </row>
    <row r="726" spans="1:12" x14ac:dyDescent="0.2">
      <c r="A726" s="41"/>
      <c r="B726" s="2"/>
      <c r="E726" s="279"/>
      <c r="F726" s="280"/>
      <c r="G726" s="45"/>
      <c r="H726" s="45"/>
      <c r="I726" s="278"/>
      <c r="J726" s="45"/>
      <c r="K726" s="66"/>
      <c r="L726" s="66"/>
    </row>
    <row r="727" spans="1:12" x14ac:dyDescent="0.2">
      <c r="A727" s="41"/>
      <c r="B727" s="2"/>
      <c r="E727" s="279"/>
      <c r="F727" s="280"/>
      <c r="G727" s="45"/>
      <c r="H727" s="45"/>
      <c r="I727" s="278"/>
      <c r="J727" s="45"/>
      <c r="K727" s="66"/>
      <c r="L727" s="66"/>
    </row>
    <row r="728" spans="1:12" x14ac:dyDescent="0.2">
      <c r="A728" s="41"/>
      <c r="B728" s="2"/>
      <c r="E728" s="279"/>
      <c r="F728" s="280"/>
      <c r="G728" s="45"/>
      <c r="H728" s="45"/>
      <c r="I728" s="278"/>
      <c r="J728" s="45"/>
      <c r="K728" s="66"/>
      <c r="L728" s="66"/>
    </row>
    <row r="729" spans="1:12" x14ac:dyDescent="0.2">
      <c r="A729" s="41"/>
      <c r="B729" s="2"/>
      <c r="E729" s="279"/>
      <c r="F729" s="280"/>
      <c r="G729" s="45"/>
      <c r="H729" s="45"/>
      <c r="I729" s="278"/>
      <c r="J729" s="45"/>
      <c r="K729" s="66"/>
      <c r="L729" s="66"/>
    </row>
    <row r="730" spans="1:12" x14ac:dyDescent="0.2">
      <c r="A730" s="41"/>
      <c r="B730" s="2"/>
      <c r="E730" s="279"/>
      <c r="F730" s="280"/>
      <c r="G730" s="45"/>
      <c r="H730" s="45"/>
      <c r="I730" s="278"/>
      <c r="J730" s="45"/>
      <c r="K730" s="66"/>
      <c r="L730" s="66"/>
    </row>
    <row r="731" spans="1:12" x14ac:dyDescent="0.2">
      <c r="A731" s="41"/>
      <c r="B731" s="2"/>
      <c r="E731" s="279"/>
      <c r="F731" s="280"/>
      <c r="G731" s="45"/>
      <c r="H731" s="45"/>
      <c r="I731" s="278"/>
      <c r="J731" s="45"/>
      <c r="K731" s="66"/>
      <c r="L731" s="66"/>
    </row>
    <row r="732" spans="1:12" x14ac:dyDescent="0.2">
      <c r="A732" s="41"/>
      <c r="B732" s="2"/>
      <c r="E732" s="279"/>
      <c r="F732" s="280"/>
      <c r="G732" s="45"/>
      <c r="H732" s="45"/>
      <c r="I732" s="278"/>
      <c r="J732" s="45"/>
      <c r="K732" s="66"/>
      <c r="L732" s="66"/>
    </row>
    <row r="733" spans="1:12" x14ac:dyDescent="0.2">
      <c r="A733" s="41"/>
      <c r="B733" s="2"/>
      <c r="E733" s="279"/>
      <c r="F733" s="280"/>
      <c r="G733" s="45"/>
      <c r="H733" s="45"/>
      <c r="I733" s="278"/>
      <c r="J733" s="45"/>
      <c r="K733" s="66"/>
      <c r="L733" s="66"/>
    </row>
    <row r="734" spans="1:12" x14ac:dyDescent="0.2">
      <c r="A734" s="41"/>
      <c r="B734" s="2"/>
      <c r="E734" s="279"/>
      <c r="F734" s="280"/>
      <c r="G734" s="45"/>
      <c r="H734" s="45"/>
      <c r="I734" s="278"/>
      <c r="J734" s="45"/>
      <c r="K734" s="66"/>
      <c r="L734" s="66"/>
    </row>
    <row r="735" spans="1:12" x14ac:dyDescent="0.2">
      <c r="A735" s="41"/>
      <c r="B735" s="2"/>
      <c r="E735" s="279"/>
      <c r="F735" s="280"/>
      <c r="G735" s="45"/>
      <c r="H735" s="45"/>
      <c r="I735" s="278"/>
      <c r="J735" s="45"/>
      <c r="K735" s="66"/>
      <c r="L735" s="66"/>
    </row>
    <row r="736" spans="1:12" x14ac:dyDescent="0.2">
      <c r="A736" s="41"/>
      <c r="B736" s="2"/>
      <c r="E736" s="279"/>
      <c r="F736" s="280"/>
      <c r="G736" s="45"/>
      <c r="H736" s="45"/>
      <c r="I736" s="278"/>
      <c r="J736" s="45"/>
      <c r="K736" s="66"/>
      <c r="L736" s="66"/>
    </row>
    <row r="737" spans="1:12" x14ac:dyDescent="0.2">
      <c r="A737" s="41"/>
      <c r="B737" s="2"/>
      <c r="E737" s="279"/>
      <c r="F737" s="280"/>
      <c r="G737" s="45"/>
      <c r="H737" s="45"/>
      <c r="I737" s="278"/>
      <c r="J737" s="45"/>
      <c r="K737" s="66"/>
      <c r="L737" s="66"/>
    </row>
    <row r="738" spans="1:12" x14ac:dyDescent="0.2">
      <c r="A738" s="41"/>
      <c r="B738" s="2"/>
      <c r="E738" s="279"/>
      <c r="F738" s="280"/>
      <c r="G738" s="45"/>
      <c r="H738" s="45"/>
      <c r="I738" s="278"/>
      <c r="J738" s="45"/>
      <c r="K738" s="66"/>
      <c r="L738" s="66"/>
    </row>
    <row r="739" spans="1:12" x14ac:dyDescent="0.2">
      <c r="A739" s="41"/>
      <c r="B739" s="2"/>
      <c r="E739" s="279"/>
      <c r="F739" s="280"/>
      <c r="G739" s="45"/>
      <c r="H739" s="45"/>
      <c r="I739" s="278"/>
      <c r="J739" s="45"/>
      <c r="K739" s="66"/>
      <c r="L739" s="66"/>
    </row>
    <row r="740" spans="1:12" x14ac:dyDescent="0.2">
      <c r="A740" s="41"/>
      <c r="B740" s="2"/>
      <c r="E740" s="279"/>
      <c r="F740" s="280"/>
      <c r="G740" s="45"/>
      <c r="H740" s="45"/>
      <c r="I740" s="278"/>
      <c r="J740" s="45"/>
      <c r="K740" s="66"/>
      <c r="L740" s="66"/>
    </row>
    <row r="741" spans="1:12" x14ac:dyDescent="0.2">
      <c r="A741" s="41"/>
      <c r="B741" s="2"/>
      <c r="E741" s="279"/>
      <c r="F741" s="280"/>
      <c r="G741" s="45"/>
      <c r="H741" s="45"/>
      <c r="I741" s="278"/>
      <c r="J741" s="45"/>
      <c r="K741" s="66"/>
      <c r="L741" s="66"/>
    </row>
    <row r="742" spans="1:12" x14ac:dyDescent="0.2">
      <c r="A742" s="41"/>
      <c r="B742" s="2"/>
      <c r="E742" s="279"/>
      <c r="F742" s="280"/>
      <c r="G742" s="45"/>
      <c r="H742" s="45"/>
      <c r="I742" s="278"/>
      <c r="J742" s="45"/>
      <c r="K742" s="66"/>
      <c r="L742" s="66"/>
    </row>
    <row r="743" spans="1:12" x14ac:dyDescent="0.2">
      <c r="A743" s="41"/>
      <c r="B743" s="2"/>
      <c r="E743" s="279"/>
      <c r="F743" s="280"/>
      <c r="G743" s="45"/>
      <c r="H743" s="45"/>
      <c r="I743" s="278"/>
      <c r="J743" s="45"/>
      <c r="K743" s="66"/>
      <c r="L743" s="66"/>
    </row>
    <row r="744" spans="1:12" x14ac:dyDescent="0.2">
      <c r="A744" s="41"/>
      <c r="B744" s="2"/>
      <c r="E744" s="279"/>
      <c r="F744" s="280"/>
      <c r="G744" s="45"/>
      <c r="H744" s="45"/>
      <c r="I744" s="278"/>
      <c r="J744" s="45"/>
      <c r="K744" s="66"/>
      <c r="L744" s="66"/>
    </row>
    <row r="745" spans="1:12" x14ac:dyDescent="0.2">
      <c r="A745" s="41"/>
      <c r="B745" s="2"/>
      <c r="E745" s="279"/>
      <c r="F745" s="280"/>
      <c r="G745" s="45"/>
      <c r="H745" s="45"/>
      <c r="I745" s="278"/>
      <c r="J745" s="45"/>
      <c r="K745" s="66"/>
      <c r="L745" s="66"/>
    </row>
    <row r="746" spans="1:12" x14ac:dyDescent="0.2">
      <c r="A746" s="41"/>
      <c r="B746" s="2"/>
      <c r="E746" s="279"/>
      <c r="F746" s="280"/>
      <c r="G746" s="45"/>
      <c r="H746" s="45"/>
      <c r="I746" s="278"/>
      <c r="J746" s="45"/>
      <c r="K746" s="66"/>
      <c r="L746" s="66"/>
    </row>
    <row r="747" spans="1:12" x14ac:dyDescent="0.2">
      <c r="A747" s="41"/>
      <c r="B747" s="2"/>
      <c r="E747" s="279"/>
      <c r="F747" s="280"/>
      <c r="G747" s="45"/>
      <c r="H747" s="45"/>
      <c r="I747" s="278"/>
      <c r="J747" s="45"/>
      <c r="K747" s="66"/>
      <c r="L747" s="66"/>
    </row>
    <row r="748" spans="1:12" x14ac:dyDescent="0.2">
      <c r="A748" s="41"/>
      <c r="B748" s="2"/>
      <c r="E748" s="279"/>
      <c r="F748" s="280"/>
      <c r="G748" s="45"/>
      <c r="H748" s="45"/>
      <c r="I748" s="278"/>
      <c r="J748" s="45"/>
      <c r="K748" s="66"/>
      <c r="L748" s="66"/>
    </row>
    <row r="749" spans="1:12" x14ac:dyDescent="0.2">
      <c r="A749" s="41"/>
      <c r="B749" s="2"/>
      <c r="E749" s="279"/>
      <c r="F749" s="280"/>
      <c r="G749" s="45"/>
      <c r="H749" s="45"/>
      <c r="I749" s="278"/>
      <c r="J749" s="45"/>
      <c r="K749" s="66"/>
      <c r="L749" s="66"/>
    </row>
    <row r="750" spans="1:12" x14ac:dyDescent="0.2">
      <c r="A750" s="41"/>
      <c r="B750" s="2"/>
      <c r="E750" s="279"/>
      <c r="F750" s="280"/>
      <c r="G750" s="45"/>
      <c r="H750" s="45"/>
      <c r="I750" s="278"/>
      <c r="J750" s="45"/>
      <c r="K750" s="66"/>
      <c r="L750" s="66"/>
    </row>
    <row r="751" spans="1:12" x14ac:dyDescent="0.2">
      <c r="A751" s="41"/>
      <c r="B751" s="2"/>
      <c r="E751" s="279"/>
      <c r="F751" s="280"/>
      <c r="G751" s="45"/>
      <c r="H751" s="45"/>
      <c r="I751" s="278"/>
      <c r="J751" s="45"/>
      <c r="K751" s="66"/>
      <c r="L751" s="66"/>
    </row>
    <row r="752" spans="1:12" x14ac:dyDescent="0.2">
      <c r="A752" s="41"/>
      <c r="B752" s="2"/>
      <c r="E752" s="279"/>
      <c r="F752" s="280"/>
      <c r="G752" s="45"/>
      <c r="H752" s="45"/>
      <c r="I752" s="278"/>
      <c r="J752" s="45"/>
      <c r="K752" s="66"/>
      <c r="L752" s="66"/>
    </row>
    <row r="753" spans="1:12" x14ac:dyDescent="0.2">
      <c r="A753" s="41"/>
      <c r="B753" s="2"/>
      <c r="E753" s="279"/>
      <c r="F753" s="280"/>
      <c r="G753" s="45"/>
      <c r="H753" s="45"/>
      <c r="I753" s="278"/>
      <c r="J753" s="45"/>
      <c r="K753" s="66"/>
      <c r="L753" s="66"/>
    </row>
    <row r="754" spans="1:12" x14ac:dyDescent="0.2">
      <c r="A754" s="41"/>
      <c r="B754" s="2"/>
      <c r="E754" s="279"/>
      <c r="F754" s="280"/>
      <c r="G754" s="45"/>
      <c r="H754" s="45"/>
      <c r="I754" s="278"/>
      <c r="J754" s="45"/>
      <c r="K754" s="66"/>
      <c r="L754" s="66"/>
    </row>
    <row r="755" spans="1:12" x14ac:dyDescent="0.2">
      <c r="A755" s="41"/>
      <c r="B755" s="2"/>
      <c r="E755" s="279"/>
      <c r="F755" s="280"/>
      <c r="G755" s="45"/>
      <c r="H755" s="45"/>
      <c r="I755" s="278"/>
      <c r="J755" s="45"/>
      <c r="K755" s="66"/>
      <c r="L755" s="66"/>
    </row>
    <row r="756" spans="1:12" x14ac:dyDescent="0.2">
      <c r="A756" s="41"/>
      <c r="B756" s="2"/>
      <c r="E756" s="279"/>
      <c r="F756" s="280"/>
      <c r="G756" s="45"/>
      <c r="H756" s="45"/>
      <c r="I756" s="278"/>
      <c r="J756" s="45"/>
      <c r="K756" s="66"/>
      <c r="L756" s="66"/>
    </row>
    <row r="757" spans="1:12" x14ac:dyDescent="0.2">
      <c r="A757" s="41"/>
      <c r="B757" s="2"/>
      <c r="E757" s="279"/>
      <c r="F757" s="280"/>
      <c r="G757" s="45"/>
      <c r="H757" s="45"/>
      <c r="I757" s="278"/>
      <c r="J757" s="45"/>
      <c r="K757" s="66"/>
      <c r="L757" s="66"/>
    </row>
    <row r="758" spans="1:12" x14ac:dyDescent="0.2">
      <c r="A758" s="41"/>
      <c r="B758" s="2"/>
      <c r="E758" s="279"/>
      <c r="F758" s="280"/>
      <c r="G758" s="45"/>
      <c r="H758" s="45"/>
      <c r="I758" s="278"/>
      <c r="J758" s="45"/>
      <c r="K758" s="66"/>
      <c r="L758" s="66"/>
    </row>
    <row r="759" spans="1:12" x14ac:dyDescent="0.2">
      <c r="A759" s="41"/>
      <c r="B759" s="2"/>
      <c r="E759" s="279"/>
      <c r="F759" s="280"/>
      <c r="G759" s="45"/>
      <c r="H759" s="45"/>
      <c r="I759" s="278"/>
      <c r="J759" s="45"/>
      <c r="K759" s="66"/>
      <c r="L759" s="66"/>
    </row>
    <row r="760" spans="1:12" x14ac:dyDescent="0.2">
      <c r="A760" s="41"/>
      <c r="B760" s="2"/>
      <c r="E760" s="279"/>
      <c r="F760" s="280"/>
      <c r="G760" s="45"/>
      <c r="H760" s="45"/>
      <c r="I760" s="278"/>
      <c r="J760" s="45"/>
      <c r="K760" s="66"/>
      <c r="L760" s="66"/>
    </row>
    <row r="761" spans="1:12" x14ac:dyDescent="0.2">
      <c r="A761" s="41"/>
      <c r="B761" s="2"/>
      <c r="E761" s="279"/>
      <c r="F761" s="280"/>
      <c r="G761" s="45"/>
      <c r="H761" s="45"/>
      <c r="I761" s="278"/>
      <c r="J761" s="45"/>
      <c r="K761" s="66"/>
      <c r="L761" s="66"/>
    </row>
    <row r="762" spans="1:12" x14ac:dyDescent="0.2">
      <c r="A762" s="41"/>
      <c r="B762" s="2"/>
      <c r="E762" s="279"/>
      <c r="F762" s="280"/>
      <c r="G762" s="45"/>
      <c r="H762" s="45"/>
      <c r="I762" s="278"/>
      <c r="J762" s="45"/>
      <c r="K762" s="66"/>
      <c r="L762" s="66"/>
    </row>
    <row r="763" spans="1:12" x14ac:dyDescent="0.2">
      <c r="A763" s="41"/>
      <c r="B763" s="2"/>
      <c r="E763" s="279"/>
      <c r="F763" s="280"/>
      <c r="G763" s="45"/>
      <c r="H763" s="45"/>
      <c r="I763" s="278"/>
      <c r="J763" s="45"/>
      <c r="K763" s="66"/>
      <c r="L763" s="66"/>
    </row>
    <row r="764" spans="1:12" x14ac:dyDescent="0.2">
      <c r="A764" s="41"/>
      <c r="B764" s="2"/>
      <c r="E764" s="279"/>
      <c r="F764" s="280"/>
      <c r="G764" s="45"/>
      <c r="H764" s="45"/>
      <c r="I764" s="278"/>
      <c r="J764" s="45"/>
      <c r="K764" s="66"/>
      <c r="L764" s="66"/>
    </row>
    <row r="765" spans="1:12" x14ac:dyDescent="0.2">
      <c r="A765" s="41"/>
      <c r="B765" s="2"/>
      <c r="E765" s="279"/>
      <c r="F765" s="280"/>
      <c r="G765" s="45"/>
      <c r="H765" s="45"/>
      <c r="I765" s="278"/>
      <c r="J765" s="45"/>
      <c r="K765" s="66"/>
      <c r="L765" s="66"/>
    </row>
    <row r="766" spans="1:12" x14ac:dyDescent="0.2">
      <c r="A766" s="41"/>
      <c r="B766" s="2"/>
      <c r="E766" s="279"/>
      <c r="F766" s="280"/>
      <c r="G766" s="45"/>
      <c r="H766" s="45"/>
      <c r="I766" s="278"/>
      <c r="J766" s="45"/>
      <c r="K766" s="66"/>
      <c r="L766" s="66"/>
    </row>
    <row r="767" spans="1:12" x14ac:dyDescent="0.2">
      <c r="A767" s="41"/>
      <c r="B767" s="2"/>
      <c r="E767" s="279"/>
      <c r="F767" s="280"/>
      <c r="G767" s="45"/>
      <c r="H767" s="45"/>
      <c r="I767" s="278"/>
      <c r="J767" s="45"/>
      <c r="K767" s="66"/>
      <c r="L767" s="66"/>
    </row>
    <row r="768" spans="1:12" x14ac:dyDescent="0.2">
      <c r="A768" s="41"/>
      <c r="B768" s="2"/>
      <c r="E768" s="279"/>
      <c r="F768" s="280"/>
      <c r="G768" s="45"/>
      <c r="H768" s="45"/>
      <c r="I768" s="278"/>
      <c r="J768" s="45"/>
      <c r="K768" s="66"/>
      <c r="L768" s="66"/>
    </row>
    <row r="769" spans="1:12" x14ac:dyDescent="0.2">
      <c r="A769" s="41"/>
      <c r="B769" s="2"/>
      <c r="E769" s="279"/>
      <c r="F769" s="280"/>
      <c r="G769" s="45"/>
      <c r="H769" s="45"/>
      <c r="I769" s="278"/>
      <c r="J769" s="45"/>
      <c r="K769" s="66"/>
      <c r="L769" s="66"/>
    </row>
    <row r="770" spans="1:12" x14ac:dyDescent="0.2">
      <c r="A770" s="41"/>
      <c r="B770" s="2"/>
      <c r="E770" s="279"/>
      <c r="F770" s="280"/>
      <c r="G770" s="45"/>
      <c r="H770" s="45"/>
      <c r="I770" s="278"/>
      <c r="J770" s="45"/>
      <c r="K770" s="66"/>
      <c r="L770" s="66"/>
    </row>
    <row r="771" spans="1:12" x14ac:dyDescent="0.2">
      <c r="A771" s="41"/>
      <c r="B771" s="2"/>
      <c r="E771" s="279"/>
      <c r="F771" s="280"/>
      <c r="G771" s="45"/>
      <c r="H771" s="45"/>
      <c r="I771" s="278"/>
      <c r="J771" s="45"/>
      <c r="K771" s="66"/>
      <c r="L771" s="66"/>
    </row>
    <row r="772" spans="1:12" x14ac:dyDescent="0.2">
      <c r="A772" s="41"/>
      <c r="B772" s="2"/>
      <c r="E772" s="279"/>
      <c r="F772" s="280"/>
      <c r="G772" s="45"/>
      <c r="H772" s="45"/>
      <c r="I772" s="278"/>
      <c r="J772" s="45"/>
      <c r="K772" s="66"/>
      <c r="L772" s="66"/>
    </row>
    <row r="773" spans="1:12" x14ac:dyDescent="0.2">
      <c r="A773" s="41"/>
      <c r="B773" s="2"/>
      <c r="E773" s="279"/>
      <c r="F773" s="280"/>
      <c r="G773" s="45"/>
      <c r="H773" s="45"/>
      <c r="I773" s="278"/>
      <c r="J773" s="45"/>
      <c r="K773" s="66"/>
      <c r="L773" s="66"/>
    </row>
    <row r="774" spans="1:12" x14ac:dyDescent="0.2">
      <c r="A774" s="41"/>
      <c r="B774" s="2"/>
      <c r="E774" s="279"/>
      <c r="F774" s="280"/>
      <c r="G774" s="45"/>
      <c r="H774" s="45"/>
      <c r="I774" s="278"/>
      <c r="J774" s="45"/>
      <c r="K774" s="66"/>
      <c r="L774" s="66"/>
    </row>
    <row r="775" spans="1:12" x14ac:dyDescent="0.2">
      <c r="A775" s="41"/>
      <c r="B775" s="2"/>
      <c r="E775" s="279"/>
      <c r="F775" s="280"/>
      <c r="G775" s="45"/>
      <c r="H775" s="45"/>
      <c r="I775" s="278"/>
      <c r="J775" s="45"/>
      <c r="K775" s="66"/>
      <c r="L775" s="66"/>
    </row>
    <row r="776" spans="1:12" x14ac:dyDescent="0.2">
      <c r="A776" s="41"/>
      <c r="B776" s="2"/>
      <c r="E776" s="279"/>
      <c r="F776" s="280"/>
      <c r="G776" s="45"/>
      <c r="H776" s="45"/>
      <c r="I776" s="278"/>
      <c r="J776" s="45"/>
      <c r="K776" s="66"/>
      <c r="L776" s="66"/>
    </row>
    <row r="777" spans="1:12" x14ac:dyDescent="0.2">
      <c r="A777" s="41"/>
      <c r="B777" s="2"/>
      <c r="E777" s="279"/>
      <c r="F777" s="280"/>
      <c r="G777" s="45"/>
      <c r="H777" s="45"/>
      <c r="I777" s="278"/>
      <c r="J777" s="45"/>
      <c r="K777" s="66"/>
      <c r="L777" s="66"/>
    </row>
    <row r="778" spans="1:12" x14ac:dyDescent="0.2">
      <c r="A778" s="41"/>
      <c r="B778" s="2"/>
      <c r="E778" s="279"/>
      <c r="F778" s="280"/>
      <c r="G778" s="45"/>
      <c r="H778" s="45"/>
      <c r="I778" s="278"/>
      <c r="J778" s="45"/>
      <c r="K778" s="66"/>
      <c r="L778" s="66"/>
    </row>
    <row r="779" spans="1:12" x14ac:dyDescent="0.2">
      <c r="A779" s="41"/>
      <c r="B779" s="2"/>
      <c r="E779" s="279"/>
      <c r="F779" s="280"/>
      <c r="G779" s="45"/>
      <c r="H779" s="45"/>
      <c r="I779" s="278"/>
      <c r="J779" s="45"/>
      <c r="K779" s="66"/>
      <c r="L779" s="66"/>
    </row>
    <row r="780" spans="1:12" x14ac:dyDescent="0.2">
      <c r="A780" s="41"/>
      <c r="B780" s="2"/>
      <c r="E780" s="279"/>
      <c r="F780" s="280"/>
      <c r="G780" s="45"/>
      <c r="H780" s="45"/>
      <c r="I780" s="278"/>
      <c r="J780" s="45"/>
      <c r="K780" s="66"/>
      <c r="L780" s="66"/>
    </row>
    <row r="781" spans="1:12" x14ac:dyDescent="0.2">
      <c r="A781" s="41"/>
      <c r="B781" s="2"/>
      <c r="E781" s="279"/>
      <c r="F781" s="280"/>
      <c r="G781" s="45"/>
      <c r="H781" s="45"/>
      <c r="I781" s="278"/>
      <c r="J781" s="45"/>
      <c r="K781" s="66"/>
      <c r="L781" s="66"/>
    </row>
    <row r="782" spans="1:12" x14ac:dyDescent="0.2">
      <c r="A782" s="41"/>
      <c r="B782" s="2"/>
      <c r="E782" s="279"/>
      <c r="F782" s="280"/>
      <c r="G782" s="45"/>
      <c r="H782" s="45"/>
      <c r="I782" s="278"/>
      <c r="J782" s="45"/>
      <c r="K782" s="66"/>
      <c r="L782" s="66"/>
    </row>
    <row r="783" spans="1:12" x14ac:dyDescent="0.2">
      <c r="A783" s="41"/>
      <c r="B783" s="2"/>
      <c r="E783" s="279"/>
      <c r="F783" s="280"/>
      <c r="G783" s="45"/>
      <c r="H783" s="45"/>
      <c r="I783" s="278"/>
      <c r="J783" s="45"/>
      <c r="K783" s="66"/>
      <c r="L783" s="66"/>
    </row>
    <row r="784" spans="1:12" x14ac:dyDescent="0.2">
      <c r="A784" s="41"/>
      <c r="B784" s="2"/>
      <c r="E784" s="279"/>
      <c r="F784" s="280"/>
      <c r="G784" s="45"/>
      <c r="H784" s="45"/>
      <c r="I784" s="278"/>
      <c r="J784" s="45"/>
      <c r="K784" s="66"/>
      <c r="L784" s="66"/>
    </row>
    <row r="785" spans="1:12" x14ac:dyDescent="0.2">
      <c r="A785" s="41"/>
      <c r="B785" s="2"/>
      <c r="E785" s="279"/>
      <c r="F785" s="280"/>
      <c r="G785" s="45"/>
      <c r="H785" s="45"/>
      <c r="I785" s="278"/>
      <c r="J785" s="45"/>
      <c r="K785" s="66"/>
      <c r="L785" s="66"/>
    </row>
    <row r="786" spans="1:12" x14ac:dyDescent="0.2">
      <c r="A786" s="41"/>
      <c r="B786" s="2"/>
      <c r="E786" s="279"/>
      <c r="F786" s="280"/>
      <c r="G786" s="45"/>
      <c r="H786" s="45"/>
      <c r="I786" s="278"/>
      <c r="J786" s="45"/>
      <c r="K786" s="66"/>
      <c r="L786" s="66"/>
    </row>
    <row r="787" spans="1:12" x14ac:dyDescent="0.2">
      <c r="A787" s="41"/>
      <c r="B787" s="2"/>
      <c r="E787" s="279"/>
      <c r="F787" s="280"/>
      <c r="G787" s="45"/>
      <c r="H787" s="45"/>
      <c r="I787" s="278"/>
      <c r="J787" s="45"/>
      <c r="K787" s="66"/>
      <c r="L787" s="66"/>
    </row>
    <row r="788" spans="1:12" x14ac:dyDescent="0.2">
      <c r="A788" s="41"/>
      <c r="B788" s="2"/>
      <c r="E788" s="279"/>
      <c r="F788" s="280"/>
      <c r="G788" s="45"/>
      <c r="H788" s="45"/>
      <c r="I788" s="278"/>
      <c r="J788" s="45"/>
      <c r="K788" s="66"/>
      <c r="L788" s="66"/>
    </row>
    <row r="789" spans="1:12" x14ac:dyDescent="0.2">
      <c r="A789" s="41"/>
      <c r="B789" s="2"/>
      <c r="E789" s="279"/>
      <c r="F789" s="280"/>
      <c r="G789" s="45"/>
      <c r="H789" s="45"/>
      <c r="I789" s="278"/>
      <c r="J789" s="45"/>
      <c r="K789" s="66"/>
      <c r="L789" s="66"/>
    </row>
    <row r="790" spans="1:12" x14ac:dyDescent="0.2">
      <c r="A790" s="41"/>
      <c r="B790" s="2"/>
      <c r="E790" s="279"/>
      <c r="F790" s="280"/>
      <c r="G790" s="45"/>
      <c r="H790" s="45"/>
      <c r="I790" s="278"/>
      <c r="J790" s="45"/>
      <c r="K790" s="66"/>
      <c r="L790" s="66"/>
    </row>
    <row r="791" spans="1:12" x14ac:dyDescent="0.2">
      <c r="A791" s="41"/>
      <c r="B791" s="2"/>
      <c r="E791" s="279"/>
      <c r="F791" s="280"/>
      <c r="G791" s="45"/>
      <c r="H791" s="45"/>
      <c r="I791" s="278"/>
      <c r="J791" s="45"/>
      <c r="K791" s="66"/>
      <c r="L791" s="66"/>
    </row>
    <row r="792" spans="1:12" x14ac:dyDescent="0.2">
      <c r="A792" s="41"/>
      <c r="B792" s="2"/>
      <c r="E792" s="279"/>
      <c r="F792" s="280"/>
      <c r="G792" s="45"/>
      <c r="H792" s="45"/>
      <c r="I792" s="278"/>
      <c r="J792" s="45"/>
      <c r="K792" s="66"/>
      <c r="L792" s="66"/>
    </row>
    <row r="793" spans="1:12" x14ac:dyDescent="0.2">
      <c r="A793" s="41"/>
      <c r="B793" s="2"/>
      <c r="E793" s="279"/>
      <c r="F793" s="280"/>
      <c r="G793" s="45"/>
      <c r="H793" s="45"/>
      <c r="I793" s="278"/>
      <c r="J793" s="45"/>
      <c r="K793" s="66"/>
      <c r="L793" s="66"/>
    </row>
    <row r="794" spans="1:12" x14ac:dyDescent="0.2">
      <c r="A794" s="41"/>
      <c r="B794" s="2"/>
      <c r="E794" s="279"/>
      <c r="F794" s="280"/>
      <c r="G794" s="45"/>
      <c r="H794" s="45"/>
      <c r="I794" s="278"/>
      <c r="J794" s="45"/>
      <c r="K794" s="66"/>
      <c r="L794" s="66"/>
    </row>
    <row r="795" spans="1:12" x14ac:dyDescent="0.2">
      <c r="A795" s="41"/>
      <c r="B795" s="2"/>
      <c r="E795" s="279"/>
      <c r="F795" s="280"/>
      <c r="G795" s="45"/>
      <c r="H795" s="45"/>
      <c r="I795" s="278"/>
      <c r="J795" s="45"/>
      <c r="K795" s="66"/>
      <c r="L795" s="66"/>
    </row>
    <row r="796" spans="1:12" x14ac:dyDescent="0.2">
      <c r="A796" s="41"/>
      <c r="B796" s="2"/>
      <c r="E796" s="279"/>
      <c r="F796" s="280"/>
      <c r="G796" s="45"/>
      <c r="H796" s="45"/>
      <c r="I796" s="278"/>
      <c r="J796" s="45"/>
      <c r="K796" s="66"/>
      <c r="L796" s="66"/>
    </row>
    <row r="797" spans="1:12" x14ac:dyDescent="0.2">
      <c r="A797" s="41"/>
      <c r="B797" s="2"/>
      <c r="E797" s="279"/>
      <c r="F797" s="280"/>
      <c r="G797" s="45"/>
      <c r="H797" s="45"/>
      <c r="I797" s="278"/>
      <c r="J797" s="45"/>
      <c r="K797" s="66"/>
      <c r="L797" s="66"/>
    </row>
    <row r="798" spans="1:12" x14ac:dyDescent="0.2">
      <c r="A798" s="41"/>
      <c r="B798" s="2"/>
      <c r="E798" s="279"/>
      <c r="F798" s="280"/>
      <c r="G798" s="45"/>
      <c r="H798" s="45"/>
      <c r="I798" s="278"/>
      <c r="J798" s="45"/>
      <c r="K798" s="66"/>
      <c r="L798" s="66"/>
    </row>
    <row r="799" spans="1:12" x14ac:dyDescent="0.2">
      <c r="A799" s="41"/>
      <c r="B799" s="2"/>
      <c r="E799" s="279"/>
      <c r="F799" s="280"/>
      <c r="G799" s="45"/>
      <c r="H799" s="45"/>
      <c r="I799" s="278"/>
      <c r="J799" s="45"/>
      <c r="K799" s="66"/>
      <c r="L799" s="66"/>
    </row>
    <row r="800" spans="1:12" x14ac:dyDescent="0.2">
      <c r="A800" s="41"/>
      <c r="B800" s="2"/>
      <c r="E800" s="279"/>
      <c r="F800" s="280"/>
      <c r="G800" s="45"/>
      <c r="H800" s="45"/>
      <c r="I800" s="278"/>
      <c r="J800" s="45"/>
      <c r="K800" s="66"/>
      <c r="L800" s="66"/>
    </row>
    <row r="801" spans="1:12" x14ac:dyDescent="0.2">
      <c r="A801" s="41"/>
      <c r="B801" s="2"/>
      <c r="E801" s="279"/>
      <c r="F801" s="280"/>
      <c r="G801" s="45"/>
      <c r="H801" s="45"/>
      <c r="I801" s="278"/>
      <c r="J801" s="45"/>
      <c r="K801" s="66"/>
      <c r="L801" s="66"/>
    </row>
    <row r="802" spans="1:12" x14ac:dyDescent="0.2">
      <c r="A802" s="41"/>
      <c r="B802" s="2"/>
      <c r="E802" s="279"/>
      <c r="F802" s="280"/>
      <c r="G802" s="45"/>
      <c r="H802" s="45"/>
      <c r="I802" s="278"/>
      <c r="J802" s="45"/>
      <c r="K802" s="66"/>
      <c r="L802" s="66"/>
    </row>
    <row r="803" spans="1:12" x14ac:dyDescent="0.2">
      <c r="A803" s="41"/>
      <c r="B803" s="2"/>
      <c r="E803" s="279"/>
      <c r="F803" s="280"/>
      <c r="G803" s="45"/>
      <c r="H803" s="45"/>
      <c r="I803" s="278"/>
      <c r="J803" s="45"/>
      <c r="K803" s="66"/>
      <c r="L803" s="66"/>
    </row>
    <row r="804" spans="1:12" x14ac:dyDescent="0.2">
      <c r="A804" s="41"/>
      <c r="B804" s="2"/>
      <c r="E804" s="279"/>
      <c r="F804" s="280"/>
      <c r="G804" s="45"/>
      <c r="H804" s="45"/>
      <c r="I804" s="278"/>
      <c r="J804" s="45"/>
      <c r="K804" s="66"/>
      <c r="L804" s="66"/>
    </row>
    <row r="805" spans="1:12" x14ac:dyDescent="0.2">
      <c r="A805" s="41"/>
      <c r="B805" s="2"/>
      <c r="E805" s="279"/>
      <c r="F805" s="280"/>
      <c r="G805" s="45"/>
      <c r="H805" s="45"/>
      <c r="I805" s="278"/>
      <c r="J805" s="45"/>
      <c r="K805" s="66"/>
      <c r="L805" s="66"/>
    </row>
    <row r="806" spans="1:12" x14ac:dyDescent="0.2">
      <c r="A806" s="41"/>
      <c r="B806" s="2"/>
      <c r="E806" s="279"/>
      <c r="F806" s="280"/>
      <c r="G806" s="45"/>
      <c r="H806" s="45"/>
      <c r="I806" s="278"/>
      <c r="J806" s="45"/>
      <c r="K806" s="66"/>
      <c r="L806" s="66"/>
    </row>
    <row r="807" spans="1:12" x14ac:dyDescent="0.2">
      <c r="A807" s="41"/>
      <c r="B807" s="2"/>
      <c r="E807" s="279"/>
      <c r="F807" s="280"/>
      <c r="G807" s="45"/>
      <c r="H807" s="45"/>
      <c r="I807" s="278"/>
      <c r="J807" s="45"/>
      <c r="K807" s="66"/>
      <c r="L807" s="66"/>
    </row>
    <row r="808" spans="1:12" x14ac:dyDescent="0.2">
      <c r="A808" s="41"/>
      <c r="B808" s="2"/>
      <c r="E808" s="279"/>
      <c r="F808" s="280"/>
      <c r="G808" s="45"/>
      <c r="H808" s="45"/>
      <c r="I808" s="278"/>
      <c r="J808" s="45"/>
      <c r="K808" s="66"/>
      <c r="L808" s="66"/>
    </row>
    <row r="809" spans="1:12" x14ac:dyDescent="0.2">
      <c r="A809" s="41"/>
      <c r="B809" s="2"/>
      <c r="E809" s="279"/>
      <c r="F809" s="280"/>
      <c r="G809" s="45"/>
      <c r="H809" s="45"/>
      <c r="I809" s="278"/>
      <c r="J809" s="45"/>
      <c r="K809" s="66"/>
      <c r="L809" s="66"/>
    </row>
    <row r="810" spans="1:12" x14ac:dyDescent="0.2">
      <c r="A810" s="41"/>
      <c r="B810" s="2"/>
      <c r="E810" s="279"/>
      <c r="F810" s="280"/>
      <c r="G810" s="45"/>
      <c r="H810" s="45"/>
      <c r="I810" s="278"/>
      <c r="J810" s="45"/>
      <c r="K810" s="66"/>
      <c r="L810" s="66"/>
    </row>
    <row r="811" spans="1:12" x14ac:dyDescent="0.2">
      <c r="A811" s="41"/>
      <c r="B811" s="2"/>
      <c r="E811" s="279"/>
      <c r="F811" s="280"/>
      <c r="G811" s="45"/>
      <c r="H811" s="45"/>
      <c r="I811" s="278"/>
      <c r="J811" s="45"/>
      <c r="K811" s="66"/>
      <c r="L811" s="66"/>
    </row>
    <row r="812" spans="1:12" x14ac:dyDescent="0.2">
      <c r="A812" s="41"/>
      <c r="B812" s="2"/>
      <c r="E812" s="279"/>
      <c r="F812" s="280"/>
      <c r="G812" s="45"/>
      <c r="H812" s="45"/>
      <c r="I812" s="278"/>
      <c r="J812" s="45"/>
      <c r="K812" s="66"/>
      <c r="L812" s="66"/>
    </row>
    <row r="813" spans="1:12" x14ac:dyDescent="0.2">
      <c r="A813" s="41"/>
      <c r="B813" s="2"/>
      <c r="E813" s="279"/>
      <c r="F813" s="280"/>
      <c r="G813" s="45"/>
      <c r="H813" s="45"/>
      <c r="I813" s="278"/>
      <c r="J813" s="45"/>
      <c r="K813" s="66"/>
      <c r="L813" s="66"/>
    </row>
    <row r="814" spans="1:12" x14ac:dyDescent="0.2">
      <c r="A814" s="41"/>
      <c r="B814" s="2"/>
      <c r="E814" s="279"/>
      <c r="F814" s="280"/>
      <c r="G814" s="45"/>
      <c r="H814" s="45"/>
      <c r="I814" s="278"/>
      <c r="J814" s="45"/>
      <c r="K814" s="66"/>
      <c r="L814" s="66"/>
    </row>
    <row r="815" spans="1:12" x14ac:dyDescent="0.2">
      <c r="A815" s="41"/>
      <c r="B815" s="2"/>
      <c r="E815" s="279"/>
      <c r="F815" s="280"/>
      <c r="G815" s="45"/>
      <c r="H815" s="45"/>
      <c r="I815" s="278"/>
      <c r="J815" s="45"/>
      <c r="K815" s="66"/>
      <c r="L815" s="66"/>
    </row>
    <row r="816" spans="1:12" x14ac:dyDescent="0.2">
      <c r="A816" s="41"/>
      <c r="B816" s="2"/>
      <c r="E816" s="279"/>
      <c r="F816" s="280"/>
      <c r="G816" s="45"/>
      <c r="H816" s="45"/>
      <c r="I816" s="278"/>
      <c r="J816" s="45"/>
      <c r="K816" s="66"/>
      <c r="L816" s="66"/>
    </row>
    <row r="817" spans="1:12" x14ac:dyDescent="0.2">
      <c r="A817" s="41"/>
      <c r="B817" s="2"/>
      <c r="E817" s="279"/>
      <c r="F817" s="280"/>
      <c r="G817" s="45"/>
      <c r="H817" s="45"/>
      <c r="I817" s="278"/>
      <c r="J817" s="45"/>
      <c r="K817" s="66"/>
      <c r="L817" s="66"/>
    </row>
    <row r="818" spans="1:12" x14ac:dyDescent="0.2">
      <c r="A818" s="41"/>
      <c r="B818" s="2"/>
      <c r="E818" s="279"/>
      <c r="F818" s="280"/>
      <c r="G818" s="45"/>
      <c r="H818" s="45"/>
      <c r="I818" s="278"/>
      <c r="J818" s="45"/>
      <c r="K818" s="66"/>
      <c r="L818" s="66"/>
    </row>
    <row r="819" spans="1:12" x14ac:dyDescent="0.2">
      <c r="A819" s="41"/>
      <c r="B819" s="2"/>
      <c r="E819" s="279"/>
      <c r="F819" s="280"/>
      <c r="G819" s="45"/>
      <c r="H819" s="45"/>
      <c r="I819" s="278"/>
      <c r="J819" s="45"/>
      <c r="K819" s="66"/>
      <c r="L819" s="66"/>
    </row>
    <row r="820" spans="1:12" x14ac:dyDescent="0.2">
      <c r="A820" s="41"/>
      <c r="B820" s="2"/>
      <c r="E820" s="279"/>
      <c r="F820" s="280"/>
      <c r="G820" s="45"/>
      <c r="H820" s="45"/>
      <c r="I820" s="278"/>
      <c r="J820" s="45"/>
      <c r="K820" s="66"/>
      <c r="L820" s="66"/>
    </row>
    <row r="821" spans="1:12" x14ac:dyDescent="0.2">
      <c r="A821" s="41"/>
      <c r="B821" s="2"/>
      <c r="E821" s="279"/>
      <c r="F821" s="280"/>
      <c r="G821" s="45"/>
      <c r="H821" s="45"/>
      <c r="I821" s="278"/>
      <c r="J821" s="45"/>
      <c r="K821" s="66"/>
      <c r="L821" s="66"/>
    </row>
    <row r="822" spans="1:12" x14ac:dyDescent="0.2">
      <c r="A822" s="41"/>
      <c r="B822" s="2"/>
      <c r="E822" s="279"/>
      <c r="F822" s="280"/>
      <c r="G822" s="45"/>
      <c r="H822" s="45"/>
      <c r="I822" s="278"/>
      <c r="J822" s="45"/>
      <c r="K822" s="66"/>
      <c r="L822" s="66"/>
    </row>
    <row r="823" spans="1:12" x14ac:dyDescent="0.2">
      <c r="A823" s="41"/>
      <c r="B823" s="2"/>
      <c r="E823" s="279"/>
      <c r="F823" s="280"/>
      <c r="G823" s="45"/>
      <c r="H823" s="45"/>
      <c r="I823" s="278"/>
      <c r="J823" s="45"/>
      <c r="K823" s="66"/>
      <c r="L823" s="66"/>
    </row>
    <row r="824" spans="1:12" x14ac:dyDescent="0.2">
      <c r="A824" s="41"/>
      <c r="B824" s="2"/>
      <c r="E824" s="279"/>
      <c r="F824" s="280"/>
      <c r="G824" s="45"/>
      <c r="H824" s="45"/>
      <c r="I824" s="278"/>
      <c r="J824" s="45"/>
      <c r="K824" s="66"/>
      <c r="L824" s="66"/>
    </row>
    <row r="825" spans="1:12" x14ac:dyDescent="0.2">
      <c r="A825" s="41"/>
      <c r="B825" s="2"/>
      <c r="E825" s="279"/>
      <c r="F825" s="280"/>
      <c r="G825" s="45"/>
      <c r="H825" s="45"/>
      <c r="I825" s="278"/>
      <c r="J825" s="45"/>
      <c r="K825" s="66"/>
      <c r="L825" s="66"/>
    </row>
    <row r="826" spans="1:12" x14ac:dyDescent="0.2">
      <c r="A826" s="41"/>
      <c r="B826" s="2"/>
      <c r="E826" s="279"/>
      <c r="F826" s="280"/>
      <c r="G826" s="45"/>
      <c r="H826" s="45"/>
      <c r="I826" s="278"/>
      <c r="J826" s="45"/>
      <c r="K826" s="66"/>
      <c r="L826" s="66"/>
    </row>
    <row r="827" spans="1:12" x14ac:dyDescent="0.2">
      <c r="A827" s="41"/>
      <c r="B827" s="2"/>
      <c r="E827" s="279"/>
      <c r="F827" s="280"/>
      <c r="G827" s="45"/>
      <c r="H827" s="45"/>
      <c r="I827" s="278"/>
      <c r="J827" s="45"/>
      <c r="K827" s="66"/>
      <c r="L827" s="66"/>
    </row>
    <row r="828" spans="1:12" x14ac:dyDescent="0.2">
      <c r="A828" s="41"/>
      <c r="B828" s="2"/>
      <c r="E828" s="279"/>
      <c r="F828" s="280"/>
      <c r="G828" s="45"/>
      <c r="H828" s="45"/>
      <c r="I828" s="278"/>
      <c r="J828" s="45"/>
      <c r="K828" s="66"/>
      <c r="L828" s="66"/>
    </row>
    <row r="829" spans="1:12" x14ac:dyDescent="0.2">
      <c r="A829" s="41"/>
      <c r="B829" s="2"/>
      <c r="E829" s="279"/>
      <c r="F829" s="280"/>
      <c r="G829" s="45"/>
      <c r="H829" s="45"/>
      <c r="I829" s="278"/>
      <c r="J829" s="45"/>
      <c r="K829" s="66"/>
      <c r="L829" s="66"/>
    </row>
    <row r="830" spans="1:12" x14ac:dyDescent="0.2">
      <c r="A830" s="41"/>
      <c r="B830" s="2"/>
      <c r="E830" s="279"/>
      <c r="F830" s="280"/>
      <c r="G830" s="45"/>
      <c r="H830" s="45"/>
      <c r="I830" s="278"/>
      <c r="J830" s="45"/>
      <c r="K830" s="66"/>
      <c r="L830" s="66"/>
    </row>
    <row r="831" spans="1:12" x14ac:dyDescent="0.2">
      <c r="A831" s="41"/>
      <c r="B831" s="2"/>
      <c r="E831" s="279"/>
      <c r="F831" s="280"/>
      <c r="G831" s="45"/>
      <c r="H831" s="45"/>
      <c r="I831" s="278"/>
      <c r="J831" s="45"/>
      <c r="K831" s="66"/>
      <c r="L831" s="66"/>
    </row>
    <row r="832" spans="1:12" x14ac:dyDescent="0.2">
      <c r="A832" s="41"/>
      <c r="B832" s="2"/>
      <c r="E832" s="279"/>
      <c r="F832" s="280"/>
      <c r="G832" s="45"/>
      <c r="H832" s="45"/>
      <c r="I832" s="278"/>
      <c r="J832" s="45"/>
      <c r="K832" s="66"/>
      <c r="L832" s="66"/>
    </row>
    <row r="833" spans="1:12" x14ac:dyDescent="0.2">
      <c r="A833" s="41"/>
      <c r="B833" s="2"/>
      <c r="E833" s="279"/>
      <c r="F833" s="280"/>
      <c r="G833" s="45"/>
      <c r="H833" s="45"/>
      <c r="I833" s="278"/>
      <c r="J833" s="45"/>
      <c r="K833" s="66"/>
      <c r="L833" s="66"/>
    </row>
    <row r="834" spans="1:12" x14ac:dyDescent="0.2">
      <c r="A834" s="41"/>
      <c r="B834" s="2"/>
      <c r="E834" s="279"/>
      <c r="F834" s="280"/>
      <c r="G834" s="45"/>
      <c r="H834" s="45"/>
      <c r="I834" s="278"/>
      <c r="J834" s="45"/>
      <c r="K834" s="66"/>
      <c r="L834" s="66"/>
    </row>
    <row r="835" spans="1:12" x14ac:dyDescent="0.2">
      <c r="A835" s="41"/>
      <c r="B835" s="2"/>
      <c r="E835" s="279"/>
      <c r="F835" s="280"/>
      <c r="G835" s="45"/>
      <c r="H835" s="45"/>
      <c r="I835" s="278"/>
      <c r="J835" s="45"/>
      <c r="K835" s="66"/>
      <c r="L835" s="66"/>
    </row>
    <row r="836" spans="1:12" x14ac:dyDescent="0.2">
      <c r="A836" s="41"/>
      <c r="B836" s="2"/>
      <c r="E836" s="279"/>
      <c r="F836" s="280"/>
      <c r="G836" s="45"/>
      <c r="H836" s="45"/>
      <c r="I836" s="278"/>
      <c r="J836" s="45"/>
      <c r="K836" s="66"/>
      <c r="L836" s="66"/>
    </row>
    <row r="837" spans="1:12" x14ac:dyDescent="0.2">
      <c r="A837" s="41"/>
      <c r="B837" s="2"/>
      <c r="E837" s="279"/>
      <c r="F837" s="280"/>
      <c r="G837" s="45"/>
      <c r="H837" s="45"/>
      <c r="I837" s="278"/>
      <c r="J837" s="45"/>
      <c r="K837" s="66"/>
      <c r="L837" s="66"/>
    </row>
    <row r="838" spans="1:12" x14ac:dyDescent="0.2">
      <c r="A838" s="41"/>
      <c r="B838" s="2"/>
      <c r="E838" s="279"/>
      <c r="F838" s="280"/>
      <c r="G838" s="45"/>
      <c r="H838" s="45"/>
      <c r="I838" s="278"/>
      <c r="J838" s="45"/>
      <c r="K838" s="66"/>
      <c r="L838" s="66"/>
    </row>
    <row r="839" spans="1:12" x14ac:dyDescent="0.2">
      <c r="A839" s="41"/>
      <c r="B839" s="2"/>
      <c r="E839" s="279"/>
      <c r="F839" s="280"/>
      <c r="G839" s="45"/>
      <c r="H839" s="45"/>
      <c r="I839" s="278"/>
      <c r="J839" s="45"/>
      <c r="K839" s="66"/>
      <c r="L839" s="66"/>
    </row>
    <row r="840" spans="1:12" x14ac:dyDescent="0.2">
      <c r="A840" s="41"/>
      <c r="B840" s="2"/>
      <c r="E840" s="279"/>
      <c r="F840" s="280"/>
      <c r="G840" s="45"/>
      <c r="H840" s="45"/>
      <c r="I840" s="278"/>
      <c r="J840" s="45"/>
      <c r="K840" s="66"/>
      <c r="L840" s="66"/>
    </row>
    <row r="841" spans="1:12" x14ac:dyDescent="0.2">
      <c r="A841" s="41"/>
      <c r="B841" s="2"/>
      <c r="E841" s="279"/>
      <c r="F841" s="280"/>
      <c r="G841" s="45"/>
      <c r="H841" s="45"/>
      <c r="I841" s="278"/>
      <c r="J841" s="45"/>
      <c r="K841" s="66"/>
      <c r="L841" s="66"/>
    </row>
    <row r="842" spans="1:12" x14ac:dyDescent="0.2">
      <c r="A842" s="41"/>
      <c r="B842" s="2"/>
      <c r="E842" s="279"/>
      <c r="F842" s="280"/>
      <c r="G842" s="45"/>
      <c r="H842" s="45"/>
      <c r="I842" s="278"/>
      <c r="J842" s="45"/>
      <c r="K842" s="66"/>
      <c r="L842" s="66"/>
    </row>
    <row r="843" spans="1:12" x14ac:dyDescent="0.2">
      <c r="A843" s="41"/>
      <c r="B843" s="2"/>
      <c r="E843" s="279"/>
      <c r="F843" s="280"/>
      <c r="G843" s="45"/>
      <c r="H843" s="45"/>
      <c r="I843" s="278"/>
      <c r="J843" s="45"/>
      <c r="K843" s="66"/>
      <c r="L843" s="66"/>
    </row>
    <row r="844" spans="1:12" x14ac:dyDescent="0.2">
      <c r="A844" s="41"/>
      <c r="B844" s="2"/>
      <c r="E844" s="279"/>
      <c r="F844" s="280"/>
      <c r="G844" s="45"/>
      <c r="H844" s="45"/>
      <c r="I844" s="278"/>
      <c r="J844" s="45"/>
      <c r="K844" s="66"/>
      <c r="L844" s="66"/>
    </row>
    <row r="845" spans="1:12" x14ac:dyDescent="0.2">
      <c r="A845" s="41"/>
      <c r="B845" s="2"/>
      <c r="E845" s="279"/>
      <c r="F845" s="280"/>
      <c r="G845" s="45"/>
      <c r="H845" s="45"/>
      <c r="I845" s="278"/>
      <c r="J845" s="45"/>
      <c r="K845" s="66"/>
      <c r="L845" s="66"/>
    </row>
    <row r="846" spans="1:12" x14ac:dyDescent="0.2">
      <c r="A846" s="41"/>
      <c r="B846" s="2"/>
      <c r="E846" s="279"/>
      <c r="F846" s="280"/>
      <c r="G846" s="45"/>
      <c r="H846" s="45"/>
      <c r="I846" s="278"/>
      <c r="J846" s="45"/>
      <c r="K846" s="66"/>
      <c r="L846" s="66"/>
    </row>
    <row r="847" spans="1:12" x14ac:dyDescent="0.2">
      <c r="A847" s="41"/>
      <c r="B847" s="2"/>
      <c r="E847" s="279"/>
      <c r="F847" s="280"/>
      <c r="G847" s="45"/>
      <c r="H847" s="45"/>
      <c r="I847" s="278"/>
      <c r="J847" s="45"/>
      <c r="K847" s="66"/>
      <c r="L847" s="66"/>
    </row>
    <row r="848" spans="1:12" x14ac:dyDescent="0.2">
      <c r="A848" s="41"/>
      <c r="B848" s="2"/>
      <c r="E848" s="279"/>
      <c r="F848" s="280"/>
      <c r="G848" s="45"/>
      <c r="H848" s="45"/>
      <c r="I848" s="278"/>
      <c r="J848" s="45"/>
      <c r="K848" s="66"/>
      <c r="L848" s="66"/>
    </row>
    <row r="849" spans="1:12" x14ac:dyDescent="0.2">
      <c r="A849" s="41"/>
      <c r="B849" s="2"/>
      <c r="E849" s="279"/>
      <c r="F849" s="280"/>
      <c r="G849" s="45"/>
      <c r="H849" s="45"/>
      <c r="I849" s="278"/>
      <c r="J849" s="45"/>
      <c r="K849" s="66"/>
      <c r="L849" s="66"/>
    </row>
    <row r="850" spans="1:12" x14ac:dyDescent="0.2">
      <c r="A850" s="41"/>
      <c r="B850" s="2"/>
      <c r="E850" s="279"/>
      <c r="F850" s="280"/>
      <c r="G850" s="45"/>
      <c r="H850" s="45"/>
      <c r="I850" s="278"/>
      <c r="J850" s="45"/>
      <c r="K850" s="66"/>
      <c r="L850" s="66"/>
    </row>
    <row r="851" spans="1:12" x14ac:dyDescent="0.2">
      <c r="A851" s="41"/>
      <c r="B851" s="2"/>
      <c r="E851" s="279"/>
      <c r="F851" s="280"/>
      <c r="G851" s="45"/>
      <c r="H851" s="45"/>
      <c r="I851" s="278"/>
      <c r="J851" s="45"/>
      <c r="K851" s="66"/>
      <c r="L851" s="66"/>
    </row>
    <row r="852" spans="1:12" x14ac:dyDescent="0.2">
      <c r="A852" s="41"/>
      <c r="B852" s="2"/>
      <c r="E852" s="279"/>
      <c r="F852" s="280"/>
      <c r="G852" s="45"/>
      <c r="H852" s="45"/>
      <c r="I852" s="278"/>
      <c r="J852" s="45"/>
      <c r="K852" s="66"/>
      <c r="L852" s="66"/>
    </row>
    <row r="853" spans="1:12" x14ac:dyDescent="0.2">
      <c r="A853" s="41"/>
      <c r="B853" s="2"/>
      <c r="E853" s="279"/>
      <c r="F853" s="280"/>
      <c r="G853" s="45"/>
      <c r="H853" s="45"/>
      <c r="I853" s="278"/>
      <c r="J853" s="45"/>
      <c r="K853" s="66"/>
      <c r="L853" s="66"/>
    </row>
    <row r="854" spans="1:12" x14ac:dyDescent="0.2">
      <c r="A854" s="41"/>
      <c r="B854" s="2"/>
      <c r="E854" s="279"/>
      <c r="F854" s="280"/>
      <c r="G854" s="45"/>
      <c r="H854" s="45"/>
      <c r="I854" s="278"/>
      <c r="J854" s="45"/>
      <c r="K854" s="66"/>
      <c r="L854" s="66"/>
    </row>
    <row r="855" spans="1:12" x14ac:dyDescent="0.2">
      <c r="A855" s="41"/>
      <c r="B855" s="2"/>
      <c r="E855" s="279"/>
      <c r="F855" s="280"/>
      <c r="G855" s="45"/>
      <c r="H855" s="45"/>
      <c r="I855" s="278"/>
      <c r="J855" s="45"/>
      <c r="K855" s="66"/>
      <c r="L855" s="66"/>
    </row>
    <row r="856" spans="1:12" x14ac:dyDescent="0.2">
      <c r="A856" s="41"/>
      <c r="B856" s="2"/>
      <c r="E856" s="279"/>
      <c r="F856" s="280"/>
      <c r="G856" s="45"/>
      <c r="H856" s="45"/>
      <c r="I856" s="278"/>
      <c r="J856" s="45"/>
      <c r="K856" s="66"/>
      <c r="L856" s="66"/>
    </row>
    <row r="857" spans="1:12" x14ac:dyDescent="0.2">
      <c r="A857" s="41"/>
      <c r="B857" s="2"/>
      <c r="E857" s="279"/>
      <c r="F857" s="280"/>
      <c r="G857" s="45"/>
      <c r="H857" s="45"/>
      <c r="I857" s="278"/>
      <c r="J857" s="45"/>
      <c r="K857" s="66"/>
      <c r="L857" s="66"/>
    </row>
    <row r="858" spans="1:12" x14ac:dyDescent="0.2">
      <c r="A858" s="41"/>
      <c r="B858" s="2"/>
      <c r="E858" s="279"/>
      <c r="F858" s="280"/>
      <c r="G858" s="45"/>
      <c r="H858" s="45"/>
      <c r="I858" s="278"/>
      <c r="J858" s="45"/>
      <c r="K858" s="66"/>
      <c r="L858" s="66"/>
    </row>
    <row r="859" spans="1:12" x14ac:dyDescent="0.2">
      <c r="A859" s="41"/>
      <c r="B859" s="2"/>
      <c r="E859" s="279"/>
      <c r="F859" s="280"/>
      <c r="G859" s="45"/>
      <c r="H859" s="45"/>
      <c r="I859" s="278"/>
      <c r="J859" s="45"/>
      <c r="K859" s="66"/>
      <c r="L859" s="66"/>
    </row>
    <row r="860" spans="1:12" x14ac:dyDescent="0.2">
      <c r="A860" s="41"/>
      <c r="B860" s="2"/>
      <c r="E860" s="279"/>
      <c r="F860" s="280"/>
      <c r="G860" s="45"/>
      <c r="H860" s="45"/>
      <c r="I860" s="278"/>
      <c r="J860" s="45"/>
      <c r="K860" s="66"/>
      <c r="L860" s="66"/>
    </row>
    <row r="861" spans="1:12" x14ac:dyDescent="0.2">
      <c r="A861" s="41"/>
      <c r="B861" s="2"/>
      <c r="E861" s="279"/>
      <c r="F861" s="280"/>
      <c r="G861" s="45"/>
      <c r="H861" s="45"/>
      <c r="I861" s="278"/>
      <c r="J861" s="45"/>
      <c r="K861" s="66"/>
      <c r="L861" s="66"/>
    </row>
    <row r="862" spans="1:12" x14ac:dyDescent="0.2">
      <c r="A862" s="41"/>
      <c r="B862" s="2"/>
      <c r="E862" s="279"/>
      <c r="F862" s="280"/>
      <c r="G862" s="45"/>
      <c r="H862" s="45"/>
      <c r="I862" s="278"/>
      <c r="J862" s="45"/>
      <c r="K862" s="66"/>
      <c r="L862" s="66"/>
    </row>
    <row r="863" spans="1:12" x14ac:dyDescent="0.2">
      <c r="A863" s="41"/>
      <c r="B863" s="2"/>
      <c r="E863" s="279"/>
      <c r="F863" s="280"/>
      <c r="G863" s="45"/>
      <c r="H863" s="45"/>
      <c r="I863" s="278"/>
      <c r="J863" s="45"/>
      <c r="K863" s="66"/>
      <c r="L863" s="66"/>
    </row>
    <row r="864" spans="1:12" x14ac:dyDescent="0.2">
      <c r="A864" s="41"/>
      <c r="B864" s="2"/>
      <c r="E864" s="279"/>
      <c r="F864" s="280"/>
      <c r="G864" s="45"/>
      <c r="H864" s="45"/>
      <c r="I864" s="278"/>
      <c r="J864" s="45"/>
      <c r="K864" s="66"/>
      <c r="L864" s="66"/>
    </row>
    <row r="865" spans="1:12" x14ac:dyDescent="0.2">
      <c r="A865" s="41"/>
      <c r="B865" s="2"/>
      <c r="E865" s="279"/>
      <c r="F865" s="280"/>
      <c r="G865" s="45"/>
      <c r="H865" s="45"/>
      <c r="I865" s="278"/>
      <c r="J865" s="45"/>
      <c r="K865" s="66"/>
      <c r="L865" s="66"/>
    </row>
    <row r="866" spans="1:12" x14ac:dyDescent="0.2">
      <c r="A866" s="41"/>
      <c r="B866" s="2"/>
      <c r="E866" s="279"/>
      <c r="F866" s="280"/>
      <c r="G866" s="45"/>
      <c r="H866" s="45"/>
      <c r="I866" s="278"/>
      <c r="J866" s="45"/>
      <c r="K866" s="66"/>
      <c r="L866" s="66"/>
    </row>
    <row r="867" spans="1:12" x14ac:dyDescent="0.2">
      <c r="A867" s="41"/>
      <c r="B867" s="2"/>
      <c r="E867" s="279"/>
      <c r="F867" s="280"/>
      <c r="G867" s="45"/>
      <c r="H867" s="45"/>
      <c r="I867" s="278"/>
      <c r="J867" s="45"/>
      <c r="K867" s="66"/>
      <c r="L867" s="66"/>
    </row>
    <row r="868" spans="1:12" x14ac:dyDescent="0.2">
      <c r="A868" s="41"/>
      <c r="B868" s="2"/>
      <c r="E868" s="279"/>
      <c r="F868" s="280"/>
      <c r="G868" s="45"/>
      <c r="H868" s="45"/>
      <c r="I868" s="278"/>
      <c r="J868" s="45"/>
      <c r="K868" s="66"/>
      <c r="L868" s="66"/>
    </row>
    <row r="869" spans="1:12" x14ac:dyDescent="0.2">
      <c r="A869" s="41"/>
      <c r="B869" s="2"/>
      <c r="E869" s="279"/>
      <c r="F869" s="280"/>
      <c r="G869" s="45"/>
      <c r="H869" s="45"/>
      <c r="I869" s="278"/>
      <c r="J869" s="45"/>
      <c r="K869" s="66"/>
      <c r="L869" s="66"/>
    </row>
    <row r="870" spans="1:12" x14ac:dyDescent="0.2">
      <c r="A870" s="41"/>
      <c r="B870" s="2"/>
      <c r="E870" s="279"/>
      <c r="F870" s="280"/>
      <c r="G870" s="45"/>
      <c r="H870" s="45"/>
      <c r="I870" s="278"/>
      <c r="J870" s="45"/>
      <c r="K870" s="66"/>
      <c r="L870" s="66"/>
    </row>
    <row r="871" spans="1:12" x14ac:dyDescent="0.2">
      <c r="A871" s="41"/>
      <c r="B871" s="2"/>
      <c r="E871" s="279"/>
      <c r="F871" s="280"/>
      <c r="G871" s="45"/>
      <c r="H871" s="45"/>
      <c r="I871" s="278"/>
      <c r="J871" s="45"/>
      <c r="K871" s="66"/>
      <c r="L871" s="66"/>
    </row>
    <row r="872" spans="1:12" x14ac:dyDescent="0.2">
      <c r="A872" s="41"/>
      <c r="B872" s="2"/>
      <c r="E872" s="279"/>
      <c r="F872" s="280"/>
      <c r="G872" s="45"/>
      <c r="H872" s="45"/>
      <c r="I872" s="278"/>
      <c r="J872" s="45"/>
      <c r="K872" s="66"/>
      <c r="L872" s="66"/>
    </row>
    <row r="873" spans="1:12" x14ac:dyDescent="0.2">
      <c r="A873" s="41"/>
      <c r="B873" s="2"/>
      <c r="E873" s="279"/>
      <c r="F873" s="280"/>
      <c r="G873" s="45"/>
      <c r="H873" s="45"/>
      <c r="I873" s="278"/>
      <c r="J873" s="45"/>
      <c r="K873" s="66"/>
      <c r="L873" s="66"/>
    </row>
    <row r="874" spans="1:12" x14ac:dyDescent="0.2">
      <c r="A874" s="41"/>
      <c r="B874" s="2"/>
      <c r="E874" s="279"/>
      <c r="F874" s="280"/>
      <c r="G874" s="45"/>
      <c r="H874" s="45"/>
      <c r="I874" s="278"/>
      <c r="J874" s="45"/>
      <c r="K874" s="66"/>
      <c r="L874" s="66"/>
    </row>
    <row r="875" spans="1:12" x14ac:dyDescent="0.2">
      <c r="A875" s="41"/>
      <c r="B875" s="2"/>
      <c r="E875" s="279"/>
      <c r="F875" s="280"/>
      <c r="G875" s="45"/>
      <c r="H875" s="45"/>
      <c r="I875" s="278"/>
      <c r="J875" s="45"/>
      <c r="K875" s="66"/>
      <c r="L875" s="66"/>
    </row>
    <row r="876" spans="1:12" x14ac:dyDescent="0.2">
      <c r="A876" s="41"/>
      <c r="B876" s="2"/>
      <c r="E876" s="279"/>
      <c r="F876" s="280"/>
      <c r="G876" s="45"/>
      <c r="H876" s="45"/>
      <c r="I876" s="278"/>
      <c r="J876" s="45"/>
      <c r="K876" s="66"/>
      <c r="L876" s="66"/>
    </row>
    <row r="877" spans="1:12" x14ac:dyDescent="0.2">
      <c r="A877" s="41"/>
      <c r="B877" s="2"/>
      <c r="E877" s="279"/>
      <c r="F877" s="280"/>
      <c r="G877" s="45"/>
      <c r="H877" s="45"/>
      <c r="I877" s="278"/>
      <c r="J877" s="45"/>
      <c r="K877" s="66"/>
      <c r="L877" s="66"/>
    </row>
    <row r="878" spans="1:12" x14ac:dyDescent="0.2">
      <c r="A878" s="41"/>
      <c r="B878" s="2"/>
      <c r="E878" s="279"/>
      <c r="F878" s="280"/>
      <c r="G878" s="45"/>
      <c r="H878" s="45"/>
      <c r="I878" s="278"/>
      <c r="J878" s="45"/>
      <c r="K878" s="66"/>
      <c r="L878" s="66"/>
    </row>
    <row r="879" spans="1:12" x14ac:dyDescent="0.2">
      <c r="A879" s="41"/>
      <c r="B879" s="2"/>
      <c r="E879" s="279"/>
      <c r="F879" s="280"/>
      <c r="G879" s="45"/>
      <c r="H879" s="45"/>
      <c r="I879" s="278"/>
      <c r="J879" s="45"/>
      <c r="K879" s="66"/>
      <c r="L879" s="66"/>
    </row>
    <row r="880" spans="1:12" x14ac:dyDescent="0.2">
      <c r="A880" s="41"/>
      <c r="B880" s="2"/>
      <c r="E880" s="279"/>
      <c r="F880" s="280"/>
      <c r="G880" s="45"/>
      <c r="H880" s="45"/>
      <c r="I880" s="278"/>
      <c r="J880" s="45"/>
      <c r="K880" s="66"/>
      <c r="L880" s="66"/>
    </row>
    <row r="881" spans="1:12" x14ac:dyDescent="0.2">
      <c r="A881" s="41"/>
      <c r="B881" s="2"/>
      <c r="E881" s="279"/>
      <c r="F881" s="280"/>
      <c r="G881" s="45"/>
      <c r="H881" s="45"/>
      <c r="I881" s="278"/>
      <c r="J881" s="45"/>
      <c r="K881" s="66"/>
      <c r="L881" s="66"/>
    </row>
    <row r="882" spans="1:12" x14ac:dyDescent="0.2">
      <c r="A882" s="41"/>
      <c r="B882" s="2"/>
      <c r="E882" s="279"/>
      <c r="F882" s="280"/>
      <c r="G882" s="45"/>
      <c r="H882" s="45"/>
      <c r="I882" s="278"/>
      <c r="J882" s="45"/>
      <c r="K882" s="66"/>
      <c r="L882" s="66"/>
    </row>
    <row r="883" spans="1:12" x14ac:dyDescent="0.2">
      <c r="A883" s="41"/>
      <c r="B883" s="2"/>
      <c r="E883" s="279"/>
      <c r="F883" s="280"/>
      <c r="G883" s="45"/>
      <c r="H883" s="45"/>
      <c r="I883" s="278"/>
      <c r="J883" s="45"/>
      <c r="K883" s="66"/>
      <c r="L883" s="66"/>
    </row>
    <row r="884" spans="1:12" x14ac:dyDescent="0.2">
      <c r="A884" s="41"/>
      <c r="B884" s="2"/>
      <c r="E884" s="279"/>
      <c r="F884" s="280"/>
      <c r="G884" s="45"/>
      <c r="H884" s="45"/>
      <c r="I884" s="278"/>
      <c r="J884" s="45"/>
      <c r="K884" s="66"/>
      <c r="L884" s="66"/>
    </row>
    <row r="885" spans="1:12" x14ac:dyDescent="0.2">
      <c r="A885" s="41"/>
      <c r="B885" s="2"/>
      <c r="E885" s="279"/>
      <c r="F885" s="280"/>
      <c r="G885" s="45"/>
      <c r="H885" s="45"/>
      <c r="I885" s="278"/>
      <c r="J885" s="45"/>
      <c r="K885" s="66"/>
      <c r="L885" s="66"/>
    </row>
    <row r="886" spans="1:12" x14ac:dyDescent="0.2">
      <c r="A886" s="41"/>
      <c r="B886" s="2"/>
      <c r="E886" s="279"/>
      <c r="F886" s="280"/>
      <c r="G886" s="45"/>
      <c r="H886" s="45"/>
      <c r="I886" s="278"/>
      <c r="J886" s="45"/>
      <c r="K886" s="66"/>
      <c r="L886" s="66"/>
    </row>
    <row r="887" spans="1:12" x14ac:dyDescent="0.2">
      <c r="A887" s="41"/>
      <c r="B887" s="2"/>
      <c r="E887" s="279"/>
      <c r="F887" s="280"/>
      <c r="G887" s="45"/>
      <c r="H887" s="45"/>
      <c r="I887" s="278"/>
      <c r="J887" s="45"/>
      <c r="K887" s="66"/>
      <c r="L887" s="66"/>
    </row>
    <row r="888" spans="1:12" x14ac:dyDescent="0.2">
      <c r="A888" s="41"/>
      <c r="B888" s="2"/>
      <c r="E888" s="279"/>
      <c r="F888" s="280"/>
      <c r="G888" s="45"/>
      <c r="H888" s="45"/>
      <c r="I888" s="278"/>
      <c r="J888" s="45"/>
      <c r="K888" s="66"/>
      <c r="L888" s="66"/>
    </row>
    <row r="889" spans="1:12" x14ac:dyDescent="0.2">
      <c r="A889" s="41"/>
      <c r="B889" s="2"/>
      <c r="E889" s="279"/>
      <c r="F889" s="280"/>
      <c r="G889" s="45"/>
      <c r="H889" s="45"/>
      <c r="I889" s="278"/>
      <c r="J889" s="45"/>
      <c r="K889" s="66"/>
      <c r="L889" s="66"/>
    </row>
    <row r="890" spans="1:12" x14ac:dyDescent="0.2">
      <c r="A890" s="41"/>
      <c r="B890" s="2"/>
      <c r="E890" s="279"/>
      <c r="F890" s="280"/>
      <c r="G890" s="45"/>
      <c r="H890" s="45"/>
      <c r="I890" s="278"/>
      <c r="J890" s="45"/>
      <c r="K890" s="66"/>
      <c r="L890" s="66"/>
    </row>
    <row r="891" spans="1:12" x14ac:dyDescent="0.2">
      <c r="A891" s="41"/>
      <c r="B891" s="2"/>
      <c r="E891" s="279"/>
      <c r="F891" s="280"/>
      <c r="G891" s="45"/>
      <c r="H891" s="45"/>
      <c r="I891" s="278"/>
      <c r="J891" s="45"/>
      <c r="K891" s="66"/>
      <c r="L891" s="66"/>
    </row>
    <row r="892" spans="1:12" x14ac:dyDescent="0.2">
      <c r="A892" s="41"/>
      <c r="B892" s="2"/>
      <c r="E892" s="279"/>
      <c r="F892" s="280"/>
      <c r="G892" s="45"/>
      <c r="H892" s="45"/>
      <c r="I892" s="278"/>
      <c r="J892" s="45"/>
      <c r="K892" s="66"/>
      <c r="L892" s="66"/>
    </row>
    <row r="893" spans="1:12" x14ac:dyDescent="0.2">
      <c r="A893" s="41"/>
      <c r="B893" s="2"/>
      <c r="E893" s="279"/>
      <c r="F893" s="280"/>
      <c r="G893" s="45"/>
      <c r="H893" s="45"/>
      <c r="I893" s="278"/>
      <c r="J893" s="45"/>
      <c r="K893" s="66"/>
      <c r="L893" s="66"/>
    </row>
    <row r="894" spans="1:12" x14ac:dyDescent="0.2">
      <c r="A894" s="41"/>
      <c r="B894" s="2"/>
      <c r="E894" s="279"/>
      <c r="F894" s="280"/>
      <c r="G894" s="45"/>
      <c r="H894" s="45"/>
      <c r="I894" s="278"/>
      <c r="J894" s="45"/>
      <c r="K894" s="66"/>
      <c r="L894" s="66"/>
    </row>
    <row r="895" spans="1:12" x14ac:dyDescent="0.2">
      <c r="A895" s="41"/>
      <c r="B895" s="2"/>
      <c r="E895" s="279"/>
      <c r="F895" s="280"/>
      <c r="G895" s="45"/>
      <c r="H895" s="45"/>
      <c r="I895" s="278"/>
      <c r="J895" s="45"/>
      <c r="K895" s="66"/>
      <c r="L895" s="66"/>
    </row>
    <row r="896" spans="1:12" x14ac:dyDescent="0.2">
      <c r="A896" s="41"/>
      <c r="B896" s="2"/>
      <c r="E896" s="279"/>
      <c r="F896" s="280"/>
      <c r="G896" s="45"/>
      <c r="H896" s="45"/>
      <c r="I896" s="278"/>
      <c r="J896" s="45"/>
      <c r="K896" s="66"/>
      <c r="L896" s="66"/>
    </row>
    <row r="897" spans="1:12" x14ac:dyDescent="0.2">
      <c r="A897" s="41"/>
      <c r="B897" s="2"/>
      <c r="E897" s="279"/>
      <c r="F897" s="280"/>
      <c r="G897" s="45"/>
      <c r="H897" s="45"/>
      <c r="I897" s="278"/>
      <c r="J897" s="45"/>
      <c r="K897" s="66"/>
      <c r="L897" s="66"/>
    </row>
    <row r="898" spans="1:12" x14ac:dyDescent="0.2">
      <c r="A898" s="41"/>
      <c r="B898" s="2"/>
      <c r="E898" s="279"/>
      <c r="F898" s="280"/>
      <c r="G898" s="45"/>
      <c r="H898" s="45"/>
      <c r="I898" s="278"/>
      <c r="J898" s="45"/>
      <c r="K898" s="66"/>
      <c r="L898" s="66"/>
    </row>
    <row r="899" spans="1:12" x14ac:dyDescent="0.2">
      <c r="A899" s="41"/>
      <c r="B899" s="2"/>
      <c r="E899" s="279"/>
      <c r="F899" s="280"/>
      <c r="G899" s="45"/>
      <c r="H899" s="45"/>
      <c r="I899" s="278"/>
      <c r="J899" s="45"/>
      <c r="K899" s="66"/>
      <c r="L899" s="66"/>
    </row>
    <row r="900" spans="1:12" x14ac:dyDescent="0.2">
      <c r="A900" s="41"/>
      <c r="B900" s="2"/>
      <c r="E900" s="279"/>
      <c r="F900" s="280"/>
      <c r="G900" s="45"/>
      <c r="H900" s="45"/>
      <c r="I900" s="278"/>
      <c r="J900" s="45"/>
      <c r="K900" s="66"/>
      <c r="L900" s="66"/>
    </row>
    <row r="901" spans="1:12" x14ac:dyDescent="0.2">
      <c r="A901" s="41"/>
      <c r="B901" s="2"/>
      <c r="E901" s="279"/>
      <c r="F901" s="280"/>
      <c r="G901" s="45"/>
      <c r="H901" s="45"/>
      <c r="I901" s="278"/>
      <c r="J901" s="45"/>
      <c r="K901" s="66"/>
      <c r="L901" s="66"/>
    </row>
    <row r="902" spans="1:12" x14ac:dyDescent="0.2">
      <c r="A902" s="41"/>
      <c r="B902" s="2"/>
      <c r="E902" s="279"/>
      <c r="F902" s="280"/>
      <c r="G902" s="45"/>
      <c r="H902" s="45"/>
      <c r="I902" s="278"/>
      <c r="J902" s="45"/>
      <c r="K902" s="66"/>
      <c r="L902" s="66"/>
    </row>
    <row r="903" spans="1:12" x14ac:dyDescent="0.2">
      <c r="A903" s="41"/>
      <c r="B903" s="2"/>
      <c r="E903" s="279"/>
      <c r="F903" s="280"/>
      <c r="G903" s="45"/>
      <c r="H903" s="45"/>
      <c r="I903" s="278"/>
      <c r="J903" s="45"/>
      <c r="K903" s="66"/>
      <c r="L903" s="66"/>
    </row>
    <row r="904" spans="1:12" x14ac:dyDescent="0.2">
      <c r="A904" s="41"/>
      <c r="B904" s="2"/>
      <c r="E904" s="279"/>
      <c r="F904" s="280"/>
      <c r="G904" s="45"/>
      <c r="H904" s="45"/>
      <c r="I904" s="278"/>
      <c r="J904" s="45"/>
      <c r="K904" s="66"/>
      <c r="L904" s="66"/>
    </row>
    <row r="905" spans="1:12" x14ac:dyDescent="0.2">
      <c r="A905" s="41"/>
      <c r="B905" s="2"/>
      <c r="E905" s="279"/>
      <c r="F905" s="280"/>
      <c r="G905" s="45"/>
      <c r="H905" s="45"/>
      <c r="I905" s="278"/>
      <c r="J905" s="45"/>
      <c r="K905" s="66"/>
      <c r="L905" s="66"/>
    </row>
    <row r="906" spans="1:12" x14ac:dyDescent="0.2">
      <c r="A906" s="41"/>
      <c r="B906" s="2"/>
      <c r="E906" s="279"/>
      <c r="F906" s="280"/>
      <c r="G906" s="45"/>
      <c r="H906" s="45"/>
      <c r="I906" s="278"/>
      <c r="J906" s="45"/>
      <c r="K906" s="66"/>
      <c r="L906" s="66"/>
    </row>
    <row r="907" spans="1:12" x14ac:dyDescent="0.2">
      <c r="A907" s="41"/>
      <c r="B907" s="2"/>
      <c r="E907" s="279"/>
      <c r="F907" s="280"/>
      <c r="G907" s="45"/>
      <c r="H907" s="45"/>
      <c r="I907" s="278"/>
      <c r="J907" s="45"/>
      <c r="K907" s="66"/>
      <c r="L907" s="66"/>
    </row>
    <row r="908" spans="1:12" x14ac:dyDescent="0.2">
      <c r="A908" s="41"/>
      <c r="B908" s="2"/>
      <c r="E908" s="279"/>
      <c r="F908" s="280"/>
      <c r="G908" s="45"/>
      <c r="H908" s="45"/>
      <c r="I908" s="278"/>
      <c r="J908" s="45"/>
      <c r="K908" s="66"/>
      <c r="L908" s="66"/>
    </row>
    <row r="909" spans="1:12" x14ac:dyDescent="0.2">
      <c r="A909" s="41"/>
      <c r="B909" s="2"/>
      <c r="E909" s="279"/>
      <c r="F909" s="280"/>
      <c r="G909" s="45"/>
      <c r="H909" s="45"/>
      <c r="I909" s="278"/>
      <c r="J909" s="45"/>
      <c r="K909" s="66"/>
      <c r="L909" s="66"/>
    </row>
    <row r="910" spans="1:12" x14ac:dyDescent="0.2">
      <c r="A910" s="41"/>
      <c r="B910" s="2"/>
      <c r="E910" s="279"/>
      <c r="F910" s="280"/>
      <c r="G910" s="45"/>
      <c r="H910" s="45"/>
      <c r="I910" s="278"/>
      <c r="J910" s="45"/>
      <c r="K910" s="66"/>
      <c r="L910" s="66"/>
    </row>
    <row r="911" spans="1:12" x14ac:dyDescent="0.2">
      <c r="A911" s="41"/>
      <c r="B911" s="2"/>
      <c r="E911" s="279"/>
      <c r="F911" s="280"/>
      <c r="G911" s="45"/>
      <c r="H911" s="45"/>
      <c r="I911" s="278"/>
      <c r="J911" s="45"/>
      <c r="K911" s="66"/>
      <c r="L911" s="66"/>
    </row>
    <row r="912" spans="1:12" x14ac:dyDescent="0.2">
      <c r="A912" s="41"/>
      <c r="B912" s="2"/>
      <c r="E912" s="279"/>
      <c r="F912" s="280"/>
      <c r="G912" s="45"/>
      <c r="H912" s="45"/>
      <c r="I912" s="278"/>
      <c r="J912" s="45"/>
      <c r="K912" s="66"/>
      <c r="L912" s="66"/>
    </row>
    <row r="913" spans="1:12" x14ac:dyDescent="0.2">
      <c r="A913" s="41"/>
      <c r="B913" s="2"/>
      <c r="E913" s="279"/>
      <c r="F913" s="280"/>
      <c r="G913" s="45"/>
      <c r="H913" s="45"/>
      <c r="I913" s="278"/>
      <c r="J913" s="45"/>
      <c r="K913" s="66"/>
      <c r="L913" s="66"/>
    </row>
    <row r="914" spans="1:12" x14ac:dyDescent="0.2">
      <c r="A914" s="41"/>
      <c r="B914" s="2"/>
      <c r="E914" s="279"/>
      <c r="F914" s="280"/>
      <c r="G914" s="45"/>
      <c r="H914" s="45"/>
      <c r="I914" s="278"/>
      <c r="J914" s="45"/>
      <c r="K914" s="66"/>
      <c r="L914" s="66"/>
    </row>
    <row r="915" spans="1:12" x14ac:dyDescent="0.2">
      <c r="A915" s="41"/>
      <c r="B915" s="2"/>
      <c r="E915" s="279"/>
      <c r="F915" s="280"/>
      <c r="G915" s="45"/>
      <c r="H915" s="45"/>
      <c r="I915" s="278"/>
      <c r="J915" s="45"/>
      <c r="K915" s="66"/>
      <c r="L915" s="66"/>
    </row>
    <row r="916" spans="1:12" x14ac:dyDescent="0.2">
      <c r="A916" s="41"/>
      <c r="B916" s="2"/>
      <c r="E916" s="279"/>
      <c r="F916" s="280"/>
      <c r="G916" s="45"/>
      <c r="H916" s="45"/>
      <c r="I916" s="278"/>
      <c r="J916" s="45"/>
      <c r="K916" s="66"/>
      <c r="L916" s="66"/>
    </row>
    <row r="917" spans="1:12" x14ac:dyDescent="0.2">
      <c r="A917" s="41"/>
      <c r="B917" s="2"/>
      <c r="E917" s="279"/>
      <c r="F917" s="280"/>
      <c r="G917" s="45"/>
      <c r="H917" s="45"/>
      <c r="I917" s="278"/>
      <c r="J917" s="45"/>
      <c r="K917" s="66"/>
      <c r="L917" s="66"/>
    </row>
    <row r="918" spans="1:12" x14ac:dyDescent="0.2">
      <c r="A918" s="41"/>
      <c r="B918" s="2"/>
      <c r="E918" s="279"/>
      <c r="F918" s="280"/>
      <c r="G918" s="45"/>
      <c r="H918" s="45"/>
      <c r="I918" s="278"/>
      <c r="J918" s="45"/>
      <c r="K918" s="66"/>
      <c r="L918" s="66"/>
    </row>
    <row r="919" spans="1:12" x14ac:dyDescent="0.2">
      <c r="A919" s="41"/>
      <c r="B919" s="2"/>
      <c r="E919" s="279"/>
      <c r="F919" s="280"/>
      <c r="G919" s="45"/>
      <c r="H919" s="45"/>
      <c r="I919" s="278"/>
      <c r="J919" s="45"/>
      <c r="K919" s="66"/>
      <c r="L919" s="66"/>
    </row>
    <row r="920" spans="1:12" x14ac:dyDescent="0.2">
      <c r="A920" s="41"/>
      <c r="B920" s="2"/>
      <c r="E920" s="279"/>
      <c r="F920" s="280"/>
      <c r="G920" s="45"/>
      <c r="H920" s="45"/>
      <c r="I920" s="278"/>
      <c r="J920" s="45"/>
      <c r="K920" s="66"/>
      <c r="L920" s="66"/>
    </row>
    <row r="921" spans="1:12" x14ac:dyDescent="0.2">
      <c r="A921" s="41"/>
      <c r="B921" s="2"/>
      <c r="E921" s="279"/>
      <c r="F921" s="280"/>
      <c r="G921" s="45"/>
      <c r="H921" s="45"/>
      <c r="I921" s="278"/>
      <c r="J921" s="45"/>
      <c r="K921" s="66"/>
      <c r="L921" s="66"/>
    </row>
    <row r="922" spans="1:12" x14ac:dyDescent="0.2">
      <c r="A922" s="41"/>
      <c r="B922" s="2"/>
      <c r="E922" s="279"/>
      <c r="F922" s="280"/>
      <c r="G922" s="45"/>
      <c r="H922" s="45"/>
      <c r="I922" s="278"/>
      <c r="J922" s="45"/>
      <c r="K922" s="66"/>
      <c r="L922" s="66"/>
    </row>
    <row r="923" spans="1:12" x14ac:dyDescent="0.2">
      <c r="A923" s="41"/>
      <c r="B923" s="2"/>
      <c r="E923" s="279"/>
      <c r="F923" s="280"/>
      <c r="G923" s="45"/>
      <c r="H923" s="45"/>
      <c r="I923" s="278"/>
      <c r="J923" s="45"/>
      <c r="K923" s="66"/>
      <c r="L923" s="66"/>
    </row>
    <row r="924" spans="1:12" x14ac:dyDescent="0.2">
      <c r="A924" s="41"/>
      <c r="B924" s="2"/>
      <c r="E924" s="279"/>
      <c r="F924" s="280"/>
      <c r="G924" s="45"/>
      <c r="H924" s="45"/>
      <c r="I924" s="278"/>
      <c r="J924" s="45"/>
      <c r="K924" s="66"/>
      <c r="L924" s="66"/>
    </row>
    <row r="925" spans="1:12" x14ac:dyDescent="0.2">
      <c r="A925" s="41"/>
      <c r="B925" s="2"/>
      <c r="E925" s="279"/>
      <c r="F925" s="280"/>
      <c r="G925" s="45"/>
      <c r="H925" s="45"/>
      <c r="I925" s="278"/>
      <c r="J925" s="45"/>
      <c r="K925" s="66"/>
      <c r="L925" s="66"/>
    </row>
    <row r="926" spans="1:12" x14ac:dyDescent="0.2">
      <c r="A926" s="41"/>
      <c r="B926" s="2"/>
      <c r="E926" s="279"/>
      <c r="F926" s="280"/>
      <c r="G926" s="45"/>
      <c r="H926" s="45"/>
      <c r="I926" s="278"/>
      <c r="J926" s="45"/>
      <c r="K926" s="66"/>
      <c r="L926" s="66"/>
    </row>
    <row r="927" spans="1:12" x14ac:dyDescent="0.2">
      <c r="A927" s="41"/>
      <c r="B927" s="2"/>
      <c r="E927" s="279"/>
      <c r="F927" s="280"/>
      <c r="G927" s="45"/>
      <c r="H927" s="45"/>
      <c r="I927" s="278"/>
      <c r="J927" s="45"/>
      <c r="K927" s="66"/>
      <c r="L927" s="66"/>
    </row>
    <row r="928" spans="1:12" x14ac:dyDescent="0.2">
      <c r="A928" s="41"/>
      <c r="B928" s="2"/>
      <c r="E928" s="279"/>
      <c r="F928" s="280"/>
      <c r="G928" s="45"/>
      <c r="H928" s="45"/>
      <c r="I928" s="278"/>
      <c r="J928" s="45"/>
      <c r="K928" s="66"/>
      <c r="L928" s="66"/>
    </row>
    <row r="929" spans="1:12" x14ac:dyDescent="0.2">
      <c r="A929" s="41"/>
      <c r="B929" s="2"/>
      <c r="E929" s="279"/>
      <c r="F929" s="280"/>
      <c r="G929" s="45"/>
      <c r="H929" s="45"/>
      <c r="I929" s="278"/>
      <c r="J929" s="45"/>
      <c r="K929" s="66"/>
      <c r="L929" s="66"/>
    </row>
    <row r="930" spans="1:12" x14ac:dyDescent="0.2">
      <c r="A930" s="41"/>
      <c r="B930" s="2"/>
      <c r="E930" s="279"/>
      <c r="F930" s="280"/>
      <c r="G930" s="45"/>
      <c r="H930" s="45"/>
      <c r="I930" s="278"/>
      <c r="J930" s="45"/>
      <c r="K930" s="66"/>
      <c r="L930" s="66"/>
    </row>
    <row r="931" spans="1:12" x14ac:dyDescent="0.2">
      <c r="A931" s="41"/>
      <c r="B931" s="2"/>
      <c r="E931" s="279"/>
      <c r="F931" s="280"/>
      <c r="G931" s="45"/>
      <c r="H931" s="45"/>
      <c r="I931" s="278"/>
      <c r="J931" s="45"/>
      <c r="K931" s="66"/>
      <c r="L931" s="66"/>
    </row>
    <row r="932" spans="1:12" x14ac:dyDescent="0.2">
      <c r="A932" s="41"/>
      <c r="B932" s="2"/>
      <c r="E932" s="279"/>
      <c r="F932" s="280"/>
      <c r="G932" s="45"/>
      <c r="H932" s="45"/>
      <c r="I932" s="278"/>
      <c r="J932" s="45"/>
      <c r="K932" s="66"/>
      <c r="L932" s="66"/>
    </row>
    <row r="933" spans="1:12" x14ac:dyDescent="0.2">
      <c r="A933" s="41"/>
      <c r="B933" s="2"/>
      <c r="E933" s="279"/>
      <c r="F933" s="280"/>
      <c r="G933" s="45"/>
      <c r="H933" s="45"/>
      <c r="I933" s="278"/>
      <c r="J933" s="45"/>
      <c r="K933" s="66"/>
      <c r="L933" s="66"/>
    </row>
    <row r="934" spans="1:12" x14ac:dyDescent="0.2">
      <c r="A934" s="41"/>
      <c r="B934" s="2"/>
      <c r="E934" s="279"/>
      <c r="F934" s="280"/>
      <c r="G934" s="45"/>
      <c r="H934" s="45"/>
      <c r="I934" s="278"/>
      <c r="J934" s="45"/>
      <c r="K934" s="66"/>
      <c r="L934" s="66"/>
    </row>
    <row r="935" spans="1:12" x14ac:dyDescent="0.2">
      <c r="A935" s="41"/>
      <c r="B935" s="2"/>
      <c r="E935" s="279"/>
      <c r="F935" s="280"/>
      <c r="G935" s="45"/>
      <c r="H935" s="45"/>
      <c r="I935" s="278"/>
      <c r="J935" s="45"/>
      <c r="K935" s="66"/>
      <c r="L935" s="66"/>
    </row>
    <row r="936" spans="1:12" x14ac:dyDescent="0.2">
      <c r="A936" s="41"/>
      <c r="B936" s="2"/>
      <c r="E936" s="279"/>
      <c r="F936" s="280"/>
      <c r="G936" s="45"/>
      <c r="H936" s="45"/>
      <c r="I936" s="278"/>
      <c r="J936" s="45"/>
      <c r="K936" s="66"/>
      <c r="L936" s="66"/>
    </row>
    <row r="937" spans="1:12" x14ac:dyDescent="0.2">
      <c r="A937" s="41"/>
      <c r="B937" s="2"/>
      <c r="E937" s="279"/>
      <c r="F937" s="280"/>
      <c r="G937" s="45"/>
      <c r="H937" s="45"/>
      <c r="I937" s="278"/>
      <c r="J937" s="45"/>
      <c r="K937" s="66"/>
      <c r="L937" s="66"/>
    </row>
    <row r="938" spans="1:12" x14ac:dyDescent="0.2">
      <c r="A938" s="41"/>
      <c r="B938" s="2"/>
      <c r="E938" s="279"/>
      <c r="F938" s="280"/>
      <c r="G938" s="45"/>
      <c r="H938" s="45"/>
      <c r="I938" s="278"/>
      <c r="J938" s="45"/>
      <c r="K938" s="66"/>
      <c r="L938" s="66"/>
    </row>
    <row r="939" spans="1:12" x14ac:dyDescent="0.2">
      <c r="A939" s="41"/>
      <c r="B939" s="2"/>
      <c r="E939" s="279"/>
      <c r="F939" s="280"/>
      <c r="G939" s="45"/>
      <c r="H939" s="45"/>
      <c r="I939" s="278"/>
      <c r="J939" s="45"/>
      <c r="K939" s="66"/>
      <c r="L939" s="66"/>
    </row>
    <row r="940" spans="1:12" x14ac:dyDescent="0.2">
      <c r="A940" s="41"/>
      <c r="B940" s="2"/>
      <c r="E940" s="279"/>
      <c r="F940" s="280"/>
      <c r="G940" s="45"/>
      <c r="H940" s="45"/>
      <c r="I940" s="278"/>
      <c r="J940" s="45"/>
      <c r="K940" s="66"/>
      <c r="L940" s="66"/>
    </row>
    <row r="941" spans="1:12" x14ac:dyDescent="0.2">
      <c r="A941" s="41"/>
      <c r="B941" s="2"/>
      <c r="E941" s="279"/>
      <c r="F941" s="280"/>
      <c r="G941" s="45"/>
      <c r="H941" s="45"/>
      <c r="I941" s="278"/>
      <c r="J941" s="45"/>
      <c r="K941" s="66"/>
      <c r="L941" s="66"/>
    </row>
    <row r="942" spans="1:12" x14ac:dyDescent="0.2">
      <c r="A942" s="41"/>
      <c r="B942" s="2"/>
      <c r="E942" s="279"/>
      <c r="F942" s="280"/>
      <c r="G942" s="45"/>
      <c r="H942" s="45"/>
      <c r="I942" s="278"/>
      <c r="J942" s="45"/>
      <c r="K942" s="66"/>
      <c r="L942" s="66"/>
    </row>
    <row r="943" spans="1:12" x14ac:dyDescent="0.2">
      <c r="A943" s="41"/>
      <c r="B943" s="2"/>
      <c r="E943" s="279"/>
      <c r="F943" s="280"/>
      <c r="G943" s="45"/>
      <c r="H943" s="45"/>
      <c r="I943" s="278"/>
      <c r="J943" s="45"/>
      <c r="K943" s="66"/>
      <c r="L943" s="66"/>
    </row>
    <row r="944" spans="1:12" x14ac:dyDescent="0.2">
      <c r="A944" s="41"/>
      <c r="B944" s="2"/>
      <c r="E944" s="279"/>
      <c r="F944" s="280"/>
      <c r="G944" s="45"/>
      <c r="H944" s="45"/>
      <c r="I944" s="278"/>
      <c r="J944" s="45"/>
      <c r="K944" s="66"/>
      <c r="L944" s="66"/>
    </row>
    <row r="945" spans="1:12" x14ac:dyDescent="0.2">
      <c r="A945" s="41"/>
      <c r="B945" s="2"/>
      <c r="E945" s="279"/>
      <c r="F945" s="280"/>
      <c r="G945" s="45"/>
      <c r="H945" s="45"/>
      <c r="I945" s="278"/>
      <c r="J945" s="45"/>
      <c r="K945" s="66"/>
      <c r="L945" s="66"/>
    </row>
    <row r="946" spans="1:12" x14ac:dyDescent="0.2">
      <c r="A946" s="41"/>
      <c r="B946" s="2"/>
      <c r="E946" s="279"/>
      <c r="F946" s="280"/>
      <c r="G946" s="45"/>
      <c r="H946" s="45"/>
      <c r="I946" s="278"/>
      <c r="J946" s="45"/>
      <c r="K946" s="66"/>
      <c r="L946" s="66"/>
    </row>
    <row r="947" spans="1:12" x14ac:dyDescent="0.2">
      <c r="A947" s="41"/>
      <c r="B947" s="2"/>
      <c r="E947" s="279"/>
      <c r="F947" s="280"/>
      <c r="G947" s="45"/>
      <c r="H947" s="45"/>
      <c r="I947" s="278"/>
      <c r="J947" s="45"/>
      <c r="K947" s="66"/>
      <c r="L947" s="66"/>
    </row>
    <row r="948" spans="1:12" x14ac:dyDescent="0.2">
      <c r="A948" s="41"/>
      <c r="B948" s="2"/>
      <c r="E948" s="279"/>
      <c r="F948" s="280"/>
      <c r="G948" s="45"/>
      <c r="H948" s="45"/>
      <c r="I948" s="278"/>
      <c r="J948" s="45"/>
      <c r="K948" s="66"/>
      <c r="L948" s="66"/>
    </row>
    <row r="949" spans="1:12" x14ac:dyDescent="0.2">
      <c r="A949" s="41"/>
      <c r="B949" s="2"/>
      <c r="E949" s="279"/>
      <c r="F949" s="280"/>
      <c r="G949" s="45"/>
      <c r="H949" s="45"/>
      <c r="I949" s="278"/>
      <c r="J949" s="45"/>
      <c r="K949" s="66"/>
      <c r="L949" s="66"/>
    </row>
    <row r="950" spans="1:12" x14ac:dyDescent="0.2">
      <c r="A950" s="41"/>
      <c r="B950" s="2"/>
      <c r="E950" s="279"/>
      <c r="F950" s="280"/>
      <c r="G950" s="45"/>
      <c r="H950" s="45"/>
      <c r="I950" s="278"/>
      <c r="J950" s="45"/>
      <c r="K950" s="66"/>
      <c r="L950" s="66"/>
    </row>
    <row r="951" spans="1:12" x14ac:dyDescent="0.2">
      <c r="A951" s="41"/>
      <c r="B951" s="2"/>
      <c r="E951" s="279"/>
      <c r="F951" s="280"/>
      <c r="G951" s="45"/>
      <c r="H951" s="45"/>
      <c r="I951" s="278"/>
      <c r="J951" s="45"/>
      <c r="K951" s="66"/>
      <c r="L951" s="66"/>
    </row>
    <row r="952" spans="1:12" x14ac:dyDescent="0.2">
      <c r="A952" s="41"/>
      <c r="B952" s="2"/>
      <c r="E952" s="279"/>
      <c r="F952" s="280"/>
      <c r="G952" s="45"/>
      <c r="H952" s="45"/>
      <c r="I952" s="278"/>
      <c r="J952" s="45"/>
      <c r="K952" s="66"/>
      <c r="L952" s="66"/>
    </row>
    <row r="953" spans="1:12" x14ac:dyDescent="0.2">
      <c r="A953" s="41"/>
      <c r="B953" s="2"/>
      <c r="E953" s="279"/>
      <c r="F953" s="280"/>
      <c r="G953" s="45"/>
      <c r="H953" s="45"/>
      <c r="I953" s="278"/>
      <c r="J953" s="45"/>
      <c r="K953" s="66"/>
      <c r="L953" s="66"/>
    </row>
    <row r="954" spans="1:12" x14ac:dyDescent="0.2">
      <c r="A954" s="41"/>
      <c r="B954" s="2"/>
      <c r="E954" s="279"/>
      <c r="F954" s="280"/>
      <c r="G954" s="45"/>
      <c r="H954" s="45"/>
      <c r="I954" s="278"/>
      <c r="J954" s="45"/>
      <c r="K954" s="66"/>
      <c r="L954" s="66"/>
    </row>
    <row r="955" spans="1:12" x14ac:dyDescent="0.2">
      <c r="A955" s="41"/>
      <c r="B955" s="2"/>
      <c r="E955" s="279"/>
      <c r="F955" s="280"/>
      <c r="G955" s="45"/>
      <c r="H955" s="45"/>
      <c r="I955" s="278"/>
      <c r="J955" s="45"/>
      <c r="K955" s="66"/>
      <c r="L955" s="66"/>
    </row>
    <row r="956" spans="1:12" x14ac:dyDescent="0.2">
      <c r="A956" s="41"/>
      <c r="B956" s="2"/>
      <c r="E956" s="279"/>
      <c r="F956" s="280"/>
      <c r="G956" s="45"/>
      <c r="H956" s="45"/>
      <c r="I956" s="278"/>
      <c r="J956" s="45"/>
      <c r="K956" s="66"/>
      <c r="L956" s="66"/>
    </row>
    <row r="957" spans="1:12" x14ac:dyDescent="0.2">
      <c r="A957" s="41"/>
      <c r="B957" s="2"/>
      <c r="E957" s="279"/>
      <c r="F957" s="280"/>
      <c r="G957" s="45"/>
      <c r="H957" s="45"/>
      <c r="I957" s="278"/>
      <c r="J957" s="45"/>
      <c r="K957" s="66"/>
      <c r="L957" s="66"/>
    </row>
    <row r="958" spans="1:12" x14ac:dyDescent="0.2">
      <c r="A958" s="41"/>
      <c r="B958" s="2"/>
      <c r="E958" s="279"/>
      <c r="F958" s="280"/>
      <c r="G958" s="45"/>
      <c r="H958" s="45"/>
      <c r="I958" s="278"/>
      <c r="J958" s="45"/>
      <c r="K958" s="66"/>
      <c r="L958" s="66"/>
    </row>
    <row r="959" spans="1:12" x14ac:dyDescent="0.2">
      <c r="A959" s="41"/>
      <c r="B959" s="2"/>
      <c r="E959" s="279"/>
      <c r="F959" s="280"/>
      <c r="G959" s="45"/>
      <c r="H959" s="45"/>
      <c r="I959" s="278"/>
      <c r="J959" s="45"/>
      <c r="K959" s="66"/>
      <c r="L959" s="66"/>
    </row>
    <row r="960" spans="1:12" x14ac:dyDescent="0.2">
      <c r="A960" s="41"/>
      <c r="B960" s="2"/>
      <c r="E960" s="279"/>
      <c r="F960" s="280"/>
      <c r="G960" s="45"/>
      <c r="H960" s="45"/>
      <c r="I960" s="278"/>
      <c r="J960" s="45"/>
      <c r="K960" s="66"/>
      <c r="L960" s="66"/>
    </row>
    <row r="961" spans="1:12" x14ac:dyDescent="0.2">
      <c r="A961" s="41"/>
      <c r="B961" s="2"/>
      <c r="E961" s="279"/>
      <c r="F961" s="280"/>
      <c r="G961" s="45"/>
      <c r="H961" s="45"/>
      <c r="I961" s="278"/>
      <c r="J961" s="45"/>
      <c r="K961" s="66"/>
      <c r="L961" s="66"/>
    </row>
    <row r="962" spans="1:12" x14ac:dyDescent="0.2">
      <c r="A962" s="41"/>
      <c r="B962" s="2"/>
      <c r="E962" s="279"/>
      <c r="F962" s="280"/>
      <c r="G962" s="45"/>
      <c r="H962" s="45"/>
      <c r="I962" s="278"/>
      <c r="J962" s="45"/>
      <c r="K962" s="66"/>
      <c r="L962" s="66"/>
    </row>
    <row r="963" spans="1:12" x14ac:dyDescent="0.2">
      <c r="A963" s="41"/>
      <c r="B963" s="2"/>
      <c r="E963" s="279"/>
      <c r="F963" s="280"/>
      <c r="G963" s="45"/>
      <c r="H963" s="45"/>
      <c r="I963" s="278"/>
      <c r="J963" s="45"/>
      <c r="K963" s="66"/>
      <c r="L963" s="66"/>
    </row>
    <row r="964" spans="1:12" x14ac:dyDescent="0.2">
      <c r="A964" s="41"/>
      <c r="B964" s="2"/>
      <c r="E964" s="279"/>
      <c r="F964" s="280"/>
      <c r="G964" s="45"/>
      <c r="H964" s="45"/>
      <c r="I964" s="278"/>
      <c r="J964" s="45"/>
      <c r="K964" s="66"/>
      <c r="L964" s="66"/>
    </row>
    <row r="965" spans="1:12" x14ac:dyDescent="0.2">
      <c r="A965" s="41"/>
      <c r="B965" s="2"/>
      <c r="E965" s="279"/>
      <c r="F965" s="280"/>
      <c r="G965" s="45"/>
      <c r="H965" s="45"/>
      <c r="I965" s="278"/>
      <c r="J965" s="45"/>
      <c r="K965" s="66"/>
      <c r="L965" s="66"/>
    </row>
    <row r="966" spans="1:12" x14ac:dyDescent="0.2">
      <c r="A966" s="41"/>
      <c r="B966" s="2"/>
      <c r="E966" s="279"/>
      <c r="F966" s="280"/>
      <c r="G966" s="45"/>
      <c r="H966" s="45"/>
      <c r="I966" s="278"/>
      <c r="J966" s="45"/>
      <c r="K966" s="66"/>
      <c r="L966" s="66"/>
    </row>
    <row r="967" spans="1:12" x14ac:dyDescent="0.2">
      <c r="A967" s="41"/>
      <c r="B967" s="2"/>
      <c r="E967" s="279"/>
      <c r="F967" s="280"/>
      <c r="G967" s="45"/>
      <c r="H967" s="45"/>
      <c r="I967" s="278"/>
      <c r="J967" s="45"/>
      <c r="K967" s="66"/>
      <c r="L967" s="66"/>
    </row>
    <row r="968" spans="1:12" x14ac:dyDescent="0.2">
      <c r="A968" s="41"/>
      <c r="B968" s="2"/>
      <c r="E968" s="279"/>
      <c r="F968" s="280"/>
      <c r="G968" s="45"/>
      <c r="H968" s="45"/>
      <c r="I968" s="278"/>
      <c r="J968" s="45"/>
      <c r="K968" s="66"/>
      <c r="L968" s="66"/>
    </row>
    <row r="969" spans="1:12" x14ac:dyDescent="0.2">
      <c r="A969" s="41"/>
      <c r="B969" s="2"/>
      <c r="E969" s="279"/>
      <c r="F969" s="280"/>
      <c r="G969" s="45"/>
      <c r="H969" s="45"/>
      <c r="I969" s="278"/>
      <c r="J969" s="45"/>
      <c r="K969" s="66"/>
      <c r="L969" s="66"/>
    </row>
    <row r="970" spans="1:12" x14ac:dyDescent="0.2">
      <c r="A970" s="41"/>
      <c r="B970" s="2"/>
      <c r="E970" s="279"/>
      <c r="F970" s="280"/>
      <c r="G970" s="45"/>
      <c r="H970" s="45"/>
      <c r="I970" s="278"/>
      <c r="J970" s="45"/>
      <c r="K970" s="66"/>
      <c r="L970" s="66"/>
    </row>
    <row r="971" spans="1:12" x14ac:dyDescent="0.2">
      <c r="A971" s="41"/>
      <c r="B971" s="2"/>
      <c r="E971" s="279"/>
      <c r="F971" s="280"/>
      <c r="G971" s="45"/>
      <c r="H971" s="45"/>
      <c r="I971" s="278"/>
      <c r="J971" s="45"/>
      <c r="K971" s="66"/>
      <c r="L971" s="66"/>
    </row>
    <row r="972" spans="1:12" x14ac:dyDescent="0.2">
      <c r="A972" s="41"/>
      <c r="B972" s="2"/>
      <c r="E972" s="279"/>
      <c r="F972" s="280"/>
      <c r="G972" s="45"/>
      <c r="H972" s="45"/>
      <c r="I972" s="278"/>
      <c r="J972" s="45"/>
      <c r="K972" s="66"/>
      <c r="L972" s="66"/>
    </row>
    <row r="973" spans="1:12" x14ac:dyDescent="0.2">
      <c r="A973" s="41"/>
      <c r="B973" s="2"/>
      <c r="E973" s="279"/>
      <c r="F973" s="280"/>
      <c r="G973" s="45"/>
      <c r="H973" s="45"/>
      <c r="I973" s="278"/>
      <c r="J973" s="45"/>
      <c r="K973" s="66"/>
      <c r="L973" s="66"/>
    </row>
    <row r="974" spans="1:12" x14ac:dyDescent="0.2">
      <c r="A974" s="41"/>
      <c r="B974" s="2"/>
      <c r="E974" s="279"/>
      <c r="F974" s="280"/>
      <c r="G974" s="45"/>
      <c r="H974" s="45"/>
      <c r="I974" s="278"/>
      <c r="J974" s="45"/>
      <c r="K974" s="66"/>
      <c r="L974" s="66"/>
    </row>
    <row r="975" spans="1:12" x14ac:dyDescent="0.2">
      <c r="A975" s="41"/>
      <c r="B975" s="2"/>
      <c r="E975" s="279"/>
      <c r="F975" s="280"/>
      <c r="G975" s="45"/>
      <c r="H975" s="45"/>
      <c r="I975" s="278"/>
      <c r="J975" s="45"/>
      <c r="K975" s="66"/>
      <c r="L975" s="66"/>
    </row>
    <row r="976" spans="1:12" x14ac:dyDescent="0.2">
      <c r="A976" s="41"/>
      <c r="B976" s="2"/>
      <c r="E976" s="279"/>
      <c r="F976" s="280"/>
      <c r="G976" s="45"/>
      <c r="H976" s="45"/>
      <c r="I976" s="278"/>
      <c r="J976" s="45"/>
      <c r="K976" s="66"/>
      <c r="L976" s="66"/>
    </row>
    <row r="977" spans="1:12" x14ac:dyDescent="0.2">
      <c r="A977" s="41"/>
      <c r="B977" s="2"/>
      <c r="E977" s="279"/>
      <c r="F977" s="280"/>
      <c r="G977" s="45"/>
      <c r="H977" s="45"/>
      <c r="I977" s="278"/>
      <c r="J977" s="45"/>
      <c r="K977" s="66"/>
      <c r="L977" s="66"/>
    </row>
    <row r="978" spans="1:12" x14ac:dyDescent="0.2">
      <c r="A978" s="41"/>
      <c r="B978" s="2"/>
      <c r="E978" s="279"/>
      <c r="F978" s="280"/>
      <c r="G978" s="45"/>
      <c r="H978" s="45"/>
      <c r="I978" s="278"/>
      <c r="J978" s="45"/>
      <c r="K978" s="66"/>
      <c r="L978" s="66"/>
    </row>
    <row r="979" spans="1:12" x14ac:dyDescent="0.2">
      <c r="A979" s="41"/>
      <c r="B979" s="2"/>
      <c r="E979" s="279"/>
      <c r="F979" s="280"/>
      <c r="G979" s="45"/>
      <c r="H979" s="45"/>
      <c r="I979" s="278"/>
      <c r="J979" s="45"/>
      <c r="K979" s="66"/>
      <c r="L979" s="66"/>
    </row>
    <row r="980" spans="1:12" x14ac:dyDescent="0.2">
      <c r="A980" s="41"/>
      <c r="B980" s="2"/>
      <c r="E980" s="279"/>
      <c r="F980" s="280"/>
      <c r="G980" s="45"/>
      <c r="H980" s="45"/>
      <c r="I980" s="278"/>
      <c r="J980" s="45"/>
      <c r="K980" s="66"/>
      <c r="L980" s="66"/>
    </row>
    <row r="981" spans="1:12" x14ac:dyDescent="0.2">
      <c r="A981" s="41"/>
      <c r="B981" s="2"/>
      <c r="E981" s="279"/>
      <c r="F981" s="280"/>
      <c r="G981" s="45"/>
      <c r="H981" s="45"/>
      <c r="I981" s="278"/>
      <c r="J981" s="45"/>
      <c r="K981" s="66"/>
      <c r="L981" s="66"/>
    </row>
    <row r="982" spans="1:12" x14ac:dyDescent="0.2">
      <c r="A982" s="41"/>
      <c r="B982" s="2"/>
      <c r="E982" s="279"/>
      <c r="F982" s="280"/>
      <c r="G982" s="45"/>
      <c r="H982" s="45"/>
      <c r="I982" s="278"/>
      <c r="J982" s="45"/>
      <c r="K982" s="66"/>
      <c r="L982" s="66"/>
    </row>
    <row r="983" spans="1:12" x14ac:dyDescent="0.2">
      <c r="A983" s="41"/>
      <c r="B983" s="2"/>
      <c r="E983" s="279"/>
      <c r="F983" s="280"/>
      <c r="G983" s="45"/>
      <c r="H983" s="45"/>
      <c r="I983" s="278"/>
      <c r="J983" s="45"/>
      <c r="K983" s="66"/>
      <c r="L983" s="66"/>
    </row>
    <row r="984" spans="1:12" x14ac:dyDescent="0.2">
      <c r="A984" s="41"/>
      <c r="B984" s="2"/>
      <c r="E984" s="279"/>
      <c r="F984" s="280"/>
      <c r="G984" s="45"/>
      <c r="H984" s="45"/>
      <c r="I984" s="278"/>
      <c r="J984" s="45"/>
      <c r="K984" s="66"/>
      <c r="L984" s="66"/>
    </row>
    <row r="985" spans="1:12" x14ac:dyDescent="0.2">
      <c r="A985" s="41"/>
      <c r="B985" s="2"/>
      <c r="E985" s="279"/>
      <c r="F985" s="280"/>
      <c r="G985" s="45"/>
      <c r="H985" s="45"/>
      <c r="I985" s="278"/>
      <c r="J985" s="45"/>
      <c r="K985" s="66"/>
      <c r="L985" s="66"/>
    </row>
    <row r="986" spans="1:12" x14ac:dyDescent="0.2">
      <c r="A986" s="41"/>
      <c r="B986" s="2"/>
      <c r="E986" s="279"/>
      <c r="F986" s="280"/>
      <c r="G986" s="45"/>
      <c r="H986" s="45"/>
      <c r="I986" s="278"/>
      <c r="J986" s="45"/>
      <c r="K986" s="66"/>
      <c r="L986" s="66"/>
    </row>
    <row r="987" spans="1:12" x14ac:dyDescent="0.2">
      <c r="A987" s="41"/>
      <c r="B987" s="2"/>
      <c r="E987" s="279"/>
      <c r="F987" s="280"/>
      <c r="G987" s="45"/>
      <c r="H987" s="45"/>
      <c r="I987" s="278"/>
      <c r="J987" s="45"/>
      <c r="K987" s="66"/>
      <c r="L987" s="66"/>
    </row>
    <row r="988" spans="1:12" x14ac:dyDescent="0.2">
      <c r="A988" s="41"/>
      <c r="B988" s="2"/>
      <c r="E988" s="279"/>
      <c r="F988" s="280"/>
      <c r="G988" s="45"/>
      <c r="H988" s="45"/>
      <c r="I988" s="278"/>
      <c r="J988" s="45"/>
      <c r="K988" s="66"/>
      <c r="L988" s="66"/>
    </row>
    <row r="989" spans="1:12" x14ac:dyDescent="0.2">
      <c r="A989" s="41"/>
      <c r="B989" s="2"/>
      <c r="E989" s="279"/>
      <c r="F989" s="280"/>
      <c r="G989" s="45"/>
      <c r="H989" s="45"/>
      <c r="I989" s="278"/>
      <c r="J989" s="45"/>
      <c r="K989" s="66"/>
      <c r="L989" s="66"/>
    </row>
    <row r="990" spans="1:12" x14ac:dyDescent="0.2">
      <c r="A990" s="41"/>
      <c r="B990" s="2"/>
      <c r="E990" s="279"/>
      <c r="F990" s="280"/>
      <c r="G990" s="45"/>
      <c r="H990" s="45"/>
      <c r="I990" s="278"/>
      <c r="J990" s="45"/>
      <c r="K990" s="66"/>
      <c r="L990" s="66"/>
    </row>
    <row r="991" spans="1:12" x14ac:dyDescent="0.2">
      <c r="A991" s="41"/>
      <c r="B991" s="2"/>
      <c r="E991" s="279"/>
      <c r="F991" s="280"/>
      <c r="G991" s="45"/>
      <c r="H991" s="45"/>
      <c r="I991" s="278"/>
      <c r="J991" s="45"/>
      <c r="K991" s="66"/>
      <c r="L991" s="66"/>
    </row>
    <row r="992" spans="1:12" x14ac:dyDescent="0.2">
      <c r="A992" s="41"/>
      <c r="B992" s="2"/>
      <c r="E992" s="279"/>
      <c r="F992" s="280"/>
      <c r="G992" s="45"/>
      <c r="H992" s="45"/>
      <c r="I992" s="278"/>
      <c r="J992" s="45"/>
      <c r="K992" s="66"/>
      <c r="L992" s="66"/>
    </row>
    <row r="993" spans="1:12" x14ac:dyDescent="0.2">
      <c r="A993" s="41"/>
      <c r="B993" s="2"/>
      <c r="E993" s="279"/>
      <c r="F993" s="280"/>
      <c r="G993" s="45"/>
      <c r="H993" s="45"/>
      <c r="I993" s="278"/>
      <c r="J993" s="45"/>
      <c r="K993" s="66"/>
      <c r="L993" s="66"/>
    </row>
    <row r="994" spans="1:12" x14ac:dyDescent="0.2">
      <c r="A994" s="41"/>
      <c r="B994" s="2"/>
      <c r="E994" s="279"/>
      <c r="F994" s="280"/>
      <c r="G994" s="45"/>
      <c r="H994" s="45"/>
      <c r="I994" s="278"/>
      <c r="J994" s="45"/>
      <c r="K994" s="66"/>
      <c r="L994" s="66"/>
    </row>
    <row r="995" spans="1:12" x14ac:dyDescent="0.2">
      <c r="A995" s="41"/>
      <c r="B995" s="2"/>
      <c r="E995" s="279"/>
      <c r="F995" s="280"/>
      <c r="G995" s="45"/>
      <c r="H995" s="45"/>
      <c r="I995" s="278"/>
      <c r="J995" s="45"/>
      <c r="K995" s="66"/>
      <c r="L995" s="66"/>
    </row>
    <row r="996" spans="1:12" x14ac:dyDescent="0.2">
      <c r="A996" s="41"/>
      <c r="B996" s="2"/>
      <c r="E996" s="279"/>
      <c r="F996" s="280"/>
      <c r="G996" s="45"/>
      <c r="H996" s="45"/>
      <c r="I996" s="278"/>
      <c r="J996" s="45"/>
      <c r="K996" s="66"/>
      <c r="L996" s="66"/>
    </row>
    <row r="997" spans="1:12" x14ac:dyDescent="0.2">
      <c r="A997" s="41"/>
      <c r="B997" s="2"/>
      <c r="E997" s="279"/>
      <c r="F997" s="280"/>
      <c r="G997" s="45"/>
      <c r="H997" s="45"/>
      <c r="I997" s="278"/>
      <c r="J997" s="45"/>
      <c r="K997" s="66"/>
      <c r="L997" s="66"/>
    </row>
    <row r="998" spans="1:12" x14ac:dyDescent="0.2">
      <c r="A998" s="41"/>
      <c r="B998" s="2"/>
      <c r="E998" s="279"/>
      <c r="F998" s="280"/>
      <c r="G998" s="45"/>
      <c r="H998" s="45"/>
      <c r="I998" s="278"/>
      <c r="J998" s="45"/>
      <c r="K998" s="66"/>
      <c r="L998" s="66"/>
    </row>
    <row r="999" spans="1:12" x14ac:dyDescent="0.2">
      <c r="A999" s="41"/>
      <c r="B999" s="2"/>
      <c r="E999" s="279"/>
      <c r="F999" s="280"/>
      <c r="G999" s="45"/>
      <c r="H999" s="45"/>
      <c r="I999" s="278"/>
      <c r="J999" s="45"/>
      <c r="K999" s="66"/>
      <c r="L999" s="66"/>
    </row>
    <row r="1000" spans="1:12" x14ac:dyDescent="0.2">
      <c r="A1000" s="41"/>
      <c r="B1000" s="2"/>
      <c r="E1000" s="279"/>
      <c r="F1000" s="280"/>
      <c r="G1000" s="45"/>
      <c r="H1000" s="45"/>
      <c r="I1000" s="278"/>
      <c r="J1000" s="45"/>
      <c r="K1000" s="66"/>
      <c r="L1000" s="66"/>
    </row>
    <row r="1001" spans="1:12" x14ac:dyDescent="0.2">
      <c r="A1001" s="41"/>
      <c r="B1001" s="2"/>
      <c r="E1001" s="279"/>
      <c r="F1001" s="280"/>
      <c r="G1001" s="45"/>
      <c r="H1001" s="45"/>
      <c r="I1001" s="278"/>
      <c r="J1001" s="45"/>
      <c r="K1001" s="66"/>
      <c r="L1001" s="66"/>
    </row>
    <row r="1002" spans="1:12" x14ac:dyDescent="0.2">
      <c r="A1002" s="41"/>
      <c r="B1002" s="2"/>
      <c r="E1002" s="279"/>
      <c r="F1002" s="280"/>
      <c r="G1002" s="45"/>
      <c r="H1002" s="45"/>
      <c r="I1002" s="278"/>
      <c r="J1002" s="45"/>
      <c r="K1002" s="66"/>
      <c r="L1002" s="66"/>
    </row>
    <row r="1003" spans="1:12" x14ac:dyDescent="0.2">
      <c r="A1003" s="41"/>
      <c r="B1003" s="2"/>
      <c r="E1003" s="279"/>
      <c r="F1003" s="280"/>
      <c r="G1003" s="45"/>
      <c r="H1003" s="45"/>
      <c r="I1003" s="278"/>
      <c r="J1003" s="45"/>
      <c r="K1003" s="66"/>
      <c r="L1003" s="66"/>
    </row>
    <row r="1004" spans="1:12" x14ac:dyDescent="0.2">
      <c r="A1004" s="41"/>
      <c r="B1004" s="2"/>
      <c r="E1004" s="279"/>
      <c r="F1004" s="280"/>
      <c r="G1004" s="45"/>
      <c r="H1004" s="45"/>
      <c r="I1004" s="278"/>
      <c r="J1004" s="45"/>
      <c r="K1004" s="66"/>
      <c r="L1004" s="66"/>
    </row>
    <row r="1005" spans="1:12" x14ac:dyDescent="0.2">
      <c r="A1005" s="41"/>
      <c r="B1005" s="2"/>
      <c r="E1005" s="279"/>
      <c r="F1005" s="280"/>
      <c r="G1005" s="45"/>
      <c r="H1005" s="45"/>
      <c r="I1005" s="278"/>
      <c r="J1005" s="45"/>
      <c r="K1005" s="66"/>
      <c r="L1005" s="66"/>
    </row>
    <row r="1006" spans="1:12" x14ac:dyDescent="0.2">
      <c r="A1006" s="41"/>
      <c r="B1006" s="2"/>
      <c r="E1006" s="279"/>
      <c r="F1006" s="280"/>
      <c r="G1006" s="45"/>
      <c r="H1006" s="45"/>
      <c r="I1006" s="278"/>
      <c r="J1006" s="45"/>
      <c r="K1006" s="66"/>
      <c r="L1006" s="66"/>
    </row>
    <row r="1007" spans="1:12" x14ac:dyDescent="0.2">
      <c r="A1007" s="41"/>
      <c r="B1007" s="2"/>
      <c r="E1007" s="279"/>
      <c r="F1007" s="280"/>
      <c r="G1007" s="45"/>
      <c r="H1007" s="45"/>
      <c r="I1007" s="278"/>
      <c r="J1007" s="45"/>
      <c r="K1007" s="66"/>
      <c r="L1007" s="66"/>
    </row>
    <row r="1008" spans="1:12" x14ac:dyDescent="0.2">
      <c r="A1008" s="41"/>
      <c r="B1008" s="2"/>
      <c r="E1008" s="279"/>
      <c r="F1008" s="280"/>
      <c r="G1008" s="45"/>
      <c r="H1008" s="45"/>
      <c r="I1008" s="278"/>
      <c r="J1008" s="45"/>
      <c r="K1008" s="66"/>
      <c r="L1008" s="66"/>
    </row>
    <row r="1009" spans="1:12" x14ac:dyDescent="0.2">
      <c r="A1009" s="41"/>
      <c r="B1009" s="2"/>
      <c r="E1009" s="279"/>
      <c r="F1009" s="280"/>
      <c r="G1009" s="45"/>
      <c r="H1009" s="45"/>
      <c r="I1009" s="278"/>
      <c r="J1009" s="45"/>
      <c r="K1009" s="66"/>
      <c r="L1009" s="66"/>
    </row>
    <row r="1010" spans="1:12" x14ac:dyDescent="0.2">
      <c r="A1010" s="41"/>
      <c r="B1010" s="2"/>
      <c r="E1010" s="279"/>
      <c r="F1010" s="280"/>
      <c r="G1010" s="45"/>
      <c r="H1010" s="45"/>
      <c r="I1010" s="278"/>
      <c r="J1010" s="45"/>
      <c r="K1010" s="66"/>
      <c r="L1010" s="66"/>
    </row>
    <row r="1011" spans="1:12" x14ac:dyDescent="0.2">
      <c r="A1011" s="41"/>
      <c r="B1011" s="2"/>
      <c r="E1011" s="279"/>
      <c r="F1011" s="280"/>
      <c r="G1011" s="45"/>
      <c r="H1011" s="45"/>
      <c r="I1011" s="278"/>
      <c r="J1011" s="45"/>
      <c r="K1011" s="66"/>
      <c r="L1011" s="66"/>
    </row>
    <row r="1012" spans="1:12" x14ac:dyDescent="0.2">
      <c r="A1012" s="41"/>
      <c r="B1012" s="2"/>
      <c r="E1012" s="279"/>
      <c r="F1012" s="280"/>
      <c r="G1012" s="45"/>
      <c r="H1012" s="45"/>
      <c r="I1012" s="278"/>
      <c r="J1012" s="45"/>
      <c r="K1012" s="66"/>
      <c r="L1012" s="66"/>
    </row>
    <row r="1013" spans="1:12" x14ac:dyDescent="0.2">
      <c r="A1013" s="41"/>
      <c r="B1013" s="2"/>
      <c r="E1013" s="279"/>
      <c r="F1013" s="280"/>
      <c r="G1013" s="45"/>
      <c r="H1013" s="45"/>
      <c r="I1013" s="278"/>
      <c r="J1013" s="45"/>
      <c r="K1013" s="66"/>
      <c r="L1013" s="66"/>
    </row>
    <row r="1014" spans="1:12" x14ac:dyDescent="0.2">
      <c r="A1014" s="41"/>
      <c r="B1014" s="2"/>
      <c r="E1014" s="279"/>
      <c r="F1014" s="280"/>
      <c r="G1014" s="45"/>
      <c r="H1014" s="45"/>
      <c r="I1014" s="278"/>
      <c r="J1014" s="45"/>
      <c r="K1014" s="66"/>
      <c r="L1014" s="66"/>
    </row>
    <row r="1015" spans="1:12" x14ac:dyDescent="0.2">
      <c r="A1015" s="41"/>
      <c r="B1015" s="2"/>
      <c r="E1015" s="279"/>
      <c r="F1015" s="280"/>
      <c r="G1015" s="45"/>
      <c r="H1015" s="45"/>
      <c r="I1015" s="278"/>
      <c r="J1015" s="45"/>
      <c r="K1015" s="66"/>
      <c r="L1015" s="66"/>
    </row>
    <row r="1016" spans="1:12" x14ac:dyDescent="0.2">
      <c r="A1016" s="41"/>
      <c r="B1016" s="2"/>
      <c r="E1016" s="279"/>
      <c r="F1016" s="280"/>
      <c r="G1016" s="45"/>
      <c r="H1016" s="45"/>
      <c r="I1016" s="278"/>
      <c r="J1016" s="45"/>
      <c r="K1016" s="66"/>
      <c r="L1016" s="66"/>
    </row>
    <row r="1017" spans="1:12" x14ac:dyDescent="0.2">
      <c r="A1017" s="41"/>
      <c r="B1017" s="2"/>
      <c r="E1017" s="279"/>
      <c r="F1017" s="280"/>
      <c r="G1017" s="45"/>
      <c r="H1017" s="45"/>
      <c r="I1017" s="278"/>
      <c r="J1017" s="45"/>
      <c r="K1017" s="66"/>
      <c r="L1017" s="66"/>
    </row>
    <row r="1018" spans="1:12" x14ac:dyDescent="0.2">
      <c r="A1018" s="41"/>
      <c r="B1018" s="2"/>
      <c r="E1018" s="279"/>
      <c r="F1018" s="280"/>
      <c r="G1018" s="45"/>
      <c r="H1018" s="45"/>
      <c r="I1018" s="278"/>
      <c r="J1018" s="45"/>
      <c r="K1018" s="66"/>
      <c r="L1018" s="66"/>
    </row>
    <row r="1019" spans="1:12" x14ac:dyDescent="0.2">
      <c r="A1019" s="41"/>
      <c r="B1019" s="2"/>
      <c r="E1019" s="279"/>
      <c r="F1019" s="280"/>
      <c r="G1019" s="45"/>
      <c r="H1019" s="45"/>
      <c r="I1019" s="278"/>
      <c r="J1019" s="45"/>
      <c r="K1019" s="66"/>
      <c r="L1019" s="66"/>
    </row>
    <row r="1020" spans="1:12" x14ac:dyDescent="0.2">
      <c r="A1020" s="41"/>
      <c r="B1020" s="2"/>
      <c r="E1020" s="279"/>
      <c r="F1020" s="280"/>
      <c r="G1020" s="45"/>
      <c r="H1020" s="45"/>
      <c r="I1020" s="278"/>
      <c r="J1020" s="45"/>
      <c r="K1020" s="66"/>
      <c r="L1020" s="66"/>
    </row>
    <row r="1021" spans="1:12" x14ac:dyDescent="0.2">
      <c r="A1021" s="41"/>
      <c r="B1021" s="2"/>
      <c r="E1021" s="279"/>
      <c r="F1021" s="280"/>
      <c r="G1021" s="45"/>
      <c r="H1021" s="45"/>
      <c r="I1021" s="278"/>
      <c r="J1021" s="45"/>
      <c r="K1021" s="66"/>
      <c r="L1021" s="66"/>
    </row>
    <row r="1022" spans="1:12" x14ac:dyDescent="0.2">
      <c r="A1022" s="41"/>
      <c r="B1022" s="2"/>
      <c r="E1022" s="279"/>
      <c r="F1022" s="280"/>
      <c r="G1022" s="45"/>
      <c r="H1022" s="45"/>
      <c r="I1022" s="278"/>
      <c r="J1022" s="45"/>
      <c r="K1022" s="66"/>
      <c r="L1022" s="66"/>
    </row>
    <row r="1023" spans="1:12" x14ac:dyDescent="0.2">
      <c r="A1023" s="41"/>
      <c r="B1023" s="2"/>
      <c r="E1023" s="279"/>
      <c r="F1023" s="280"/>
      <c r="G1023" s="45"/>
      <c r="H1023" s="45"/>
      <c r="I1023" s="278"/>
      <c r="J1023" s="45"/>
      <c r="K1023" s="66"/>
      <c r="L1023" s="66"/>
    </row>
    <row r="1024" spans="1:12" x14ac:dyDescent="0.2">
      <c r="A1024" s="41"/>
      <c r="B1024" s="2"/>
      <c r="E1024" s="279"/>
      <c r="F1024" s="280"/>
      <c r="G1024" s="45"/>
      <c r="H1024" s="45"/>
      <c r="I1024" s="278"/>
      <c r="J1024" s="45"/>
      <c r="K1024" s="66"/>
      <c r="L1024" s="66"/>
    </row>
    <row r="1025" spans="1:12" x14ac:dyDescent="0.2">
      <c r="A1025" s="41"/>
      <c r="B1025" s="2"/>
      <c r="E1025" s="279"/>
      <c r="F1025" s="280"/>
      <c r="G1025" s="45"/>
      <c r="H1025" s="45"/>
      <c r="I1025" s="278"/>
      <c r="J1025" s="45"/>
      <c r="K1025" s="66"/>
      <c r="L1025" s="66"/>
    </row>
    <row r="1026" spans="1:12" x14ac:dyDescent="0.2">
      <c r="A1026" s="41"/>
      <c r="B1026" s="2"/>
      <c r="E1026" s="279"/>
      <c r="F1026" s="280"/>
      <c r="G1026" s="45"/>
      <c r="H1026" s="45"/>
      <c r="I1026" s="278"/>
      <c r="J1026" s="45"/>
      <c r="K1026" s="66"/>
      <c r="L1026" s="66"/>
    </row>
    <row r="1027" spans="1:12" x14ac:dyDescent="0.2">
      <c r="A1027" s="41"/>
      <c r="B1027" s="2"/>
      <c r="E1027" s="279"/>
      <c r="F1027" s="280"/>
      <c r="G1027" s="45"/>
      <c r="H1027" s="45"/>
      <c r="I1027" s="278"/>
      <c r="J1027" s="45"/>
      <c r="K1027" s="66"/>
      <c r="L1027" s="66"/>
    </row>
    <row r="1028" spans="1:12" x14ac:dyDescent="0.2">
      <c r="A1028" s="41"/>
      <c r="B1028" s="2"/>
      <c r="E1028" s="279"/>
      <c r="F1028" s="280"/>
      <c r="G1028" s="45"/>
      <c r="H1028" s="45"/>
      <c r="I1028" s="278"/>
      <c r="J1028" s="45"/>
      <c r="K1028" s="66"/>
      <c r="L1028" s="66"/>
    </row>
    <row r="1029" spans="1:12" x14ac:dyDescent="0.2">
      <c r="A1029" s="41"/>
      <c r="B1029" s="2"/>
      <c r="E1029" s="279"/>
      <c r="F1029" s="280"/>
      <c r="G1029" s="45"/>
      <c r="H1029" s="45"/>
      <c r="I1029" s="278"/>
      <c r="J1029" s="45"/>
      <c r="K1029" s="66"/>
      <c r="L1029" s="66"/>
    </row>
    <row r="1030" spans="1:12" x14ac:dyDescent="0.2">
      <c r="A1030" s="41"/>
      <c r="B1030" s="2"/>
      <c r="E1030" s="279"/>
      <c r="F1030" s="280"/>
      <c r="G1030" s="45"/>
      <c r="H1030" s="45"/>
      <c r="I1030" s="278"/>
      <c r="J1030" s="45"/>
      <c r="K1030" s="66"/>
      <c r="L1030" s="66"/>
    </row>
    <row r="1031" spans="1:12" x14ac:dyDescent="0.2">
      <c r="A1031" s="41"/>
      <c r="B1031" s="2"/>
      <c r="E1031" s="279"/>
      <c r="F1031" s="280"/>
      <c r="G1031" s="45"/>
      <c r="H1031" s="45"/>
      <c r="I1031" s="278"/>
      <c r="J1031" s="45"/>
      <c r="K1031" s="66"/>
      <c r="L1031" s="66"/>
    </row>
    <row r="1032" spans="1:12" x14ac:dyDescent="0.2">
      <c r="A1032" s="41"/>
      <c r="B1032" s="2"/>
      <c r="E1032" s="279"/>
      <c r="F1032" s="280"/>
      <c r="G1032" s="45"/>
      <c r="H1032" s="45"/>
      <c r="I1032" s="278"/>
      <c r="J1032" s="45"/>
      <c r="K1032" s="66"/>
      <c r="L1032" s="66"/>
    </row>
    <row r="1033" spans="1:12" x14ac:dyDescent="0.2">
      <c r="A1033" s="41"/>
      <c r="B1033" s="2"/>
      <c r="E1033" s="279"/>
      <c r="F1033" s="280"/>
      <c r="G1033" s="45"/>
      <c r="H1033" s="45"/>
      <c r="I1033" s="278"/>
      <c r="J1033" s="45"/>
      <c r="K1033" s="66"/>
      <c r="L1033" s="66"/>
    </row>
    <row r="1034" spans="1:12" x14ac:dyDescent="0.2">
      <c r="A1034" s="41"/>
      <c r="B1034" s="2"/>
      <c r="E1034" s="279"/>
      <c r="F1034" s="280"/>
      <c r="G1034" s="45"/>
      <c r="H1034" s="45"/>
      <c r="I1034" s="278"/>
      <c r="J1034" s="45"/>
      <c r="K1034" s="66"/>
      <c r="L1034" s="66"/>
    </row>
    <row r="1035" spans="1:12" x14ac:dyDescent="0.2">
      <c r="A1035" s="41"/>
      <c r="B1035" s="2"/>
      <c r="E1035" s="279"/>
      <c r="F1035" s="280"/>
      <c r="G1035" s="45"/>
      <c r="H1035" s="45"/>
      <c r="I1035" s="278"/>
      <c r="J1035" s="45"/>
      <c r="K1035" s="66"/>
      <c r="L1035" s="66"/>
    </row>
    <row r="1036" spans="1:12" x14ac:dyDescent="0.2">
      <c r="A1036" s="41"/>
      <c r="B1036" s="2"/>
      <c r="E1036" s="279"/>
      <c r="F1036" s="280"/>
      <c r="G1036" s="45"/>
      <c r="H1036" s="45"/>
      <c r="I1036" s="278"/>
      <c r="J1036" s="45"/>
      <c r="K1036" s="66"/>
      <c r="L1036" s="66"/>
    </row>
    <row r="1037" spans="1:12" x14ac:dyDescent="0.2">
      <c r="A1037" s="41"/>
      <c r="B1037" s="2"/>
      <c r="E1037" s="279"/>
      <c r="F1037" s="280"/>
      <c r="G1037" s="45"/>
      <c r="H1037" s="45"/>
      <c r="I1037" s="278"/>
      <c r="J1037" s="45"/>
      <c r="K1037" s="66"/>
      <c r="L1037" s="66"/>
    </row>
    <row r="1038" spans="1:12" x14ac:dyDescent="0.2">
      <c r="A1038" s="41"/>
      <c r="B1038" s="2"/>
      <c r="E1038" s="279"/>
      <c r="F1038" s="280"/>
      <c r="G1038" s="45"/>
      <c r="H1038" s="45"/>
      <c r="I1038" s="278"/>
      <c r="J1038" s="45"/>
      <c r="K1038" s="66"/>
      <c r="L1038" s="66"/>
    </row>
    <row r="1039" spans="1:12" x14ac:dyDescent="0.2">
      <c r="A1039" s="41"/>
      <c r="B1039" s="2"/>
      <c r="E1039" s="279"/>
      <c r="F1039" s="280"/>
      <c r="G1039" s="45"/>
      <c r="H1039" s="45"/>
      <c r="I1039" s="278"/>
      <c r="J1039" s="45"/>
      <c r="K1039" s="66"/>
      <c r="L1039" s="66"/>
    </row>
    <row r="1040" spans="1:12" x14ac:dyDescent="0.2">
      <c r="A1040" s="41"/>
      <c r="B1040" s="2"/>
      <c r="E1040" s="279"/>
      <c r="F1040" s="280"/>
      <c r="G1040" s="45"/>
      <c r="H1040" s="45"/>
      <c r="I1040" s="278"/>
      <c r="J1040" s="45"/>
      <c r="K1040" s="66"/>
      <c r="L1040" s="66"/>
    </row>
    <row r="1041" spans="1:12" x14ac:dyDescent="0.2">
      <c r="A1041" s="41"/>
      <c r="B1041" s="2"/>
      <c r="E1041" s="279"/>
      <c r="F1041" s="280"/>
      <c r="G1041" s="45"/>
      <c r="H1041" s="45"/>
      <c r="I1041" s="278"/>
      <c r="J1041" s="45"/>
      <c r="K1041" s="66"/>
      <c r="L1041" s="66"/>
    </row>
    <row r="1042" spans="1:12" x14ac:dyDescent="0.2">
      <c r="A1042" s="41"/>
      <c r="B1042" s="2"/>
      <c r="E1042" s="279"/>
      <c r="F1042" s="280"/>
      <c r="G1042" s="45"/>
      <c r="H1042" s="45"/>
      <c r="I1042" s="278"/>
      <c r="J1042" s="45"/>
      <c r="K1042" s="66"/>
      <c r="L1042" s="66"/>
    </row>
    <row r="1043" spans="1:12" x14ac:dyDescent="0.2">
      <c r="A1043" s="41"/>
      <c r="B1043" s="2"/>
      <c r="E1043" s="279"/>
      <c r="F1043" s="280"/>
      <c r="G1043" s="45"/>
      <c r="H1043" s="45"/>
      <c r="I1043" s="278"/>
      <c r="J1043" s="45"/>
      <c r="K1043" s="66"/>
      <c r="L1043" s="66"/>
    </row>
    <row r="1044" spans="1:12" x14ac:dyDescent="0.2">
      <c r="A1044" s="41"/>
      <c r="B1044" s="2"/>
      <c r="E1044" s="279"/>
      <c r="F1044" s="280"/>
      <c r="G1044" s="45"/>
      <c r="H1044" s="45"/>
      <c r="I1044" s="278"/>
      <c r="J1044" s="45"/>
      <c r="K1044" s="66"/>
      <c r="L1044" s="66"/>
    </row>
    <row r="1045" spans="1:12" x14ac:dyDescent="0.2">
      <c r="A1045" s="41"/>
      <c r="B1045" s="2"/>
      <c r="E1045" s="279"/>
      <c r="F1045" s="280"/>
      <c r="G1045" s="45"/>
      <c r="H1045" s="45"/>
      <c r="I1045" s="278"/>
      <c r="J1045" s="45"/>
      <c r="K1045" s="66"/>
      <c r="L1045" s="66"/>
    </row>
    <row r="1046" spans="1:12" x14ac:dyDescent="0.2">
      <c r="A1046" s="41"/>
      <c r="B1046" s="2"/>
      <c r="E1046" s="279"/>
      <c r="F1046" s="280"/>
      <c r="G1046" s="45"/>
      <c r="H1046" s="45"/>
      <c r="I1046" s="278"/>
      <c r="J1046" s="45"/>
      <c r="K1046" s="66"/>
      <c r="L1046" s="66"/>
    </row>
    <row r="1047" spans="1:12" x14ac:dyDescent="0.2">
      <c r="A1047" s="41"/>
      <c r="B1047" s="2"/>
      <c r="E1047" s="279"/>
      <c r="F1047" s="280"/>
      <c r="G1047" s="45"/>
      <c r="H1047" s="45"/>
      <c r="I1047" s="278"/>
      <c r="J1047" s="45"/>
      <c r="K1047" s="66"/>
      <c r="L1047" s="66"/>
    </row>
    <row r="1048" spans="1:12" x14ac:dyDescent="0.2">
      <c r="A1048" s="41"/>
      <c r="B1048" s="2"/>
      <c r="E1048" s="279"/>
      <c r="F1048" s="280"/>
      <c r="G1048" s="45"/>
      <c r="H1048" s="45"/>
      <c r="I1048" s="278"/>
      <c r="J1048" s="45"/>
      <c r="K1048" s="66"/>
      <c r="L1048" s="66"/>
    </row>
    <row r="1049" spans="1:12" x14ac:dyDescent="0.2">
      <c r="A1049" s="41"/>
      <c r="B1049" s="2"/>
      <c r="E1049" s="279"/>
      <c r="F1049" s="280"/>
      <c r="G1049" s="45"/>
      <c r="H1049" s="45"/>
      <c r="I1049" s="278"/>
      <c r="J1049" s="45"/>
      <c r="K1049" s="66"/>
      <c r="L1049" s="66"/>
    </row>
    <row r="1050" spans="1:12" x14ac:dyDescent="0.2">
      <c r="A1050" s="41"/>
      <c r="B1050" s="2"/>
      <c r="E1050" s="279"/>
      <c r="F1050" s="280"/>
      <c r="G1050" s="45"/>
      <c r="H1050" s="45"/>
      <c r="I1050" s="278"/>
      <c r="J1050" s="45"/>
      <c r="K1050" s="66"/>
      <c r="L1050" s="66"/>
    </row>
    <row r="1051" spans="1:12" x14ac:dyDescent="0.2">
      <c r="A1051" s="41"/>
      <c r="B1051" s="2"/>
      <c r="E1051" s="279"/>
      <c r="F1051" s="280"/>
      <c r="G1051" s="45"/>
      <c r="H1051" s="45"/>
      <c r="I1051" s="278"/>
      <c r="J1051" s="45"/>
      <c r="K1051" s="66"/>
      <c r="L1051" s="66"/>
    </row>
    <row r="1052" spans="1:12" x14ac:dyDescent="0.2">
      <c r="A1052" s="41"/>
      <c r="B1052" s="2"/>
      <c r="E1052" s="279"/>
      <c r="F1052" s="280"/>
      <c r="G1052" s="45"/>
      <c r="H1052" s="45"/>
      <c r="I1052" s="278"/>
      <c r="J1052" s="45"/>
      <c r="K1052" s="66"/>
      <c r="L1052" s="66"/>
    </row>
    <row r="1053" spans="1:12" x14ac:dyDescent="0.2">
      <c r="A1053" s="41"/>
      <c r="B1053" s="2"/>
      <c r="E1053" s="279"/>
      <c r="F1053" s="280"/>
      <c r="G1053" s="45"/>
      <c r="H1053" s="45"/>
      <c r="I1053" s="278"/>
      <c r="J1053" s="45"/>
      <c r="K1053" s="66"/>
      <c r="L1053" s="66"/>
    </row>
    <row r="1054" spans="1:12" x14ac:dyDescent="0.2">
      <c r="A1054" s="41"/>
      <c r="B1054" s="2"/>
      <c r="E1054" s="279"/>
      <c r="F1054" s="280"/>
      <c r="G1054" s="45"/>
      <c r="H1054" s="45"/>
      <c r="I1054" s="278"/>
      <c r="J1054" s="45"/>
      <c r="K1054" s="66"/>
      <c r="L1054" s="66"/>
    </row>
    <row r="1055" spans="1:12" x14ac:dyDescent="0.2">
      <c r="A1055" s="41"/>
      <c r="B1055" s="2"/>
      <c r="E1055" s="279"/>
      <c r="F1055" s="280"/>
      <c r="G1055" s="45"/>
      <c r="H1055" s="45"/>
      <c r="I1055" s="278"/>
      <c r="J1055" s="45"/>
      <c r="K1055" s="66"/>
      <c r="L1055" s="66"/>
    </row>
    <row r="1056" spans="1:12" x14ac:dyDescent="0.2">
      <c r="A1056" s="41"/>
      <c r="B1056" s="2"/>
      <c r="E1056" s="279"/>
      <c r="F1056" s="280"/>
      <c r="G1056" s="45"/>
      <c r="H1056" s="45"/>
      <c r="I1056" s="278"/>
      <c r="J1056" s="45"/>
      <c r="K1056" s="66"/>
      <c r="L1056" s="66"/>
    </row>
    <row r="1057" spans="1:12" x14ac:dyDescent="0.2">
      <c r="A1057" s="41"/>
      <c r="B1057" s="2"/>
      <c r="E1057" s="279"/>
      <c r="F1057" s="280"/>
      <c r="G1057" s="45"/>
      <c r="H1057" s="45"/>
      <c r="I1057" s="278"/>
      <c r="J1057" s="45"/>
      <c r="K1057" s="66"/>
      <c r="L1057" s="66"/>
    </row>
    <row r="1058" spans="1:12" x14ac:dyDescent="0.2">
      <c r="A1058" s="41"/>
      <c r="B1058" s="2"/>
      <c r="E1058" s="279"/>
      <c r="F1058" s="280"/>
      <c r="G1058" s="45"/>
      <c r="H1058" s="45"/>
      <c r="I1058" s="278"/>
      <c r="J1058" s="45"/>
      <c r="K1058" s="66"/>
      <c r="L1058" s="66"/>
    </row>
    <row r="1059" spans="1:12" x14ac:dyDescent="0.2">
      <c r="A1059" s="41"/>
      <c r="B1059" s="2"/>
      <c r="E1059" s="279"/>
      <c r="F1059" s="280"/>
      <c r="G1059" s="45"/>
      <c r="H1059" s="45"/>
      <c r="I1059" s="278"/>
      <c r="J1059" s="45"/>
      <c r="K1059" s="66"/>
      <c r="L1059" s="66"/>
    </row>
    <row r="1060" spans="1:12" x14ac:dyDescent="0.2">
      <c r="A1060" s="41"/>
      <c r="B1060" s="2"/>
      <c r="E1060" s="279"/>
      <c r="F1060" s="280"/>
      <c r="G1060" s="45"/>
      <c r="H1060" s="45"/>
      <c r="I1060" s="278"/>
      <c r="J1060" s="45"/>
      <c r="K1060" s="66"/>
      <c r="L1060" s="66"/>
    </row>
    <row r="1061" spans="1:12" x14ac:dyDescent="0.2">
      <c r="A1061" s="41"/>
      <c r="B1061" s="2"/>
      <c r="E1061" s="279"/>
      <c r="F1061" s="280"/>
      <c r="G1061" s="45"/>
      <c r="H1061" s="45"/>
      <c r="I1061" s="278"/>
      <c r="J1061" s="45"/>
      <c r="K1061" s="66"/>
      <c r="L1061" s="66"/>
    </row>
    <row r="1062" spans="1:12" x14ac:dyDescent="0.2">
      <c r="A1062" s="41"/>
      <c r="B1062" s="2"/>
      <c r="E1062" s="279"/>
      <c r="F1062" s="280"/>
      <c r="G1062" s="45"/>
      <c r="H1062" s="45"/>
      <c r="I1062" s="278"/>
      <c r="J1062" s="45"/>
      <c r="K1062" s="66"/>
      <c r="L1062" s="66"/>
    </row>
    <row r="1063" spans="1:12" x14ac:dyDescent="0.2">
      <c r="A1063" s="41"/>
      <c r="B1063" s="2"/>
      <c r="E1063" s="279"/>
      <c r="F1063" s="280"/>
      <c r="G1063" s="45"/>
      <c r="H1063" s="45"/>
      <c r="I1063" s="278"/>
      <c r="J1063" s="45"/>
      <c r="K1063" s="66"/>
      <c r="L1063" s="66"/>
    </row>
    <row r="1064" spans="1:12" x14ac:dyDescent="0.2">
      <c r="A1064" s="41"/>
      <c r="B1064" s="2"/>
      <c r="E1064" s="279"/>
      <c r="F1064" s="280"/>
      <c r="G1064" s="45"/>
      <c r="H1064" s="45"/>
      <c r="I1064" s="278"/>
      <c r="J1064" s="45"/>
      <c r="K1064" s="66"/>
      <c r="L1064" s="66"/>
    </row>
    <row r="1065" spans="1:12" x14ac:dyDescent="0.2">
      <c r="A1065" s="41"/>
      <c r="B1065" s="2"/>
      <c r="E1065" s="279"/>
      <c r="F1065" s="280"/>
      <c r="G1065" s="45"/>
      <c r="H1065" s="45"/>
      <c r="I1065" s="278"/>
      <c r="J1065" s="45"/>
      <c r="K1065" s="66"/>
      <c r="L1065" s="66"/>
    </row>
    <row r="1066" spans="1:12" x14ac:dyDescent="0.2">
      <c r="A1066" s="41"/>
      <c r="B1066" s="2"/>
      <c r="E1066" s="279"/>
      <c r="F1066" s="280"/>
      <c r="G1066" s="45"/>
      <c r="H1066" s="45"/>
      <c r="I1066" s="278"/>
      <c r="J1066" s="45"/>
      <c r="K1066" s="66"/>
      <c r="L1066" s="66"/>
    </row>
    <row r="1067" spans="1:12" x14ac:dyDescent="0.2">
      <c r="A1067" s="41"/>
      <c r="B1067" s="2"/>
      <c r="E1067" s="279"/>
      <c r="F1067" s="280"/>
      <c r="G1067" s="45"/>
      <c r="H1067" s="45"/>
      <c r="I1067" s="278"/>
      <c r="J1067" s="45"/>
      <c r="K1067" s="66"/>
      <c r="L1067" s="66"/>
    </row>
    <row r="1068" spans="1:12" x14ac:dyDescent="0.2">
      <c r="A1068" s="41"/>
      <c r="B1068" s="2"/>
      <c r="E1068" s="279"/>
      <c r="F1068" s="280"/>
      <c r="G1068" s="45"/>
      <c r="H1068" s="45"/>
      <c r="I1068" s="278"/>
      <c r="J1068" s="45"/>
      <c r="K1068" s="66"/>
      <c r="L1068" s="66"/>
    </row>
    <row r="1069" spans="1:12" x14ac:dyDescent="0.2">
      <c r="A1069" s="41"/>
      <c r="B1069" s="2"/>
      <c r="E1069" s="279"/>
      <c r="F1069" s="280"/>
      <c r="G1069" s="45"/>
      <c r="H1069" s="45"/>
      <c r="I1069" s="278"/>
      <c r="J1069" s="45"/>
      <c r="K1069" s="66"/>
      <c r="L1069" s="66"/>
    </row>
    <row r="1070" spans="1:12" x14ac:dyDescent="0.2">
      <c r="A1070" s="41"/>
      <c r="B1070" s="2"/>
      <c r="E1070" s="279"/>
      <c r="F1070" s="280"/>
      <c r="G1070" s="45"/>
      <c r="H1070" s="45"/>
      <c r="I1070" s="278"/>
      <c r="J1070" s="45"/>
      <c r="K1070" s="66"/>
      <c r="L1070" s="66"/>
    </row>
    <row r="1071" spans="1:12" x14ac:dyDescent="0.2">
      <c r="A1071" s="41"/>
      <c r="B1071" s="2"/>
      <c r="E1071" s="279"/>
      <c r="F1071" s="280"/>
      <c r="G1071" s="45"/>
      <c r="H1071" s="45"/>
      <c r="I1071" s="278"/>
      <c r="J1071" s="45"/>
      <c r="K1071" s="66"/>
      <c r="L1071" s="66"/>
    </row>
    <row r="1072" spans="1:12" x14ac:dyDescent="0.2">
      <c r="A1072" s="41"/>
      <c r="B1072" s="2"/>
      <c r="E1072" s="279"/>
      <c r="F1072" s="280"/>
      <c r="G1072" s="45"/>
      <c r="H1072" s="45"/>
      <c r="I1072" s="278"/>
      <c r="J1072" s="45"/>
      <c r="K1072" s="66"/>
      <c r="L1072" s="66"/>
    </row>
    <row r="1073" spans="1:12" x14ac:dyDescent="0.2">
      <c r="A1073" s="41"/>
      <c r="B1073" s="2"/>
      <c r="E1073" s="279"/>
      <c r="F1073" s="280"/>
      <c r="G1073" s="45"/>
      <c r="H1073" s="45"/>
      <c r="I1073" s="278"/>
      <c r="J1073" s="45"/>
      <c r="K1073" s="66"/>
      <c r="L1073" s="66"/>
    </row>
    <row r="1074" spans="1:12" x14ac:dyDescent="0.2">
      <c r="A1074" s="41"/>
      <c r="B1074" s="2"/>
      <c r="E1074" s="279"/>
      <c r="F1074" s="280"/>
      <c r="G1074" s="45"/>
      <c r="H1074" s="45"/>
      <c r="I1074" s="278"/>
      <c r="J1074" s="45"/>
      <c r="K1074" s="66"/>
      <c r="L1074" s="66"/>
    </row>
    <row r="1075" spans="1:12" x14ac:dyDescent="0.2">
      <c r="A1075" s="41"/>
      <c r="B1075" s="2"/>
      <c r="E1075" s="279"/>
      <c r="F1075" s="280"/>
      <c r="G1075" s="45"/>
      <c r="H1075" s="45"/>
      <c r="I1075" s="278"/>
      <c r="J1075" s="45"/>
      <c r="K1075" s="66"/>
      <c r="L1075" s="66"/>
    </row>
    <row r="1076" spans="1:12" x14ac:dyDescent="0.2">
      <c r="A1076" s="41"/>
      <c r="B1076" s="2"/>
      <c r="E1076" s="279"/>
      <c r="F1076" s="280"/>
      <c r="G1076" s="45"/>
      <c r="H1076" s="45"/>
      <c r="I1076" s="278"/>
      <c r="J1076" s="45"/>
      <c r="K1076" s="66"/>
      <c r="L1076" s="66"/>
    </row>
    <row r="1077" spans="1:12" x14ac:dyDescent="0.2">
      <c r="A1077" s="41"/>
      <c r="B1077" s="2"/>
      <c r="E1077" s="279"/>
      <c r="F1077" s="280"/>
      <c r="G1077" s="45"/>
      <c r="H1077" s="45"/>
      <c r="I1077" s="278"/>
      <c r="J1077" s="45"/>
      <c r="K1077" s="66"/>
      <c r="L1077" s="66"/>
    </row>
    <row r="1078" spans="1:12" x14ac:dyDescent="0.2">
      <c r="A1078" s="41"/>
      <c r="B1078" s="2"/>
      <c r="E1078" s="279"/>
      <c r="F1078" s="280"/>
      <c r="G1078" s="45"/>
      <c r="H1078" s="45"/>
      <c r="I1078" s="278"/>
      <c r="J1078" s="45"/>
      <c r="K1078" s="66"/>
      <c r="L1078" s="66"/>
    </row>
    <row r="1079" spans="1:12" x14ac:dyDescent="0.2">
      <c r="A1079" s="41"/>
      <c r="B1079" s="2"/>
      <c r="E1079" s="279"/>
      <c r="F1079" s="280"/>
      <c r="G1079" s="45"/>
      <c r="H1079" s="45"/>
      <c r="I1079" s="278"/>
      <c r="J1079" s="45"/>
      <c r="K1079" s="66"/>
      <c r="L1079" s="66"/>
    </row>
    <row r="1080" spans="1:12" x14ac:dyDescent="0.2">
      <c r="A1080" s="41"/>
      <c r="B1080" s="2"/>
      <c r="E1080" s="279"/>
      <c r="F1080" s="280"/>
      <c r="G1080" s="45"/>
      <c r="H1080" s="45"/>
      <c r="I1080" s="278"/>
      <c r="J1080" s="45"/>
      <c r="K1080" s="66"/>
      <c r="L1080" s="66"/>
    </row>
    <row r="1081" spans="1:12" x14ac:dyDescent="0.2">
      <c r="A1081" s="41"/>
      <c r="B1081" s="2"/>
      <c r="E1081" s="279"/>
      <c r="F1081" s="280"/>
      <c r="G1081" s="45"/>
      <c r="H1081" s="45"/>
      <c r="I1081" s="278"/>
      <c r="J1081" s="45"/>
      <c r="K1081" s="66"/>
      <c r="L1081" s="66"/>
    </row>
    <row r="1082" spans="1:12" x14ac:dyDescent="0.2">
      <c r="A1082" s="41"/>
      <c r="B1082" s="2"/>
      <c r="E1082" s="279"/>
      <c r="F1082" s="280"/>
      <c r="G1082" s="45"/>
      <c r="H1082" s="45"/>
      <c r="I1082" s="278"/>
      <c r="J1082" s="45"/>
      <c r="K1082" s="66"/>
      <c r="L1082" s="66"/>
    </row>
    <row r="1083" spans="1:12" x14ac:dyDescent="0.2">
      <c r="A1083" s="41"/>
      <c r="B1083" s="2"/>
      <c r="E1083" s="279"/>
      <c r="F1083" s="280"/>
      <c r="G1083" s="45"/>
      <c r="H1083" s="45"/>
      <c r="I1083" s="278"/>
      <c r="J1083" s="45"/>
      <c r="K1083" s="66"/>
      <c r="L1083" s="66"/>
    </row>
    <row r="1084" spans="1:12" x14ac:dyDescent="0.2">
      <c r="A1084" s="41"/>
      <c r="B1084" s="2"/>
      <c r="E1084" s="279"/>
      <c r="F1084" s="280"/>
      <c r="G1084" s="45"/>
      <c r="H1084" s="45"/>
      <c r="I1084" s="278"/>
      <c r="J1084" s="45"/>
      <c r="K1084" s="66"/>
      <c r="L1084" s="66"/>
    </row>
    <row r="1085" spans="1:12" x14ac:dyDescent="0.2">
      <c r="A1085" s="41"/>
      <c r="B1085" s="2"/>
      <c r="E1085" s="279"/>
      <c r="F1085" s="280"/>
      <c r="G1085" s="45"/>
      <c r="H1085" s="45"/>
      <c r="I1085" s="278"/>
      <c r="J1085" s="45"/>
      <c r="K1085" s="66"/>
      <c r="L1085" s="66"/>
    </row>
    <row r="1086" spans="1:12" x14ac:dyDescent="0.2">
      <c r="A1086" s="41"/>
      <c r="B1086" s="2"/>
      <c r="E1086" s="279"/>
      <c r="F1086" s="280"/>
      <c r="G1086" s="45"/>
      <c r="H1086" s="45"/>
      <c r="I1086" s="278"/>
      <c r="J1086" s="45"/>
      <c r="K1086" s="66"/>
      <c r="L1086" s="66"/>
    </row>
    <row r="1087" spans="1:12" x14ac:dyDescent="0.2">
      <c r="A1087" s="41"/>
      <c r="B1087" s="2"/>
      <c r="E1087" s="279"/>
      <c r="F1087" s="280"/>
      <c r="G1087" s="45"/>
      <c r="H1087" s="45"/>
      <c r="I1087" s="278"/>
      <c r="J1087" s="45"/>
      <c r="K1087" s="66"/>
      <c r="L1087" s="66"/>
    </row>
    <row r="1088" spans="1:12" x14ac:dyDescent="0.2">
      <c r="A1088" s="41"/>
      <c r="B1088" s="2"/>
      <c r="E1088" s="279"/>
      <c r="F1088" s="280"/>
      <c r="G1088" s="45"/>
      <c r="H1088" s="45"/>
      <c r="I1088" s="278"/>
      <c r="J1088" s="45"/>
      <c r="K1088" s="66"/>
      <c r="L1088" s="66"/>
    </row>
    <row r="1089" spans="1:12" x14ac:dyDescent="0.2">
      <c r="A1089" s="41"/>
      <c r="B1089" s="2"/>
      <c r="E1089" s="279"/>
      <c r="F1089" s="280"/>
      <c r="G1089" s="45"/>
      <c r="H1089" s="45"/>
      <c r="I1089" s="278"/>
      <c r="J1089" s="45"/>
      <c r="K1089" s="66"/>
      <c r="L1089" s="66"/>
    </row>
    <row r="1090" spans="1:12" x14ac:dyDescent="0.2">
      <c r="A1090" s="41"/>
      <c r="B1090" s="2"/>
      <c r="E1090" s="279"/>
      <c r="F1090" s="280"/>
      <c r="G1090" s="45"/>
      <c r="H1090" s="45"/>
      <c r="I1090" s="278"/>
      <c r="J1090" s="45"/>
      <c r="K1090" s="66"/>
      <c r="L1090" s="66"/>
    </row>
    <row r="1091" spans="1:12" x14ac:dyDescent="0.2">
      <c r="A1091" s="41"/>
      <c r="B1091" s="2"/>
      <c r="E1091" s="279"/>
      <c r="F1091" s="280"/>
      <c r="G1091" s="45"/>
      <c r="H1091" s="45"/>
      <c r="I1091" s="278"/>
      <c r="J1091" s="45"/>
      <c r="K1091" s="66"/>
      <c r="L1091" s="66"/>
    </row>
    <row r="1092" spans="1:12" x14ac:dyDescent="0.2">
      <c r="A1092" s="41"/>
      <c r="B1092" s="2"/>
      <c r="E1092" s="279"/>
      <c r="F1092" s="280"/>
      <c r="G1092" s="45"/>
      <c r="H1092" s="45"/>
      <c r="I1092" s="278"/>
      <c r="J1092" s="45"/>
      <c r="K1092" s="66"/>
      <c r="L1092" s="66"/>
    </row>
    <row r="1093" spans="1:12" x14ac:dyDescent="0.2">
      <c r="A1093" s="41"/>
      <c r="B1093" s="2"/>
      <c r="E1093" s="279"/>
      <c r="F1093" s="280"/>
      <c r="G1093" s="45"/>
      <c r="H1093" s="45"/>
      <c r="I1093" s="278"/>
      <c r="J1093" s="45"/>
      <c r="K1093" s="66"/>
      <c r="L1093" s="66"/>
    </row>
    <row r="1094" spans="1:12" x14ac:dyDescent="0.2">
      <c r="A1094" s="41"/>
      <c r="B1094" s="2"/>
      <c r="E1094" s="279"/>
      <c r="F1094" s="280"/>
      <c r="G1094" s="45"/>
      <c r="H1094" s="45"/>
      <c r="I1094" s="278"/>
      <c r="J1094" s="45"/>
      <c r="K1094" s="66"/>
      <c r="L1094" s="66"/>
    </row>
    <row r="1095" spans="1:12" x14ac:dyDescent="0.2">
      <c r="A1095" s="41"/>
      <c r="B1095" s="2"/>
      <c r="E1095" s="279"/>
      <c r="F1095" s="280"/>
      <c r="G1095" s="45"/>
      <c r="H1095" s="45"/>
      <c r="I1095" s="278"/>
      <c r="J1095" s="45"/>
      <c r="K1095" s="66"/>
      <c r="L1095" s="66"/>
    </row>
    <row r="1096" spans="1:12" x14ac:dyDescent="0.2">
      <c r="A1096" s="41"/>
      <c r="B1096" s="2"/>
      <c r="E1096" s="279"/>
      <c r="F1096" s="280"/>
      <c r="G1096" s="45"/>
      <c r="H1096" s="45"/>
      <c r="I1096" s="278"/>
      <c r="J1096" s="45"/>
      <c r="K1096" s="66"/>
      <c r="L1096" s="66"/>
    </row>
    <row r="1097" spans="1:12" x14ac:dyDescent="0.2">
      <c r="A1097" s="41"/>
      <c r="B1097" s="2"/>
      <c r="E1097" s="279"/>
      <c r="F1097" s="280"/>
      <c r="G1097" s="45"/>
      <c r="H1097" s="45"/>
      <c r="I1097" s="278"/>
      <c r="J1097" s="45"/>
      <c r="K1097" s="66"/>
      <c r="L1097" s="66"/>
    </row>
    <row r="1098" spans="1:12" x14ac:dyDescent="0.2">
      <c r="A1098" s="41"/>
      <c r="B1098" s="2"/>
      <c r="E1098" s="279"/>
      <c r="F1098" s="280"/>
      <c r="G1098" s="45"/>
      <c r="H1098" s="45"/>
      <c r="I1098" s="278"/>
      <c r="J1098" s="45"/>
      <c r="K1098" s="66"/>
      <c r="L1098" s="66"/>
    </row>
    <row r="1099" spans="1:12" x14ac:dyDescent="0.2">
      <c r="A1099" s="41"/>
      <c r="B1099" s="2"/>
      <c r="E1099" s="279"/>
      <c r="F1099" s="280"/>
      <c r="G1099" s="45"/>
      <c r="H1099" s="45"/>
      <c r="I1099" s="278"/>
      <c r="J1099" s="45"/>
      <c r="K1099" s="66"/>
      <c r="L1099" s="66"/>
    </row>
    <row r="1100" spans="1:12" x14ac:dyDescent="0.2">
      <c r="A1100" s="41"/>
      <c r="B1100" s="2"/>
      <c r="E1100" s="279"/>
      <c r="F1100" s="280"/>
      <c r="G1100" s="45"/>
      <c r="H1100" s="45"/>
      <c r="I1100" s="278"/>
      <c r="J1100" s="45"/>
      <c r="K1100" s="66"/>
      <c r="L1100" s="66"/>
    </row>
    <row r="1101" spans="1:12" x14ac:dyDescent="0.2">
      <c r="A1101" s="41"/>
      <c r="B1101" s="2"/>
      <c r="E1101" s="279"/>
      <c r="F1101" s="280"/>
      <c r="G1101" s="45"/>
      <c r="H1101" s="45"/>
      <c r="I1101" s="278"/>
      <c r="J1101" s="45"/>
      <c r="K1101" s="66"/>
      <c r="L1101" s="66"/>
    </row>
    <row r="1102" spans="1:12" x14ac:dyDescent="0.2">
      <c r="A1102" s="41"/>
      <c r="B1102" s="2"/>
      <c r="E1102" s="279"/>
      <c r="F1102" s="280"/>
      <c r="G1102" s="45"/>
      <c r="H1102" s="45"/>
      <c r="I1102" s="278"/>
      <c r="J1102" s="45"/>
      <c r="K1102" s="66"/>
      <c r="L1102" s="66"/>
    </row>
    <row r="1103" spans="1:12" x14ac:dyDescent="0.2">
      <c r="A1103" s="41"/>
      <c r="B1103" s="2"/>
      <c r="E1103" s="279"/>
      <c r="F1103" s="280"/>
      <c r="G1103" s="45"/>
      <c r="H1103" s="45"/>
      <c r="I1103" s="278"/>
      <c r="J1103" s="45"/>
      <c r="K1103" s="66"/>
      <c r="L1103" s="66"/>
    </row>
    <row r="1104" spans="1:12" x14ac:dyDescent="0.2">
      <c r="A1104" s="41"/>
      <c r="B1104" s="2"/>
      <c r="E1104" s="279"/>
      <c r="F1104" s="280"/>
      <c r="G1104" s="45"/>
      <c r="H1104" s="45"/>
      <c r="I1104" s="278"/>
      <c r="J1104" s="45"/>
      <c r="K1104" s="66"/>
      <c r="L1104" s="66"/>
    </row>
    <row r="1105" spans="1:12" x14ac:dyDescent="0.2">
      <c r="A1105" s="41"/>
      <c r="B1105" s="2"/>
      <c r="E1105" s="279"/>
      <c r="F1105" s="280"/>
      <c r="G1105" s="45"/>
      <c r="H1105" s="45"/>
      <c r="I1105" s="278"/>
      <c r="J1105" s="45"/>
      <c r="K1105" s="66"/>
      <c r="L1105" s="66"/>
    </row>
    <row r="1106" spans="1:12" x14ac:dyDescent="0.2">
      <c r="A1106" s="41"/>
      <c r="B1106" s="2"/>
      <c r="E1106" s="279"/>
      <c r="F1106" s="280"/>
      <c r="G1106" s="45"/>
      <c r="H1106" s="45"/>
      <c r="I1106" s="278"/>
      <c r="J1106" s="45"/>
      <c r="K1106" s="66"/>
      <c r="L1106" s="66"/>
    </row>
    <row r="1107" spans="1:12" x14ac:dyDescent="0.2">
      <c r="A1107" s="41"/>
      <c r="B1107" s="2"/>
      <c r="E1107" s="279"/>
      <c r="F1107" s="280"/>
      <c r="G1107" s="45"/>
      <c r="H1107" s="45"/>
      <c r="I1107" s="278"/>
      <c r="J1107" s="45"/>
      <c r="K1107" s="66"/>
      <c r="L1107" s="66"/>
    </row>
    <row r="1108" spans="1:12" x14ac:dyDescent="0.2">
      <c r="A1108" s="41"/>
      <c r="B1108" s="2"/>
      <c r="E1108" s="279"/>
      <c r="F1108" s="280"/>
      <c r="G1108" s="45"/>
      <c r="H1108" s="45"/>
      <c r="I1108" s="278"/>
      <c r="J1108" s="45"/>
      <c r="K1108" s="66"/>
      <c r="L1108" s="66"/>
    </row>
    <row r="1109" spans="1:12" x14ac:dyDescent="0.2">
      <c r="A1109" s="41"/>
      <c r="B1109" s="2"/>
      <c r="E1109" s="279"/>
      <c r="F1109" s="280"/>
      <c r="G1109" s="45"/>
      <c r="H1109" s="45"/>
      <c r="I1109" s="278"/>
      <c r="J1109" s="45"/>
      <c r="K1109" s="66"/>
      <c r="L1109" s="66"/>
    </row>
    <row r="1110" spans="1:12" x14ac:dyDescent="0.2">
      <c r="A1110" s="41"/>
      <c r="B1110" s="2"/>
      <c r="E1110" s="279"/>
      <c r="F1110" s="280"/>
      <c r="G1110" s="45"/>
      <c r="H1110" s="45"/>
      <c r="I1110" s="278"/>
      <c r="J1110" s="45"/>
      <c r="K1110" s="66"/>
      <c r="L1110" s="66"/>
    </row>
    <row r="1111" spans="1:12" x14ac:dyDescent="0.2">
      <c r="A1111" s="41"/>
      <c r="B1111" s="2"/>
      <c r="E1111" s="279"/>
      <c r="F1111" s="280"/>
      <c r="G1111" s="45"/>
      <c r="H1111" s="45"/>
      <c r="I1111" s="278"/>
      <c r="J1111" s="45"/>
      <c r="K1111" s="66"/>
      <c r="L1111" s="66"/>
    </row>
    <row r="1112" spans="1:12" x14ac:dyDescent="0.2">
      <c r="A1112" s="41"/>
      <c r="B1112" s="2"/>
      <c r="E1112" s="279"/>
      <c r="F1112" s="280"/>
      <c r="G1112" s="45"/>
      <c r="H1112" s="45"/>
      <c r="I1112" s="278"/>
      <c r="J1112" s="45"/>
      <c r="K1112" s="66"/>
      <c r="L1112" s="66"/>
    </row>
    <row r="1113" spans="1:12" x14ac:dyDescent="0.2">
      <c r="A1113" s="41"/>
      <c r="B1113" s="2"/>
      <c r="E1113" s="279"/>
      <c r="F1113" s="280"/>
      <c r="G1113" s="45"/>
      <c r="H1113" s="45"/>
      <c r="I1113" s="278"/>
      <c r="J1113" s="45"/>
      <c r="K1113" s="66"/>
      <c r="L1113" s="66"/>
    </row>
    <row r="1114" spans="1:12" x14ac:dyDescent="0.2">
      <c r="A1114" s="41"/>
      <c r="B1114" s="2"/>
      <c r="E1114" s="279"/>
      <c r="F1114" s="280"/>
      <c r="G1114" s="45"/>
      <c r="H1114" s="45"/>
      <c r="I1114" s="278"/>
      <c r="J1114" s="45"/>
      <c r="K1114" s="66"/>
      <c r="L1114" s="66"/>
    </row>
    <row r="1115" spans="1:12" x14ac:dyDescent="0.2">
      <c r="A1115" s="41"/>
      <c r="B1115" s="2"/>
      <c r="E1115" s="279"/>
      <c r="F1115" s="280"/>
      <c r="G1115" s="45"/>
      <c r="H1115" s="45"/>
      <c r="I1115" s="278"/>
      <c r="J1115" s="45"/>
      <c r="K1115" s="66"/>
      <c r="L1115" s="66"/>
    </row>
    <row r="1116" spans="1:12" x14ac:dyDescent="0.2">
      <c r="A1116" s="41"/>
      <c r="B1116" s="2"/>
      <c r="E1116" s="279"/>
      <c r="F1116" s="280"/>
      <c r="G1116" s="45"/>
      <c r="H1116" s="45"/>
      <c r="I1116" s="278"/>
      <c r="J1116" s="45"/>
      <c r="K1116" s="66"/>
      <c r="L1116" s="66"/>
    </row>
    <row r="1117" spans="1:12" x14ac:dyDescent="0.2">
      <c r="A1117" s="41"/>
      <c r="B1117" s="2"/>
      <c r="E1117" s="279"/>
      <c r="F1117" s="280"/>
      <c r="G1117" s="45"/>
      <c r="H1117" s="45"/>
      <c r="I1117" s="278"/>
      <c r="J1117" s="45"/>
      <c r="K1117" s="66"/>
      <c r="L1117" s="66"/>
    </row>
    <row r="1118" spans="1:12" x14ac:dyDescent="0.2">
      <c r="A1118" s="41"/>
      <c r="B1118" s="2"/>
      <c r="E1118" s="279"/>
      <c r="F1118" s="280"/>
      <c r="G1118" s="45"/>
      <c r="H1118" s="45"/>
      <c r="I1118" s="278"/>
      <c r="J1118" s="45"/>
      <c r="K1118" s="66"/>
      <c r="L1118" s="66"/>
    </row>
    <row r="1119" spans="1:12" x14ac:dyDescent="0.2">
      <c r="A1119" s="41"/>
      <c r="B1119" s="2"/>
      <c r="E1119" s="279"/>
      <c r="F1119" s="280"/>
      <c r="G1119" s="45"/>
      <c r="H1119" s="45"/>
      <c r="I1119" s="278"/>
      <c r="J1119" s="45"/>
      <c r="K1119" s="66"/>
      <c r="L1119" s="66"/>
    </row>
    <row r="1120" spans="1:12" x14ac:dyDescent="0.2">
      <c r="A1120" s="41"/>
      <c r="B1120" s="2"/>
      <c r="E1120" s="279"/>
      <c r="F1120" s="280"/>
      <c r="G1120" s="45"/>
      <c r="H1120" s="45"/>
      <c r="I1120" s="278"/>
      <c r="J1120" s="45"/>
      <c r="K1120" s="66"/>
      <c r="L1120" s="66"/>
    </row>
    <row r="1121" spans="1:12" x14ac:dyDescent="0.2">
      <c r="A1121" s="41"/>
      <c r="B1121" s="2"/>
      <c r="E1121" s="279"/>
      <c r="F1121" s="280"/>
      <c r="G1121" s="45"/>
      <c r="H1121" s="45"/>
      <c r="I1121" s="278"/>
      <c r="J1121" s="45"/>
      <c r="K1121" s="66"/>
      <c r="L1121" s="66"/>
    </row>
    <row r="1122" spans="1:12" x14ac:dyDescent="0.2">
      <c r="A1122" s="41"/>
      <c r="B1122" s="2"/>
      <c r="E1122" s="279"/>
      <c r="F1122" s="280"/>
      <c r="G1122" s="45"/>
      <c r="H1122" s="45"/>
      <c r="I1122" s="278"/>
      <c r="J1122" s="45"/>
      <c r="K1122" s="66"/>
      <c r="L1122" s="66"/>
    </row>
    <row r="1123" spans="1:12" x14ac:dyDescent="0.2">
      <c r="A1123" s="41"/>
      <c r="B1123" s="2"/>
      <c r="E1123" s="279"/>
      <c r="F1123" s="280"/>
      <c r="G1123" s="45"/>
      <c r="H1123" s="45"/>
      <c r="I1123" s="278"/>
      <c r="J1123" s="45"/>
      <c r="K1123" s="66"/>
      <c r="L1123" s="66"/>
    </row>
    <row r="1124" spans="1:12" x14ac:dyDescent="0.2">
      <c r="A1124" s="41"/>
      <c r="B1124" s="2"/>
      <c r="E1124" s="279"/>
      <c r="F1124" s="280"/>
      <c r="G1124" s="45"/>
      <c r="H1124" s="45"/>
      <c r="I1124" s="278"/>
      <c r="J1124" s="45"/>
      <c r="K1124" s="66"/>
      <c r="L1124" s="66"/>
    </row>
    <row r="1125" spans="1:12" x14ac:dyDescent="0.2">
      <c r="A1125" s="41"/>
      <c r="B1125" s="2"/>
      <c r="E1125" s="279"/>
      <c r="F1125" s="280"/>
      <c r="G1125" s="45"/>
      <c r="H1125" s="45"/>
      <c r="I1125" s="278"/>
      <c r="J1125" s="45"/>
      <c r="K1125" s="66"/>
      <c r="L1125" s="66"/>
    </row>
    <row r="1126" spans="1:12" x14ac:dyDescent="0.2">
      <c r="A1126" s="41"/>
      <c r="B1126" s="2"/>
      <c r="E1126" s="279"/>
      <c r="F1126" s="280"/>
      <c r="G1126" s="45"/>
      <c r="H1126" s="45"/>
      <c r="I1126" s="278"/>
      <c r="J1126" s="45"/>
      <c r="K1126" s="66"/>
      <c r="L1126" s="66"/>
    </row>
    <row r="1127" spans="1:12" x14ac:dyDescent="0.2">
      <c r="A1127" s="41"/>
      <c r="B1127" s="2"/>
      <c r="E1127" s="279"/>
      <c r="F1127" s="280"/>
      <c r="G1127" s="45"/>
      <c r="H1127" s="45"/>
      <c r="I1127" s="278"/>
      <c r="J1127" s="45"/>
      <c r="K1127" s="66"/>
      <c r="L1127" s="66"/>
    </row>
    <row r="1128" spans="1:12" x14ac:dyDescent="0.2">
      <c r="A1128" s="41"/>
      <c r="B1128" s="2"/>
      <c r="E1128" s="279"/>
      <c r="F1128" s="280"/>
      <c r="G1128" s="45"/>
      <c r="H1128" s="45"/>
      <c r="I1128" s="278"/>
      <c r="J1128" s="45"/>
      <c r="K1128" s="66"/>
      <c r="L1128" s="66"/>
    </row>
    <row r="1129" spans="1:12" x14ac:dyDescent="0.2">
      <c r="A1129" s="41"/>
      <c r="B1129" s="2"/>
      <c r="E1129" s="279"/>
      <c r="F1129" s="280"/>
      <c r="G1129" s="45"/>
      <c r="H1129" s="45"/>
      <c r="I1129" s="278"/>
      <c r="J1129" s="45"/>
      <c r="K1129" s="66"/>
      <c r="L1129" s="66"/>
    </row>
    <row r="1130" spans="1:12" x14ac:dyDescent="0.2">
      <c r="A1130" s="41"/>
      <c r="B1130" s="2"/>
      <c r="E1130" s="279"/>
      <c r="F1130" s="280"/>
      <c r="G1130" s="45"/>
      <c r="H1130" s="45"/>
      <c r="I1130" s="278"/>
      <c r="J1130" s="45"/>
      <c r="K1130" s="66"/>
      <c r="L1130" s="66"/>
    </row>
    <row r="1131" spans="1:12" x14ac:dyDescent="0.2">
      <c r="A1131" s="41"/>
      <c r="B1131" s="2"/>
      <c r="E1131" s="279"/>
      <c r="F1131" s="280"/>
      <c r="G1131" s="45"/>
      <c r="H1131" s="45"/>
      <c r="I1131" s="278"/>
      <c r="J1131" s="45"/>
      <c r="K1131" s="66"/>
      <c r="L1131" s="66"/>
    </row>
    <row r="1132" spans="1:12" x14ac:dyDescent="0.2">
      <c r="A1132" s="41"/>
      <c r="B1132" s="2"/>
      <c r="E1132" s="279"/>
      <c r="F1132" s="280"/>
      <c r="G1132" s="45"/>
      <c r="H1132" s="45"/>
      <c r="I1132" s="278"/>
      <c r="J1132" s="45"/>
      <c r="K1132" s="66"/>
      <c r="L1132" s="66"/>
    </row>
    <row r="1133" spans="1:12" x14ac:dyDescent="0.2">
      <c r="A1133" s="41"/>
      <c r="B1133" s="2"/>
      <c r="E1133" s="279"/>
      <c r="F1133" s="280"/>
      <c r="G1133" s="45"/>
      <c r="H1133" s="45"/>
      <c r="I1133" s="278"/>
      <c r="J1133" s="45"/>
      <c r="K1133" s="66"/>
      <c r="L1133" s="66"/>
    </row>
    <row r="1134" spans="1:12" x14ac:dyDescent="0.2">
      <c r="A1134" s="41"/>
      <c r="B1134" s="2"/>
      <c r="E1134" s="279"/>
      <c r="F1134" s="280"/>
      <c r="G1134" s="45"/>
      <c r="H1134" s="45"/>
      <c r="I1134" s="278"/>
      <c r="J1134" s="45"/>
      <c r="K1134" s="66"/>
      <c r="L1134" s="66"/>
    </row>
    <row r="1135" spans="1:12" x14ac:dyDescent="0.2">
      <c r="A1135" s="41"/>
      <c r="B1135" s="2"/>
      <c r="E1135" s="279"/>
      <c r="F1135" s="280"/>
      <c r="G1135" s="45"/>
      <c r="H1135" s="45"/>
      <c r="I1135" s="278"/>
      <c r="J1135" s="45"/>
      <c r="K1135" s="66"/>
      <c r="L1135" s="66"/>
    </row>
    <row r="1136" spans="1:12" x14ac:dyDescent="0.2">
      <c r="A1136" s="41"/>
      <c r="B1136" s="2"/>
      <c r="E1136" s="279"/>
      <c r="F1136" s="280"/>
      <c r="G1136" s="45"/>
      <c r="H1136" s="45"/>
      <c r="I1136" s="278"/>
      <c r="J1136" s="45"/>
      <c r="K1136" s="66"/>
      <c r="L1136" s="66"/>
    </row>
    <row r="1137" spans="1:12" x14ac:dyDescent="0.2">
      <c r="A1137" s="41"/>
      <c r="B1137" s="2"/>
      <c r="E1137" s="279"/>
      <c r="F1137" s="280"/>
      <c r="G1137" s="45"/>
      <c r="H1137" s="45"/>
      <c r="I1137" s="278"/>
      <c r="J1137" s="45"/>
      <c r="K1137" s="66"/>
      <c r="L1137" s="66"/>
    </row>
    <row r="1138" spans="1:12" x14ac:dyDescent="0.2">
      <c r="A1138" s="41"/>
      <c r="B1138" s="2"/>
      <c r="E1138" s="279"/>
      <c r="F1138" s="280"/>
      <c r="G1138" s="45"/>
      <c r="H1138" s="45"/>
      <c r="I1138" s="278"/>
      <c r="J1138" s="45"/>
      <c r="K1138" s="66"/>
      <c r="L1138" s="66"/>
    </row>
    <row r="1139" spans="1:12" x14ac:dyDescent="0.2">
      <c r="A1139" s="41"/>
      <c r="B1139" s="2"/>
      <c r="E1139" s="279"/>
      <c r="F1139" s="280"/>
      <c r="G1139" s="45"/>
      <c r="H1139" s="45"/>
      <c r="I1139" s="278"/>
      <c r="J1139" s="45"/>
      <c r="K1139" s="66"/>
      <c r="L1139" s="66"/>
    </row>
    <row r="1140" spans="1:12" x14ac:dyDescent="0.2">
      <c r="A1140" s="41"/>
      <c r="B1140" s="2"/>
      <c r="E1140" s="279"/>
      <c r="F1140" s="280"/>
      <c r="G1140" s="45"/>
      <c r="H1140" s="45"/>
      <c r="I1140" s="278"/>
      <c r="J1140" s="45"/>
      <c r="K1140" s="66"/>
      <c r="L1140" s="66"/>
    </row>
    <row r="1141" spans="1:12" x14ac:dyDescent="0.2">
      <c r="A1141" s="41"/>
      <c r="B1141" s="2"/>
      <c r="E1141" s="279"/>
      <c r="F1141" s="280"/>
      <c r="G1141" s="45"/>
      <c r="H1141" s="45"/>
      <c r="I1141" s="278"/>
      <c r="J1141" s="45"/>
      <c r="K1141" s="66"/>
      <c r="L1141" s="66"/>
    </row>
    <row r="1142" spans="1:12" x14ac:dyDescent="0.2">
      <c r="A1142" s="41"/>
      <c r="B1142" s="2"/>
      <c r="E1142" s="279"/>
      <c r="F1142" s="280"/>
      <c r="G1142" s="45"/>
      <c r="H1142" s="45"/>
      <c r="I1142" s="278"/>
      <c r="J1142" s="45"/>
      <c r="K1142" s="66"/>
      <c r="L1142" s="66"/>
    </row>
    <row r="1143" spans="1:12" x14ac:dyDescent="0.2">
      <c r="A1143" s="41"/>
      <c r="B1143" s="2"/>
      <c r="E1143" s="279"/>
      <c r="F1143" s="280"/>
      <c r="G1143" s="45"/>
      <c r="H1143" s="45"/>
      <c r="I1143" s="278"/>
      <c r="J1143" s="45"/>
      <c r="K1143" s="66"/>
      <c r="L1143" s="66"/>
    </row>
    <row r="1144" spans="1:12" x14ac:dyDescent="0.2">
      <c r="A1144" s="41"/>
      <c r="B1144" s="2"/>
      <c r="E1144" s="279"/>
      <c r="F1144" s="280"/>
      <c r="G1144" s="45"/>
      <c r="H1144" s="45"/>
      <c r="I1144" s="278"/>
      <c r="J1144" s="45"/>
      <c r="K1144" s="66"/>
      <c r="L1144" s="66"/>
    </row>
    <row r="1145" spans="1:12" x14ac:dyDescent="0.2">
      <c r="A1145" s="41"/>
      <c r="B1145" s="2"/>
      <c r="E1145" s="279"/>
      <c r="F1145" s="280"/>
      <c r="G1145" s="45"/>
      <c r="H1145" s="45"/>
      <c r="I1145" s="278"/>
      <c r="J1145" s="45"/>
      <c r="K1145" s="66"/>
      <c r="L1145" s="66"/>
    </row>
    <row r="1146" spans="1:12" x14ac:dyDescent="0.2">
      <c r="A1146" s="41"/>
      <c r="B1146" s="2"/>
      <c r="E1146" s="279"/>
      <c r="F1146" s="280"/>
      <c r="G1146" s="45"/>
      <c r="H1146" s="45"/>
      <c r="I1146" s="278"/>
      <c r="J1146" s="45"/>
      <c r="K1146" s="66"/>
      <c r="L1146" s="66"/>
    </row>
    <row r="1147" spans="1:12" x14ac:dyDescent="0.2">
      <c r="A1147" s="41"/>
      <c r="B1147" s="2"/>
      <c r="E1147" s="279"/>
      <c r="F1147" s="280"/>
      <c r="G1147" s="45"/>
      <c r="H1147" s="45"/>
      <c r="I1147" s="278"/>
      <c r="J1147" s="45"/>
      <c r="K1147" s="66"/>
      <c r="L1147" s="66"/>
    </row>
    <row r="1148" spans="1:12" x14ac:dyDescent="0.2">
      <c r="A1148" s="41"/>
      <c r="B1148" s="2"/>
      <c r="E1148" s="279"/>
      <c r="F1148" s="280"/>
      <c r="G1148" s="45"/>
      <c r="H1148" s="45"/>
      <c r="I1148" s="278"/>
      <c r="J1148" s="45"/>
      <c r="K1148" s="66"/>
      <c r="L1148" s="66"/>
    </row>
    <row r="1149" spans="1:12" x14ac:dyDescent="0.2">
      <c r="A1149" s="41"/>
      <c r="B1149" s="2"/>
      <c r="E1149" s="279"/>
      <c r="F1149" s="280"/>
      <c r="G1149" s="45"/>
      <c r="H1149" s="45"/>
      <c r="I1149" s="278"/>
      <c r="J1149" s="45"/>
      <c r="K1149" s="66"/>
      <c r="L1149" s="66"/>
    </row>
    <row r="1150" spans="1:12" x14ac:dyDescent="0.2">
      <c r="A1150" s="41"/>
      <c r="B1150" s="2"/>
      <c r="E1150" s="279"/>
      <c r="F1150" s="280"/>
      <c r="G1150" s="45"/>
      <c r="H1150" s="45"/>
      <c r="I1150" s="278"/>
      <c r="J1150" s="45"/>
      <c r="K1150" s="66"/>
      <c r="L1150" s="66"/>
    </row>
    <row r="1151" spans="1:12" x14ac:dyDescent="0.2">
      <c r="A1151" s="41"/>
      <c r="B1151" s="2"/>
      <c r="E1151" s="279"/>
      <c r="F1151" s="280"/>
      <c r="G1151" s="45"/>
      <c r="H1151" s="45"/>
      <c r="I1151" s="278"/>
      <c r="J1151" s="45"/>
      <c r="K1151" s="66"/>
      <c r="L1151" s="66"/>
    </row>
    <row r="1152" spans="1:12" x14ac:dyDescent="0.2">
      <c r="A1152" s="41"/>
      <c r="B1152" s="2"/>
      <c r="E1152" s="279"/>
      <c r="F1152" s="280"/>
      <c r="G1152" s="45"/>
      <c r="H1152" s="45"/>
      <c r="I1152" s="278"/>
      <c r="J1152" s="45"/>
      <c r="K1152" s="66"/>
      <c r="L1152" s="66"/>
    </row>
    <row r="1153" spans="1:12" x14ac:dyDescent="0.2">
      <c r="A1153" s="41"/>
      <c r="B1153" s="2"/>
      <c r="E1153" s="279"/>
      <c r="F1153" s="280"/>
      <c r="G1153" s="45"/>
      <c r="H1153" s="45"/>
      <c r="I1153" s="278"/>
      <c r="J1153" s="45"/>
      <c r="K1153" s="66"/>
      <c r="L1153" s="66"/>
    </row>
    <row r="1154" spans="1:12" x14ac:dyDescent="0.2">
      <c r="A1154" s="41"/>
      <c r="B1154" s="2"/>
      <c r="E1154" s="279"/>
      <c r="F1154" s="280"/>
      <c r="G1154" s="45"/>
      <c r="H1154" s="45"/>
      <c r="I1154" s="278"/>
      <c r="J1154" s="45"/>
      <c r="K1154" s="66"/>
      <c r="L1154" s="66"/>
    </row>
    <row r="1155" spans="1:12" x14ac:dyDescent="0.2">
      <c r="A1155" s="41"/>
      <c r="B1155" s="2"/>
      <c r="E1155" s="279"/>
      <c r="F1155" s="280"/>
      <c r="G1155" s="45"/>
      <c r="H1155" s="45"/>
      <c r="I1155" s="278"/>
      <c r="J1155" s="45"/>
      <c r="K1155" s="66"/>
      <c r="L1155" s="66"/>
    </row>
    <row r="1156" spans="1:12" x14ac:dyDescent="0.2">
      <c r="A1156" s="41"/>
      <c r="B1156" s="2"/>
      <c r="E1156" s="279"/>
      <c r="F1156" s="280"/>
      <c r="G1156" s="45"/>
      <c r="H1156" s="45"/>
      <c r="I1156" s="278"/>
      <c r="J1156" s="45"/>
      <c r="K1156" s="66"/>
      <c r="L1156" s="66"/>
    </row>
    <row r="1157" spans="1:12" x14ac:dyDescent="0.2">
      <c r="A1157" s="41"/>
      <c r="B1157" s="2"/>
      <c r="E1157" s="279"/>
      <c r="F1157" s="280"/>
      <c r="G1157" s="45"/>
      <c r="H1157" s="45"/>
      <c r="I1157" s="278"/>
      <c r="J1157" s="45"/>
      <c r="K1157" s="66"/>
      <c r="L1157" s="66"/>
    </row>
    <row r="1158" spans="1:12" x14ac:dyDescent="0.2">
      <c r="A1158" s="41"/>
      <c r="B1158" s="2"/>
      <c r="E1158" s="279"/>
      <c r="F1158" s="280"/>
      <c r="G1158" s="45"/>
      <c r="H1158" s="45"/>
      <c r="I1158" s="278"/>
      <c r="J1158" s="45"/>
      <c r="K1158" s="66"/>
      <c r="L1158" s="66"/>
    </row>
    <row r="1159" spans="1:12" x14ac:dyDescent="0.2">
      <c r="A1159" s="41"/>
      <c r="B1159" s="2"/>
      <c r="E1159" s="279"/>
      <c r="F1159" s="280"/>
      <c r="G1159" s="45"/>
      <c r="H1159" s="45"/>
      <c r="I1159" s="278"/>
      <c r="J1159" s="45"/>
      <c r="K1159" s="66"/>
      <c r="L1159" s="66"/>
    </row>
    <row r="1160" spans="1:12" x14ac:dyDescent="0.2">
      <c r="A1160" s="41"/>
      <c r="B1160" s="2"/>
      <c r="E1160" s="279"/>
      <c r="F1160" s="280"/>
      <c r="G1160" s="45"/>
      <c r="H1160" s="45"/>
      <c r="I1160" s="278"/>
      <c r="J1160" s="45"/>
      <c r="K1160" s="66"/>
      <c r="L1160" s="66"/>
    </row>
    <row r="1161" spans="1:12" x14ac:dyDescent="0.2">
      <c r="A1161" s="41"/>
      <c r="B1161" s="2"/>
      <c r="E1161" s="279"/>
      <c r="F1161" s="280"/>
      <c r="G1161" s="45"/>
      <c r="H1161" s="45"/>
      <c r="I1161" s="278"/>
      <c r="J1161" s="45"/>
      <c r="K1161" s="66"/>
      <c r="L1161" s="66"/>
    </row>
    <row r="1162" spans="1:12" x14ac:dyDescent="0.2">
      <c r="A1162" s="41"/>
      <c r="B1162" s="2"/>
      <c r="E1162" s="279"/>
      <c r="F1162" s="280"/>
      <c r="G1162" s="45"/>
      <c r="H1162" s="45"/>
      <c r="I1162" s="278"/>
      <c r="J1162" s="45"/>
      <c r="K1162" s="66"/>
      <c r="L1162" s="66"/>
    </row>
    <row r="1163" spans="1:12" x14ac:dyDescent="0.2">
      <c r="A1163" s="41"/>
      <c r="B1163" s="2"/>
      <c r="E1163" s="279"/>
      <c r="F1163" s="280"/>
      <c r="G1163" s="45"/>
      <c r="H1163" s="45"/>
      <c r="I1163" s="278"/>
      <c r="J1163" s="45"/>
      <c r="K1163" s="66"/>
      <c r="L1163" s="66"/>
    </row>
    <row r="1164" spans="1:12" x14ac:dyDescent="0.2">
      <c r="A1164" s="41"/>
      <c r="B1164" s="2"/>
      <c r="E1164" s="279"/>
      <c r="F1164" s="280"/>
      <c r="G1164" s="45"/>
      <c r="H1164" s="45"/>
      <c r="I1164" s="278"/>
      <c r="J1164" s="45"/>
      <c r="K1164" s="66"/>
      <c r="L1164" s="66"/>
    </row>
    <row r="1165" spans="1:12" x14ac:dyDescent="0.2">
      <c r="A1165" s="41"/>
      <c r="B1165" s="2"/>
      <c r="E1165" s="279"/>
      <c r="F1165" s="280"/>
      <c r="G1165" s="45"/>
      <c r="H1165" s="45"/>
      <c r="I1165" s="278"/>
      <c r="J1165" s="45"/>
      <c r="K1165" s="66"/>
      <c r="L1165" s="66"/>
    </row>
    <row r="1166" spans="1:12" x14ac:dyDescent="0.2">
      <c r="A1166" s="41"/>
      <c r="B1166" s="2"/>
      <c r="E1166" s="279"/>
      <c r="F1166" s="280"/>
      <c r="G1166" s="45"/>
      <c r="H1166" s="45"/>
      <c r="I1166" s="278"/>
      <c r="J1166" s="45"/>
      <c r="K1166" s="66"/>
      <c r="L1166" s="66"/>
    </row>
    <row r="1167" spans="1:12" x14ac:dyDescent="0.2">
      <c r="A1167" s="41"/>
      <c r="B1167" s="2"/>
      <c r="E1167" s="279"/>
      <c r="F1167" s="280"/>
      <c r="G1167" s="45"/>
      <c r="H1167" s="45"/>
      <c r="I1167" s="278"/>
      <c r="J1167" s="45"/>
      <c r="K1167" s="66"/>
      <c r="L1167" s="66"/>
    </row>
    <row r="1168" spans="1:12" x14ac:dyDescent="0.2">
      <c r="A1168" s="41"/>
      <c r="B1168" s="2"/>
      <c r="E1168" s="279"/>
      <c r="F1168" s="280"/>
      <c r="G1168" s="45"/>
      <c r="H1168" s="45"/>
      <c r="I1168" s="278"/>
      <c r="J1168" s="45"/>
      <c r="K1168" s="66"/>
      <c r="L1168" s="66"/>
    </row>
    <row r="1169" spans="1:12" x14ac:dyDescent="0.2">
      <c r="A1169" s="41"/>
      <c r="B1169" s="2"/>
      <c r="E1169" s="279"/>
      <c r="F1169" s="280"/>
      <c r="G1169" s="45"/>
      <c r="H1169" s="45"/>
      <c r="I1169" s="278"/>
      <c r="J1169" s="45"/>
      <c r="K1169" s="66"/>
      <c r="L1169" s="66"/>
    </row>
    <row r="1170" spans="1:12" x14ac:dyDescent="0.2">
      <c r="A1170" s="41"/>
      <c r="B1170" s="2"/>
      <c r="E1170" s="279"/>
      <c r="F1170" s="280"/>
      <c r="G1170" s="45"/>
      <c r="H1170" s="45"/>
      <c r="I1170" s="278"/>
      <c r="J1170" s="45"/>
      <c r="K1170" s="66"/>
      <c r="L1170" s="66"/>
    </row>
    <row r="1171" spans="1:12" x14ac:dyDescent="0.2">
      <c r="A1171" s="41"/>
      <c r="B1171" s="2"/>
      <c r="E1171" s="279"/>
      <c r="F1171" s="280"/>
      <c r="G1171" s="45"/>
      <c r="H1171" s="45"/>
      <c r="I1171" s="278"/>
      <c r="J1171" s="45"/>
      <c r="K1171" s="66"/>
      <c r="L1171" s="66"/>
    </row>
    <row r="1172" spans="1:12" x14ac:dyDescent="0.2">
      <c r="A1172" s="41"/>
      <c r="B1172" s="2"/>
      <c r="E1172" s="279"/>
      <c r="F1172" s="280"/>
      <c r="G1172" s="45"/>
      <c r="H1172" s="45"/>
      <c r="I1172" s="278"/>
      <c r="J1172" s="45"/>
      <c r="K1172" s="66"/>
      <c r="L1172" s="66"/>
    </row>
    <row r="1173" spans="1:12" x14ac:dyDescent="0.2">
      <c r="A1173" s="41"/>
      <c r="B1173" s="2"/>
      <c r="E1173" s="279"/>
      <c r="F1173" s="280"/>
      <c r="G1173" s="45"/>
      <c r="H1173" s="45"/>
      <c r="I1173" s="278"/>
      <c r="J1173" s="45"/>
      <c r="K1173" s="66"/>
      <c r="L1173" s="66"/>
    </row>
    <row r="1174" spans="1:12" x14ac:dyDescent="0.2">
      <c r="A1174" s="41"/>
      <c r="B1174" s="2"/>
      <c r="E1174" s="279"/>
      <c r="F1174" s="280"/>
      <c r="G1174" s="45"/>
      <c r="H1174" s="45"/>
      <c r="I1174" s="278"/>
      <c r="J1174" s="45"/>
      <c r="K1174" s="66"/>
      <c r="L1174" s="66"/>
    </row>
    <row r="1175" spans="1:12" x14ac:dyDescent="0.2">
      <c r="A1175" s="41"/>
      <c r="B1175" s="2"/>
      <c r="E1175" s="279"/>
      <c r="F1175" s="280"/>
      <c r="G1175" s="45"/>
      <c r="H1175" s="45"/>
      <c r="I1175" s="278"/>
      <c r="J1175" s="45"/>
      <c r="K1175" s="66"/>
      <c r="L1175" s="66"/>
    </row>
    <row r="1176" spans="1:12" x14ac:dyDescent="0.2">
      <c r="A1176" s="41"/>
      <c r="B1176" s="2"/>
      <c r="E1176" s="279"/>
      <c r="F1176" s="280"/>
      <c r="G1176" s="45"/>
      <c r="H1176" s="45"/>
      <c r="I1176" s="278"/>
      <c r="J1176" s="45"/>
      <c r="K1176" s="66"/>
      <c r="L1176" s="66"/>
    </row>
    <row r="1177" spans="1:12" x14ac:dyDescent="0.2">
      <c r="A1177" s="41"/>
      <c r="B1177" s="2"/>
      <c r="E1177" s="279"/>
      <c r="F1177" s="280"/>
      <c r="G1177" s="45"/>
      <c r="H1177" s="45"/>
      <c r="I1177" s="278"/>
      <c r="J1177" s="45"/>
      <c r="K1177" s="66"/>
      <c r="L1177" s="66"/>
    </row>
    <row r="1178" spans="1:12" x14ac:dyDescent="0.2">
      <c r="A1178" s="41"/>
      <c r="B1178" s="2"/>
      <c r="E1178" s="279"/>
      <c r="F1178" s="280"/>
      <c r="G1178" s="45"/>
      <c r="H1178" s="45"/>
      <c r="I1178" s="278"/>
      <c r="J1178" s="45"/>
      <c r="K1178" s="66"/>
      <c r="L1178" s="66"/>
    </row>
    <row r="1179" spans="1:12" x14ac:dyDescent="0.2">
      <c r="A1179" s="41"/>
      <c r="B1179" s="2"/>
      <c r="E1179" s="279"/>
      <c r="F1179" s="280"/>
      <c r="G1179" s="45"/>
      <c r="H1179" s="45"/>
      <c r="I1179" s="278"/>
      <c r="J1179" s="45"/>
      <c r="K1179" s="66"/>
      <c r="L1179" s="66"/>
    </row>
    <row r="1180" spans="1:12" x14ac:dyDescent="0.2">
      <c r="A1180" s="41"/>
      <c r="B1180" s="2"/>
      <c r="E1180" s="279"/>
      <c r="F1180" s="280"/>
      <c r="G1180" s="45"/>
      <c r="H1180" s="45"/>
      <c r="I1180" s="278"/>
      <c r="J1180" s="45"/>
      <c r="K1180" s="66"/>
      <c r="L1180" s="66"/>
    </row>
    <row r="1181" spans="1:12" x14ac:dyDescent="0.2">
      <c r="A1181" s="41"/>
      <c r="B1181" s="2"/>
      <c r="E1181" s="279"/>
      <c r="F1181" s="280"/>
      <c r="G1181" s="45"/>
      <c r="H1181" s="45"/>
      <c r="I1181" s="278"/>
      <c r="J1181" s="45"/>
      <c r="K1181" s="66"/>
      <c r="L1181" s="66"/>
    </row>
    <row r="1182" spans="1:12" x14ac:dyDescent="0.2">
      <c r="A1182" s="41"/>
      <c r="B1182" s="2"/>
      <c r="E1182" s="279"/>
      <c r="F1182" s="280"/>
      <c r="G1182" s="45"/>
      <c r="H1182" s="45"/>
      <c r="I1182" s="278"/>
      <c r="J1182" s="45"/>
      <c r="K1182" s="66"/>
      <c r="L1182" s="66"/>
    </row>
    <row r="1183" spans="1:12" x14ac:dyDescent="0.2">
      <c r="A1183" s="41"/>
      <c r="B1183" s="2"/>
      <c r="E1183" s="279"/>
      <c r="F1183" s="280"/>
      <c r="G1183" s="45"/>
      <c r="H1183" s="45"/>
      <c r="I1183" s="278"/>
      <c r="J1183" s="45"/>
      <c r="K1183" s="66"/>
      <c r="L1183" s="66"/>
    </row>
    <row r="1184" spans="1:12" x14ac:dyDescent="0.2">
      <c r="A1184" s="41"/>
      <c r="B1184" s="2"/>
      <c r="E1184" s="279"/>
      <c r="F1184" s="280"/>
      <c r="G1184" s="45"/>
      <c r="H1184" s="45"/>
      <c r="I1184" s="278"/>
      <c r="J1184" s="45"/>
      <c r="K1184" s="66"/>
      <c r="L1184" s="66"/>
    </row>
    <row r="1185" spans="1:12" x14ac:dyDescent="0.2">
      <c r="A1185" s="41"/>
      <c r="B1185" s="2"/>
      <c r="E1185" s="279"/>
      <c r="F1185" s="280"/>
      <c r="G1185" s="45"/>
      <c r="H1185" s="45"/>
      <c r="I1185" s="278"/>
      <c r="J1185" s="45"/>
      <c r="K1185" s="66"/>
      <c r="L1185" s="66"/>
    </row>
    <row r="1186" spans="1:12" x14ac:dyDescent="0.2">
      <c r="A1186" s="41"/>
      <c r="B1186" s="2"/>
      <c r="E1186" s="279"/>
      <c r="F1186" s="280"/>
      <c r="G1186" s="45"/>
      <c r="H1186" s="45"/>
      <c r="I1186" s="278"/>
      <c r="J1186" s="45"/>
      <c r="K1186" s="66"/>
      <c r="L1186" s="66"/>
    </row>
    <row r="1187" spans="1:12" x14ac:dyDescent="0.2">
      <c r="A1187" s="41"/>
      <c r="B1187" s="2"/>
      <c r="E1187" s="279"/>
      <c r="F1187" s="280"/>
      <c r="G1187" s="45"/>
      <c r="H1187" s="45"/>
      <c r="I1187" s="278"/>
      <c r="J1187" s="45"/>
      <c r="K1187" s="66"/>
      <c r="L1187" s="66"/>
    </row>
    <row r="1188" spans="1:12" x14ac:dyDescent="0.2">
      <c r="A1188" s="41"/>
      <c r="B1188" s="2"/>
      <c r="E1188" s="279"/>
      <c r="F1188" s="280"/>
      <c r="G1188" s="45"/>
      <c r="H1188" s="45"/>
      <c r="I1188" s="278"/>
      <c r="J1188" s="45"/>
      <c r="K1188" s="66"/>
      <c r="L1188" s="66"/>
    </row>
    <row r="1189" spans="1:12" x14ac:dyDescent="0.2">
      <c r="A1189" s="41"/>
      <c r="B1189" s="2"/>
      <c r="E1189" s="279"/>
      <c r="F1189" s="280"/>
      <c r="G1189" s="45"/>
      <c r="H1189" s="45"/>
      <c r="I1189" s="278"/>
      <c r="J1189" s="45"/>
      <c r="K1189" s="66"/>
      <c r="L1189" s="66"/>
    </row>
    <row r="1190" spans="1:12" x14ac:dyDescent="0.2">
      <c r="A1190" s="41"/>
      <c r="B1190" s="2"/>
      <c r="E1190" s="279"/>
      <c r="F1190" s="280"/>
      <c r="G1190" s="45"/>
      <c r="H1190" s="45"/>
      <c r="I1190" s="278"/>
      <c r="J1190" s="45"/>
      <c r="K1190" s="66"/>
      <c r="L1190" s="66"/>
    </row>
    <row r="1191" spans="1:12" x14ac:dyDescent="0.2">
      <c r="A1191" s="41"/>
      <c r="B1191" s="2"/>
      <c r="E1191" s="279"/>
      <c r="F1191" s="280"/>
      <c r="G1191" s="45"/>
      <c r="H1191" s="45"/>
      <c r="I1191" s="278"/>
      <c r="J1191" s="45"/>
      <c r="K1191" s="66"/>
      <c r="L1191" s="66"/>
    </row>
    <row r="1192" spans="1:12" x14ac:dyDescent="0.2">
      <c r="A1192" s="41"/>
      <c r="B1192" s="2"/>
      <c r="E1192" s="279"/>
      <c r="F1192" s="280"/>
      <c r="G1192" s="45"/>
      <c r="H1192" s="45"/>
      <c r="I1192" s="278"/>
      <c r="J1192" s="45"/>
      <c r="K1192" s="66"/>
      <c r="L1192" s="66"/>
    </row>
    <row r="1193" spans="1:12" x14ac:dyDescent="0.2">
      <c r="A1193" s="41"/>
      <c r="B1193" s="2"/>
      <c r="E1193" s="279"/>
      <c r="F1193" s="280"/>
      <c r="G1193" s="45"/>
      <c r="H1193" s="45"/>
      <c r="I1193" s="278"/>
      <c r="J1193" s="45"/>
      <c r="K1193" s="66"/>
      <c r="L1193" s="66"/>
    </row>
    <row r="1194" spans="1:12" x14ac:dyDescent="0.2">
      <c r="A1194" s="41"/>
      <c r="B1194" s="2"/>
      <c r="E1194" s="279"/>
      <c r="F1194" s="280"/>
      <c r="G1194" s="45"/>
      <c r="H1194" s="45"/>
      <c r="I1194" s="278"/>
      <c r="J1194" s="45"/>
      <c r="K1194" s="66"/>
      <c r="L1194" s="66"/>
    </row>
    <row r="1195" spans="1:12" x14ac:dyDescent="0.2">
      <c r="A1195" s="41"/>
      <c r="B1195" s="2"/>
      <c r="E1195" s="279"/>
      <c r="F1195" s="280"/>
      <c r="G1195" s="45"/>
      <c r="H1195" s="45"/>
      <c r="I1195" s="278"/>
      <c r="J1195" s="45"/>
      <c r="K1195" s="66"/>
      <c r="L1195" s="66"/>
    </row>
    <row r="1196" spans="1:12" x14ac:dyDescent="0.2">
      <c r="A1196" s="41"/>
      <c r="B1196" s="2"/>
      <c r="E1196" s="279"/>
      <c r="F1196" s="280"/>
      <c r="G1196" s="45"/>
      <c r="H1196" s="45"/>
      <c r="I1196" s="278"/>
      <c r="J1196" s="45"/>
      <c r="K1196" s="66"/>
      <c r="L1196" s="66"/>
    </row>
    <row r="1197" spans="1:12" x14ac:dyDescent="0.2">
      <c r="A1197" s="41"/>
      <c r="B1197" s="2"/>
      <c r="E1197" s="279"/>
      <c r="F1197" s="280"/>
      <c r="G1197" s="45"/>
      <c r="H1197" s="45"/>
      <c r="I1197" s="278"/>
      <c r="J1197" s="45"/>
      <c r="K1197" s="66"/>
      <c r="L1197" s="66"/>
    </row>
    <row r="1198" spans="1:12" x14ac:dyDescent="0.2">
      <c r="A1198" s="41"/>
      <c r="B1198" s="2"/>
      <c r="E1198" s="279"/>
      <c r="F1198" s="280"/>
      <c r="G1198" s="45"/>
      <c r="H1198" s="45"/>
      <c r="I1198" s="278"/>
      <c r="J1198" s="45"/>
      <c r="K1198" s="66"/>
      <c r="L1198" s="66"/>
    </row>
    <row r="1199" spans="1:12" x14ac:dyDescent="0.2">
      <c r="A1199" s="41"/>
      <c r="B1199" s="2"/>
      <c r="E1199" s="279"/>
      <c r="F1199" s="280"/>
      <c r="G1199" s="45"/>
      <c r="H1199" s="45"/>
      <c r="I1199" s="278"/>
      <c r="J1199" s="45"/>
      <c r="K1199" s="66"/>
      <c r="L1199" s="66"/>
    </row>
    <row r="1200" spans="1:12" x14ac:dyDescent="0.2">
      <c r="A1200" s="41"/>
      <c r="B1200" s="2"/>
      <c r="E1200" s="279"/>
      <c r="F1200" s="280"/>
      <c r="G1200" s="45"/>
      <c r="H1200" s="45"/>
      <c r="I1200" s="278"/>
      <c r="J1200" s="45"/>
      <c r="K1200" s="66"/>
      <c r="L1200" s="66"/>
    </row>
    <row r="1201" spans="1:12" x14ac:dyDescent="0.2">
      <c r="A1201" s="41"/>
      <c r="B1201" s="2"/>
      <c r="E1201" s="279"/>
      <c r="F1201" s="280"/>
      <c r="G1201" s="45"/>
      <c r="H1201" s="45"/>
      <c r="I1201" s="278"/>
      <c r="J1201" s="45"/>
      <c r="K1201" s="66"/>
      <c r="L1201" s="66"/>
    </row>
    <row r="1202" spans="1:12" x14ac:dyDescent="0.2">
      <c r="A1202" s="41"/>
      <c r="B1202" s="2"/>
      <c r="E1202" s="279"/>
      <c r="F1202" s="280"/>
      <c r="G1202" s="45"/>
      <c r="H1202" s="45"/>
      <c r="I1202" s="278"/>
      <c r="J1202" s="45"/>
      <c r="K1202" s="66"/>
      <c r="L1202" s="66"/>
    </row>
    <row r="1203" spans="1:12" x14ac:dyDescent="0.2">
      <c r="A1203" s="41"/>
      <c r="B1203" s="2"/>
      <c r="E1203" s="279"/>
      <c r="F1203" s="280"/>
      <c r="G1203" s="45"/>
      <c r="H1203" s="45"/>
      <c r="I1203" s="278"/>
      <c r="J1203" s="45"/>
      <c r="K1203" s="66"/>
      <c r="L1203" s="66"/>
    </row>
    <row r="1204" spans="1:12" x14ac:dyDescent="0.2">
      <c r="A1204" s="41"/>
      <c r="B1204" s="2"/>
      <c r="E1204" s="279"/>
      <c r="F1204" s="280"/>
      <c r="G1204" s="45"/>
      <c r="H1204" s="45"/>
      <c r="I1204" s="278"/>
      <c r="J1204" s="45"/>
      <c r="K1204" s="66"/>
      <c r="L1204" s="66"/>
    </row>
    <row r="1205" spans="1:12" x14ac:dyDescent="0.2">
      <c r="A1205" s="41"/>
      <c r="B1205" s="2"/>
      <c r="E1205" s="279"/>
      <c r="F1205" s="280"/>
      <c r="G1205" s="45"/>
      <c r="H1205" s="45"/>
      <c r="I1205" s="278"/>
      <c r="J1205" s="45"/>
      <c r="K1205" s="66"/>
      <c r="L1205" s="66"/>
    </row>
    <row r="1206" spans="1:12" x14ac:dyDescent="0.2">
      <c r="A1206" s="41"/>
      <c r="B1206" s="2"/>
      <c r="E1206" s="279"/>
      <c r="F1206" s="280"/>
      <c r="G1206" s="45"/>
      <c r="H1206" s="45"/>
      <c r="I1206" s="278"/>
      <c r="J1206" s="45"/>
      <c r="K1206" s="66"/>
      <c r="L1206" s="66"/>
    </row>
    <row r="1207" spans="1:12" x14ac:dyDescent="0.2">
      <c r="A1207" s="41"/>
      <c r="B1207" s="2"/>
      <c r="E1207" s="279"/>
      <c r="F1207" s="280"/>
      <c r="G1207" s="45"/>
      <c r="H1207" s="45"/>
      <c r="I1207" s="278"/>
      <c r="J1207" s="45"/>
      <c r="K1207" s="66"/>
      <c r="L1207" s="66"/>
    </row>
    <row r="1208" spans="1:12" x14ac:dyDescent="0.2">
      <c r="A1208" s="41"/>
      <c r="B1208" s="2"/>
      <c r="E1208" s="279"/>
      <c r="F1208" s="280"/>
      <c r="G1208" s="45"/>
      <c r="H1208" s="45"/>
      <c r="I1208" s="278"/>
      <c r="J1208" s="45"/>
      <c r="K1208" s="66"/>
      <c r="L1208" s="66"/>
    </row>
    <row r="1209" spans="1:12" x14ac:dyDescent="0.2">
      <c r="A1209" s="41"/>
      <c r="B1209" s="2"/>
      <c r="E1209" s="279"/>
      <c r="F1209" s="280"/>
      <c r="G1209" s="45"/>
      <c r="H1209" s="45"/>
      <c r="I1209" s="278"/>
      <c r="J1209" s="45"/>
      <c r="K1209" s="66"/>
      <c r="L1209" s="66"/>
    </row>
    <row r="1210" spans="1:12" x14ac:dyDescent="0.2">
      <c r="A1210" s="41"/>
      <c r="B1210" s="2"/>
      <c r="E1210" s="279"/>
      <c r="F1210" s="280"/>
      <c r="G1210" s="45"/>
      <c r="H1210" s="45"/>
      <c r="I1210" s="278"/>
      <c r="J1210" s="45"/>
      <c r="K1210" s="66"/>
      <c r="L1210" s="66"/>
    </row>
    <row r="1211" spans="1:12" x14ac:dyDescent="0.2">
      <c r="A1211" s="41"/>
      <c r="B1211" s="2"/>
      <c r="E1211" s="279"/>
      <c r="F1211" s="280"/>
      <c r="G1211" s="45"/>
      <c r="H1211" s="45"/>
      <c r="I1211" s="278"/>
      <c r="J1211" s="45"/>
      <c r="K1211" s="66"/>
      <c r="L1211" s="66"/>
    </row>
    <row r="1212" spans="1:12" x14ac:dyDescent="0.2">
      <c r="A1212" s="41"/>
      <c r="B1212" s="2"/>
      <c r="E1212" s="279"/>
      <c r="F1212" s="280"/>
      <c r="G1212" s="45"/>
      <c r="H1212" s="45"/>
      <c r="I1212" s="278"/>
      <c r="J1212" s="45"/>
      <c r="K1212" s="66"/>
      <c r="L1212" s="66"/>
    </row>
    <row r="1213" spans="1:12" x14ac:dyDescent="0.2">
      <c r="A1213" s="41"/>
      <c r="B1213" s="2"/>
      <c r="E1213" s="279"/>
      <c r="F1213" s="280"/>
      <c r="G1213" s="45"/>
      <c r="H1213" s="45"/>
      <c r="I1213" s="278"/>
      <c r="J1213" s="45"/>
      <c r="K1213" s="66"/>
      <c r="L1213" s="66"/>
    </row>
    <row r="1214" spans="1:12" x14ac:dyDescent="0.2">
      <c r="A1214" s="41"/>
      <c r="B1214" s="2"/>
      <c r="E1214" s="279"/>
      <c r="F1214" s="280"/>
      <c r="G1214" s="45"/>
      <c r="H1214" s="45"/>
      <c r="I1214" s="278"/>
      <c r="J1214" s="45"/>
      <c r="K1214" s="66"/>
      <c r="L1214" s="66"/>
    </row>
    <row r="1215" spans="1:12" x14ac:dyDescent="0.2">
      <c r="A1215" s="41"/>
      <c r="B1215" s="2"/>
      <c r="E1215" s="279"/>
      <c r="F1215" s="280"/>
      <c r="G1215" s="45"/>
      <c r="H1215" s="45"/>
      <c r="I1215" s="278"/>
      <c r="J1215" s="45"/>
      <c r="K1215" s="66"/>
      <c r="L1215" s="66"/>
    </row>
    <row r="1216" spans="1:12" x14ac:dyDescent="0.2">
      <c r="A1216" s="41"/>
      <c r="B1216" s="2"/>
      <c r="E1216" s="279"/>
      <c r="F1216" s="280"/>
      <c r="G1216" s="45"/>
      <c r="H1216" s="45"/>
      <c r="I1216" s="278"/>
      <c r="J1216" s="45"/>
      <c r="K1216" s="66"/>
      <c r="L1216" s="66"/>
    </row>
    <row r="1217" spans="1:12" x14ac:dyDescent="0.2">
      <c r="A1217" s="41"/>
      <c r="B1217" s="2"/>
      <c r="E1217" s="279"/>
      <c r="F1217" s="280"/>
      <c r="G1217" s="45"/>
      <c r="H1217" s="45"/>
      <c r="I1217" s="278"/>
      <c r="J1217" s="45"/>
      <c r="K1217" s="66"/>
      <c r="L1217" s="66"/>
    </row>
    <row r="1218" spans="1:12" x14ac:dyDescent="0.2">
      <c r="A1218" s="41"/>
      <c r="B1218" s="2"/>
      <c r="E1218" s="279"/>
      <c r="F1218" s="280"/>
      <c r="G1218" s="45"/>
      <c r="H1218" s="45"/>
      <c r="I1218" s="278"/>
      <c r="J1218" s="45"/>
      <c r="K1218" s="66"/>
      <c r="L1218" s="66"/>
    </row>
    <row r="1219" spans="1:12" x14ac:dyDescent="0.2">
      <c r="A1219" s="41"/>
      <c r="B1219" s="2"/>
      <c r="E1219" s="279"/>
      <c r="F1219" s="280"/>
      <c r="G1219" s="45"/>
      <c r="H1219" s="45"/>
      <c r="I1219" s="278"/>
      <c r="J1219" s="45"/>
      <c r="K1219" s="66"/>
      <c r="L1219" s="66"/>
    </row>
    <row r="1220" spans="1:12" x14ac:dyDescent="0.2">
      <c r="A1220" s="41"/>
      <c r="B1220" s="2"/>
      <c r="E1220" s="279"/>
      <c r="F1220" s="280"/>
      <c r="G1220" s="45"/>
      <c r="H1220" s="45"/>
      <c r="I1220" s="278"/>
      <c r="J1220" s="45"/>
      <c r="K1220" s="66"/>
      <c r="L1220" s="66"/>
    </row>
    <row r="1221" spans="1:12" x14ac:dyDescent="0.2">
      <c r="A1221" s="41"/>
      <c r="B1221" s="2"/>
      <c r="E1221" s="279"/>
      <c r="F1221" s="280"/>
      <c r="G1221" s="45"/>
      <c r="H1221" s="45"/>
      <c r="I1221" s="278"/>
      <c r="J1221" s="45"/>
      <c r="K1221" s="66"/>
      <c r="L1221" s="66"/>
    </row>
    <row r="1222" spans="1:12" x14ac:dyDescent="0.2">
      <c r="A1222" s="41"/>
      <c r="B1222" s="2"/>
      <c r="E1222" s="279"/>
      <c r="F1222" s="280"/>
      <c r="G1222" s="45"/>
      <c r="H1222" s="45"/>
      <c r="I1222" s="278"/>
      <c r="J1222" s="45"/>
      <c r="K1222" s="66"/>
      <c r="L1222" s="66"/>
    </row>
    <row r="1223" spans="1:12" x14ac:dyDescent="0.2">
      <c r="A1223" s="41"/>
      <c r="B1223" s="2"/>
      <c r="E1223" s="279"/>
      <c r="F1223" s="280"/>
      <c r="G1223" s="45"/>
      <c r="H1223" s="45"/>
      <c r="I1223" s="278"/>
      <c r="J1223" s="45"/>
      <c r="K1223" s="66"/>
      <c r="L1223" s="66"/>
    </row>
    <row r="1224" spans="1:12" x14ac:dyDescent="0.2">
      <c r="A1224" s="41"/>
      <c r="B1224" s="2"/>
      <c r="E1224" s="279"/>
      <c r="F1224" s="280"/>
      <c r="G1224" s="45"/>
      <c r="H1224" s="45"/>
      <c r="I1224" s="278"/>
      <c r="J1224" s="45"/>
      <c r="K1224" s="66"/>
      <c r="L1224" s="66"/>
    </row>
    <row r="1225" spans="1:12" x14ac:dyDescent="0.2">
      <c r="A1225" s="41"/>
      <c r="B1225" s="2"/>
      <c r="E1225" s="279"/>
      <c r="F1225" s="280"/>
      <c r="G1225" s="45"/>
      <c r="H1225" s="45"/>
      <c r="I1225" s="278"/>
      <c r="J1225" s="45"/>
      <c r="K1225" s="66"/>
      <c r="L1225" s="66"/>
    </row>
    <row r="1226" spans="1:12" x14ac:dyDescent="0.2">
      <c r="A1226" s="41"/>
      <c r="B1226" s="2"/>
      <c r="E1226" s="279"/>
      <c r="F1226" s="280"/>
      <c r="G1226" s="45"/>
      <c r="H1226" s="45"/>
      <c r="I1226" s="278"/>
      <c r="J1226" s="45"/>
      <c r="K1226" s="66"/>
      <c r="L1226" s="66"/>
    </row>
    <row r="1227" spans="1:12" x14ac:dyDescent="0.2">
      <c r="A1227" s="41"/>
      <c r="B1227" s="2"/>
      <c r="E1227" s="279"/>
      <c r="F1227" s="280"/>
      <c r="G1227" s="45"/>
      <c r="H1227" s="45"/>
      <c r="I1227" s="278"/>
      <c r="J1227" s="45"/>
      <c r="K1227" s="66"/>
      <c r="L1227" s="66"/>
    </row>
    <row r="1228" spans="1:12" x14ac:dyDescent="0.2">
      <c r="A1228" s="41"/>
      <c r="B1228" s="2"/>
      <c r="E1228" s="279"/>
      <c r="F1228" s="280"/>
      <c r="G1228" s="45"/>
      <c r="H1228" s="45"/>
      <c r="I1228" s="278"/>
      <c r="J1228" s="45"/>
      <c r="K1228" s="66"/>
      <c r="L1228" s="66"/>
    </row>
    <row r="1229" spans="1:12" x14ac:dyDescent="0.2">
      <c r="A1229" s="41"/>
      <c r="B1229" s="2"/>
      <c r="E1229" s="279"/>
      <c r="F1229" s="280"/>
      <c r="G1229" s="45"/>
      <c r="H1229" s="45"/>
      <c r="I1229" s="278"/>
      <c r="J1229" s="45"/>
      <c r="K1229" s="66"/>
      <c r="L1229" s="66"/>
    </row>
    <row r="1230" spans="1:12" x14ac:dyDescent="0.2">
      <c r="A1230" s="41"/>
      <c r="B1230" s="2"/>
      <c r="E1230" s="279"/>
      <c r="F1230" s="280"/>
      <c r="G1230" s="45"/>
      <c r="H1230" s="45"/>
      <c r="I1230" s="278"/>
      <c r="J1230" s="45"/>
      <c r="K1230" s="66"/>
      <c r="L1230" s="66"/>
    </row>
    <row r="1231" spans="1:12" x14ac:dyDescent="0.2">
      <c r="A1231" s="41"/>
      <c r="B1231" s="2"/>
      <c r="E1231" s="279"/>
      <c r="F1231" s="280"/>
      <c r="G1231" s="45"/>
      <c r="H1231" s="45"/>
      <c r="I1231" s="278"/>
      <c r="J1231" s="45"/>
      <c r="K1231" s="66"/>
      <c r="L1231" s="66"/>
    </row>
    <row r="1232" spans="1:12" x14ac:dyDescent="0.2">
      <c r="A1232" s="41"/>
      <c r="B1232" s="2"/>
      <c r="E1232" s="279"/>
      <c r="F1232" s="280"/>
      <c r="G1232" s="45"/>
      <c r="H1232" s="45"/>
      <c r="I1232" s="278"/>
      <c r="J1232" s="45"/>
      <c r="K1232" s="66"/>
      <c r="L1232" s="66"/>
    </row>
    <row r="1233" spans="1:12" x14ac:dyDescent="0.2">
      <c r="A1233" s="41"/>
      <c r="B1233" s="2"/>
      <c r="E1233" s="279"/>
      <c r="F1233" s="280"/>
      <c r="G1233" s="45"/>
      <c r="H1233" s="45"/>
      <c r="I1233" s="278"/>
      <c r="J1233" s="45"/>
      <c r="K1233" s="66"/>
      <c r="L1233" s="66"/>
    </row>
    <row r="1234" spans="1:12" x14ac:dyDescent="0.2">
      <c r="A1234" s="41"/>
      <c r="B1234" s="2"/>
      <c r="E1234" s="279"/>
      <c r="F1234" s="280"/>
      <c r="G1234" s="45"/>
      <c r="H1234" s="45"/>
      <c r="I1234" s="278"/>
      <c r="J1234" s="45"/>
      <c r="K1234" s="66"/>
      <c r="L1234" s="66"/>
    </row>
    <row r="1235" spans="1:12" x14ac:dyDescent="0.2">
      <c r="A1235" s="41"/>
      <c r="B1235" s="2"/>
      <c r="E1235" s="279"/>
      <c r="F1235" s="280"/>
      <c r="G1235" s="45"/>
      <c r="H1235" s="45"/>
      <c r="I1235" s="278"/>
      <c r="J1235" s="45"/>
      <c r="K1235" s="66"/>
      <c r="L1235" s="66"/>
    </row>
    <row r="1236" spans="1:12" x14ac:dyDescent="0.2">
      <c r="A1236" s="41"/>
      <c r="B1236" s="2"/>
      <c r="E1236" s="279"/>
      <c r="F1236" s="280"/>
      <c r="G1236" s="45"/>
      <c r="H1236" s="45"/>
      <c r="I1236" s="278"/>
      <c r="J1236" s="45"/>
      <c r="K1236" s="66"/>
      <c r="L1236" s="66"/>
    </row>
    <row r="1237" spans="1:12" x14ac:dyDescent="0.2">
      <c r="A1237" s="41"/>
      <c r="B1237" s="2"/>
      <c r="E1237" s="279"/>
      <c r="F1237" s="280"/>
      <c r="G1237" s="45"/>
      <c r="H1237" s="45"/>
      <c r="I1237" s="278"/>
      <c r="J1237" s="45"/>
      <c r="K1237" s="66"/>
      <c r="L1237" s="66"/>
    </row>
    <row r="1238" spans="1:12" x14ac:dyDescent="0.2">
      <c r="A1238" s="41"/>
      <c r="B1238" s="2"/>
      <c r="E1238" s="279"/>
      <c r="F1238" s="280"/>
      <c r="G1238" s="45"/>
      <c r="H1238" s="45"/>
      <c r="I1238" s="278"/>
      <c r="J1238" s="45"/>
      <c r="K1238" s="66"/>
      <c r="L1238" s="66"/>
    </row>
    <row r="1239" spans="1:12" x14ac:dyDescent="0.2">
      <c r="A1239" s="41"/>
      <c r="B1239" s="2"/>
      <c r="E1239" s="279"/>
      <c r="F1239" s="280"/>
      <c r="G1239" s="45"/>
      <c r="H1239" s="45"/>
      <c r="I1239" s="278"/>
      <c r="J1239" s="45"/>
      <c r="K1239" s="66"/>
      <c r="L1239" s="66"/>
    </row>
    <row r="1240" spans="1:12" x14ac:dyDescent="0.2">
      <c r="A1240" s="41"/>
      <c r="B1240" s="2"/>
      <c r="E1240" s="279"/>
      <c r="F1240" s="280"/>
      <c r="G1240" s="45"/>
      <c r="H1240" s="45"/>
      <c r="I1240" s="278"/>
      <c r="J1240" s="45"/>
      <c r="K1240" s="66"/>
      <c r="L1240" s="66"/>
    </row>
    <row r="1241" spans="1:12" x14ac:dyDescent="0.2">
      <c r="A1241" s="41"/>
      <c r="B1241" s="2"/>
      <c r="E1241" s="279"/>
      <c r="F1241" s="280"/>
      <c r="G1241" s="45"/>
      <c r="H1241" s="45"/>
      <c r="I1241" s="278"/>
      <c r="J1241" s="45"/>
      <c r="K1241" s="66"/>
      <c r="L1241" s="66"/>
    </row>
    <row r="1242" spans="1:12" x14ac:dyDescent="0.2">
      <c r="A1242" s="41"/>
      <c r="B1242" s="2"/>
      <c r="E1242" s="279"/>
      <c r="F1242" s="280"/>
      <c r="G1242" s="45"/>
      <c r="H1242" s="45"/>
      <c r="I1242" s="278"/>
      <c r="J1242" s="45"/>
      <c r="K1242" s="66"/>
      <c r="L1242" s="66"/>
    </row>
    <row r="1243" spans="1:12" x14ac:dyDescent="0.2">
      <c r="A1243" s="41"/>
      <c r="B1243" s="2"/>
      <c r="E1243" s="279"/>
      <c r="F1243" s="280"/>
      <c r="G1243" s="45"/>
      <c r="H1243" s="45"/>
      <c r="I1243" s="278"/>
      <c r="J1243" s="45"/>
      <c r="K1243" s="66"/>
      <c r="L1243" s="66"/>
    </row>
    <row r="1244" spans="1:12" x14ac:dyDescent="0.2">
      <c r="A1244" s="41"/>
      <c r="B1244" s="2"/>
      <c r="E1244" s="279"/>
      <c r="F1244" s="280"/>
      <c r="G1244" s="45"/>
      <c r="H1244" s="45"/>
      <c r="I1244" s="278"/>
      <c r="J1244" s="45"/>
      <c r="K1244" s="66"/>
      <c r="L1244" s="66"/>
    </row>
    <row r="1245" spans="1:12" x14ac:dyDescent="0.2">
      <c r="A1245" s="41"/>
      <c r="B1245" s="2"/>
      <c r="E1245" s="279"/>
      <c r="F1245" s="280"/>
      <c r="G1245" s="45"/>
      <c r="H1245" s="45"/>
      <c r="I1245" s="278"/>
      <c r="J1245" s="45"/>
      <c r="K1245" s="66"/>
      <c r="L1245" s="66"/>
    </row>
    <row r="1246" spans="1:12" x14ac:dyDescent="0.2">
      <c r="A1246" s="41"/>
      <c r="B1246" s="2"/>
      <c r="E1246" s="279"/>
      <c r="F1246" s="280"/>
      <c r="G1246" s="45"/>
      <c r="H1246" s="45"/>
      <c r="I1246" s="278"/>
      <c r="J1246" s="45"/>
      <c r="K1246" s="66"/>
      <c r="L1246" s="66"/>
    </row>
    <row r="1247" spans="1:12" x14ac:dyDescent="0.2">
      <c r="A1247" s="41"/>
      <c r="B1247" s="2"/>
      <c r="E1247" s="279"/>
      <c r="F1247" s="280"/>
      <c r="G1247" s="45"/>
      <c r="H1247" s="45"/>
      <c r="I1247" s="278"/>
      <c r="J1247" s="45"/>
      <c r="K1247" s="66"/>
      <c r="L1247" s="66"/>
    </row>
    <row r="1248" spans="1:12" x14ac:dyDescent="0.2">
      <c r="A1248" s="41"/>
      <c r="B1248" s="2"/>
      <c r="E1248" s="279"/>
      <c r="F1248" s="280"/>
      <c r="G1248" s="45"/>
      <c r="H1248" s="45"/>
      <c r="I1248" s="278"/>
      <c r="J1248" s="45"/>
      <c r="K1248" s="66"/>
      <c r="L1248" s="66"/>
    </row>
    <row r="1249" spans="1:12" x14ac:dyDescent="0.2">
      <c r="A1249" s="41"/>
      <c r="B1249" s="2"/>
      <c r="E1249" s="279"/>
      <c r="F1249" s="280"/>
      <c r="G1249" s="45"/>
      <c r="H1249" s="45"/>
      <c r="I1249" s="278"/>
      <c r="J1249" s="45"/>
      <c r="K1249" s="66"/>
      <c r="L1249" s="66"/>
    </row>
    <row r="1250" spans="1:12" x14ac:dyDescent="0.2">
      <c r="A1250" s="41"/>
      <c r="B1250" s="2"/>
      <c r="E1250" s="279"/>
      <c r="F1250" s="280"/>
      <c r="G1250" s="45"/>
      <c r="H1250" s="45"/>
      <c r="I1250" s="278"/>
      <c r="J1250" s="45"/>
      <c r="K1250" s="66"/>
      <c r="L1250" s="66"/>
    </row>
    <row r="1251" spans="1:12" x14ac:dyDescent="0.2">
      <c r="A1251" s="41"/>
      <c r="B1251" s="2"/>
      <c r="E1251" s="279"/>
      <c r="F1251" s="280"/>
      <c r="G1251" s="45"/>
      <c r="H1251" s="45"/>
      <c r="I1251" s="278"/>
      <c r="J1251" s="45"/>
      <c r="K1251" s="66"/>
      <c r="L1251" s="66"/>
    </row>
    <row r="1252" spans="1:12" x14ac:dyDescent="0.2">
      <c r="A1252" s="41"/>
      <c r="B1252" s="2"/>
      <c r="E1252" s="279"/>
      <c r="F1252" s="280"/>
      <c r="G1252" s="45"/>
      <c r="H1252" s="45"/>
      <c r="I1252" s="278"/>
      <c r="J1252" s="45"/>
      <c r="K1252" s="66"/>
      <c r="L1252" s="66"/>
    </row>
    <row r="1253" spans="1:12" x14ac:dyDescent="0.2">
      <c r="A1253" s="41"/>
      <c r="B1253" s="2"/>
      <c r="E1253" s="279"/>
      <c r="F1253" s="280"/>
      <c r="G1253" s="45"/>
      <c r="H1253" s="45"/>
      <c r="I1253" s="278"/>
      <c r="J1253" s="45"/>
      <c r="K1253" s="66"/>
      <c r="L1253" s="66"/>
    </row>
    <row r="1254" spans="1:12" x14ac:dyDescent="0.2">
      <c r="A1254" s="41"/>
      <c r="B1254" s="2"/>
      <c r="E1254" s="279"/>
      <c r="F1254" s="280"/>
      <c r="G1254" s="45"/>
      <c r="H1254" s="45"/>
      <c r="I1254" s="278"/>
      <c r="J1254" s="45"/>
      <c r="K1254" s="66"/>
      <c r="L1254" s="66"/>
    </row>
    <row r="1255" spans="1:12" x14ac:dyDescent="0.2">
      <c r="A1255" s="41"/>
      <c r="B1255" s="2"/>
      <c r="E1255" s="279"/>
      <c r="F1255" s="280"/>
      <c r="G1255" s="45"/>
      <c r="H1255" s="45"/>
      <c r="I1255" s="278"/>
      <c r="J1255" s="45"/>
      <c r="K1255" s="66"/>
      <c r="L1255" s="66"/>
    </row>
    <row r="1256" spans="1:12" x14ac:dyDescent="0.2">
      <c r="A1256" s="41"/>
      <c r="B1256" s="2"/>
      <c r="E1256" s="279"/>
      <c r="F1256" s="280"/>
      <c r="G1256" s="45"/>
      <c r="H1256" s="45"/>
      <c r="I1256" s="278"/>
      <c r="J1256" s="45"/>
      <c r="K1256" s="66"/>
      <c r="L1256" s="66"/>
    </row>
    <row r="1257" spans="1:12" x14ac:dyDescent="0.2">
      <c r="A1257" s="41"/>
      <c r="B1257" s="2"/>
      <c r="E1257" s="279"/>
      <c r="F1257" s="280"/>
      <c r="G1257" s="45"/>
      <c r="H1257" s="45"/>
      <c r="I1257" s="278"/>
      <c r="J1257" s="45"/>
      <c r="K1257" s="66"/>
      <c r="L1257" s="66"/>
    </row>
    <row r="1258" spans="1:12" x14ac:dyDescent="0.2">
      <c r="A1258" s="41"/>
      <c r="B1258" s="2"/>
      <c r="E1258" s="279"/>
      <c r="F1258" s="280"/>
      <c r="G1258" s="45"/>
      <c r="H1258" s="45"/>
      <c r="I1258" s="278"/>
      <c r="J1258" s="45"/>
      <c r="K1258" s="66"/>
      <c r="L1258" s="66"/>
    </row>
    <row r="1259" spans="1:12" x14ac:dyDescent="0.2">
      <c r="A1259" s="41"/>
      <c r="B1259" s="2"/>
      <c r="E1259" s="279"/>
      <c r="F1259" s="280"/>
      <c r="G1259" s="45"/>
      <c r="H1259" s="45"/>
      <c r="I1259" s="278"/>
      <c r="J1259" s="45"/>
      <c r="K1259" s="66"/>
      <c r="L1259" s="66"/>
    </row>
    <row r="1260" spans="1:12" x14ac:dyDescent="0.2">
      <c r="A1260" s="41"/>
      <c r="B1260" s="2"/>
      <c r="E1260" s="279"/>
      <c r="F1260" s="280"/>
      <c r="G1260" s="45"/>
      <c r="H1260" s="45"/>
      <c r="I1260" s="278"/>
      <c r="J1260" s="45"/>
      <c r="K1260" s="66"/>
      <c r="L1260" s="66"/>
    </row>
    <row r="1261" spans="1:12" x14ac:dyDescent="0.2">
      <c r="A1261" s="41"/>
      <c r="B1261" s="2"/>
      <c r="E1261" s="279"/>
      <c r="F1261" s="280"/>
      <c r="G1261" s="45"/>
      <c r="H1261" s="45"/>
      <c r="I1261" s="278"/>
      <c r="J1261" s="45"/>
      <c r="K1261" s="66"/>
      <c r="L1261" s="66"/>
    </row>
    <row r="1262" spans="1:12" x14ac:dyDescent="0.2">
      <c r="A1262" s="41"/>
      <c r="B1262" s="2"/>
      <c r="E1262" s="279"/>
      <c r="F1262" s="280"/>
      <c r="G1262" s="45"/>
      <c r="H1262" s="45"/>
      <c r="I1262" s="278"/>
      <c r="J1262" s="45"/>
      <c r="K1262" s="66"/>
      <c r="L1262" s="66"/>
    </row>
    <row r="1263" spans="1:12" x14ac:dyDescent="0.2">
      <c r="A1263" s="41"/>
      <c r="B1263" s="2"/>
      <c r="E1263" s="279"/>
      <c r="F1263" s="280"/>
      <c r="G1263" s="45"/>
      <c r="H1263" s="45"/>
      <c r="I1263" s="278"/>
      <c r="J1263" s="45"/>
      <c r="K1263" s="66"/>
      <c r="L1263" s="66"/>
    </row>
    <row r="1264" spans="1:12" x14ac:dyDescent="0.2">
      <c r="A1264" s="41"/>
      <c r="B1264" s="2"/>
      <c r="E1264" s="279"/>
      <c r="F1264" s="280"/>
      <c r="G1264" s="45"/>
      <c r="H1264" s="45"/>
      <c r="I1264" s="278"/>
      <c r="J1264" s="45"/>
      <c r="K1264" s="66"/>
      <c r="L1264" s="66"/>
    </row>
    <row r="1265" spans="1:12" x14ac:dyDescent="0.2">
      <c r="A1265" s="41"/>
      <c r="B1265" s="2"/>
      <c r="E1265" s="279"/>
      <c r="F1265" s="280"/>
      <c r="G1265" s="45"/>
      <c r="H1265" s="45"/>
      <c r="I1265" s="278"/>
      <c r="J1265" s="45"/>
      <c r="K1265" s="66"/>
      <c r="L1265" s="66"/>
    </row>
    <row r="1266" spans="1:12" x14ac:dyDescent="0.2">
      <c r="A1266" s="41"/>
      <c r="B1266" s="2"/>
      <c r="E1266" s="279"/>
      <c r="F1266" s="280"/>
      <c r="G1266" s="45"/>
      <c r="H1266" s="45"/>
      <c r="I1266" s="278"/>
      <c r="J1266" s="45"/>
      <c r="K1266" s="66"/>
      <c r="L1266" s="66"/>
    </row>
    <row r="1267" spans="1:12" x14ac:dyDescent="0.2">
      <c r="A1267" s="41"/>
      <c r="B1267" s="2"/>
      <c r="E1267" s="279"/>
      <c r="F1267" s="280"/>
      <c r="G1267" s="45"/>
      <c r="H1267" s="45"/>
      <c r="I1267" s="278"/>
      <c r="J1267" s="45"/>
      <c r="K1267" s="66"/>
      <c r="L1267" s="66"/>
    </row>
    <row r="1268" spans="1:12" x14ac:dyDescent="0.2">
      <c r="A1268" s="41"/>
      <c r="B1268" s="2"/>
      <c r="E1268" s="279"/>
      <c r="F1268" s="280"/>
      <c r="G1268" s="45"/>
      <c r="H1268" s="45"/>
      <c r="I1268" s="278"/>
      <c r="J1268" s="45"/>
      <c r="K1268" s="66"/>
      <c r="L1268" s="66"/>
    </row>
    <row r="1269" spans="1:12" x14ac:dyDescent="0.2">
      <c r="A1269" s="41"/>
      <c r="B1269" s="2"/>
      <c r="E1269" s="279"/>
      <c r="F1269" s="280"/>
      <c r="G1269" s="45"/>
      <c r="H1269" s="45"/>
      <c r="I1269" s="278"/>
      <c r="J1269" s="45"/>
      <c r="K1269" s="66"/>
      <c r="L1269" s="66"/>
    </row>
    <row r="1270" spans="1:12" x14ac:dyDescent="0.2">
      <c r="A1270" s="41"/>
      <c r="B1270" s="2"/>
      <c r="E1270" s="279"/>
      <c r="F1270" s="280"/>
      <c r="G1270" s="45"/>
      <c r="H1270" s="45"/>
      <c r="I1270" s="278"/>
      <c r="J1270" s="45"/>
      <c r="K1270" s="66"/>
      <c r="L1270" s="66"/>
    </row>
    <row r="1271" spans="1:12" x14ac:dyDescent="0.2">
      <c r="A1271" s="41"/>
      <c r="B1271" s="2"/>
      <c r="E1271" s="279"/>
      <c r="F1271" s="280"/>
      <c r="G1271" s="45"/>
      <c r="H1271" s="45"/>
      <c r="I1271" s="278"/>
      <c r="J1271" s="45"/>
      <c r="K1271" s="66"/>
      <c r="L1271" s="66"/>
    </row>
    <row r="1272" spans="1:12" x14ac:dyDescent="0.2">
      <c r="A1272" s="41"/>
      <c r="B1272" s="2"/>
      <c r="E1272" s="279"/>
      <c r="F1272" s="280"/>
      <c r="G1272" s="45"/>
      <c r="H1272" s="45"/>
      <c r="I1272" s="278"/>
      <c r="J1272" s="45"/>
      <c r="K1272" s="66"/>
      <c r="L1272" s="66"/>
    </row>
    <row r="1273" spans="1:12" x14ac:dyDescent="0.2">
      <c r="A1273" s="41"/>
      <c r="B1273" s="2"/>
      <c r="E1273" s="279"/>
      <c r="F1273" s="280"/>
      <c r="G1273" s="45"/>
      <c r="H1273" s="45"/>
      <c r="I1273" s="278"/>
      <c r="J1273" s="45"/>
      <c r="K1273" s="66"/>
      <c r="L1273" s="66"/>
    </row>
    <row r="1274" spans="1:12" x14ac:dyDescent="0.2">
      <c r="A1274" s="41"/>
      <c r="B1274" s="2"/>
      <c r="E1274" s="279"/>
      <c r="F1274" s="280"/>
      <c r="G1274" s="45"/>
      <c r="H1274" s="45"/>
      <c r="I1274" s="278"/>
      <c r="J1274" s="45"/>
      <c r="K1274" s="66"/>
      <c r="L1274" s="66"/>
    </row>
    <row r="1275" spans="1:12" x14ac:dyDescent="0.2">
      <c r="A1275" s="41"/>
      <c r="B1275" s="2"/>
      <c r="E1275" s="279"/>
      <c r="F1275" s="280"/>
      <c r="G1275" s="45"/>
      <c r="H1275" s="45"/>
      <c r="I1275" s="278"/>
      <c r="J1275" s="45"/>
      <c r="K1275" s="66"/>
      <c r="L1275" s="66"/>
    </row>
    <row r="1276" spans="1:12" x14ac:dyDescent="0.2">
      <c r="A1276" s="41"/>
      <c r="B1276" s="2"/>
      <c r="E1276" s="279"/>
      <c r="F1276" s="280"/>
      <c r="G1276" s="45"/>
      <c r="H1276" s="45"/>
      <c r="I1276" s="278"/>
      <c r="J1276" s="45"/>
      <c r="K1276" s="66"/>
      <c r="L1276" s="66"/>
    </row>
    <row r="1277" spans="1:12" x14ac:dyDescent="0.2">
      <c r="A1277" s="41"/>
      <c r="B1277" s="2"/>
      <c r="E1277" s="279"/>
      <c r="F1277" s="280"/>
      <c r="G1277" s="45"/>
      <c r="H1277" s="45"/>
      <c r="I1277" s="278"/>
      <c r="J1277" s="45"/>
      <c r="K1277" s="66"/>
      <c r="L1277" s="66"/>
    </row>
    <row r="1278" spans="1:12" x14ac:dyDescent="0.2">
      <c r="A1278" s="41"/>
      <c r="B1278" s="2"/>
      <c r="E1278" s="279"/>
      <c r="F1278" s="280"/>
      <c r="G1278" s="45"/>
      <c r="H1278" s="45"/>
      <c r="I1278" s="278"/>
      <c r="J1278" s="45"/>
      <c r="K1278" s="66"/>
      <c r="L1278" s="66"/>
    </row>
    <row r="1279" spans="1:12" x14ac:dyDescent="0.2">
      <c r="A1279" s="41"/>
      <c r="B1279" s="2"/>
      <c r="E1279" s="279"/>
      <c r="F1279" s="280"/>
      <c r="G1279" s="45"/>
      <c r="H1279" s="45"/>
      <c r="I1279" s="278"/>
      <c r="J1279" s="45"/>
      <c r="K1279" s="66"/>
      <c r="L1279" s="66"/>
    </row>
    <row r="1280" spans="1:12" x14ac:dyDescent="0.2">
      <c r="A1280" s="41"/>
      <c r="B1280" s="2"/>
      <c r="E1280" s="279"/>
      <c r="F1280" s="280"/>
      <c r="G1280" s="45"/>
      <c r="H1280" s="45"/>
      <c r="I1280" s="278"/>
      <c r="J1280" s="45"/>
      <c r="K1280" s="66"/>
      <c r="L1280" s="66"/>
    </row>
    <row r="1281" spans="1:12" x14ac:dyDescent="0.2">
      <c r="A1281" s="41"/>
      <c r="B1281" s="2"/>
      <c r="E1281" s="279"/>
      <c r="F1281" s="280"/>
      <c r="G1281" s="45"/>
      <c r="H1281" s="45"/>
      <c r="I1281" s="278"/>
      <c r="J1281" s="45"/>
      <c r="K1281" s="66"/>
      <c r="L1281" s="66"/>
    </row>
    <row r="1282" spans="1:12" x14ac:dyDescent="0.2">
      <c r="A1282" s="41"/>
      <c r="B1282" s="2"/>
      <c r="E1282" s="279"/>
      <c r="F1282" s="280"/>
      <c r="G1282" s="45"/>
      <c r="H1282" s="45"/>
      <c r="I1282" s="278"/>
      <c r="J1282" s="45"/>
      <c r="K1282" s="66"/>
      <c r="L1282" s="66"/>
    </row>
    <row r="1283" spans="1:12" x14ac:dyDescent="0.2">
      <c r="A1283" s="41"/>
      <c r="B1283" s="2"/>
      <c r="E1283" s="279"/>
      <c r="F1283" s="280"/>
      <c r="G1283" s="45"/>
      <c r="H1283" s="45"/>
      <c r="I1283" s="278"/>
      <c r="J1283" s="45"/>
      <c r="K1283" s="66"/>
      <c r="L1283" s="66"/>
    </row>
    <row r="1284" spans="1:12" x14ac:dyDescent="0.2">
      <c r="A1284" s="41"/>
      <c r="B1284" s="2"/>
      <c r="E1284" s="279"/>
      <c r="F1284" s="280"/>
      <c r="G1284" s="45"/>
      <c r="H1284" s="45"/>
      <c r="I1284" s="278"/>
      <c r="J1284" s="45"/>
      <c r="K1284" s="66"/>
      <c r="L1284" s="66"/>
    </row>
    <row r="1285" spans="1:12" x14ac:dyDescent="0.2">
      <c r="A1285" s="41"/>
      <c r="B1285" s="2"/>
      <c r="E1285" s="279"/>
      <c r="F1285" s="280"/>
      <c r="G1285" s="45"/>
      <c r="H1285" s="45"/>
      <c r="I1285" s="278"/>
      <c r="J1285" s="45"/>
      <c r="K1285" s="66"/>
      <c r="L1285" s="66"/>
    </row>
    <row r="1286" spans="1:12" x14ac:dyDescent="0.2">
      <c r="A1286" s="41"/>
      <c r="B1286" s="2"/>
      <c r="E1286" s="279"/>
      <c r="F1286" s="280"/>
      <c r="G1286" s="45"/>
      <c r="H1286" s="45"/>
      <c r="I1286" s="278"/>
      <c r="J1286" s="45"/>
      <c r="K1286" s="66"/>
      <c r="L1286" s="66"/>
    </row>
    <row r="1287" spans="1:12" x14ac:dyDescent="0.2">
      <c r="A1287" s="41"/>
      <c r="B1287" s="2"/>
      <c r="E1287" s="279"/>
      <c r="F1287" s="280"/>
      <c r="G1287" s="45"/>
      <c r="H1287" s="45"/>
      <c r="I1287" s="278"/>
      <c r="J1287" s="45"/>
      <c r="K1287" s="66"/>
      <c r="L1287" s="66"/>
    </row>
    <row r="1288" spans="1:12" x14ac:dyDescent="0.2">
      <c r="A1288" s="41"/>
      <c r="B1288" s="2"/>
      <c r="E1288" s="279"/>
      <c r="F1288" s="280"/>
      <c r="G1288" s="45"/>
      <c r="H1288" s="45"/>
      <c r="I1288" s="278"/>
      <c r="J1288" s="45"/>
      <c r="K1288" s="66"/>
      <c r="L1288" s="66"/>
    </row>
    <row r="1289" spans="1:12" x14ac:dyDescent="0.2">
      <c r="A1289" s="41"/>
      <c r="B1289" s="2"/>
      <c r="E1289" s="279"/>
      <c r="F1289" s="280"/>
      <c r="G1289" s="45"/>
      <c r="H1289" s="45"/>
      <c r="I1289" s="278"/>
      <c r="J1289" s="45"/>
      <c r="K1289" s="66"/>
      <c r="L1289" s="66"/>
    </row>
    <row r="1290" spans="1:12" x14ac:dyDescent="0.2">
      <c r="A1290" s="41"/>
      <c r="B1290" s="2"/>
      <c r="E1290" s="279"/>
      <c r="F1290" s="280"/>
      <c r="G1290" s="45"/>
      <c r="H1290" s="45"/>
      <c r="I1290" s="278"/>
      <c r="J1290" s="45"/>
      <c r="K1290" s="66"/>
      <c r="L1290" s="66"/>
    </row>
    <row r="1291" spans="1:12" x14ac:dyDescent="0.2">
      <c r="A1291" s="41"/>
      <c r="B1291" s="2"/>
      <c r="E1291" s="279"/>
      <c r="F1291" s="280"/>
      <c r="G1291" s="45"/>
      <c r="H1291" s="45"/>
      <c r="I1291" s="278"/>
      <c r="J1291" s="45"/>
      <c r="K1291" s="66"/>
      <c r="L1291" s="66"/>
    </row>
    <row r="1292" spans="1:12" x14ac:dyDescent="0.2">
      <c r="A1292" s="41"/>
      <c r="B1292" s="2"/>
      <c r="E1292" s="279"/>
      <c r="F1292" s="280"/>
      <c r="G1292" s="45"/>
      <c r="H1292" s="45"/>
      <c r="I1292" s="278"/>
      <c r="J1292" s="45"/>
      <c r="K1292" s="66"/>
      <c r="L1292" s="66"/>
    </row>
    <row r="1293" spans="1:12" x14ac:dyDescent="0.2">
      <c r="A1293" s="41"/>
      <c r="B1293" s="2"/>
      <c r="E1293" s="279"/>
      <c r="F1293" s="280"/>
      <c r="G1293" s="45"/>
      <c r="H1293" s="45"/>
      <c r="I1293" s="278"/>
      <c r="J1293" s="45"/>
      <c r="K1293" s="66"/>
      <c r="L1293" s="66"/>
    </row>
    <row r="1294" spans="1:12" x14ac:dyDescent="0.2">
      <c r="A1294" s="41"/>
      <c r="B1294" s="2"/>
      <c r="E1294" s="279"/>
      <c r="F1294" s="280"/>
      <c r="G1294" s="45"/>
      <c r="H1294" s="45"/>
      <c r="I1294" s="278"/>
      <c r="J1294" s="45"/>
      <c r="K1294" s="66"/>
      <c r="L1294" s="66"/>
    </row>
    <row r="1295" spans="1:12" x14ac:dyDescent="0.2">
      <c r="A1295" s="41"/>
      <c r="B1295" s="2"/>
      <c r="E1295" s="279"/>
      <c r="F1295" s="280"/>
      <c r="G1295" s="45"/>
      <c r="H1295" s="45"/>
      <c r="I1295" s="278"/>
      <c r="J1295" s="45"/>
      <c r="K1295" s="66"/>
      <c r="L1295" s="66"/>
    </row>
    <row r="1296" spans="1:12" x14ac:dyDescent="0.2">
      <c r="A1296" s="41"/>
      <c r="B1296" s="2"/>
      <c r="E1296" s="279"/>
      <c r="F1296" s="280"/>
      <c r="G1296" s="45"/>
      <c r="H1296" s="45"/>
      <c r="I1296" s="278"/>
      <c r="J1296" s="45"/>
      <c r="K1296" s="66"/>
      <c r="L1296" s="66"/>
    </row>
    <row r="1297" spans="1:12" x14ac:dyDescent="0.2">
      <c r="A1297" s="41"/>
      <c r="B1297" s="2"/>
      <c r="E1297" s="279"/>
      <c r="F1297" s="280"/>
      <c r="G1297" s="45"/>
      <c r="H1297" s="45"/>
      <c r="I1297" s="278"/>
      <c r="J1297" s="45"/>
      <c r="K1297" s="66"/>
      <c r="L1297" s="66"/>
    </row>
    <row r="1298" spans="1:12" x14ac:dyDescent="0.2">
      <c r="A1298" s="41"/>
      <c r="B1298" s="2"/>
      <c r="E1298" s="279"/>
      <c r="F1298" s="280"/>
      <c r="G1298" s="45"/>
      <c r="H1298" s="45"/>
      <c r="I1298" s="278"/>
      <c r="J1298" s="45"/>
      <c r="K1298" s="66"/>
      <c r="L1298" s="66"/>
    </row>
    <row r="1299" spans="1:12" x14ac:dyDescent="0.2">
      <c r="A1299" s="41"/>
      <c r="B1299" s="2"/>
      <c r="E1299" s="279"/>
      <c r="F1299" s="280"/>
      <c r="G1299" s="45"/>
      <c r="H1299" s="45"/>
      <c r="I1299" s="278"/>
      <c r="J1299" s="45"/>
      <c r="K1299" s="66"/>
      <c r="L1299" s="66"/>
    </row>
    <row r="1300" spans="1:12" x14ac:dyDescent="0.2">
      <c r="A1300" s="41"/>
      <c r="B1300" s="2"/>
      <c r="E1300" s="279"/>
      <c r="F1300" s="280"/>
      <c r="G1300" s="45"/>
      <c r="H1300" s="45"/>
      <c r="I1300" s="278"/>
      <c r="J1300" s="45"/>
      <c r="K1300" s="66"/>
      <c r="L1300" s="66"/>
    </row>
    <row r="1301" spans="1:12" x14ac:dyDescent="0.2">
      <c r="A1301" s="41"/>
      <c r="B1301" s="2"/>
      <c r="E1301" s="279"/>
      <c r="F1301" s="280"/>
      <c r="G1301" s="45"/>
      <c r="H1301" s="45"/>
      <c r="I1301" s="278"/>
      <c r="J1301" s="45"/>
      <c r="K1301" s="66"/>
      <c r="L1301" s="66"/>
    </row>
    <row r="1302" spans="1:12" x14ac:dyDescent="0.2">
      <c r="A1302" s="41"/>
      <c r="B1302" s="2"/>
      <c r="E1302" s="279"/>
      <c r="F1302" s="280"/>
      <c r="G1302" s="45"/>
      <c r="H1302" s="45"/>
      <c r="I1302" s="278"/>
      <c r="J1302" s="45"/>
      <c r="K1302" s="66"/>
      <c r="L1302" s="66"/>
    </row>
    <row r="1303" spans="1:12" x14ac:dyDescent="0.2">
      <c r="A1303" s="41"/>
      <c r="B1303" s="2"/>
      <c r="E1303" s="279"/>
      <c r="F1303" s="280"/>
      <c r="G1303" s="45"/>
      <c r="H1303" s="45"/>
      <c r="I1303" s="278"/>
      <c r="J1303" s="45"/>
      <c r="K1303" s="66"/>
      <c r="L1303" s="66"/>
    </row>
    <row r="1304" spans="1:12" x14ac:dyDescent="0.2">
      <c r="A1304" s="41"/>
      <c r="B1304" s="2"/>
      <c r="E1304" s="279"/>
      <c r="F1304" s="280"/>
      <c r="G1304" s="45"/>
      <c r="H1304" s="45"/>
      <c r="I1304" s="278"/>
      <c r="J1304" s="45"/>
      <c r="K1304" s="66"/>
      <c r="L1304" s="66"/>
    </row>
    <row r="1305" spans="1:12" x14ac:dyDescent="0.2">
      <c r="A1305" s="41"/>
      <c r="B1305" s="2"/>
      <c r="E1305" s="279"/>
      <c r="F1305" s="280"/>
      <c r="G1305" s="45"/>
      <c r="H1305" s="45"/>
      <c r="I1305" s="278"/>
      <c r="J1305" s="45"/>
      <c r="K1305" s="66"/>
      <c r="L1305" s="66"/>
    </row>
    <row r="1306" spans="1:12" x14ac:dyDescent="0.2">
      <c r="A1306" s="41"/>
      <c r="B1306" s="2"/>
      <c r="E1306" s="279"/>
      <c r="F1306" s="280"/>
      <c r="G1306" s="45"/>
      <c r="H1306" s="45"/>
      <c r="I1306" s="278"/>
      <c r="J1306" s="45"/>
      <c r="K1306" s="66"/>
      <c r="L1306" s="66"/>
    </row>
    <row r="1307" spans="1:12" x14ac:dyDescent="0.2">
      <c r="A1307" s="41"/>
      <c r="B1307" s="2"/>
      <c r="E1307" s="279"/>
      <c r="F1307" s="280"/>
      <c r="G1307" s="45"/>
      <c r="H1307" s="45"/>
      <c r="I1307" s="278"/>
      <c r="J1307" s="45"/>
      <c r="K1307" s="66"/>
      <c r="L1307" s="66"/>
    </row>
    <row r="1308" spans="1:12" x14ac:dyDescent="0.2">
      <c r="A1308" s="41"/>
      <c r="B1308" s="2"/>
      <c r="E1308" s="279"/>
      <c r="F1308" s="280"/>
      <c r="G1308" s="45"/>
      <c r="H1308" s="45"/>
      <c r="I1308" s="278"/>
      <c r="J1308" s="45"/>
      <c r="K1308" s="66"/>
      <c r="L1308" s="66"/>
    </row>
    <row r="1309" spans="1:12" x14ac:dyDescent="0.2">
      <c r="A1309" s="41"/>
      <c r="B1309" s="2"/>
      <c r="E1309" s="279"/>
      <c r="F1309" s="280"/>
      <c r="G1309" s="45"/>
      <c r="H1309" s="45"/>
      <c r="I1309" s="278"/>
      <c r="J1309" s="45"/>
      <c r="K1309" s="66"/>
      <c r="L1309" s="66"/>
    </row>
    <row r="1310" spans="1:12" x14ac:dyDescent="0.2">
      <c r="A1310" s="41"/>
      <c r="B1310" s="2"/>
      <c r="E1310" s="279"/>
      <c r="F1310" s="280"/>
      <c r="G1310" s="45"/>
      <c r="H1310" s="45"/>
      <c r="I1310" s="278"/>
      <c r="J1310" s="45"/>
      <c r="K1310" s="66"/>
      <c r="L1310" s="66"/>
    </row>
    <row r="1311" spans="1:12" x14ac:dyDescent="0.2">
      <c r="A1311" s="41"/>
      <c r="B1311" s="2"/>
      <c r="E1311" s="279"/>
      <c r="F1311" s="280"/>
      <c r="G1311" s="45"/>
      <c r="H1311" s="45"/>
      <c r="I1311" s="278"/>
      <c r="J1311" s="45"/>
      <c r="K1311" s="66"/>
      <c r="L1311" s="66"/>
    </row>
    <row r="1312" spans="1:12" x14ac:dyDescent="0.2">
      <c r="A1312" s="41"/>
      <c r="B1312" s="2"/>
      <c r="E1312" s="279"/>
      <c r="F1312" s="280"/>
      <c r="G1312" s="45"/>
      <c r="H1312" s="45"/>
      <c r="I1312" s="278"/>
      <c r="J1312" s="45"/>
      <c r="K1312" s="66"/>
      <c r="L1312" s="66"/>
    </row>
    <row r="1313" spans="1:12" x14ac:dyDescent="0.2">
      <c r="A1313" s="41"/>
      <c r="B1313" s="2"/>
      <c r="E1313" s="279"/>
      <c r="F1313" s="280"/>
      <c r="G1313" s="45"/>
      <c r="H1313" s="45"/>
      <c r="I1313" s="278"/>
      <c r="J1313" s="45"/>
      <c r="K1313" s="66"/>
      <c r="L1313" s="66"/>
    </row>
    <row r="1314" spans="1:12" x14ac:dyDescent="0.2">
      <c r="A1314" s="41"/>
      <c r="B1314" s="2"/>
      <c r="E1314" s="279"/>
      <c r="F1314" s="280"/>
      <c r="G1314" s="45"/>
      <c r="H1314" s="45"/>
      <c r="I1314" s="278"/>
      <c r="J1314" s="45"/>
      <c r="K1314" s="66"/>
      <c r="L1314" s="66"/>
    </row>
    <row r="1315" spans="1:12" x14ac:dyDescent="0.2">
      <c r="A1315" s="41"/>
      <c r="B1315" s="2"/>
      <c r="E1315" s="279"/>
      <c r="F1315" s="280"/>
      <c r="G1315" s="45"/>
      <c r="H1315" s="45"/>
      <c r="I1315" s="278"/>
      <c r="J1315" s="45"/>
      <c r="K1315" s="66"/>
      <c r="L1315" s="66"/>
    </row>
    <row r="1316" spans="1:12" x14ac:dyDescent="0.2">
      <c r="A1316" s="41"/>
      <c r="B1316" s="2"/>
      <c r="E1316" s="279"/>
      <c r="F1316" s="280"/>
      <c r="G1316" s="45"/>
      <c r="H1316" s="45"/>
      <c r="I1316" s="278"/>
      <c r="J1316" s="45"/>
      <c r="K1316" s="66"/>
      <c r="L1316" s="66"/>
    </row>
    <row r="1317" spans="1:12" x14ac:dyDescent="0.2">
      <c r="A1317" s="41"/>
      <c r="B1317" s="2"/>
      <c r="E1317" s="279"/>
      <c r="F1317" s="280"/>
      <c r="G1317" s="45"/>
      <c r="H1317" s="45"/>
      <c r="I1317" s="278"/>
      <c r="J1317" s="45"/>
      <c r="K1317" s="66"/>
      <c r="L1317" s="66"/>
    </row>
    <row r="1318" spans="1:12" x14ac:dyDescent="0.2">
      <c r="A1318" s="41"/>
      <c r="B1318" s="2"/>
      <c r="E1318" s="279"/>
      <c r="F1318" s="280"/>
      <c r="G1318" s="45"/>
      <c r="H1318" s="45"/>
      <c r="I1318" s="278"/>
      <c r="J1318" s="45"/>
      <c r="K1318" s="66"/>
      <c r="L1318" s="66"/>
    </row>
    <row r="1319" spans="1:12" x14ac:dyDescent="0.2">
      <c r="A1319" s="41"/>
      <c r="B1319" s="2"/>
      <c r="E1319" s="279"/>
      <c r="F1319" s="280"/>
      <c r="G1319" s="45"/>
      <c r="H1319" s="45"/>
      <c r="I1319" s="278"/>
      <c r="J1319" s="45"/>
      <c r="K1319" s="66"/>
      <c r="L1319" s="66"/>
    </row>
    <row r="1320" spans="1:12" x14ac:dyDescent="0.2">
      <c r="A1320" s="41"/>
      <c r="B1320" s="2"/>
      <c r="E1320" s="279"/>
      <c r="F1320" s="280"/>
      <c r="G1320" s="45"/>
      <c r="H1320" s="45"/>
      <c r="I1320" s="278"/>
      <c r="J1320" s="45"/>
      <c r="K1320" s="66"/>
      <c r="L1320" s="66"/>
    </row>
    <row r="1321" spans="1:12" x14ac:dyDescent="0.2">
      <c r="A1321" s="41"/>
      <c r="B1321" s="2"/>
      <c r="E1321" s="279"/>
      <c r="F1321" s="280"/>
      <c r="G1321" s="45"/>
      <c r="H1321" s="45"/>
      <c r="I1321" s="278"/>
      <c r="J1321" s="45"/>
      <c r="K1321" s="66"/>
      <c r="L1321" s="66"/>
    </row>
    <row r="1322" spans="1:12" x14ac:dyDescent="0.2">
      <c r="A1322" s="41"/>
      <c r="B1322" s="2"/>
      <c r="E1322" s="279"/>
      <c r="F1322" s="280"/>
      <c r="G1322" s="45"/>
      <c r="H1322" s="45"/>
      <c r="I1322" s="278"/>
      <c r="J1322" s="45"/>
      <c r="K1322" s="66"/>
      <c r="L1322" s="66"/>
    </row>
    <row r="1323" spans="1:12" x14ac:dyDescent="0.2">
      <c r="A1323" s="41"/>
      <c r="B1323" s="2"/>
      <c r="E1323" s="279"/>
      <c r="F1323" s="280"/>
      <c r="G1323" s="45"/>
      <c r="H1323" s="45"/>
      <c r="I1323" s="278"/>
      <c r="J1323" s="45"/>
      <c r="K1323" s="66"/>
      <c r="L1323" s="66"/>
    </row>
    <row r="1324" spans="1:12" x14ac:dyDescent="0.2">
      <c r="A1324" s="41"/>
      <c r="B1324" s="2"/>
      <c r="E1324" s="279"/>
      <c r="F1324" s="280"/>
      <c r="G1324" s="45"/>
      <c r="H1324" s="45"/>
      <c r="I1324" s="278"/>
      <c r="J1324" s="45"/>
      <c r="K1324" s="66"/>
      <c r="L1324" s="66"/>
    </row>
    <row r="1325" spans="1:12" x14ac:dyDescent="0.2">
      <c r="A1325" s="41"/>
      <c r="B1325" s="2"/>
      <c r="E1325" s="279"/>
      <c r="F1325" s="280"/>
      <c r="G1325" s="45"/>
      <c r="H1325" s="45"/>
      <c r="I1325" s="278"/>
      <c r="J1325" s="45"/>
      <c r="K1325" s="66"/>
      <c r="L1325" s="66"/>
    </row>
    <row r="1326" spans="1:12" x14ac:dyDescent="0.2">
      <c r="A1326" s="41"/>
      <c r="B1326" s="2"/>
      <c r="E1326" s="279"/>
      <c r="F1326" s="280"/>
      <c r="G1326" s="45"/>
      <c r="H1326" s="45"/>
      <c r="I1326" s="278"/>
      <c r="J1326" s="45"/>
      <c r="K1326" s="66"/>
      <c r="L1326" s="66"/>
    </row>
    <row r="1327" spans="1:12" x14ac:dyDescent="0.2">
      <c r="A1327" s="41"/>
      <c r="B1327" s="2"/>
      <c r="E1327" s="279"/>
      <c r="F1327" s="280"/>
      <c r="G1327" s="45"/>
      <c r="H1327" s="45"/>
      <c r="I1327" s="278"/>
      <c r="J1327" s="45"/>
      <c r="K1327" s="66"/>
      <c r="L1327" s="66"/>
    </row>
    <row r="1328" spans="1:12" x14ac:dyDescent="0.2">
      <c r="A1328" s="41"/>
      <c r="B1328" s="2"/>
      <c r="E1328" s="279"/>
      <c r="F1328" s="280"/>
      <c r="G1328" s="45"/>
      <c r="H1328" s="45"/>
      <c r="I1328" s="278"/>
      <c r="J1328" s="45"/>
      <c r="K1328" s="66"/>
      <c r="L1328" s="66"/>
    </row>
    <row r="1329" spans="1:12" x14ac:dyDescent="0.2">
      <c r="A1329" s="41"/>
      <c r="B1329" s="2"/>
      <c r="E1329" s="279"/>
      <c r="F1329" s="280"/>
      <c r="G1329" s="45"/>
      <c r="H1329" s="45"/>
      <c r="I1329" s="278"/>
      <c r="J1329" s="45"/>
      <c r="K1329" s="66"/>
      <c r="L1329" s="66"/>
    </row>
    <row r="1330" spans="1:12" x14ac:dyDescent="0.2">
      <c r="A1330" s="41"/>
      <c r="B1330" s="2"/>
      <c r="E1330" s="279"/>
      <c r="F1330" s="280"/>
      <c r="G1330" s="45"/>
      <c r="H1330" s="45"/>
      <c r="I1330" s="278"/>
      <c r="J1330" s="45"/>
      <c r="K1330" s="66"/>
      <c r="L1330" s="66"/>
    </row>
    <row r="1331" spans="1:12" x14ac:dyDescent="0.2">
      <c r="A1331" s="41"/>
      <c r="B1331" s="2"/>
      <c r="E1331" s="279"/>
      <c r="F1331" s="280"/>
      <c r="G1331" s="45"/>
      <c r="H1331" s="45"/>
      <c r="I1331" s="278"/>
      <c r="J1331" s="45"/>
      <c r="K1331" s="66"/>
      <c r="L1331" s="66"/>
    </row>
    <row r="1332" spans="1:12" x14ac:dyDescent="0.2">
      <c r="A1332" s="41"/>
      <c r="B1332" s="2"/>
      <c r="E1332" s="279"/>
      <c r="F1332" s="280"/>
      <c r="G1332" s="45"/>
      <c r="H1332" s="45"/>
      <c r="I1332" s="278"/>
      <c r="J1332" s="45"/>
      <c r="K1332" s="66"/>
      <c r="L1332" s="66"/>
    </row>
    <row r="1333" spans="1:12" x14ac:dyDescent="0.2">
      <c r="A1333" s="41"/>
      <c r="B1333" s="2"/>
      <c r="E1333" s="279"/>
      <c r="F1333" s="280"/>
      <c r="G1333" s="45"/>
      <c r="H1333" s="45"/>
      <c r="I1333" s="278"/>
      <c r="J1333" s="45"/>
      <c r="K1333" s="66"/>
      <c r="L1333" s="66"/>
    </row>
    <row r="1334" spans="1:12" x14ac:dyDescent="0.2">
      <c r="A1334" s="41"/>
      <c r="B1334" s="2"/>
      <c r="E1334" s="279"/>
      <c r="F1334" s="280"/>
      <c r="G1334" s="45"/>
      <c r="H1334" s="45"/>
      <c r="I1334" s="278"/>
      <c r="J1334" s="45"/>
      <c r="K1334" s="66"/>
      <c r="L1334" s="66"/>
    </row>
    <row r="1335" spans="1:12" x14ac:dyDescent="0.2">
      <c r="A1335" s="41"/>
      <c r="B1335" s="2"/>
      <c r="E1335" s="279"/>
      <c r="F1335" s="280"/>
      <c r="G1335" s="45"/>
      <c r="H1335" s="45"/>
      <c r="I1335" s="278"/>
      <c r="J1335" s="45"/>
      <c r="K1335" s="66"/>
      <c r="L1335" s="66"/>
    </row>
    <row r="1336" spans="1:12" x14ac:dyDescent="0.2">
      <c r="A1336" s="41"/>
      <c r="B1336" s="2"/>
      <c r="E1336" s="279"/>
      <c r="F1336" s="280"/>
      <c r="G1336" s="45"/>
      <c r="H1336" s="45"/>
      <c r="I1336" s="278"/>
      <c r="J1336" s="45"/>
      <c r="K1336" s="66"/>
      <c r="L1336" s="66"/>
    </row>
    <row r="1337" spans="1:12" x14ac:dyDescent="0.2">
      <c r="A1337" s="41"/>
      <c r="B1337" s="2"/>
      <c r="E1337" s="279"/>
      <c r="F1337" s="280"/>
      <c r="G1337" s="45"/>
      <c r="H1337" s="45"/>
      <c r="I1337" s="278"/>
      <c r="J1337" s="45"/>
      <c r="K1337" s="66"/>
      <c r="L1337" s="66"/>
    </row>
    <row r="1338" spans="1:12" x14ac:dyDescent="0.2">
      <c r="A1338" s="41"/>
      <c r="B1338" s="2"/>
      <c r="E1338" s="279"/>
      <c r="F1338" s="280"/>
      <c r="G1338" s="45"/>
      <c r="H1338" s="45"/>
      <c r="I1338" s="278"/>
      <c r="J1338" s="45"/>
      <c r="K1338" s="66"/>
      <c r="L1338" s="66"/>
    </row>
    <row r="1339" spans="1:12" x14ac:dyDescent="0.2">
      <c r="A1339" s="41"/>
      <c r="B1339" s="2"/>
      <c r="E1339" s="279"/>
      <c r="F1339" s="280"/>
      <c r="G1339" s="45"/>
      <c r="H1339" s="45"/>
      <c r="I1339" s="278"/>
      <c r="J1339" s="45"/>
      <c r="K1339" s="66"/>
      <c r="L1339" s="66"/>
    </row>
    <row r="1340" spans="1:12" x14ac:dyDescent="0.2">
      <c r="A1340" s="41"/>
      <c r="B1340" s="2"/>
      <c r="E1340" s="279"/>
      <c r="F1340" s="280"/>
      <c r="G1340" s="45"/>
      <c r="H1340" s="45"/>
      <c r="I1340" s="278"/>
      <c r="J1340" s="45"/>
      <c r="K1340" s="66"/>
      <c r="L1340" s="66"/>
    </row>
    <row r="1341" spans="1:12" x14ac:dyDescent="0.2">
      <c r="A1341" s="41"/>
      <c r="B1341" s="2"/>
      <c r="E1341" s="279"/>
      <c r="F1341" s="280"/>
      <c r="G1341" s="45"/>
      <c r="H1341" s="45"/>
      <c r="I1341" s="278"/>
      <c r="J1341" s="45"/>
      <c r="K1341" s="66"/>
      <c r="L1341" s="66"/>
    </row>
    <row r="1342" spans="1:12" x14ac:dyDescent="0.2">
      <c r="A1342" s="41"/>
      <c r="B1342" s="2"/>
      <c r="E1342" s="279"/>
      <c r="F1342" s="280"/>
      <c r="G1342" s="45"/>
      <c r="H1342" s="45"/>
      <c r="I1342" s="278"/>
      <c r="J1342" s="45"/>
      <c r="K1342" s="66"/>
      <c r="L1342" s="66"/>
    </row>
    <row r="1343" spans="1:12" x14ac:dyDescent="0.2">
      <c r="A1343" s="41"/>
      <c r="B1343" s="2"/>
      <c r="E1343" s="279"/>
      <c r="F1343" s="280"/>
      <c r="G1343" s="45"/>
      <c r="H1343" s="45"/>
      <c r="I1343" s="278"/>
      <c r="J1343" s="45"/>
      <c r="K1343" s="66"/>
      <c r="L1343" s="66"/>
    </row>
    <row r="1344" spans="1:12" x14ac:dyDescent="0.2">
      <c r="A1344" s="41"/>
      <c r="B1344" s="2"/>
      <c r="E1344" s="279"/>
      <c r="F1344" s="280"/>
      <c r="G1344" s="45"/>
      <c r="H1344" s="45"/>
      <c r="I1344" s="278"/>
      <c r="J1344" s="45"/>
      <c r="K1344" s="66"/>
      <c r="L1344" s="66"/>
    </row>
    <row r="1345" spans="1:12" x14ac:dyDescent="0.2">
      <c r="A1345" s="41"/>
      <c r="B1345" s="2"/>
      <c r="E1345" s="279"/>
      <c r="F1345" s="280"/>
      <c r="G1345" s="45"/>
      <c r="H1345" s="45"/>
      <c r="I1345" s="278"/>
      <c r="J1345" s="45"/>
      <c r="K1345" s="66"/>
      <c r="L1345" s="66"/>
    </row>
    <row r="1346" spans="1:12" x14ac:dyDescent="0.2">
      <c r="A1346" s="41"/>
      <c r="B1346" s="2"/>
      <c r="E1346" s="279"/>
      <c r="F1346" s="280"/>
      <c r="G1346" s="45"/>
      <c r="H1346" s="45"/>
      <c r="I1346" s="278"/>
      <c r="J1346" s="45"/>
      <c r="K1346" s="66"/>
      <c r="L1346" s="66"/>
    </row>
    <row r="1347" spans="1:12" x14ac:dyDescent="0.2">
      <c r="A1347" s="41"/>
      <c r="B1347" s="2"/>
      <c r="E1347" s="279"/>
      <c r="F1347" s="280"/>
      <c r="G1347" s="45"/>
      <c r="H1347" s="45"/>
      <c r="I1347" s="278"/>
      <c r="J1347" s="45"/>
      <c r="K1347" s="66"/>
      <c r="L1347" s="66"/>
    </row>
    <row r="1348" spans="1:12" x14ac:dyDescent="0.2">
      <c r="A1348" s="41"/>
      <c r="B1348" s="2"/>
      <c r="E1348" s="279"/>
      <c r="F1348" s="280"/>
      <c r="G1348" s="45"/>
      <c r="H1348" s="45"/>
      <c r="I1348" s="278"/>
      <c r="J1348" s="45"/>
      <c r="K1348" s="66"/>
      <c r="L1348" s="66"/>
    </row>
    <row r="1349" spans="1:12" x14ac:dyDescent="0.2">
      <c r="A1349" s="41"/>
      <c r="B1349" s="2"/>
      <c r="E1349" s="279"/>
      <c r="F1349" s="280"/>
      <c r="G1349" s="45"/>
      <c r="H1349" s="45"/>
      <c r="I1349" s="278"/>
      <c r="J1349" s="45"/>
      <c r="K1349" s="66"/>
      <c r="L1349" s="66"/>
    </row>
    <row r="1350" spans="1:12" x14ac:dyDescent="0.2">
      <c r="A1350" s="41"/>
      <c r="B1350" s="2"/>
      <c r="E1350" s="279"/>
      <c r="F1350" s="280"/>
      <c r="G1350" s="45"/>
      <c r="H1350" s="45"/>
      <c r="I1350" s="278"/>
      <c r="J1350" s="45"/>
      <c r="K1350" s="66"/>
      <c r="L1350" s="66"/>
    </row>
    <row r="1351" spans="1:12" x14ac:dyDescent="0.2">
      <c r="A1351" s="41"/>
      <c r="B1351" s="2"/>
      <c r="E1351" s="279"/>
      <c r="F1351" s="280"/>
      <c r="G1351" s="45"/>
      <c r="H1351" s="45"/>
      <c r="I1351" s="278"/>
      <c r="J1351" s="45"/>
      <c r="K1351" s="66"/>
      <c r="L1351" s="66"/>
    </row>
    <row r="1352" spans="1:12" x14ac:dyDescent="0.2">
      <c r="A1352" s="41"/>
      <c r="B1352" s="2"/>
      <c r="E1352" s="279"/>
      <c r="F1352" s="280"/>
      <c r="G1352" s="45"/>
      <c r="H1352" s="45"/>
      <c r="I1352" s="278"/>
      <c r="J1352" s="45"/>
      <c r="K1352" s="66"/>
      <c r="L1352" s="66"/>
    </row>
    <row r="1353" spans="1:12" x14ac:dyDescent="0.2">
      <c r="A1353" s="41"/>
      <c r="B1353" s="2"/>
      <c r="E1353" s="279"/>
      <c r="F1353" s="280"/>
      <c r="G1353" s="45"/>
      <c r="H1353" s="45"/>
      <c r="I1353" s="278"/>
      <c r="J1353" s="45"/>
      <c r="K1353" s="66"/>
      <c r="L1353" s="66"/>
    </row>
    <row r="1354" spans="1:12" x14ac:dyDescent="0.2">
      <c r="A1354" s="41"/>
      <c r="B1354" s="2"/>
      <c r="E1354" s="279"/>
      <c r="F1354" s="280"/>
      <c r="G1354" s="45"/>
      <c r="H1354" s="45"/>
      <c r="I1354" s="278"/>
      <c r="J1354" s="45"/>
      <c r="K1354" s="66"/>
      <c r="L1354" s="66"/>
    </row>
    <row r="1355" spans="1:12" x14ac:dyDescent="0.2">
      <c r="A1355" s="41"/>
      <c r="B1355" s="2"/>
      <c r="E1355" s="279"/>
      <c r="F1355" s="280"/>
      <c r="G1355" s="45"/>
      <c r="H1355" s="45"/>
      <c r="I1355" s="278"/>
      <c r="J1355" s="45"/>
      <c r="K1355" s="66"/>
      <c r="L1355" s="66"/>
    </row>
    <row r="1356" spans="1:12" x14ac:dyDescent="0.2">
      <c r="A1356" s="41"/>
      <c r="B1356" s="2"/>
      <c r="E1356" s="279"/>
      <c r="F1356" s="280"/>
      <c r="G1356" s="45"/>
      <c r="H1356" s="45"/>
      <c r="I1356" s="278"/>
      <c r="J1356" s="45"/>
      <c r="K1356" s="66"/>
      <c r="L1356" s="66"/>
    </row>
    <row r="1357" spans="1:12" x14ac:dyDescent="0.2">
      <c r="A1357" s="41"/>
      <c r="B1357" s="2"/>
      <c r="E1357" s="279"/>
      <c r="F1357" s="280"/>
      <c r="G1357" s="45"/>
      <c r="H1357" s="45"/>
      <c r="I1357" s="278"/>
      <c r="J1357" s="45"/>
      <c r="K1357" s="66"/>
      <c r="L1357" s="66"/>
    </row>
    <row r="1358" spans="1:12" x14ac:dyDescent="0.2">
      <c r="A1358" s="41"/>
      <c r="B1358" s="2"/>
      <c r="E1358" s="279"/>
      <c r="F1358" s="280"/>
      <c r="G1358" s="45"/>
      <c r="H1358" s="45"/>
      <c r="I1358" s="278"/>
      <c r="J1358" s="45"/>
      <c r="K1358" s="66"/>
      <c r="L1358" s="66"/>
    </row>
    <row r="1359" spans="1:12" x14ac:dyDescent="0.2">
      <c r="A1359" s="41"/>
      <c r="B1359" s="2"/>
      <c r="E1359" s="279"/>
      <c r="F1359" s="280"/>
      <c r="G1359" s="45"/>
      <c r="H1359" s="45"/>
      <c r="I1359" s="278"/>
      <c r="J1359" s="45"/>
      <c r="K1359" s="66"/>
      <c r="L1359" s="66"/>
    </row>
    <row r="1360" spans="1:12" x14ac:dyDescent="0.2">
      <c r="A1360" s="41"/>
      <c r="B1360" s="2"/>
      <c r="E1360" s="279"/>
      <c r="F1360" s="280"/>
      <c r="G1360" s="45"/>
      <c r="H1360" s="45"/>
      <c r="I1360" s="278"/>
      <c r="J1360" s="45"/>
      <c r="K1360" s="66"/>
      <c r="L1360" s="66"/>
    </row>
    <row r="1361" spans="1:12" x14ac:dyDescent="0.2">
      <c r="A1361" s="41"/>
      <c r="B1361" s="2"/>
      <c r="E1361" s="279"/>
      <c r="F1361" s="280"/>
      <c r="G1361" s="45"/>
      <c r="H1361" s="45"/>
      <c r="I1361" s="278"/>
      <c r="J1361" s="45"/>
      <c r="K1361" s="66"/>
      <c r="L1361" s="66"/>
    </row>
    <row r="1362" spans="1:12" x14ac:dyDescent="0.2">
      <c r="A1362" s="41"/>
      <c r="B1362" s="2"/>
      <c r="E1362" s="279"/>
      <c r="F1362" s="280"/>
      <c r="G1362" s="45"/>
      <c r="H1362" s="45"/>
      <c r="I1362" s="278"/>
      <c r="J1362" s="45"/>
      <c r="K1362" s="66"/>
      <c r="L1362" s="66"/>
    </row>
    <row r="1363" spans="1:12" x14ac:dyDescent="0.2">
      <c r="A1363" s="41"/>
      <c r="B1363" s="2"/>
      <c r="E1363" s="279"/>
      <c r="F1363" s="280"/>
      <c r="G1363" s="45"/>
      <c r="H1363" s="45"/>
      <c r="I1363" s="278"/>
      <c r="J1363" s="45"/>
      <c r="K1363" s="66"/>
      <c r="L1363" s="66"/>
    </row>
    <row r="1364" spans="1:12" x14ac:dyDescent="0.2">
      <c r="A1364" s="41"/>
      <c r="B1364" s="2"/>
      <c r="E1364" s="279"/>
      <c r="F1364" s="280"/>
      <c r="G1364" s="45"/>
      <c r="H1364" s="45"/>
      <c r="I1364" s="278"/>
      <c r="J1364" s="45"/>
      <c r="K1364" s="66"/>
      <c r="L1364" s="66"/>
    </row>
    <row r="1365" spans="1:12" x14ac:dyDescent="0.2">
      <c r="A1365" s="41"/>
      <c r="B1365" s="2"/>
      <c r="E1365" s="279"/>
      <c r="F1365" s="280"/>
      <c r="G1365" s="45"/>
      <c r="H1365" s="45"/>
      <c r="I1365" s="278"/>
      <c r="J1365" s="45"/>
      <c r="K1365" s="66"/>
      <c r="L1365" s="66"/>
    </row>
    <row r="1366" spans="1:12" x14ac:dyDescent="0.2">
      <c r="A1366" s="41"/>
      <c r="B1366" s="2"/>
      <c r="E1366" s="279"/>
      <c r="F1366" s="280"/>
      <c r="G1366" s="45"/>
      <c r="H1366" s="45"/>
      <c r="I1366" s="278"/>
      <c r="J1366" s="45"/>
      <c r="K1366" s="66"/>
      <c r="L1366" s="66"/>
    </row>
    <row r="1367" spans="1:12" x14ac:dyDescent="0.2">
      <c r="A1367" s="41"/>
      <c r="B1367" s="2"/>
      <c r="E1367" s="279"/>
      <c r="F1367" s="280"/>
      <c r="G1367" s="45"/>
      <c r="H1367" s="45"/>
      <c r="I1367" s="278"/>
      <c r="J1367" s="45"/>
      <c r="K1367" s="66"/>
      <c r="L1367" s="66"/>
    </row>
    <row r="1368" spans="1:12" x14ac:dyDescent="0.2">
      <c r="A1368" s="41"/>
      <c r="B1368" s="2"/>
      <c r="E1368" s="279"/>
      <c r="F1368" s="280"/>
      <c r="G1368" s="45"/>
      <c r="H1368" s="45"/>
      <c r="I1368" s="278"/>
      <c r="J1368" s="45"/>
      <c r="K1368" s="66"/>
      <c r="L1368" s="66"/>
    </row>
    <row r="1369" spans="1:12" x14ac:dyDescent="0.2">
      <c r="A1369" s="41"/>
      <c r="B1369" s="2"/>
      <c r="E1369" s="279"/>
      <c r="F1369" s="280"/>
      <c r="G1369" s="45"/>
      <c r="H1369" s="45"/>
      <c r="I1369" s="278"/>
      <c r="J1369" s="45"/>
      <c r="K1369" s="66"/>
      <c r="L1369" s="66"/>
    </row>
    <row r="1370" spans="1:12" x14ac:dyDescent="0.2">
      <c r="A1370" s="41"/>
      <c r="B1370" s="2"/>
      <c r="E1370" s="279"/>
      <c r="F1370" s="280"/>
      <c r="G1370" s="45"/>
      <c r="H1370" s="45"/>
      <c r="I1370" s="278"/>
      <c r="J1370" s="45"/>
      <c r="K1370" s="66"/>
      <c r="L1370" s="66"/>
    </row>
    <row r="1371" spans="1:12" x14ac:dyDescent="0.2">
      <c r="A1371" s="41"/>
      <c r="B1371" s="2"/>
      <c r="E1371" s="279"/>
      <c r="F1371" s="280"/>
      <c r="G1371" s="45"/>
      <c r="H1371" s="45"/>
      <c r="I1371" s="278"/>
      <c r="J1371" s="45"/>
      <c r="K1371" s="66"/>
      <c r="L1371" s="66"/>
    </row>
    <row r="1372" spans="1:12" x14ac:dyDescent="0.2">
      <c r="A1372" s="41"/>
      <c r="B1372" s="2"/>
      <c r="E1372" s="279"/>
      <c r="F1372" s="280"/>
      <c r="G1372" s="45"/>
      <c r="H1372" s="45"/>
      <c r="I1372" s="278"/>
      <c r="J1372" s="45"/>
      <c r="K1372" s="66"/>
      <c r="L1372" s="66"/>
    </row>
    <row r="1373" spans="1:12" x14ac:dyDescent="0.2">
      <c r="A1373" s="41"/>
      <c r="B1373" s="2"/>
      <c r="E1373" s="279"/>
      <c r="F1373" s="280"/>
      <c r="G1373" s="45"/>
      <c r="H1373" s="45"/>
      <c r="I1373" s="278"/>
      <c r="J1373" s="45"/>
      <c r="K1373" s="66"/>
      <c r="L1373" s="66"/>
    </row>
    <row r="1374" spans="1:12" x14ac:dyDescent="0.2">
      <c r="A1374" s="41"/>
      <c r="B1374" s="2"/>
      <c r="E1374" s="279"/>
      <c r="F1374" s="280"/>
      <c r="G1374" s="45"/>
      <c r="H1374" s="45"/>
      <c r="I1374" s="278"/>
      <c r="J1374" s="45"/>
      <c r="K1374" s="66"/>
      <c r="L1374" s="66"/>
    </row>
    <row r="1375" spans="1:12" x14ac:dyDescent="0.2">
      <c r="A1375" s="41"/>
      <c r="B1375" s="2"/>
      <c r="E1375" s="279"/>
      <c r="F1375" s="280"/>
      <c r="G1375" s="45"/>
      <c r="H1375" s="45"/>
      <c r="I1375" s="278"/>
      <c r="J1375" s="45"/>
      <c r="K1375" s="66"/>
      <c r="L1375" s="66"/>
    </row>
    <row r="1376" spans="1:12" x14ac:dyDescent="0.2">
      <c r="A1376" s="41"/>
      <c r="B1376" s="2"/>
      <c r="E1376" s="279"/>
      <c r="F1376" s="280"/>
      <c r="G1376" s="45"/>
      <c r="H1376" s="45"/>
      <c r="I1376" s="278"/>
      <c r="J1376" s="45"/>
      <c r="K1376" s="66"/>
      <c r="L1376" s="66"/>
    </row>
    <row r="1377" spans="1:12" x14ac:dyDescent="0.2">
      <c r="A1377" s="41"/>
      <c r="B1377" s="2"/>
      <c r="E1377" s="279"/>
      <c r="F1377" s="280"/>
      <c r="G1377" s="45"/>
      <c r="H1377" s="45"/>
      <c r="I1377" s="278"/>
      <c r="J1377" s="45"/>
      <c r="K1377" s="66"/>
      <c r="L1377" s="66"/>
    </row>
    <row r="1378" spans="1:12" x14ac:dyDescent="0.2">
      <c r="A1378" s="41"/>
      <c r="B1378" s="2"/>
      <c r="E1378" s="279"/>
      <c r="F1378" s="280"/>
      <c r="G1378" s="45"/>
      <c r="H1378" s="45"/>
      <c r="I1378" s="278"/>
      <c r="J1378" s="45"/>
      <c r="K1378" s="66"/>
      <c r="L1378" s="66"/>
    </row>
    <row r="1379" spans="1:12" x14ac:dyDescent="0.2">
      <c r="A1379" s="41"/>
      <c r="B1379" s="2"/>
      <c r="E1379" s="279"/>
      <c r="F1379" s="280"/>
      <c r="G1379" s="45"/>
      <c r="H1379" s="45"/>
      <c r="I1379" s="278"/>
      <c r="J1379" s="45"/>
      <c r="K1379" s="66"/>
      <c r="L1379" s="66"/>
    </row>
    <row r="1380" spans="1:12" x14ac:dyDescent="0.2">
      <c r="A1380" s="41"/>
      <c r="B1380" s="2"/>
      <c r="E1380" s="279"/>
      <c r="F1380" s="280"/>
      <c r="G1380" s="45"/>
      <c r="H1380" s="45"/>
      <c r="I1380" s="278"/>
      <c r="J1380" s="45"/>
      <c r="K1380" s="66"/>
      <c r="L1380" s="66"/>
    </row>
    <row r="1381" spans="1:12" x14ac:dyDescent="0.2">
      <c r="A1381" s="41"/>
      <c r="B1381" s="2"/>
      <c r="E1381" s="279"/>
      <c r="F1381" s="280"/>
      <c r="G1381" s="45"/>
      <c r="H1381" s="45"/>
      <c r="I1381" s="278"/>
      <c r="J1381" s="45"/>
      <c r="K1381" s="66"/>
      <c r="L1381" s="66"/>
    </row>
    <row r="1382" spans="1:12" x14ac:dyDescent="0.2">
      <c r="A1382" s="41"/>
      <c r="B1382" s="2"/>
      <c r="E1382" s="279"/>
      <c r="F1382" s="280"/>
      <c r="G1382" s="45"/>
      <c r="H1382" s="45"/>
      <c r="I1382" s="278"/>
      <c r="J1382" s="45"/>
      <c r="K1382" s="66"/>
      <c r="L1382" s="66"/>
    </row>
    <row r="1383" spans="1:12" x14ac:dyDescent="0.2">
      <c r="A1383" s="41"/>
      <c r="B1383" s="2"/>
      <c r="E1383" s="279"/>
      <c r="F1383" s="280"/>
      <c r="G1383" s="45"/>
      <c r="H1383" s="45"/>
      <c r="I1383" s="278"/>
      <c r="J1383" s="45"/>
      <c r="K1383" s="66"/>
      <c r="L1383" s="66"/>
    </row>
    <row r="1384" spans="1:12" x14ac:dyDescent="0.2">
      <c r="A1384" s="41"/>
      <c r="B1384" s="2"/>
      <c r="E1384" s="279"/>
      <c r="F1384" s="280"/>
      <c r="G1384" s="45"/>
      <c r="H1384" s="45"/>
      <c r="I1384" s="278"/>
      <c r="J1384" s="45"/>
      <c r="K1384" s="66"/>
      <c r="L1384" s="66"/>
    </row>
    <row r="1385" spans="1:12" x14ac:dyDescent="0.2">
      <c r="A1385" s="41"/>
      <c r="B1385" s="2"/>
      <c r="E1385" s="279"/>
      <c r="F1385" s="280"/>
      <c r="G1385" s="45"/>
      <c r="H1385" s="45"/>
      <c r="I1385" s="278"/>
      <c r="J1385" s="45"/>
      <c r="K1385" s="66"/>
      <c r="L1385" s="66"/>
    </row>
    <row r="1386" spans="1:12" x14ac:dyDescent="0.2">
      <c r="A1386" s="41"/>
      <c r="B1386" s="2"/>
      <c r="E1386" s="279"/>
      <c r="F1386" s="280"/>
      <c r="G1386" s="45"/>
      <c r="H1386" s="45"/>
      <c r="I1386" s="278"/>
      <c r="J1386" s="45"/>
      <c r="K1386" s="66"/>
      <c r="L1386" s="66"/>
    </row>
    <row r="1387" spans="1:12" x14ac:dyDescent="0.2">
      <c r="A1387" s="41"/>
      <c r="B1387" s="2"/>
      <c r="E1387" s="279"/>
      <c r="F1387" s="280"/>
      <c r="G1387" s="45"/>
      <c r="H1387" s="45"/>
      <c r="I1387" s="278"/>
      <c r="J1387" s="45"/>
      <c r="K1387" s="66"/>
      <c r="L1387" s="66"/>
    </row>
    <row r="1388" spans="1:12" x14ac:dyDescent="0.2">
      <c r="A1388" s="41"/>
      <c r="B1388" s="2"/>
      <c r="E1388" s="279"/>
      <c r="F1388" s="280"/>
      <c r="G1388" s="45"/>
      <c r="H1388" s="45"/>
      <c r="I1388" s="278"/>
      <c r="J1388" s="45"/>
      <c r="K1388" s="66"/>
      <c r="L1388" s="66"/>
    </row>
    <row r="1389" spans="1:12" x14ac:dyDescent="0.2">
      <c r="A1389" s="41"/>
      <c r="B1389" s="2"/>
      <c r="E1389" s="279"/>
      <c r="F1389" s="280"/>
      <c r="G1389" s="45"/>
      <c r="H1389" s="45"/>
      <c r="I1389" s="278"/>
      <c r="J1389" s="45"/>
      <c r="K1389" s="66"/>
      <c r="L1389" s="66"/>
    </row>
    <row r="1390" spans="1:12" x14ac:dyDescent="0.2">
      <c r="A1390" s="41"/>
      <c r="B1390" s="2"/>
      <c r="E1390" s="279"/>
      <c r="F1390" s="280"/>
      <c r="G1390" s="45"/>
      <c r="H1390" s="45"/>
      <c r="I1390" s="278"/>
      <c r="J1390" s="45"/>
      <c r="K1390" s="66"/>
      <c r="L1390" s="66"/>
    </row>
    <row r="1391" spans="1:12" x14ac:dyDescent="0.2">
      <c r="A1391" s="41"/>
      <c r="B1391" s="2"/>
      <c r="E1391" s="279"/>
      <c r="F1391" s="280"/>
      <c r="G1391" s="45"/>
      <c r="H1391" s="45"/>
      <c r="I1391" s="278"/>
      <c r="J1391" s="45"/>
      <c r="K1391" s="66"/>
      <c r="L1391" s="66"/>
    </row>
    <row r="1392" spans="1:12" x14ac:dyDescent="0.2">
      <c r="A1392" s="41"/>
      <c r="B1392" s="2"/>
      <c r="E1392" s="279"/>
      <c r="F1392" s="280"/>
      <c r="G1392" s="45"/>
      <c r="H1392" s="45"/>
      <c r="I1392" s="278"/>
      <c r="J1392" s="45"/>
      <c r="K1392" s="66"/>
      <c r="L1392" s="66"/>
    </row>
    <row r="1393" spans="1:12" x14ac:dyDescent="0.2">
      <c r="A1393" s="41"/>
      <c r="B1393" s="2"/>
      <c r="E1393" s="279"/>
      <c r="F1393" s="280"/>
      <c r="G1393" s="45"/>
      <c r="H1393" s="45"/>
      <c r="I1393" s="278"/>
      <c r="J1393" s="45"/>
      <c r="K1393" s="66"/>
      <c r="L1393" s="66"/>
    </row>
    <row r="1394" spans="1:12" x14ac:dyDescent="0.2">
      <c r="A1394" s="41"/>
      <c r="B1394" s="2"/>
      <c r="E1394" s="279"/>
      <c r="F1394" s="280"/>
      <c r="G1394" s="45"/>
      <c r="H1394" s="45"/>
      <c r="I1394" s="278"/>
      <c r="J1394" s="45"/>
      <c r="K1394" s="66"/>
      <c r="L1394" s="66"/>
    </row>
    <row r="1395" spans="1:12" x14ac:dyDescent="0.2">
      <c r="A1395" s="41"/>
      <c r="B1395" s="2"/>
      <c r="E1395" s="279"/>
      <c r="F1395" s="280"/>
      <c r="G1395" s="45"/>
      <c r="H1395" s="45"/>
      <c r="I1395" s="278"/>
      <c r="J1395" s="45"/>
      <c r="K1395" s="66"/>
      <c r="L1395" s="66"/>
    </row>
    <row r="1396" spans="1:12" x14ac:dyDescent="0.2">
      <c r="A1396" s="41"/>
      <c r="B1396" s="2"/>
      <c r="E1396" s="279"/>
      <c r="F1396" s="280"/>
      <c r="G1396" s="45"/>
      <c r="H1396" s="45"/>
      <c r="I1396" s="278"/>
      <c r="J1396" s="45"/>
      <c r="K1396" s="66"/>
      <c r="L1396" s="66"/>
    </row>
    <row r="1397" spans="1:12" x14ac:dyDescent="0.2">
      <c r="A1397" s="41"/>
      <c r="B1397" s="2"/>
      <c r="E1397" s="279"/>
      <c r="F1397" s="280"/>
      <c r="G1397" s="45"/>
      <c r="H1397" s="45"/>
      <c r="I1397" s="278"/>
      <c r="J1397" s="45"/>
      <c r="K1397" s="66"/>
      <c r="L1397" s="66"/>
    </row>
    <row r="1398" spans="1:12" x14ac:dyDescent="0.2">
      <c r="A1398" s="41"/>
      <c r="B1398" s="2"/>
      <c r="E1398" s="279"/>
      <c r="F1398" s="280"/>
      <c r="G1398" s="45"/>
      <c r="H1398" s="45"/>
      <c r="I1398" s="278"/>
      <c r="J1398" s="45"/>
      <c r="K1398" s="66"/>
      <c r="L1398" s="66"/>
    </row>
    <row r="1399" spans="1:12" x14ac:dyDescent="0.2">
      <c r="A1399" s="41"/>
      <c r="B1399" s="2"/>
      <c r="E1399" s="279"/>
      <c r="F1399" s="280"/>
      <c r="G1399" s="45"/>
      <c r="H1399" s="45"/>
      <c r="I1399" s="278"/>
      <c r="J1399" s="45"/>
      <c r="K1399" s="66"/>
      <c r="L1399" s="66"/>
    </row>
    <row r="1400" spans="1:12" x14ac:dyDescent="0.2">
      <c r="A1400" s="41"/>
      <c r="B1400" s="2"/>
      <c r="E1400" s="279"/>
      <c r="F1400" s="280"/>
      <c r="G1400" s="45"/>
      <c r="H1400" s="45"/>
      <c r="I1400" s="278"/>
      <c r="J1400" s="45"/>
      <c r="K1400" s="66"/>
      <c r="L1400" s="66"/>
    </row>
    <row r="1401" spans="1:12" x14ac:dyDescent="0.2">
      <c r="A1401" s="41"/>
      <c r="B1401" s="2"/>
      <c r="E1401" s="279"/>
      <c r="F1401" s="280"/>
      <c r="G1401" s="45"/>
      <c r="H1401" s="45"/>
      <c r="I1401" s="278"/>
      <c r="J1401" s="45"/>
      <c r="K1401" s="66"/>
      <c r="L1401" s="66"/>
    </row>
    <row r="1402" spans="1:12" x14ac:dyDescent="0.2">
      <c r="A1402" s="41"/>
      <c r="B1402" s="2"/>
      <c r="E1402" s="279"/>
      <c r="F1402" s="280"/>
      <c r="G1402" s="45"/>
      <c r="H1402" s="45"/>
      <c r="I1402" s="278"/>
      <c r="J1402" s="45"/>
      <c r="K1402" s="66"/>
      <c r="L1402" s="66"/>
    </row>
    <row r="1403" spans="1:12" x14ac:dyDescent="0.2">
      <c r="A1403" s="41"/>
      <c r="B1403" s="2"/>
      <c r="E1403" s="279"/>
      <c r="F1403" s="280"/>
      <c r="G1403" s="45"/>
      <c r="H1403" s="45"/>
      <c r="I1403" s="278"/>
      <c r="J1403" s="45"/>
      <c r="K1403" s="66"/>
      <c r="L1403" s="66"/>
    </row>
    <row r="1404" spans="1:12" x14ac:dyDescent="0.2">
      <c r="A1404" s="41"/>
      <c r="B1404" s="2"/>
      <c r="E1404" s="279"/>
      <c r="F1404" s="280"/>
      <c r="G1404" s="45"/>
      <c r="H1404" s="45"/>
      <c r="I1404" s="278"/>
      <c r="J1404" s="45"/>
      <c r="K1404" s="66"/>
      <c r="L1404" s="66"/>
    </row>
    <row r="1405" spans="1:12" x14ac:dyDescent="0.2">
      <c r="A1405" s="41"/>
      <c r="B1405" s="2"/>
      <c r="E1405" s="279"/>
      <c r="F1405" s="280"/>
      <c r="G1405" s="45"/>
      <c r="H1405" s="45"/>
      <c r="I1405" s="278"/>
      <c r="J1405" s="45"/>
      <c r="K1405" s="66"/>
      <c r="L1405" s="66"/>
    </row>
    <row r="1406" spans="1:12" x14ac:dyDescent="0.2">
      <c r="A1406" s="41"/>
      <c r="B1406" s="2"/>
      <c r="E1406" s="279"/>
      <c r="F1406" s="280"/>
      <c r="G1406" s="45"/>
      <c r="H1406" s="45"/>
      <c r="I1406" s="278"/>
      <c r="J1406" s="45"/>
      <c r="K1406" s="66"/>
      <c r="L1406" s="66"/>
    </row>
    <row r="1407" spans="1:12" x14ac:dyDescent="0.2">
      <c r="A1407" s="41"/>
      <c r="B1407" s="2"/>
      <c r="E1407" s="279"/>
      <c r="F1407" s="280"/>
      <c r="G1407" s="45"/>
      <c r="H1407" s="45"/>
      <c r="I1407" s="278"/>
      <c r="J1407" s="45"/>
      <c r="K1407" s="66"/>
      <c r="L1407" s="66"/>
    </row>
    <row r="1408" spans="1:12" x14ac:dyDescent="0.2">
      <c r="A1408" s="41"/>
      <c r="B1408" s="2"/>
      <c r="E1408" s="279"/>
      <c r="F1408" s="280"/>
      <c r="G1408" s="45"/>
      <c r="H1408" s="45"/>
      <c r="I1408" s="278"/>
      <c r="J1408" s="45"/>
      <c r="K1408" s="66"/>
      <c r="L1408" s="66"/>
    </row>
    <row r="1409" spans="1:12" x14ac:dyDescent="0.2">
      <c r="A1409" s="41"/>
      <c r="B1409" s="2"/>
      <c r="E1409" s="279"/>
      <c r="F1409" s="280"/>
      <c r="G1409" s="45"/>
      <c r="H1409" s="45"/>
      <c r="I1409" s="278"/>
      <c r="J1409" s="45"/>
      <c r="K1409" s="66"/>
      <c r="L1409" s="66"/>
    </row>
    <row r="1410" spans="1:12" x14ac:dyDescent="0.2">
      <c r="A1410" s="41"/>
      <c r="B1410" s="2"/>
      <c r="E1410" s="279"/>
      <c r="F1410" s="280"/>
      <c r="G1410" s="45"/>
      <c r="H1410" s="45"/>
      <c r="I1410" s="278"/>
      <c r="J1410" s="45"/>
      <c r="K1410" s="66"/>
      <c r="L1410" s="66"/>
    </row>
    <row r="1411" spans="1:12" x14ac:dyDescent="0.2">
      <c r="A1411" s="41"/>
      <c r="B1411" s="2"/>
      <c r="E1411" s="279"/>
      <c r="F1411" s="280"/>
      <c r="G1411" s="45"/>
      <c r="H1411" s="45"/>
      <c r="I1411" s="278"/>
      <c r="J1411" s="45"/>
      <c r="K1411" s="66"/>
      <c r="L1411" s="66"/>
    </row>
    <row r="1412" spans="1:12" x14ac:dyDescent="0.2">
      <c r="A1412" s="41"/>
      <c r="B1412" s="2"/>
      <c r="E1412" s="279"/>
      <c r="F1412" s="280"/>
      <c r="G1412" s="45"/>
      <c r="H1412" s="45"/>
      <c r="I1412" s="278"/>
      <c r="J1412" s="45"/>
      <c r="K1412" s="66"/>
      <c r="L1412" s="66"/>
    </row>
    <row r="1413" spans="1:12" x14ac:dyDescent="0.2">
      <c r="A1413" s="41"/>
      <c r="B1413" s="2"/>
      <c r="E1413" s="279"/>
      <c r="F1413" s="280"/>
      <c r="G1413" s="45"/>
      <c r="H1413" s="45"/>
      <c r="I1413" s="278"/>
      <c r="J1413" s="45"/>
      <c r="K1413" s="66"/>
      <c r="L1413" s="66"/>
    </row>
    <row r="1414" spans="1:12" x14ac:dyDescent="0.2">
      <c r="A1414" s="41"/>
      <c r="B1414" s="2"/>
      <c r="E1414" s="279"/>
      <c r="F1414" s="280"/>
      <c r="G1414" s="45"/>
      <c r="H1414" s="45"/>
      <c r="I1414" s="278"/>
      <c r="J1414" s="45"/>
      <c r="K1414" s="66"/>
      <c r="L1414" s="66"/>
    </row>
    <row r="1415" spans="1:12" x14ac:dyDescent="0.2">
      <c r="A1415" s="41"/>
      <c r="B1415" s="2"/>
      <c r="E1415" s="279"/>
      <c r="F1415" s="280"/>
      <c r="G1415" s="45"/>
      <c r="H1415" s="45"/>
      <c r="I1415" s="278"/>
      <c r="J1415" s="45"/>
      <c r="K1415" s="66"/>
      <c r="L1415" s="66"/>
    </row>
    <row r="1416" spans="1:12" x14ac:dyDescent="0.2">
      <c r="A1416" s="41"/>
      <c r="B1416" s="2"/>
      <c r="E1416" s="279"/>
      <c r="F1416" s="280"/>
      <c r="G1416" s="45"/>
      <c r="H1416" s="45"/>
      <c r="I1416" s="278"/>
      <c r="J1416" s="45"/>
      <c r="K1416" s="66"/>
      <c r="L1416" s="66"/>
    </row>
    <row r="1417" spans="1:12" x14ac:dyDescent="0.2">
      <c r="A1417" s="41"/>
      <c r="B1417" s="2"/>
      <c r="E1417" s="279"/>
      <c r="F1417" s="280"/>
      <c r="G1417" s="45"/>
      <c r="H1417" s="45"/>
      <c r="I1417" s="278"/>
      <c r="J1417" s="45"/>
      <c r="K1417" s="66"/>
      <c r="L1417" s="66"/>
    </row>
    <row r="1418" spans="1:12" x14ac:dyDescent="0.2">
      <c r="A1418" s="41"/>
      <c r="B1418" s="2"/>
      <c r="E1418" s="279"/>
      <c r="F1418" s="280"/>
      <c r="G1418" s="45"/>
      <c r="H1418" s="45"/>
      <c r="I1418" s="278"/>
      <c r="J1418" s="45"/>
      <c r="K1418" s="66"/>
      <c r="L1418" s="66"/>
    </row>
    <row r="1419" spans="1:12" x14ac:dyDescent="0.2">
      <c r="A1419" s="41"/>
      <c r="B1419" s="2"/>
      <c r="E1419" s="279"/>
      <c r="F1419" s="280"/>
      <c r="G1419" s="45"/>
      <c r="H1419" s="45"/>
      <c r="I1419" s="278"/>
      <c r="J1419" s="45"/>
      <c r="K1419" s="66"/>
      <c r="L1419" s="66"/>
    </row>
    <row r="1420" spans="1:12" x14ac:dyDescent="0.2">
      <c r="A1420" s="41"/>
      <c r="B1420" s="2"/>
      <c r="E1420" s="279"/>
      <c r="F1420" s="280"/>
      <c r="G1420" s="45"/>
      <c r="H1420" s="45"/>
      <c r="I1420" s="278"/>
      <c r="J1420" s="45"/>
      <c r="K1420" s="66"/>
      <c r="L1420" s="66"/>
    </row>
    <row r="1421" spans="1:12" x14ac:dyDescent="0.2">
      <c r="A1421" s="41"/>
      <c r="B1421" s="2"/>
      <c r="E1421" s="279"/>
      <c r="F1421" s="280"/>
      <c r="G1421" s="45"/>
      <c r="H1421" s="45"/>
      <c r="I1421" s="278"/>
      <c r="J1421" s="45"/>
      <c r="K1421" s="66"/>
      <c r="L1421" s="66"/>
    </row>
    <row r="1422" spans="1:12" x14ac:dyDescent="0.2">
      <c r="A1422" s="41"/>
      <c r="B1422" s="2"/>
      <c r="E1422" s="279"/>
      <c r="F1422" s="280"/>
      <c r="G1422" s="45"/>
      <c r="H1422" s="45"/>
      <c r="I1422" s="278"/>
      <c r="J1422" s="45"/>
      <c r="K1422" s="66"/>
      <c r="L1422" s="66"/>
    </row>
    <row r="1423" spans="1:12" x14ac:dyDescent="0.2">
      <c r="A1423" s="41"/>
      <c r="B1423" s="2"/>
      <c r="E1423" s="279"/>
      <c r="F1423" s="280"/>
      <c r="G1423" s="45"/>
      <c r="H1423" s="45"/>
      <c r="I1423" s="278"/>
      <c r="J1423" s="45"/>
      <c r="K1423" s="66"/>
      <c r="L1423" s="66"/>
    </row>
    <row r="1424" spans="1:12" x14ac:dyDescent="0.2">
      <c r="A1424" s="41"/>
      <c r="B1424" s="2"/>
      <c r="E1424" s="279"/>
      <c r="F1424" s="280"/>
      <c r="G1424" s="45"/>
      <c r="H1424" s="45"/>
      <c r="I1424" s="278"/>
      <c r="J1424" s="45"/>
      <c r="K1424" s="66"/>
      <c r="L1424" s="66"/>
    </row>
    <row r="1425" spans="1:12" x14ac:dyDescent="0.2">
      <c r="A1425" s="41"/>
      <c r="B1425" s="2"/>
      <c r="E1425" s="279"/>
      <c r="F1425" s="280"/>
      <c r="G1425" s="45"/>
      <c r="H1425" s="45"/>
      <c r="I1425" s="278"/>
      <c r="J1425" s="45"/>
      <c r="K1425" s="66"/>
      <c r="L1425" s="66"/>
    </row>
    <row r="1426" spans="1:12" x14ac:dyDescent="0.2">
      <c r="A1426" s="41"/>
      <c r="B1426" s="2"/>
      <c r="E1426" s="279"/>
      <c r="F1426" s="280"/>
      <c r="G1426" s="45"/>
      <c r="H1426" s="45"/>
      <c r="I1426" s="278"/>
      <c r="J1426" s="45"/>
      <c r="K1426" s="66"/>
      <c r="L1426" s="66"/>
    </row>
    <row r="1427" spans="1:12" x14ac:dyDescent="0.2">
      <c r="A1427" s="41"/>
      <c r="B1427" s="2"/>
      <c r="E1427" s="279"/>
      <c r="F1427" s="280"/>
      <c r="G1427" s="45"/>
      <c r="H1427" s="45"/>
      <c r="I1427" s="278"/>
      <c r="J1427" s="45"/>
      <c r="K1427" s="66"/>
      <c r="L1427" s="66"/>
    </row>
    <row r="1428" spans="1:12" x14ac:dyDescent="0.2">
      <c r="A1428" s="41"/>
      <c r="B1428" s="2"/>
      <c r="E1428" s="279"/>
      <c r="F1428" s="280"/>
      <c r="G1428" s="45"/>
      <c r="H1428" s="45"/>
      <c r="I1428" s="278"/>
      <c r="J1428" s="45"/>
      <c r="K1428" s="66"/>
      <c r="L1428" s="66"/>
    </row>
    <row r="1429" spans="1:12" x14ac:dyDescent="0.2">
      <c r="A1429" s="41"/>
      <c r="B1429" s="2"/>
      <c r="E1429" s="279"/>
      <c r="F1429" s="280"/>
      <c r="G1429" s="45"/>
      <c r="H1429" s="45"/>
      <c r="I1429" s="278"/>
      <c r="J1429" s="45"/>
      <c r="K1429" s="66"/>
      <c r="L1429" s="66"/>
    </row>
    <row r="1430" spans="1:12" x14ac:dyDescent="0.2">
      <c r="A1430" s="41"/>
      <c r="B1430" s="2"/>
      <c r="E1430" s="279"/>
      <c r="F1430" s="280"/>
      <c r="G1430" s="45"/>
      <c r="H1430" s="45"/>
      <c r="I1430" s="278"/>
      <c r="J1430" s="45"/>
      <c r="K1430" s="66"/>
      <c r="L1430" s="66"/>
    </row>
    <row r="1431" spans="1:12" x14ac:dyDescent="0.2">
      <c r="A1431" s="41"/>
      <c r="B1431" s="2"/>
      <c r="E1431" s="279"/>
      <c r="F1431" s="280"/>
      <c r="G1431" s="45"/>
      <c r="H1431" s="45"/>
      <c r="I1431" s="278"/>
      <c r="J1431" s="45"/>
      <c r="K1431" s="66"/>
      <c r="L1431" s="66"/>
    </row>
    <row r="1432" spans="1:12" x14ac:dyDescent="0.2">
      <c r="A1432" s="41"/>
      <c r="B1432" s="2"/>
      <c r="E1432" s="279"/>
      <c r="F1432" s="280"/>
      <c r="G1432" s="45"/>
      <c r="H1432" s="45"/>
      <c r="I1432" s="278"/>
      <c r="J1432" s="45"/>
      <c r="K1432" s="66"/>
      <c r="L1432" s="66"/>
    </row>
    <row r="1433" spans="1:12" x14ac:dyDescent="0.2">
      <c r="A1433" s="41"/>
      <c r="B1433" s="2"/>
      <c r="E1433" s="279"/>
      <c r="F1433" s="280"/>
      <c r="G1433" s="45"/>
      <c r="H1433" s="45"/>
      <c r="I1433" s="278"/>
      <c r="J1433" s="45"/>
      <c r="K1433" s="66"/>
      <c r="L1433" s="66"/>
    </row>
    <row r="1434" spans="1:12" x14ac:dyDescent="0.2">
      <c r="A1434" s="41"/>
      <c r="B1434" s="2"/>
      <c r="E1434" s="279"/>
      <c r="F1434" s="280"/>
      <c r="G1434" s="45"/>
      <c r="H1434" s="45"/>
      <c r="I1434" s="278"/>
      <c r="J1434" s="45"/>
      <c r="K1434" s="66"/>
      <c r="L1434" s="66"/>
    </row>
    <row r="1435" spans="1:12" x14ac:dyDescent="0.2">
      <c r="A1435" s="41"/>
      <c r="B1435" s="2"/>
      <c r="E1435" s="279"/>
      <c r="F1435" s="280"/>
      <c r="G1435" s="45"/>
      <c r="H1435" s="45"/>
      <c r="I1435" s="278"/>
      <c r="J1435" s="45"/>
      <c r="K1435" s="66"/>
      <c r="L1435" s="66"/>
    </row>
    <row r="1436" spans="1:12" x14ac:dyDescent="0.2">
      <c r="A1436" s="41"/>
      <c r="B1436" s="2"/>
      <c r="E1436" s="279"/>
      <c r="F1436" s="280"/>
      <c r="G1436" s="45"/>
      <c r="H1436" s="45"/>
      <c r="I1436" s="278"/>
      <c r="J1436" s="45"/>
      <c r="K1436" s="66"/>
      <c r="L1436" s="66"/>
    </row>
    <row r="1437" spans="1:12" x14ac:dyDescent="0.2">
      <c r="A1437" s="41"/>
      <c r="B1437" s="2"/>
      <c r="E1437" s="279"/>
      <c r="F1437" s="280"/>
      <c r="G1437" s="45"/>
      <c r="H1437" s="45"/>
      <c r="I1437" s="278"/>
      <c r="J1437" s="45"/>
      <c r="K1437" s="66"/>
      <c r="L1437" s="66"/>
    </row>
    <row r="1438" spans="1:12" x14ac:dyDescent="0.2">
      <c r="A1438" s="41"/>
      <c r="B1438" s="2"/>
      <c r="E1438" s="279"/>
      <c r="F1438" s="280"/>
      <c r="G1438" s="45"/>
      <c r="H1438" s="45"/>
      <c r="I1438" s="278"/>
      <c r="J1438" s="45"/>
      <c r="K1438" s="66"/>
      <c r="L1438" s="66"/>
    </row>
    <row r="1439" spans="1:12" x14ac:dyDescent="0.2">
      <c r="A1439" s="41"/>
      <c r="B1439" s="2"/>
      <c r="E1439" s="279"/>
      <c r="F1439" s="280"/>
      <c r="G1439" s="45"/>
      <c r="H1439" s="45"/>
      <c r="I1439" s="278"/>
      <c r="J1439" s="45"/>
      <c r="K1439" s="66"/>
      <c r="L1439" s="66"/>
    </row>
    <row r="1440" spans="1:12" x14ac:dyDescent="0.2">
      <c r="A1440" s="41"/>
      <c r="B1440" s="2"/>
      <c r="E1440" s="279"/>
      <c r="F1440" s="280"/>
      <c r="G1440" s="45"/>
      <c r="H1440" s="45"/>
      <c r="I1440" s="278"/>
      <c r="J1440" s="45"/>
      <c r="K1440" s="66"/>
      <c r="L1440" s="66"/>
    </row>
    <row r="1441" spans="1:12" x14ac:dyDescent="0.2">
      <c r="A1441" s="41"/>
      <c r="B1441" s="2"/>
      <c r="E1441" s="279"/>
      <c r="F1441" s="280"/>
      <c r="G1441" s="45"/>
      <c r="H1441" s="45"/>
      <c r="I1441" s="278"/>
      <c r="J1441" s="45"/>
      <c r="K1441" s="66"/>
      <c r="L1441" s="66"/>
    </row>
    <row r="1442" spans="1:12" x14ac:dyDescent="0.2">
      <c r="A1442" s="41"/>
      <c r="B1442" s="2"/>
      <c r="E1442" s="279"/>
      <c r="F1442" s="280"/>
      <c r="G1442" s="45"/>
      <c r="H1442" s="45"/>
      <c r="I1442" s="278"/>
      <c r="J1442" s="45"/>
      <c r="K1442" s="66"/>
      <c r="L1442" s="66"/>
    </row>
    <row r="1443" spans="1:12" x14ac:dyDescent="0.2">
      <c r="A1443" s="41"/>
      <c r="B1443" s="2"/>
      <c r="E1443" s="279"/>
      <c r="F1443" s="280"/>
      <c r="G1443" s="45"/>
      <c r="H1443" s="45"/>
      <c r="I1443" s="278"/>
      <c r="J1443" s="45"/>
      <c r="K1443" s="66"/>
      <c r="L1443" s="66"/>
    </row>
    <row r="1444" spans="1:12" x14ac:dyDescent="0.2">
      <c r="A1444" s="41"/>
      <c r="B1444" s="2"/>
      <c r="E1444" s="279"/>
      <c r="F1444" s="280"/>
      <c r="G1444" s="45"/>
      <c r="H1444" s="45"/>
      <c r="I1444" s="278"/>
      <c r="J1444" s="45"/>
      <c r="K1444" s="66"/>
      <c r="L1444" s="66"/>
    </row>
    <row r="1445" spans="1:12" x14ac:dyDescent="0.2">
      <c r="A1445" s="41"/>
      <c r="B1445" s="2"/>
      <c r="E1445" s="279"/>
      <c r="F1445" s="280"/>
      <c r="G1445" s="45"/>
      <c r="H1445" s="45"/>
      <c r="I1445" s="278"/>
      <c r="J1445" s="45"/>
      <c r="K1445" s="66"/>
      <c r="L1445" s="66"/>
    </row>
    <row r="1446" spans="1:12" x14ac:dyDescent="0.2">
      <c r="A1446" s="41"/>
      <c r="B1446" s="2"/>
      <c r="E1446" s="279"/>
      <c r="F1446" s="280"/>
      <c r="G1446" s="45"/>
      <c r="H1446" s="45"/>
      <c r="I1446" s="278"/>
      <c r="J1446" s="45"/>
      <c r="K1446" s="66"/>
      <c r="L1446" s="66"/>
    </row>
    <row r="1447" spans="1:12" x14ac:dyDescent="0.2">
      <c r="A1447" s="41"/>
      <c r="B1447" s="2"/>
      <c r="E1447" s="279"/>
      <c r="F1447" s="280"/>
      <c r="G1447" s="45"/>
      <c r="H1447" s="45"/>
      <c r="I1447" s="278"/>
      <c r="J1447" s="45"/>
      <c r="K1447" s="66"/>
      <c r="L1447" s="66"/>
    </row>
    <row r="1448" spans="1:12" x14ac:dyDescent="0.2">
      <c r="A1448" s="41"/>
      <c r="B1448" s="2"/>
      <c r="E1448" s="279"/>
      <c r="F1448" s="280"/>
      <c r="G1448" s="45"/>
      <c r="H1448" s="45"/>
      <c r="I1448" s="278"/>
      <c r="J1448" s="45"/>
      <c r="K1448" s="66"/>
      <c r="L1448" s="66"/>
    </row>
    <row r="1449" spans="1:12" x14ac:dyDescent="0.2">
      <c r="A1449" s="41"/>
      <c r="B1449" s="2"/>
      <c r="E1449" s="279"/>
      <c r="F1449" s="280"/>
      <c r="G1449" s="45"/>
      <c r="H1449" s="45"/>
      <c r="I1449" s="278"/>
      <c r="J1449" s="45"/>
      <c r="K1449" s="66"/>
      <c r="L1449" s="66"/>
    </row>
    <row r="1450" spans="1:12" x14ac:dyDescent="0.2">
      <c r="A1450" s="41"/>
      <c r="B1450" s="2"/>
      <c r="E1450" s="279"/>
      <c r="F1450" s="280"/>
      <c r="G1450" s="45"/>
      <c r="H1450" s="45"/>
      <c r="I1450" s="278"/>
      <c r="J1450" s="45"/>
      <c r="K1450" s="66"/>
      <c r="L1450" s="66"/>
    </row>
    <row r="1451" spans="1:12" x14ac:dyDescent="0.2">
      <c r="A1451" s="41"/>
      <c r="B1451" s="2"/>
      <c r="E1451" s="279"/>
      <c r="F1451" s="280"/>
      <c r="G1451" s="45"/>
      <c r="H1451" s="45"/>
      <c r="I1451" s="278"/>
      <c r="J1451" s="45"/>
      <c r="K1451" s="66"/>
      <c r="L1451" s="66"/>
    </row>
    <row r="1452" spans="1:12" x14ac:dyDescent="0.2">
      <c r="A1452" s="41"/>
      <c r="B1452" s="2"/>
      <c r="E1452" s="279"/>
      <c r="F1452" s="280"/>
      <c r="G1452" s="45"/>
      <c r="H1452" s="45"/>
      <c r="I1452" s="278"/>
      <c r="J1452" s="45"/>
      <c r="K1452" s="66"/>
      <c r="L1452" s="66"/>
    </row>
    <row r="1453" spans="1:12" x14ac:dyDescent="0.2">
      <c r="A1453" s="41"/>
      <c r="B1453" s="2"/>
      <c r="E1453" s="279"/>
      <c r="F1453" s="280"/>
      <c r="G1453" s="45"/>
      <c r="H1453" s="45"/>
      <c r="I1453" s="278"/>
      <c r="J1453" s="45"/>
      <c r="K1453" s="66"/>
      <c r="L1453" s="66"/>
    </row>
    <row r="1454" spans="1:12" x14ac:dyDescent="0.2">
      <c r="A1454" s="41"/>
      <c r="B1454" s="2"/>
      <c r="E1454" s="279"/>
      <c r="F1454" s="280"/>
      <c r="G1454" s="45"/>
      <c r="H1454" s="45"/>
      <c r="I1454" s="278"/>
      <c r="J1454" s="45"/>
      <c r="K1454" s="66"/>
      <c r="L1454" s="66"/>
    </row>
    <row r="1455" spans="1:12" x14ac:dyDescent="0.2">
      <c r="A1455" s="41"/>
      <c r="B1455" s="2"/>
      <c r="E1455" s="279"/>
      <c r="F1455" s="280"/>
      <c r="G1455" s="45"/>
      <c r="H1455" s="45"/>
      <c r="I1455" s="278"/>
      <c r="J1455" s="45"/>
      <c r="K1455" s="66"/>
      <c r="L1455" s="66"/>
    </row>
    <row r="1456" spans="1:12" x14ac:dyDescent="0.2">
      <c r="A1456" s="41"/>
      <c r="B1456" s="2"/>
      <c r="E1456" s="279"/>
      <c r="F1456" s="280"/>
      <c r="G1456" s="45"/>
      <c r="H1456" s="45"/>
      <c r="I1456" s="278"/>
      <c r="J1456" s="45"/>
      <c r="K1456" s="66"/>
      <c r="L1456" s="66"/>
    </row>
    <row r="1457" spans="1:12" x14ac:dyDescent="0.2">
      <c r="A1457" s="41"/>
      <c r="B1457" s="2"/>
      <c r="E1457" s="279"/>
      <c r="F1457" s="280"/>
      <c r="G1457" s="45"/>
      <c r="H1457" s="45"/>
      <c r="I1457" s="278"/>
      <c r="J1457" s="45"/>
      <c r="K1457" s="66"/>
      <c r="L1457" s="66"/>
    </row>
    <row r="1458" spans="1:12" x14ac:dyDescent="0.2">
      <c r="A1458" s="41"/>
      <c r="B1458" s="2"/>
      <c r="E1458" s="279"/>
      <c r="F1458" s="280"/>
      <c r="G1458" s="45"/>
      <c r="H1458" s="45"/>
      <c r="I1458" s="278"/>
      <c r="J1458" s="45"/>
      <c r="K1458" s="66"/>
      <c r="L1458" s="66"/>
    </row>
    <row r="1459" spans="1:12" x14ac:dyDescent="0.2">
      <c r="A1459" s="41"/>
      <c r="B1459" s="2"/>
      <c r="E1459" s="279"/>
      <c r="F1459" s="280"/>
      <c r="G1459" s="45"/>
      <c r="H1459" s="45"/>
      <c r="I1459" s="278"/>
      <c r="J1459" s="45"/>
      <c r="K1459" s="66"/>
      <c r="L1459" s="66"/>
    </row>
    <row r="1460" spans="1:12" x14ac:dyDescent="0.2">
      <c r="A1460" s="41"/>
      <c r="B1460" s="2"/>
      <c r="E1460" s="279"/>
      <c r="F1460" s="280"/>
      <c r="G1460" s="45"/>
      <c r="H1460" s="45"/>
      <c r="I1460" s="278"/>
      <c r="J1460" s="45"/>
      <c r="K1460" s="66"/>
      <c r="L1460" s="66"/>
    </row>
    <row r="1461" spans="1:12" x14ac:dyDescent="0.2">
      <c r="A1461" s="41"/>
      <c r="B1461" s="2"/>
      <c r="E1461" s="279"/>
      <c r="F1461" s="280"/>
      <c r="G1461" s="45"/>
      <c r="H1461" s="45"/>
      <c r="I1461" s="278"/>
      <c r="J1461" s="45"/>
      <c r="K1461" s="66"/>
      <c r="L1461" s="66"/>
    </row>
    <row r="1462" spans="1:12" x14ac:dyDescent="0.2">
      <c r="A1462" s="41"/>
      <c r="B1462" s="2"/>
      <c r="E1462" s="279"/>
      <c r="F1462" s="280"/>
      <c r="G1462" s="45"/>
      <c r="H1462" s="45"/>
      <c r="I1462" s="278"/>
      <c r="J1462" s="45"/>
      <c r="K1462" s="66"/>
      <c r="L1462" s="66"/>
    </row>
    <row r="1463" spans="1:12" x14ac:dyDescent="0.2">
      <c r="A1463" s="41"/>
      <c r="B1463" s="2"/>
      <c r="E1463" s="279"/>
      <c r="F1463" s="280"/>
      <c r="G1463" s="45"/>
      <c r="H1463" s="45"/>
      <c r="I1463" s="278"/>
      <c r="J1463" s="45"/>
      <c r="K1463" s="66"/>
      <c r="L1463" s="66"/>
    </row>
    <row r="1464" spans="1:12" x14ac:dyDescent="0.2">
      <c r="A1464" s="41"/>
      <c r="B1464" s="2"/>
      <c r="E1464" s="279"/>
      <c r="F1464" s="280"/>
      <c r="G1464" s="45"/>
      <c r="H1464" s="45"/>
      <c r="I1464" s="278"/>
      <c r="J1464" s="45"/>
      <c r="K1464" s="66"/>
      <c r="L1464" s="66"/>
    </row>
    <row r="1465" spans="1:12" x14ac:dyDescent="0.2">
      <c r="A1465" s="41"/>
      <c r="B1465" s="2"/>
      <c r="E1465" s="279"/>
      <c r="F1465" s="280"/>
      <c r="G1465" s="45"/>
      <c r="H1465" s="45"/>
      <c r="I1465" s="278"/>
      <c r="J1465" s="45"/>
      <c r="K1465" s="66"/>
      <c r="L1465" s="66"/>
    </row>
    <row r="1466" spans="1:12" x14ac:dyDescent="0.2">
      <c r="A1466" s="41"/>
      <c r="B1466" s="2"/>
      <c r="E1466" s="279"/>
      <c r="F1466" s="280"/>
      <c r="G1466" s="45"/>
      <c r="H1466" s="45"/>
      <c r="I1466" s="278"/>
      <c r="J1466" s="45"/>
      <c r="K1466" s="66"/>
      <c r="L1466" s="66"/>
    </row>
    <row r="1467" spans="1:12" x14ac:dyDescent="0.2">
      <c r="A1467" s="41"/>
      <c r="B1467" s="2"/>
      <c r="E1467" s="279"/>
      <c r="F1467" s="280"/>
      <c r="G1467" s="45"/>
      <c r="H1467" s="45"/>
      <c r="I1467" s="278"/>
      <c r="J1467" s="45"/>
      <c r="K1467" s="66"/>
      <c r="L1467" s="66"/>
    </row>
    <row r="1468" spans="1:12" x14ac:dyDescent="0.2">
      <c r="A1468" s="41"/>
      <c r="B1468" s="2"/>
      <c r="E1468" s="279"/>
      <c r="F1468" s="280"/>
      <c r="G1468" s="45"/>
      <c r="H1468" s="45"/>
      <c r="I1468" s="278"/>
      <c r="J1468" s="45"/>
      <c r="K1468" s="66"/>
      <c r="L1468" s="66"/>
    </row>
    <row r="1469" spans="1:12" x14ac:dyDescent="0.2">
      <c r="A1469" s="41"/>
      <c r="B1469" s="2"/>
      <c r="E1469" s="279"/>
      <c r="F1469" s="280"/>
      <c r="G1469" s="45"/>
      <c r="H1469" s="45"/>
      <c r="I1469" s="278"/>
      <c r="J1469" s="45"/>
      <c r="K1469" s="66"/>
      <c r="L1469" s="66"/>
    </row>
    <row r="1470" spans="1:12" x14ac:dyDescent="0.2">
      <c r="A1470" s="41"/>
      <c r="B1470" s="2"/>
      <c r="E1470" s="279"/>
      <c r="F1470" s="280"/>
      <c r="G1470" s="45"/>
      <c r="H1470" s="45"/>
      <c r="I1470" s="278"/>
      <c r="J1470" s="45"/>
      <c r="K1470" s="66"/>
      <c r="L1470" s="66"/>
    </row>
    <row r="1471" spans="1:12" x14ac:dyDescent="0.2">
      <c r="A1471" s="41"/>
      <c r="B1471" s="2"/>
      <c r="E1471" s="279"/>
      <c r="F1471" s="280"/>
      <c r="G1471" s="45"/>
      <c r="H1471" s="45"/>
      <c r="I1471" s="278"/>
      <c r="J1471" s="45"/>
      <c r="K1471" s="66"/>
      <c r="L1471" s="66"/>
    </row>
    <row r="1472" spans="1:12" x14ac:dyDescent="0.2">
      <c r="A1472" s="41"/>
      <c r="B1472" s="2"/>
      <c r="E1472" s="279"/>
      <c r="F1472" s="280"/>
      <c r="G1472" s="45"/>
      <c r="H1472" s="45"/>
      <c r="I1472" s="278"/>
      <c r="J1472" s="45"/>
      <c r="K1472" s="66"/>
      <c r="L1472" s="66"/>
    </row>
    <row r="1473" spans="1:12" x14ac:dyDescent="0.2">
      <c r="A1473" s="41"/>
      <c r="B1473" s="2"/>
      <c r="E1473" s="279"/>
      <c r="F1473" s="280"/>
      <c r="G1473" s="45"/>
      <c r="H1473" s="45"/>
      <c r="I1473" s="278"/>
      <c r="J1473" s="45"/>
      <c r="K1473" s="66"/>
      <c r="L1473" s="66"/>
    </row>
    <row r="1474" spans="1:12" x14ac:dyDescent="0.2">
      <c r="A1474" s="41"/>
      <c r="B1474" s="2"/>
      <c r="E1474" s="279"/>
      <c r="F1474" s="280"/>
      <c r="G1474" s="45"/>
      <c r="H1474" s="45"/>
      <c r="I1474" s="278"/>
      <c r="J1474" s="45"/>
      <c r="K1474" s="66"/>
      <c r="L1474" s="66"/>
    </row>
    <row r="1475" spans="1:12" x14ac:dyDescent="0.2">
      <c r="A1475" s="41"/>
      <c r="B1475" s="2"/>
      <c r="E1475" s="279"/>
      <c r="F1475" s="280"/>
      <c r="G1475" s="45"/>
      <c r="H1475" s="45"/>
      <c r="I1475" s="278"/>
      <c r="J1475" s="45"/>
      <c r="K1475" s="66"/>
      <c r="L1475" s="66"/>
    </row>
    <row r="1476" spans="1:12" x14ac:dyDescent="0.2">
      <c r="A1476" s="41"/>
      <c r="B1476" s="2"/>
      <c r="E1476" s="279"/>
      <c r="F1476" s="280"/>
      <c r="G1476" s="45"/>
      <c r="H1476" s="45"/>
      <c r="I1476" s="278"/>
      <c r="J1476" s="45"/>
      <c r="K1476" s="66"/>
      <c r="L1476" s="66"/>
    </row>
    <row r="1477" spans="1:12" x14ac:dyDescent="0.2">
      <c r="A1477" s="41"/>
      <c r="B1477" s="2"/>
      <c r="E1477" s="279"/>
      <c r="F1477" s="280"/>
      <c r="G1477" s="45"/>
      <c r="H1477" s="45"/>
      <c r="I1477" s="278"/>
      <c r="J1477" s="45"/>
      <c r="K1477" s="66"/>
      <c r="L1477" s="66"/>
    </row>
    <row r="1478" spans="1:12" x14ac:dyDescent="0.2">
      <c r="A1478" s="41"/>
      <c r="B1478" s="2"/>
      <c r="E1478" s="279"/>
      <c r="F1478" s="280"/>
      <c r="G1478" s="45"/>
      <c r="H1478" s="45"/>
      <c r="I1478" s="278"/>
      <c r="J1478" s="45"/>
      <c r="K1478" s="66"/>
      <c r="L1478" s="66"/>
    </row>
    <row r="1479" spans="1:12" x14ac:dyDescent="0.2">
      <c r="A1479" s="41"/>
      <c r="B1479" s="2"/>
      <c r="E1479" s="279"/>
      <c r="F1479" s="280"/>
      <c r="G1479" s="45"/>
      <c r="H1479" s="45"/>
      <c r="I1479" s="278"/>
      <c r="J1479" s="45"/>
      <c r="K1479" s="66"/>
      <c r="L1479" s="66"/>
    </row>
    <row r="1480" spans="1:12" x14ac:dyDescent="0.2">
      <c r="A1480" s="41"/>
      <c r="B1480" s="2"/>
      <c r="E1480" s="279"/>
      <c r="F1480" s="280"/>
      <c r="G1480" s="45"/>
      <c r="H1480" s="45"/>
      <c r="I1480" s="278"/>
      <c r="J1480" s="45"/>
      <c r="K1480" s="66"/>
      <c r="L1480" s="66"/>
    </row>
    <row r="1481" spans="1:12" x14ac:dyDescent="0.2">
      <c r="A1481" s="41"/>
      <c r="B1481" s="2"/>
      <c r="E1481" s="279"/>
      <c r="F1481" s="280"/>
      <c r="G1481" s="45"/>
      <c r="H1481" s="45"/>
      <c r="I1481" s="278"/>
      <c r="J1481" s="45"/>
      <c r="K1481" s="66"/>
      <c r="L1481" s="66"/>
    </row>
    <row r="1482" spans="1:12" x14ac:dyDescent="0.2">
      <c r="A1482" s="41"/>
      <c r="B1482" s="2"/>
      <c r="E1482" s="279"/>
      <c r="F1482" s="280"/>
      <c r="G1482" s="45"/>
      <c r="H1482" s="45"/>
      <c r="I1482" s="278"/>
      <c r="J1482" s="45"/>
      <c r="K1482" s="66"/>
      <c r="L1482" s="66"/>
    </row>
    <row r="1483" spans="1:12" x14ac:dyDescent="0.2">
      <c r="A1483" s="41"/>
      <c r="B1483" s="2"/>
      <c r="E1483" s="279"/>
      <c r="F1483" s="280"/>
      <c r="G1483" s="45"/>
      <c r="H1483" s="45"/>
      <c r="I1483" s="278"/>
      <c r="J1483" s="45"/>
      <c r="K1483" s="66"/>
      <c r="L1483" s="66"/>
    </row>
    <row r="1484" spans="1:12" x14ac:dyDescent="0.2">
      <c r="A1484" s="41"/>
      <c r="B1484" s="2"/>
      <c r="E1484" s="279"/>
      <c r="F1484" s="280"/>
      <c r="G1484" s="45"/>
      <c r="H1484" s="45"/>
      <c r="I1484" s="278"/>
      <c r="J1484" s="45"/>
      <c r="K1484" s="66"/>
      <c r="L1484" s="66"/>
    </row>
    <row r="1485" spans="1:12" x14ac:dyDescent="0.2">
      <c r="A1485" s="41"/>
      <c r="B1485" s="2"/>
      <c r="E1485" s="279"/>
      <c r="F1485" s="280"/>
      <c r="G1485" s="45"/>
      <c r="H1485" s="45"/>
      <c r="I1485" s="278"/>
      <c r="J1485" s="45"/>
      <c r="K1485" s="66"/>
      <c r="L1485" s="66"/>
    </row>
    <row r="1486" spans="1:12" x14ac:dyDescent="0.2">
      <c r="A1486" s="41"/>
      <c r="B1486" s="2"/>
      <c r="E1486" s="279"/>
      <c r="F1486" s="280"/>
      <c r="G1486" s="45"/>
      <c r="H1486" s="45"/>
      <c r="I1486" s="278"/>
      <c r="J1486" s="45"/>
      <c r="K1486" s="66"/>
      <c r="L1486" s="66"/>
    </row>
    <row r="1487" spans="1:12" x14ac:dyDescent="0.2">
      <c r="A1487" s="41"/>
      <c r="B1487" s="2"/>
      <c r="E1487" s="279"/>
      <c r="F1487" s="280"/>
      <c r="G1487" s="45"/>
      <c r="H1487" s="45"/>
      <c r="I1487" s="278"/>
      <c r="J1487" s="45"/>
      <c r="K1487" s="66"/>
      <c r="L1487" s="66"/>
    </row>
    <row r="1488" spans="1:12" x14ac:dyDescent="0.2">
      <c r="A1488" s="41"/>
      <c r="B1488" s="2"/>
      <c r="E1488" s="279"/>
      <c r="F1488" s="280"/>
      <c r="G1488" s="45"/>
      <c r="H1488" s="45"/>
      <c r="I1488" s="278"/>
      <c r="J1488" s="45"/>
      <c r="K1488" s="66"/>
      <c r="L1488" s="66"/>
    </row>
    <row r="1489" spans="1:12" x14ac:dyDescent="0.2">
      <c r="A1489" s="41"/>
      <c r="B1489" s="2"/>
      <c r="E1489" s="279"/>
      <c r="F1489" s="280"/>
      <c r="G1489" s="45"/>
      <c r="H1489" s="45"/>
      <c r="I1489" s="278"/>
      <c r="J1489" s="45"/>
      <c r="K1489" s="66"/>
      <c r="L1489" s="66"/>
    </row>
    <row r="1490" spans="1:12" x14ac:dyDescent="0.2">
      <c r="A1490" s="41"/>
      <c r="B1490" s="2"/>
      <c r="E1490" s="279"/>
      <c r="F1490" s="280"/>
      <c r="G1490" s="45"/>
      <c r="H1490" s="45"/>
      <c r="I1490" s="278"/>
      <c r="J1490" s="45"/>
      <c r="K1490" s="66"/>
      <c r="L1490" s="66"/>
    </row>
    <row r="1491" spans="1:12" x14ac:dyDescent="0.2">
      <c r="A1491" s="41"/>
      <c r="B1491" s="2"/>
      <c r="E1491" s="279"/>
      <c r="F1491" s="280"/>
      <c r="G1491" s="45"/>
      <c r="H1491" s="45"/>
      <c r="I1491" s="278"/>
      <c r="J1491" s="45"/>
      <c r="K1491" s="66"/>
      <c r="L1491" s="66"/>
    </row>
    <row r="1492" spans="1:12" x14ac:dyDescent="0.2">
      <c r="A1492" s="41"/>
      <c r="B1492" s="2"/>
      <c r="E1492" s="279"/>
      <c r="F1492" s="280"/>
      <c r="G1492" s="45"/>
      <c r="H1492" s="45"/>
      <c r="I1492" s="278"/>
      <c r="J1492" s="45"/>
      <c r="K1492" s="66"/>
      <c r="L1492" s="66"/>
    </row>
    <row r="1493" spans="1:12" x14ac:dyDescent="0.2">
      <c r="A1493" s="41"/>
      <c r="B1493" s="2"/>
      <c r="E1493" s="279"/>
      <c r="F1493" s="280"/>
      <c r="G1493" s="45"/>
      <c r="H1493" s="45"/>
      <c r="I1493" s="278"/>
      <c r="J1493" s="45"/>
      <c r="K1493" s="66"/>
      <c r="L1493" s="66"/>
    </row>
    <row r="1494" spans="1:12" x14ac:dyDescent="0.2">
      <c r="A1494" s="41"/>
      <c r="B1494" s="2"/>
      <c r="E1494" s="279"/>
      <c r="F1494" s="280"/>
      <c r="G1494" s="45"/>
      <c r="H1494" s="45"/>
      <c r="I1494" s="278"/>
      <c r="J1494" s="45"/>
      <c r="K1494" s="66"/>
      <c r="L1494" s="66"/>
    </row>
    <row r="1495" spans="1:12" x14ac:dyDescent="0.2">
      <c r="A1495" s="41"/>
      <c r="B1495" s="2"/>
      <c r="E1495" s="279"/>
      <c r="F1495" s="280"/>
      <c r="G1495" s="45"/>
      <c r="H1495" s="45"/>
      <c r="I1495" s="278"/>
      <c r="J1495" s="45"/>
      <c r="K1495" s="66"/>
      <c r="L1495" s="66"/>
    </row>
    <row r="1496" spans="1:12" x14ac:dyDescent="0.2">
      <c r="A1496" s="41"/>
      <c r="B1496" s="2"/>
      <c r="E1496" s="279"/>
      <c r="F1496" s="280"/>
      <c r="G1496" s="45"/>
      <c r="H1496" s="45"/>
      <c r="I1496" s="278"/>
      <c r="J1496" s="45"/>
      <c r="K1496" s="66"/>
      <c r="L1496" s="66"/>
    </row>
    <row r="1497" spans="1:12" x14ac:dyDescent="0.2">
      <c r="A1497" s="41"/>
      <c r="B1497" s="2"/>
      <c r="E1497" s="279"/>
      <c r="F1497" s="280"/>
      <c r="G1497" s="45"/>
      <c r="H1497" s="45"/>
      <c r="I1497" s="278"/>
      <c r="J1497" s="45"/>
      <c r="K1497" s="66"/>
      <c r="L1497" s="66"/>
    </row>
    <row r="1498" spans="1:12" x14ac:dyDescent="0.2">
      <c r="A1498" s="41"/>
      <c r="B1498" s="2"/>
      <c r="E1498" s="279"/>
      <c r="F1498" s="280"/>
      <c r="G1498" s="45"/>
      <c r="H1498" s="45"/>
      <c r="I1498" s="278"/>
      <c r="J1498" s="45"/>
      <c r="K1498" s="66"/>
      <c r="L1498" s="66"/>
    </row>
    <row r="1499" spans="1:12" x14ac:dyDescent="0.2">
      <c r="A1499" s="41"/>
      <c r="B1499" s="2"/>
      <c r="E1499" s="279"/>
      <c r="F1499" s="280"/>
      <c r="G1499" s="45"/>
      <c r="H1499" s="45"/>
      <c r="I1499" s="278"/>
      <c r="J1499" s="45"/>
      <c r="K1499" s="66"/>
      <c r="L1499" s="66"/>
    </row>
    <row r="1500" spans="1:12" x14ac:dyDescent="0.2">
      <c r="A1500" s="41"/>
      <c r="B1500" s="2"/>
      <c r="E1500" s="279"/>
      <c r="F1500" s="280"/>
      <c r="G1500" s="45"/>
      <c r="H1500" s="45"/>
      <c r="I1500" s="278"/>
      <c r="J1500" s="45"/>
      <c r="K1500" s="66"/>
      <c r="L1500" s="66"/>
    </row>
    <row r="1501" spans="1:12" x14ac:dyDescent="0.2">
      <c r="A1501" s="41"/>
      <c r="B1501" s="2"/>
      <c r="E1501" s="279"/>
      <c r="F1501" s="280"/>
      <c r="G1501" s="45"/>
      <c r="H1501" s="45"/>
      <c r="I1501" s="278"/>
      <c r="J1501" s="45"/>
      <c r="K1501" s="66"/>
      <c r="L1501" s="66"/>
    </row>
    <row r="1502" spans="1:12" x14ac:dyDescent="0.2">
      <c r="A1502" s="41"/>
      <c r="B1502" s="2"/>
      <c r="E1502" s="279"/>
      <c r="F1502" s="280"/>
      <c r="G1502" s="45"/>
      <c r="H1502" s="45"/>
      <c r="I1502" s="278"/>
      <c r="J1502" s="45"/>
      <c r="K1502" s="66"/>
      <c r="L1502" s="66"/>
    </row>
    <row r="1503" spans="1:12" x14ac:dyDescent="0.2">
      <c r="A1503" s="41"/>
      <c r="B1503" s="2"/>
      <c r="E1503" s="279"/>
      <c r="F1503" s="280"/>
      <c r="G1503" s="45"/>
      <c r="H1503" s="45"/>
      <c r="I1503" s="278"/>
      <c r="J1503" s="45"/>
      <c r="K1503" s="66"/>
      <c r="L1503" s="66"/>
    </row>
    <row r="1504" spans="1:12" x14ac:dyDescent="0.2">
      <c r="A1504" s="41"/>
      <c r="B1504" s="2"/>
      <c r="E1504" s="279"/>
      <c r="F1504" s="280"/>
      <c r="G1504" s="45"/>
      <c r="H1504" s="45"/>
      <c r="I1504" s="278"/>
      <c r="J1504" s="45"/>
      <c r="K1504" s="66"/>
      <c r="L1504" s="66"/>
    </row>
    <row r="1505" spans="1:12" x14ac:dyDescent="0.2">
      <c r="A1505" s="41"/>
      <c r="B1505" s="2"/>
      <c r="E1505" s="279"/>
      <c r="F1505" s="280"/>
      <c r="G1505" s="45"/>
      <c r="H1505" s="45"/>
      <c r="I1505" s="278"/>
      <c r="J1505" s="45"/>
      <c r="K1505" s="66"/>
      <c r="L1505" s="66"/>
    </row>
    <row r="1506" spans="1:12" x14ac:dyDescent="0.2">
      <c r="A1506" s="41"/>
      <c r="B1506" s="2"/>
      <c r="E1506" s="279"/>
      <c r="F1506" s="280"/>
      <c r="G1506" s="45"/>
      <c r="H1506" s="45"/>
      <c r="I1506" s="278"/>
      <c r="J1506" s="45"/>
      <c r="K1506" s="66"/>
      <c r="L1506" s="66"/>
    </row>
    <row r="1507" spans="1:12" x14ac:dyDescent="0.2">
      <c r="A1507" s="41"/>
      <c r="B1507" s="2"/>
      <c r="E1507" s="279"/>
      <c r="F1507" s="280"/>
      <c r="G1507" s="45"/>
      <c r="H1507" s="45"/>
      <c r="I1507" s="278"/>
      <c r="J1507" s="45"/>
      <c r="K1507" s="66"/>
      <c r="L1507" s="66"/>
    </row>
    <row r="1508" spans="1:12" x14ac:dyDescent="0.2">
      <c r="A1508" s="41"/>
      <c r="B1508" s="2"/>
      <c r="E1508" s="279"/>
      <c r="F1508" s="280"/>
      <c r="G1508" s="45"/>
      <c r="H1508" s="45"/>
      <c r="I1508" s="278"/>
      <c r="J1508" s="45"/>
      <c r="K1508" s="66"/>
      <c r="L1508" s="66"/>
    </row>
    <row r="1509" spans="1:12" x14ac:dyDescent="0.2">
      <c r="A1509" s="41"/>
      <c r="B1509" s="2"/>
      <c r="E1509" s="279"/>
      <c r="F1509" s="280"/>
      <c r="G1509" s="45"/>
      <c r="H1509" s="45"/>
      <c r="I1509" s="278"/>
      <c r="J1509" s="45"/>
      <c r="K1509" s="66"/>
      <c r="L1509" s="66"/>
    </row>
    <row r="1510" spans="1:12" x14ac:dyDescent="0.2">
      <c r="A1510" s="41"/>
      <c r="B1510" s="2"/>
      <c r="E1510" s="279"/>
      <c r="F1510" s="280"/>
      <c r="G1510" s="45"/>
      <c r="H1510" s="45"/>
      <c r="I1510" s="278"/>
      <c r="J1510" s="45"/>
      <c r="K1510" s="66"/>
      <c r="L1510" s="66"/>
    </row>
    <row r="1511" spans="1:12" x14ac:dyDescent="0.2">
      <c r="A1511" s="41"/>
      <c r="B1511" s="2"/>
      <c r="E1511" s="279"/>
      <c r="F1511" s="280"/>
      <c r="G1511" s="45"/>
      <c r="H1511" s="45"/>
      <c r="I1511" s="278"/>
      <c r="J1511" s="45"/>
      <c r="K1511" s="66"/>
      <c r="L1511" s="66"/>
    </row>
    <row r="1512" spans="1:12" x14ac:dyDescent="0.2">
      <c r="A1512" s="41"/>
      <c r="B1512" s="2"/>
      <c r="E1512" s="279"/>
      <c r="F1512" s="280"/>
      <c r="G1512" s="45"/>
      <c r="H1512" s="45"/>
      <c r="I1512" s="278"/>
      <c r="J1512" s="45"/>
      <c r="K1512" s="66"/>
      <c r="L1512" s="66"/>
    </row>
    <row r="1513" spans="1:12" x14ac:dyDescent="0.2">
      <c r="A1513" s="41"/>
      <c r="B1513" s="2"/>
      <c r="E1513" s="279"/>
      <c r="F1513" s="280"/>
      <c r="G1513" s="45"/>
      <c r="H1513" s="45"/>
      <c r="I1513" s="278"/>
      <c r="J1513" s="45"/>
      <c r="K1513" s="66"/>
      <c r="L1513" s="66"/>
    </row>
    <row r="1514" spans="1:12" x14ac:dyDescent="0.2">
      <c r="A1514" s="41"/>
      <c r="B1514" s="2"/>
      <c r="E1514" s="279"/>
      <c r="F1514" s="280"/>
      <c r="G1514" s="45"/>
      <c r="H1514" s="45"/>
      <c r="I1514" s="278"/>
      <c r="J1514" s="45"/>
      <c r="K1514" s="66"/>
      <c r="L1514" s="66"/>
    </row>
    <row r="1515" spans="1:12" x14ac:dyDescent="0.2">
      <c r="A1515" s="41"/>
      <c r="B1515" s="2"/>
      <c r="E1515" s="279"/>
      <c r="F1515" s="280"/>
      <c r="G1515" s="45"/>
      <c r="H1515" s="45"/>
      <c r="I1515" s="278"/>
      <c r="J1515" s="45"/>
      <c r="K1515" s="66"/>
      <c r="L1515" s="66"/>
    </row>
    <row r="1516" spans="1:12" x14ac:dyDescent="0.2">
      <c r="A1516" s="41"/>
      <c r="B1516" s="2"/>
      <c r="E1516" s="279"/>
      <c r="F1516" s="280"/>
      <c r="G1516" s="45"/>
      <c r="H1516" s="45"/>
      <c r="I1516" s="278"/>
      <c r="J1516" s="45"/>
      <c r="K1516" s="66"/>
      <c r="L1516" s="66"/>
    </row>
    <row r="1517" spans="1:12" x14ac:dyDescent="0.2">
      <c r="A1517" s="41"/>
      <c r="B1517" s="2"/>
      <c r="E1517" s="279"/>
      <c r="F1517" s="280"/>
      <c r="G1517" s="45"/>
      <c r="H1517" s="45"/>
      <c r="I1517" s="278"/>
      <c r="J1517" s="45"/>
      <c r="K1517" s="66"/>
      <c r="L1517" s="66"/>
    </row>
    <row r="1518" spans="1:12" x14ac:dyDescent="0.2">
      <c r="A1518" s="41"/>
      <c r="B1518" s="2"/>
      <c r="E1518" s="279"/>
      <c r="F1518" s="280"/>
      <c r="G1518" s="45"/>
      <c r="H1518" s="45"/>
      <c r="I1518" s="278"/>
      <c r="J1518" s="45"/>
      <c r="K1518" s="66"/>
      <c r="L1518" s="66"/>
    </row>
    <row r="1519" spans="1:12" x14ac:dyDescent="0.2">
      <c r="A1519" s="41"/>
      <c r="B1519" s="2"/>
      <c r="E1519" s="279"/>
      <c r="F1519" s="280"/>
      <c r="G1519" s="45"/>
      <c r="H1519" s="45"/>
      <c r="I1519" s="278"/>
      <c r="J1519" s="45"/>
      <c r="K1519" s="66"/>
      <c r="L1519" s="66"/>
    </row>
    <row r="1520" spans="1:12" x14ac:dyDescent="0.2">
      <c r="A1520" s="41"/>
      <c r="B1520" s="2"/>
      <c r="E1520" s="279"/>
      <c r="F1520" s="280"/>
      <c r="G1520" s="45"/>
      <c r="H1520" s="45"/>
      <c r="I1520" s="278"/>
      <c r="J1520" s="45"/>
      <c r="K1520" s="66"/>
      <c r="L1520" s="66"/>
    </row>
    <row r="1521" spans="1:12" x14ac:dyDescent="0.2">
      <c r="A1521" s="41"/>
      <c r="B1521" s="2"/>
      <c r="E1521" s="279"/>
      <c r="F1521" s="280"/>
      <c r="G1521" s="45"/>
      <c r="H1521" s="45"/>
      <c r="I1521" s="278"/>
      <c r="J1521" s="45"/>
      <c r="K1521" s="66"/>
      <c r="L1521" s="66"/>
    </row>
    <row r="1522" spans="1:12" x14ac:dyDescent="0.2">
      <c r="A1522" s="41"/>
      <c r="B1522" s="2"/>
      <c r="E1522" s="279"/>
      <c r="F1522" s="280"/>
      <c r="G1522" s="45"/>
      <c r="H1522" s="45"/>
      <c r="I1522" s="278"/>
      <c r="J1522" s="45"/>
      <c r="K1522" s="66"/>
      <c r="L1522" s="66"/>
    </row>
    <row r="1523" spans="1:12" x14ac:dyDescent="0.2">
      <c r="A1523" s="41"/>
      <c r="B1523" s="2"/>
      <c r="E1523" s="279"/>
      <c r="F1523" s="280"/>
      <c r="G1523" s="45"/>
      <c r="H1523" s="45"/>
      <c r="I1523" s="278"/>
      <c r="J1523" s="45"/>
      <c r="K1523" s="66"/>
      <c r="L1523" s="66"/>
    </row>
    <row r="1524" spans="1:12" x14ac:dyDescent="0.2">
      <c r="A1524" s="41"/>
      <c r="B1524" s="2"/>
      <c r="E1524" s="279"/>
      <c r="F1524" s="280"/>
      <c r="G1524" s="45"/>
      <c r="H1524" s="45"/>
      <c r="I1524" s="278"/>
      <c r="J1524" s="45"/>
      <c r="K1524" s="66"/>
      <c r="L1524" s="66"/>
    </row>
    <row r="1525" spans="1:12" x14ac:dyDescent="0.2">
      <c r="A1525" s="41"/>
      <c r="B1525" s="2"/>
      <c r="E1525" s="279"/>
      <c r="F1525" s="280"/>
      <c r="G1525" s="45"/>
      <c r="H1525" s="45"/>
      <c r="I1525" s="278"/>
      <c r="J1525" s="45"/>
      <c r="K1525" s="66"/>
      <c r="L1525" s="66"/>
    </row>
    <row r="1526" spans="1:12" x14ac:dyDescent="0.2">
      <c r="A1526" s="41"/>
      <c r="B1526" s="2"/>
      <c r="E1526" s="279"/>
      <c r="F1526" s="280"/>
      <c r="G1526" s="45"/>
      <c r="H1526" s="45"/>
      <c r="I1526" s="278"/>
      <c r="J1526" s="45"/>
      <c r="K1526" s="66"/>
      <c r="L1526" s="66"/>
    </row>
    <row r="1527" spans="1:12" x14ac:dyDescent="0.2">
      <c r="A1527" s="41"/>
      <c r="B1527" s="2"/>
      <c r="E1527" s="279"/>
      <c r="F1527" s="280"/>
      <c r="G1527" s="45"/>
      <c r="H1527" s="45"/>
      <c r="I1527" s="278"/>
      <c r="J1527" s="45"/>
      <c r="K1527" s="66"/>
      <c r="L1527" s="66"/>
    </row>
    <row r="1528" spans="1:12" x14ac:dyDescent="0.2">
      <c r="A1528" s="41"/>
      <c r="B1528" s="2"/>
      <c r="E1528" s="279"/>
      <c r="F1528" s="280"/>
      <c r="G1528" s="45"/>
      <c r="H1528" s="45"/>
      <c r="I1528" s="278"/>
      <c r="J1528" s="45"/>
      <c r="K1528" s="66"/>
      <c r="L1528" s="66"/>
    </row>
    <row r="1529" spans="1:12" x14ac:dyDescent="0.2">
      <c r="A1529" s="41"/>
      <c r="B1529" s="2"/>
      <c r="E1529" s="279"/>
      <c r="F1529" s="280"/>
      <c r="G1529" s="45"/>
      <c r="H1529" s="45"/>
      <c r="I1529" s="278"/>
      <c r="J1529" s="45"/>
      <c r="K1529" s="66"/>
      <c r="L1529" s="66"/>
    </row>
    <row r="1530" spans="1:12" x14ac:dyDescent="0.2">
      <c r="A1530" s="41"/>
      <c r="B1530" s="2"/>
      <c r="E1530" s="279"/>
      <c r="F1530" s="280"/>
      <c r="G1530" s="45"/>
      <c r="H1530" s="45"/>
      <c r="I1530" s="278"/>
      <c r="J1530" s="45"/>
      <c r="K1530" s="66"/>
      <c r="L1530" s="66"/>
    </row>
    <row r="1531" spans="1:12" x14ac:dyDescent="0.2">
      <c r="A1531" s="41"/>
      <c r="B1531" s="2"/>
      <c r="E1531" s="279"/>
      <c r="F1531" s="280"/>
      <c r="G1531" s="45"/>
      <c r="H1531" s="45"/>
      <c r="I1531" s="278"/>
      <c r="J1531" s="45"/>
      <c r="K1531" s="66"/>
      <c r="L1531" s="66"/>
    </row>
    <row r="1532" spans="1:12" x14ac:dyDescent="0.2">
      <c r="A1532" s="41"/>
      <c r="B1532" s="2"/>
      <c r="E1532" s="279"/>
      <c r="F1532" s="280"/>
      <c r="G1532" s="45"/>
      <c r="H1532" s="45"/>
      <c r="I1532" s="278"/>
      <c r="J1532" s="45"/>
      <c r="K1532" s="66"/>
      <c r="L1532" s="66"/>
    </row>
    <row r="1533" spans="1:12" x14ac:dyDescent="0.2">
      <c r="A1533" s="41"/>
      <c r="B1533" s="2"/>
      <c r="E1533" s="279"/>
      <c r="F1533" s="280"/>
      <c r="G1533" s="45"/>
      <c r="H1533" s="45"/>
      <c r="I1533" s="278"/>
      <c r="J1533" s="45"/>
      <c r="K1533" s="66"/>
      <c r="L1533" s="66"/>
    </row>
    <row r="1534" spans="1:12" x14ac:dyDescent="0.2">
      <c r="A1534" s="41"/>
      <c r="B1534" s="2"/>
      <c r="E1534" s="279"/>
      <c r="F1534" s="280"/>
      <c r="G1534" s="45"/>
      <c r="H1534" s="45"/>
      <c r="I1534" s="278"/>
      <c r="J1534" s="45"/>
      <c r="K1534" s="66"/>
      <c r="L1534" s="66"/>
    </row>
    <row r="1535" spans="1:12" x14ac:dyDescent="0.2">
      <c r="A1535" s="41"/>
      <c r="B1535" s="2"/>
      <c r="E1535" s="279"/>
      <c r="F1535" s="280"/>
      <c r="G1535" s="45"/>
      <c r="H1535" s="45"/>
      <c r="I1535" s="278"/>
      <c r="J1535" s="45"/>
      <c r="K1535" s="66"/>
      <c r="L1535" s="66"/>
    </row>
    <row r="1536" spans="1:12" x14ac:dyDescent="0.2">
      <c r="A1536" s="41"/>
      <c r="B1536" s="2"/>
      <c r="E1536" s="279"/>
      <c r="F1536" s="280"/>
      <c r="G1536" s="45"/>
      <c r="H1536" s="45"/>
      <c r="I1536" s="278"/>
      <c r="J1536" s="45"/>
      <c r="K1536" s="66"/>
      <c r="L1536" s="66"/>
    </row>
    <row r="1537" spans="1:12" x14ac:dyDescent="0.2">
      <c r="A1537" s="41"/>
      <c r="B1537" s="2"/>
      <c r="E1537" s="279"/>
      <c r="F1537" s="280"/>
      <c r="G1537" s="45"/>
      <c r="H1537" s="45"/>
      <c r="I1537" s="278"/>
      <c r="J1537" s="45"/>
      <c r="K1537" s="66"/>
      <c r="L1537" s="66"/>
    </row>
    <row r="1538" spans="1:12" x14ac:dyDescent="0.2">
      <c r="A1538" s="41"/>
      <c r="B1538" s="2"/>
      <c r="E1538" s="279"/>
      <c r="F1538" s="280"/>
      <c r="G1538" s="45"/>
      <c r="H1538" s="45"/>
      <c r="I1538" s="278"/>
      <c r="J1538" s="45"/>
      <c r="K1538" s="66"/>
      <c r="L1538" s="66"/>
    </row>
    <row r="1539" spans="1:12" x14ac:dyDescent="0.2">
      <c r="A1539" s="41"/>
      <c r="B1539" s="2"/>
      <c r="E1539" s="279"/>
      <c r="F1539" s="280"/>
      <c r="G1539" s="45"/>
      <c r="H1539" s="45"/>
      <c r="I1539" s="278"/>
      <c r="J1539" s="45"/>
      <c r="K1539" s="66"/>
      <c r="L1539" s="66"/>
    </row>
    <row r="1540" spans="1:12" x14ac:dyDescent="0.2">
      <c r="A1540" s="41"/>
      <c r="B1540" s="2"/>
      <c r="E1540" s="279"/>
      <c r="F1540" s="280"/>
      <c r="G1540" s="45"/>
      <c r="H1540" s="45"/>
      <c r="I1540" s="278"/>
      <c r="J1540" s="45"/>
      <c r="K1540" s="66"/>
      <c r="L1540" s="66"/>
    </row>
    <row r="1541" spans="1:12" x14ac:dyDescent="0.2">
      <c r="A1541" s="41"/>
      <c r="B1541" s="2"/>
      <c r="E1541" s="279"/>
      <c r="F1541" s="280"/>
      <c r="G1541" s="45"/>
      <c r="H1541" s="45"/>
      <c r="I1541" s="278"/>
      <c r="J1541" s="45"/>
      <c r="K1541" s="66"/>
      <c r="L1541" s="66"/>
    </row>
    <row r="1542" spans="1:12" x14ac:dyDescent="0.2">
      <c r="A1542" s="41"/>
      <c r="B1542" s="2"/>
      <c r="E1542" s="279"/>
      <c r="F1542" s="280"/>
      <c r="G1542" s="45"/>
      <c r="H1542" s="45"/>
      <c r="I1542" s="278"/>
      <c r="J1542" s="45"/>
      <c r="K1542" s="66"/>
      <c r="L1542" s="66"/>
    </row>
    <row r="1543" spans="1:12" x14ac:dyDescent="0.2">
      <c r="A1543" s="41"/>
      <c r="B1543" s="2"/>
      <c r="E1543" s="279"/>
      <c r="F1543" s="280"/>
      <c r="G1543" s="45"/>
      <c r="H1543" s="45"/>
      <c r="I1543" s="278"/>
      <c r="J1543" s="45"/>
      <c r="K1543" s="66"/>
      <c r="L1543" s="66"/>
    </row>
    <row r="1544" spans="1:12" x14ac:dyDescent="0.2">
      <c r="A1544" s="41"/>
      <c r="B1544" s="2"/>
      <c r="E1544" s="279"/>
      <c r="F1544" s="280"/>
      <c r="G1544" s="45"/>
      <c r="H1544" s="45"/>
      <c r="I1544" s="278"/>
      <c r="J1544" s="45"/>
      <c r="K1544" s="66"/>
      <c r="L1544" s="66"/>
    </row>
    <row r="1545" spans="1:12" x14ac:dyDescent="0.2">
      <c r="A1545" s="41"/>
      <c r="B1545" s="2"/>
      <c r="E1545" s="279"/>
      <c r="F1545" s="280"/>
      <c r="G1545" s="45"/>
      <c r="H1545" s="45"/>
      <c r="I1545" s="278"/>
      <c r="J1545" s="45"/>
      <c r="K1545" s="66"/>
      <c r="L1545" s="66"/>
    </row>
    <row r="1546" spans="1:12" x14ac:dyDescent="0.2">
      <c r="A1546" s="41"/>
      <c r="B1546" s="2"/>
      <c r="E1546" s="279"/>
      <c r="F1546" s="280"/>
      <c r="G1546" s="45"/>
      <c r="H1546" s="45"/>
      <c r="I1546" s="278"/>
      <c r="J1546" s="45"/>
      <c r="K1546" s="66"/>
      <c r="L1546" s="66"/>
    </row>
    <row r="1547" spans="1:12" x14ac:dyDescent="0.2">
      <c r="A1547" s="41"/>
      <c r="B1547" s="2"/>
      <c r="E1547" s="279"/>
      <c r="F1547" s="280"/>
      <c r="G1547" s="45"/>
      <c r="H1547" s="45"/>
      <c r="I1547" s="278"/>
      <c r="J1547" s="45"/>
      <c r="K1547" s="66"/>
      <c r="L1547" s="66"/>
    </row>
    <row r="1548" spans="1:12" x14ac:dyDescent="0.2">
      <c r="A1548" s="41"/>
      <c r="B1548" s="2"/>
      <c r="E1548" s="279"/>
      <c r="F1548" s="280"/>
      <c r="G1548" s="45"/>
      <c r="H1548" s="45"/>
      <c r="I1548" s="278"/>
      <c r="J1548" s="45"/>
      <c r="K1548" s="66"/>
      <c r="L1548" s="66"/>
    </row>
    <row r="1549" spans="1:12" x14ac:dyDescent="0.2">
      <c r="A1549" s="41"/>
      <c r="B1549" s="2"/>
      <c r="E1549" s="279"/>
      <c r="F1549" s="280"/>
      <c r="G1549" s="45"/>
      <c r="H1549" s="45"/>
      <c r="I1549" s="278"/>
      <c r="J1549" s="45"/>
      <c r="K1549" s="66"/>
      <c r="L1549" s="66"/>
    </row>
    <row r="1550" spans="1:12" x14ac:dyDescent="0.2">
      <c r="A1550" s="41"/>
      <c r="B1550" s="2"/>
      <c r="E1550" s="279"/>
      <c r="F1550" s="280"/>
      <c r="G1550" s="45"/>
      <c r="H1550" s="45"/>
      <c r="I1550" s="278"/>
      <c r="J1550" s="45"/>
      <c r="K1550" s="66"/>
      <c r="L1550" s="66"/>
    </row>
    <row r="1551" spans="1:12" x14ac:dyDescent="0.2">
      <c r="A1551" s="41"/>
      <c r="B1551" s="2"/>
      <c r="E1551" s="279"/>
      <c r="F1551" s="280"/>
      <c r="G1551" s="45"/>
      <c r="H1551" s="45"/>
      <c r="I1551" s="278"/>
      <c r="J1551" s="45"/>
      <c r="K1551" s="66"/>
      <c r="L1551" s="66"/>
    </row>
    <row r="1552" spans="1:12" x14ac:dyDescent="0.2">
      <c r="A1552" s="41"/>
      <c r="B1552" s="2"/>
      <c r="E1552" s="279"/>
      <c r="F1552" s="280"/>
      <c r="G1552" s="45"/>
      <c r="H1552" s="45"/>
      <c r="I1552" s="278"/>
      <c r="J1552" s="45"/>
      <c r="K1552" s="66"/>
      <c r="L1552" s="66"/>
    </row>
    <row r="1553" spans="1:12" x14ac:dyDescent="0.2">
      <c r="A1553" s="41"/>
      <c r="B1553" s="2"/>
      <c r="E1553" s="279"/>
      <c r="F1553" s="280"/>
      <c r="G1553" s="45"/>
      <c r="H1553" s="45"/>
      <c r="I1553" s="278"/>
      <c r="J1553" s="45"/>
      <c r="K1553" s="66"/>
      <c r="L1553" s="66"/>
    </row>
    <row r="1554" spans="1:12" x14ac:dyDescent="0.2">
      <c r="A1554" s="41"/>
      <c r="B1554" s="2"/>
      <c r="E1554" s="279"/>
      <c r="F1554" s="280"/>
      <c r="G1554" s="45"/>
      <c r="H1554" s="45"/>
      <c r="I1554" s="278"/>
      <c r="J1554" s="45"/>
      <c r="K1554" s="66"/>
      <c r="L1554" s="66"/>
    </row>
    <row r="1555" spans="1:12" x14ac:dyDescent="0.2">
      <c r="A1555" s="41"/>
      <c r="B1555" s="2"/>
      <c r="E1555" s="279"/>
      <c r="F1555" s="280"/>
      <c r="G1555" s="45"/>
      <c r="H1555" s="45"/>
      <c r="I1555" s="278"/>
      <c r="J1555" s="45"/>
      <c r="K1555" s="66"/>
      <c r="L1555" s="66"/>
    </row>
    <row r="1556" spans="1:12" x14ac:dyDescent="0.2">
      <c r="A1556" s="41"/>
      <c r="B1556" s="2"/>
      <c r="E1556" s="279"/>
      <c r="F1556" s="280"/>
      <c r="G1556" s="45"/>
      <c r="H1556" s="45"/>
      <c r="I1556" s="278"/>
      <c r="J1556" s="45"/>
      <c r="K1556" s="66"/>
      <c r="L1556" s="66"/>
    </row>
    <row r="1557" spans="1:12" x14ac:dyDescent="0.2">
      <c r="A1557" s="41"/>
      <c r="B1557" s="2"/>
      <c r="E1557" s="279"/>
      <c r="F1557" s="280"/>
      <c r="G1557" s="45"/>
      <c r="H1557" s="45"/>
      <c r="I1557" s="278"/>
      <c r="J1557" s="45"/>
      <c r="K1557" s="66"/>
      <c r="L1557" s="66"/>
    </row>
    <row r="1558" spans="1:12" x14ac:dyDescent="0.2">
      <c r="A1558" s="41"/>
      <c r="B1558" s="2"/>
      <c r="E1558" s="279"/>
      <c r="F1558" s="280"/>
      <c r="G1558" s="45"/>
      <c r="H1558" s="45"/>
      <c r="I1558" s="278"/>
      <c r="J1558" s="45"/>
      <c r="K1558" s="66"/>
      <c r="L1558" s="66"/>
    </row>
    <row r="1559" spans="1:12" x14ac:dyDescent="0.2">
      <c r="A1559" s="41"/>
      <c r="B1559" s="2"/>
      <c r="E1559" s="279"/>
      <c r="F1559" s="280"/>
      <c r="G1559" s="45"/>
      <c r="H1559" s="45"/>
      <c r="I1559" s="278"/>
      <c r="J1559" s="45"/>
      <c r="K1559" s="66"/>
      <c r="L1559" s="66"/>
    </row>
    <row r="1560" spans="1:12" x14ac:dyDescent="0.2">
      <c r="A1560" s="41"/>
      <c r="B1560" s="2"/>
      <c r="E1560" s="279"/>
      <c r="F1560" s="280"/>
      <c r="G1560" s="45"/>
      <c r="H1560" s="45"/>
      <c r="I1560" s="278"/>
      <c r="J1560" s="45"/>
      <c r="K1560" s="66"/>
      <c r="L1560" s="66"/>
    </row>
    <row r="1561" spans="1:12" x14ac:dyDescent="0.2">
      <c r="A1561" s="41"/>
      <c r="B1561" s="2"/>
      <c r="E1561" s="279"/>
      <c r="F1561" s="280"/>
      <c r="G1561" s="45"/>
      <c r="H1561" s="45"/>
      <c r="I1561" s="278"/>
      <c r="J1561" s="45"/>
      <c r="K1561" s="66"/>
      <c r="L1561" s="66"/>
    </row>
    <row r="1562" spans="1:12" x14ac:dyDescent="0.2">
      <c r="A1562" s="41"/>
      <c r="B1562" s="2"/>
      <c r="E1562" s="279"/>
      <c r="F1562" s="280"/>
      <c r="G1562" s="45"/>
      <c r="H1562" s="45"/>
      <c r="I1562" s="278"/>
      <c r="J1562" s="45"/>
      <c r="K1562" s="66"/>
      <c r="L1562" s="66"/>
    </row>
    <row r="1563" spans="1:12" x14ac:dyDescent="0.2">
      <c r="A1563" s="41"/>
      <c r="B1563" s="2"/>
      <c r="E1563" s="279"/>
      <c r="F1563" s="280"/>
      <c r="G1563" s="45"/>
      <c r="H1563" s="45"/>
      <c r="I1563" s="278"/>
      <c r="J1563" s="45"/>
      <c r="K1563" s="66"/>
      <c r="L1563" s="66"/>
    </row>
    <row r="1564" spans="1:12" x14ac:dyDescent="0.2">
      <c r="A1564" s="41"/>
      <c r="B1564" s="2"/>
      <c r="E1564" s="279"/>
      <c r="F1564" s="280"/>
      <c r="G1564" s="45"/>
      <c r="H1564" s="45"/>
      <c r="I1564" s="278"/>
      <c r="J1564" s="45"/>
      <c r="K1564" s="66"/>
      <c r="L1564" s="66"/>
    </row>
    <row r="1565" spans="1:12" x14ac:dyDescent="0.2">
      <c r="A1565" s="41"/>
      <c r="B1565" s="2"/>
      <c r="E1565" s="279"/>
      <c r="F1565" s="280"/>
      <c r="G1565" s="45"/>
      <c r="H1565" s="45"/>
      <c r="I1565" s="278"/>
      <c r="J1565" s="45"/>
      <c r="K1565" s="66"/>
      <c r="L1565" s="66"/>
    </row>
    <row r="1566" spans="1:12" x14ac:dyDescent="0.2">
      <c r="A1566" s="41"/>
      <c r="B1566" s="2"/>
      <c r="E1566" s="279"/>
      <c r="F1566" s="280"/>
      <c r="G1566" s="45"/>
      <c r="H1566" s="45"/>
      <c r="I1566" s="278"/>
      <c r="J1566" s="45"/>
      <c r="K1566" s="66"/>
      <c r="L1566" s="66"/>
    </row>
    <row r="1567" spans="1:12" x14ac:dyDescent="0.2">
      <c r="A1567" s="41"/>
      <c r="B1567" s="2"/>
      <c r="E1567" s="279"/>
      <c r="F1567" s="280"/>
      <c r="G1567" s="45"/>
      <c r="H1567" s="45"/>
      <c r="I1567" s="278"/>
      <c r="J1567" s="45"/>
      <c r="K1567" s="66"/>
      <c r="L1567" s="66"/>
    </row>
    <row r="1568" spans="1:12" x14ac:dyDescent="0.2">
      <c r="A1568" s="41"/>
      <c r="B1568" s="2"/>
      <c r="E1568" s="279"/>
      <c r="F1568" s="280"/>
      <c r="G1568" s="45"/>
      <c r="H1568" s="45"/>
      <c r="I1568" s="278"/>
      <c r="J1568" s="45"/>
      <c r="K1568" s="66"/>
      <c r="L1568" s="66"/>
    </row>
    <row r="1569" spans="1:12" x14ac:dyDescent="0.2">
      <c r="A1569" s="41"/>
      <c r="B1569" s="2"/>
      <c r="E1569" s="279"/>
      <c r="F1569" s="280"/>
      <c r="G1569" s="45"/>
      <c r="H1569" s="45"/>
      <c r="I1569" s="278"/>
      <c r="J1569" s="45"/>
      <c r="K1569" s="66"/>
      <c r="L1569" s="66"/>
    </row>
    <row r="1570" spans="1:12" x14ac:dyDescent="0.2">
      <c r="A1570" s="41"/>
      <c r="B1570" s="2"/>
      <c r="E1570" s="279"/>
      <c r="F1570" s="280"/>
      <c r="G1570" s="45"/>
      <c r="H1570" s="45"/>
      <c r="I1570" s="278"/>
      <c r="J1570" s="45"/>
      <c r="K1570" s="66"/>
      <c r="L1570" s="66"/>
    </row>
    <row r="1571" spans="1:12" x14ac:dyDescent="0.2">
      <c r="A1571" s="41"/>
      <c r="B1571" s="2"/>
      <c r="E1571" s="279"/>
      <c r="F1571" s="280"/>
      <c r="G1571" s="45"/>
      <c r="H1571" s="45"/>
      <c r="I1571" s="278"/>
      <c r="J1571" s="45"/>
      <c r="K1571" s="66"/>
      <c r="L1571" s="66"/>
    </row>
    <row r="1572" spans="1:12" x14ac:dyDescent="0.2">
      <c r="A1572" s="41"/>
      <c r="B1572" s="2"/>
      <c r="E1572" s="279"/>
      <c r="F1572" s="280"/>
      <c r="G1572" s="45"/>
      <c r="H1572" s="45"/>
      <c r="I1572" s="278"/>
      <c r="J1572" s="45"/>
      <c r="K1572" s="66"/>
      <c r="L1572" s="66"/>
    </row>
    <row r="1573" spans="1:12" x14ac:dyDescent="0.2">
      <c r="A1573" s="41"/>
      <c r="B1573" s="2"/>
      <c r="E1573" s="279"/>
      <c r="F1573" s="280"/>
      <c r="G1573" s="45"/>
      <c r="H1573" s="45"/>
      <c r="I1573" s="278"/>
      <c r="J1573" s="45"/>
      <c r="K1573" s="66"/>
      <c r="L1573" s="66"/>
    </row>
    <row r="1574" spans="1:12" x14ac:dyDescent="0.2">
      <c r="A1574" s="41"/>
      <c r="B1574" s="2"/>
      <c r="E1574" s="279"/>
      <c r="F1574" s="280"/>
      <c r="G1574" s="45"/>
      <c r="H1574" s="45"/>
      <c r="I1574" s="278"/>
      <c r="J1574" s="45"/>
      <c r="K1574" s="66"/>
      <c r="L1574" s="66"/>
    </row>
    <row r="1575" spans="1:12" x14ac:dyDescent="0.2">
      <c r="A1575" s="41"/>
      <c r="B1575" s="2"/>
      <c r="E1575" s="279"/>
      <c r="F1575" s="280"/>
      <c r="G1575" s="45"/>
      <c r="H1575" s="45"/>
      <c r="I1575" s="278"/>
      <c r="J1575" s="45"/>
      <c r="K1575" s="66"/>
      <c r="L1575" s="66"/>
    </row>
    <row r="1576" spans="1:12" x14ac:dyDescent="0.2">
      <c r="A1576" s="41"/>
      <c r="B1576" s="2"/>
      <c r="E1576" s="279"/>
      <c r="F1576" s="280"/>
      <c r="G1576" s="45"/>
      <c r="H1576" s="45"/>
      <c r="I1576" s="278"/>
      <c r="J1576" s="45"/>
      <c r="K1576" s="66"/>
      <c r="L1576" s="66"/>
    </row>
    <row r="1577" spans="1:12" x14ac:dyDescent="0.2">
      <c r="A1577" s="41"/>
      <c r="B1577" s="2"/>
      <c r="E1577" s="279"/>
      <c r="F1577" s="280"/>
      <c r="G1577" s="45"/>
      <c r="H1577" s="45"/>
      <c r="I1577" s="278"/>
      <c r="J1577" s="45"/>
      <c r="K1577" s="66"/>
      <c r="L1577" s="66"/>
    </row>
    <row r="1578" spans="1:12" x14ac:dyDescent="0.2">
      <c r="A1578" s="41"/>
      <c r="B1578" s="2"/>
      <c r="E1578" s="279"/>
      <c r="F1578" s="280"/>
      <c r="G1578" s="45"/>
      <c r="H1578" s="45"/>
      <c r="I1578" s="278"/>
      <c r="J1578" s="45"/>
      <c r="K1578" s="66"/>
      <c r="L1578" s="66"/>
    </row>
    <row r="1579" spans="1:12" x14ac:dyDescent="0.2">
      <c r="A1579" s="41"/>
      <c r="B1579" s="2"/>
      <c r="E1579" s="279"/>
      <c r="F1579" s="280"/>
      <c r="G1579" s="45"/>
      <c r="H1579" s="45"/>
      <c r="I1579" s="278"/>
      <c r="J1579" s="45"/>
      <c r="K1579" s="66"/>
      <c r="L1579" s="66"/>
    </row>
    <row r="1580" spans="1:12" x14ac:dyDescent="0.2">
      <c r="A1580" s="41"/>
      <c r="B1580" s="2"/>
      <c r="E1580" s="279"/>
      <c r="F1580" s="280"/>
      <c r="G1580" s="45"/>
      <c r="H1580" s="45"/>
      <c r="I1580" s="278"/>
      <c r="J1580" s="45"/>
      <c r="K1580" s="66"/>
      <c r="L1580" s="66"/>
    </row>
    <row r="1581" spans="1:12" x14ac:dyDescent="0.2">
      <c r="A1581" s="41"/>
      <c r="B1581" s="2"/>
      <c r="E1581" s="279"/>
      <c r="F1581" s="280"/>
      <c r="G1581" s="45"/>
      <c r="H1581" s="45"/>
      <c r="I1581" s="278"/>
      <c r="J1581" s="45"/>
      <c r="K1581" s="66"/>
      <c r="L1581" s="66"/>
    </row>
    <row r="1582" spans="1:12" x14ac:dyDescent="0.2">
      <c r="A1582" s="41"/>
      <c r="B1582" s="2"/>
      <c r="E1582" s="279"/>
      <c r="F1582" s="280"/>
      <c r="G1582" s="45"/>
      <c r="H1582" s="45"/>
      <c r="I1582" s="278"/>
      <c r="J1582" s="45"/>
      <c r="K1582" s="66"/>
      <c r="L1582" s="66"/>
    </row>
    <row r="1583" spans="1:12" x14ac:dyDescent="0.2">
      <c r="A1583" s="41"/>
      <c r="B1583" s="2"/>
      <c r="E1583" s="279"/>
      <c r="F1583" s="280"/>
      <c r="G1583" s="45"/>
      <c r="H1583" s="45"/>
      <c r="I1583" s="278"/>
      <c r="J1583" s="45"/>
      <c r="K1583" s="66"/>
      <c r="L1583" s="66"/>
    </row>
    <row r="1584" spans="1:12" x14ac:dyDescent="0.2">
      <c r="A1584" s="41"/>
      <c r="B1584" s="2"/>
      <c r="E1584" s="279"/>
      <c r="F1584" s="280"/>
      <c r="G1584" s="45"/>
      <c r="H1584" s="45"/>
      <c r="I1584" s="278"/>
      <c r="J1584" s="45"/>
      <c r="K1584" s="66"/>
      <c r="L1584" s="66"/>
    </row>
    <row r="1585" spans="1:12" x14ac:dyDescent="0.2">
      <c r="A1585" s="41"/>
      <c r="B1585" s="2"/>
      <c r="E1585" s="279"/>
      <c r="F1585" s="280"/>
      <c r="G1585" s="45"/>
      <c r="H1585" s="45"/>
      <c r="I1585" s="278"/>
      <c r="J1585" s="45"/>
      <c r="K1585" s="66"/>
      <c r="L1585" s="66"/>
    </row>
    <row r="1586" spans="1:12" x14ac:dyDescent="0.2">
      <c r="A1586" s="41"/>
      <c r="B1586" s="2"/>
      <c r="E1586" s="279"/>
      <c r="F1586" s="280"/>
      <c r="G1586" s="45"/>
      <c r="H1586" s="45"/>
      <c r="I1586" s="278"/>
      <c r="J1586" s="45"/>
      <c r="K1586" s="66"/>
      <c r="L1586" s="66"/>
    </row>
    <row r="1587" spans="1:12" x14ac:dyDescent="0.2">
      <c r="A1587" s="41"/>
      <c r="B1587" s="2"/>
      <c r="E1587" s="279"/>
      <c r="F1587" s="280"/>
      <c r="G1587" s="45"/>
      <c r="H1587" s="45"/>
      <c r="I1587" s="278"/>
      <c r="J1587" s="45"/>
      <c r="K1587" s="66"/>
      <c r="L1587" s="66"/>
    </row>
    <row r="1588" spans="1:12" x14ac:dyDescent="0.2">
      <c r="A1588" s="41"/>
      <c r="B1588" s="2"/>
      <c r="E1588" s="279"/>
      <c r="F1588" s="280"/>
      <c r="G1588" s="45"/>
      <c r="H1588" s="45"/>
      <c r="I1588" s="278"/>
      <c r="J1588" s="45"/>
      <c r="K1588" s="66"/>
      <c r="L1588" s="66"/>
    </row>
    <row r="1589" spans="1:12" x14ac:dyDescent="0.2">
      <c r="A1589" s="41"/>
      <c r="B1589" s="2"/>
      <c r="E1589" s="279"/>
      <c r="F1589" s="280"/>
      <c r="G1589" s="45"/>
      <c r="H1589" s="45"/>
      <c r="I1589" s="278"/>
      <c r="J1589" s="45"/>
      <c r="K1589" s="66"/>
      <c r="L1589" s="66"/>
    </row>
    <row r="1590" spans="1:12" x14ac:dyDescent="0.2">
      <c r="A1590" s="41"/>
      <c r="B1590" s="2"/>
      <c r="E1590" s="279"/>
      <c r="F1590" s="280"/>
      <c r="G1590" s="45"/>
      <c r="H1590" s="45"/>
      <c r="I1590" s="278"/>
      <c r="J1590" s="45"/>
      <c r="K1590" s="66"/>
      <c r="L1590" s="66"/>
    </row>
    <row r="1591" spans="1:12" x14ac:dyDescent="0.2">
      <c r="A1591" s="41"/>
      <c r="B1591" s="2"/>
      <c r="E1591" s="279"/>
      <c r="F1591" s="280"/>
      <c r="G1591" s="45"/>
      <c r="H1591" s="45"/>
      <c r="I1591" s="278"/>
      <c r="J1591" s="45"/>
      <c r="K1591" s="66"/>
      <c r="L1591" s="66"/>
    </row>
    <row r="1592" spans="1:12" x14ac:dyDescent="0.2">
      <c r="A1592" s="41"/>
      <c r="B1592" s="2"/>
      <c r="E1592" s="279"/>
      <c r="F1592" s="280"/>
      <c r="G1592" s="45"/>
      <c r="H1592" s="45"/>
      <c r="I1592" s="278"/>
      <c r="J1592" s="45"/>
      <c r="K1592" s="66"/>
      <c r="L1592" s="66"/>
    </row>
    <row r="1593" spans="1:12" x14ac:dyDescent="0.2">
      <c r="A1593" s="41"/>
      <c r="B1593" s="2"/>
      <c r="E1593" s="279"/>
      <c r="F1593" s="280"/>
      <c r="G1593" s="45"/>
      <c r="H1593" s="45"/>
      <c r="I1593" s="278"/>
      <c r="J1593" s="45"/>
      <c r="K1593" s="66"/>
      <c r="L1593" s="66"/>
    </row>
    <row r="1594" spans="1:12" x14ac:dyDescent="0.2">
      <c r="A1594" s="41"/>
      <c r="B1594" s="2"/>
      <c r="E1594" s="279"/>
      <c r="F1594" s="280"/>
      <c r="G1594" s="45"/>
      <c r="H1594" s="45"/>
      <c r="I1594" s="278"/>
      <c r="J1594" s="45"/>
      <c r="K1594" s="66"/>
      <c r="L1594" s="66"/>
    </row>
    <row r="1595" spans="1:12" x14ac:dyDescent="0.2">
      <c r="A1595" s="41"/>
      <c r="B1595" s="2"/>
      <c r="E1595" s="279"/>
      <c r="F1595" s="280"/>
      <c r="G1595" s="45"/>
      <c r="H1595" s="45"/>
      <c r="I1595" s="278"/>
      <c r="J1595" s="45"/>
      <c r="K1595" s="66"/>
      <c r="L1595" s="66"/>
    </row>
    <row r="1596" spans="1:12" x14ac:dyDescent="0.2">
      <c r="A1596" s="41"/>
      <c r="B1596" s="2"/>
      <c r="E1596" s="279"/>
      <c r="F1596" s="280"/>
      <c r="G1596" s="45"/>
      <c r="H1596" s="45"/>
      <c r="I1596" s="278"/>
      <c r="J1596" s="45"/>
      <c r="K1596" s="66"/>
      <c r="L1596" s="66"/>
    </row>
    <row r="1597" spans="1:12" x14ac:dyDescent="0.2">
      <c r="A1597" s="41"/>
      <c r="B1597" s="2"/>
      <c r="E1597" s="279"/>
      <c r="F1597" s="280"/>
      <c r="G1597" s="45"/>
      <c r="H1597" s="45"/>
      <c r="I1597" s="278"/>
      <c r="J1597" s="45"/>
      <c r="K1597" s="66"/>
      <c r="L1597" s="66"/>
    </row>
    <row r="1598" spans="1:12" x14ac:dyDescent="0.2">
      <c r="A1598" s="41"/>
      <c r="B1598" s="2"/>
      <c r="E1598" s="279"/>
      <c r="F1598" s="280"/>
      <c r="G1598" s="45"/>
      <c r="H1598" s="45"/>
      <c r="I1598" s="278"/>
      <c r="J1598" s="45"/>
      <c r="K1598" s="66"/>
      <c r="L1598" s="66"/>
    </row>
    <row r="1599" spans="1:12" x14ac:dyDescent="0.2">
      <c r="A1599" s="41"/>
      <c r="B1599" s="2"/>
      <c r="E1599" s="279"/>
      <c r="F1599" s="280"/>
      <c r="G1599" s="45"/>
      <c r="H1599" s="45"/>
      <c r="I1599" s="278"/>
      <c r="J1599" s="45"/>
      <c r="K1599" s="66"/>
      <c r="L1599" s="66"/>
    </row>
    <row r="1600" spans="1:12" x14ac:dyDescent="0.2">
      <c r="A1600" s="41"/>
      <c r="B1600" s="2"/>
      <c r="E1600" s="279"/>
      <c r="F1600" s="280"/>
      <c r="G1600" s="45"/>
      <c r="H1600" s="45"/>
      <c r="I1600" s="278"/>
      <c r="J1600" s="45"/>
      <c r="K1600" s="66"/>
      <c r="L1600" s="66"/>
    </row>
    <row r="1601" spans="1:12" x14ac:dyDescent="0.2">
      <c r="A1601" s="41"/>
      <c r="B1601" s="2"/>
      <c r="E1601" s="279"/>
      <c r="F1601" s="280"/>
      <c r="G1601" s="45"/>
      <c r="H1601" s="45"/>
      <c r="I1601" s="278"/>
      <c r="J1601" s="45"/>
      <c r="K1601" s="66"/>
      <c r="L1601" s="66"/>
    </row>
    <row r="1602" spans="1:12" x14ac:dyDescent="0.2">
      <c r="A1602" s="41"/>
      <c r="B1602" s="2"/>
      <c r="E1602" s="279"/>
      <c r="F1602" s="280"/>
      <c r="G1602" s="45"/>
      <c r="H1602" s="45"/>
      <c r="I1602" s="278"/>
      <c r="J1602" s="45"/>
      <c r="K1602" s="66"/>
      <c r="L1602" s="66"/>
    </row>
    <row r="1603" spans="1:12" x14ac:dyDescent="0.2">
      <c r="A1603" s="41"/>
      <c r="B1603" s="2"/>
      <c r="E1603" s="279"/>
      <c r="F1603" s="280"/>
      <c r="G1603" s="45"/>
      <c r="H1603" s="45"/>
      <c r="I1603" s="278"/>
      <c r="J1603" s="45"/>
      <c r="K1603" s="66"/>
      <c r="L1603" s="66"/>
    </row>
    <row r="1604" spans="1:12" x14ac:dyDescent="0.2">
      <c r="A1604" s="41"/>
      <c r="B1604" s="2"/>
      <c r="E1604" s="279"/>
      <c r="F1604" s="280"/>
      <c r="G1604" s="45"/>
      <c r="H1604" s="45"/>
      <c r="I1604" s="278"/>
      <c r="J1604" s="45"/>
      <c r="K1604" s="66"/>
      <c r="L1604" s="66"/>
    </row>
    <row r="1605" spans="1:12" x14ac:dyDescent="0.2">
      <c r="A1605" s="41"/>
      <c r="B1605" s="2"/>
      <c r="E1605" s="279"/>
      <c r="F1605" s="280"/>
      <c r="G1605" s="45"/>
      <c r="H1605" s="45"/>
      <c r="I1605" s="278"/>
      <c r="J1605" s="45"/>
      <c r="K1605" s="66"/>
      <c r="L1605" s="66"/>
    </row>
    <row r="1606" spans="1:12" x14ac:dyDescent="0.2">
      <c r="A1606" s="41"/>
      <c r="B1606" s="2"/>
      <c r="E1606" s="279"/>
      <c r="F1606" s="280"/>
      <c r="G1606" s="45"/>
      <c r="H1606" s="45"/>
      <c r="I1606" s="278"/>
      <c r="J1606" s="45"/>
      <c r="K1606" s="66"/>
      <c r="L1606" s="66"/>
    </row>
    <row r="1607" spans="1:12" x14ac:dyDescent="0.2">
      <c r="A1607" s="41"/>
      <c r="B1607" s="2"/>
      <c r="E1607" s="279"/>
      <c r="F1607" s="280"/>
      <c r="G1607" s="45"/>
      <c r="H1607" s="45"/>
      <c r="I1607" s="278"/>
      <c r="J1607" s="45"/>
      <c r="K1607" s="66"/>
      <c r="L1607" s="66"/>
    </row>
    <row r="1608" spans="1:12" x14ac:dyDescent="0.2">
      <c r="A1608" s="41"/>
      <c r="B1608" s="2"/>
      <c r="E1608" s="279"/>
      <c r="F1608" s="280"/>
      <c r="G1608" s="45"/>
      <c r="H1608" s="45"/>
      <c r="I1608" s="278"/>
      <c r="J1608" s="45"/>
      <c r="K1608" s="66"/>
      <c r="L1608" s="66"/>
    </row>
    <row r="1609" spans="1:12" x14ac:dyDescent="0.2">
      <c r="A1609" s="41"/>
      <c r="B1609" s="2"/>
      <c r="E1609" s="279"/>
      <c r="F1609" s="280"/>
      <c r="G1609" s="45"/>
      <c r="H1609" s="45"/>
      <c r="I1609" s="278"/>
      <c r="J1609" s="45"/>
      <c r="K1609" s="66"/>
      <c r="L1609" s="66"/>
    </row>
    <row r="1610" spans="1:12" x14ac:dyDescent="0.2">
      <c r="A1610" s="41"/>
      <c r="B1610" s="2"/>
      <c r="E1610" s="279"/>
      <c r="F1610" s="280"/>
      <c r="G1610" s="45"/>
      <c r="H1610" s="45"/>
      <c r="I1610" s="278"/>
      <c r="J1610" s="45"/>
      <c r="K1610" s="66"/>
      <c r="L1610" s="66"/>
    </row>
    <row r="1611" spans="1:12" x14ac:dyDescent="0.2">
      <c r="A1611" s="41"/>
      <c r="B1611" s="2"/>
      <c r="E1611" s="279"/>
      <c r="F1611" s="280"/>
      <c r="G1611" s="45"/>
      <c r="H1611" s="45"/>
      <c r="I1611" s="278"/>
      <c r="J1611" s="45"/>
      <c r="K1611" s="66"/>
      <c r="L1611" s="66"/>
    </row>
    <row r="1612" spans="1:12" x14ac:dyDescent="0.2">
      <c r="A1612" s="41"/>
      <c r="B1612" s="2"/>
      <c r="E1612" s="279"/>
      <c r="F1612" s="280"/>
      <c r="G1612" s="45"/>
      <c r="H1612" s="45"/>
      <c r="I1612" s="278"/>
      <c r="J1612" s="45"/>
      <c r="K1612" s="66"/>
      <c r="L1612" s="66"/>
    </row>
    <row r="1613" spans="1:12" x14ac:dyDescent="0.2">
      <c r="A1613" s="41"/>
      <c r="B1613" s="2"/>
      <c r="E1613" s="279"/>
      <c r="F1613" s="280"/>
      <c r="G1613" s="45"/>
      <c r="H1613" s="45"/>
      <c r="I1613" s="278"/>
      <c r="J1613" s="45"/>
      <c r="K1613" s="66"/>
      <c r="L1613" s="66"/>
    </row>
    <row r="1614" spans="1:12" x14ac:dyDescent="0.2">
      <c r="A1614" s="41"/>
      <c r="B1614" s="2"/>
      <c r="E1614" s="279"/>
      <c r="F1614" s="280"/>
      <c r="G1614" s="45"/>
      <c r="H1614" s="45"/>
      <c r="I1614" s="278"/>
      <c r="J1614" s="45"/>
      <c r="K1614" s="66"/>
      <c r="L1614" s="66"/>
    </row>
    <row r="1615" spans="1:12" x14ac:dyDescent="0.2">
      <c r="A1615" s="41"/>
      <c r="B1615" s="2"/>
      <c r="E1615" s="279"/>
      <c r="F1615" s="280"/>
      <c r="G1615" s="45"/>
      <c r="H1615" s="45"/>
      <c r="I1615" s="278"/>
      <c r="J1615" s="45"/>
      <c r="K1615" s="66"/>
      <c r="L1615" s="66"/>
    </row>
    <row r="1616" spans="1:12" x14ac:dyDescent="0.2">
      <c r="A1616" s="41"/>
      <c r="B1616" s="2"/>
      <c r="E1616" s="279"/>
      <c r="F1616" s="280"/>
      <c r="G1616" s="45"/>
      <c r="H1616" s="45"/>
      <c r="I1616" s="278"/>
      <c r="J1616" s="45"/>
      <c r="K1616" s="66"/>
      <c r="L1616" s="66"/>
    </row>
    <row r="1617" spans="1:12" x14ac:dyDescent="0.2">
      <c r="A1617" s="41"/>
      <c r="B1617" s="2"/>
      <c r="E1617" s="279"/>
      <c r="F1617" s="280"/>
      <c r="G1617" s="45"/>
      <c r="H1617" s="45"/>
      <c r="I1617" s="278"/>
      <c r="J1617" s="45"/>
      <c r="K1617" s="66"/>
      <c r="L1617" s="66"/>
    </row>
    <row r="1618" spans="1:12" x14ac:dyDescent="0.2">
      <c r="A1618" s="41"/>
      <c r="B1618" s="2"/>
      <c r="E1618" s="279"/>
      <c r="F1618" s="280"/>
      <c r="G1618" s="45"/>
      <c r="H1618" s="45"/>
      <c r="I1618" s="278"/>
      <c r="J1618" s="45"/>
      <c r="K1618" s="66"/>
      <c r="L1618" s="66"/>
    </row>
    <row r="1619" spans="1:12" x14ac:dyDescent="0.2">
      <c r="A1619" s="41"/>
      <c r="B1619" s="2"/>
      <c r="E1619" s="279"/>
      <c r="F1619" s="280"/>
      <c r="G1619" s="45"/>
      <c r="H1619" s="45"/>
      <c r="I1619" s="278"/>
      <c r="J1619" s="45"/>
      <c r="K1619" s="66"/>
      <c r="L1619" s="66"/>
    </row>
    <row r="1620" spans="1:12" x14ac:dyDescent="0.2">
      <c r="A1620" s="41"/>
      <c r="B1620" s="2"/>
      <c r="E1620" s="279"/>
      <c r="F1620" s="280"/>
      <c r="G1620" s="45"/>
      <c r="H1620" s="45"/>
      <c r="I1620" s="278"/>
      <c r="J1620" s="45"/>
      <c r="K1620" s="66"/>
      <c r="L1620" s="66"/>
    </row>
    <row r="1621" spans="1:12" x14ac:dyDescent="0.2">
      <c r="A1621" s="41"/>
      <c r="B1621" s="2"/>
      <c r="E1621" s="279"/>
      <c r="F1621" s="280"/>
      <c r="G1621" s="45"/>
      <c r="H1621" s="45"/>
      <c r="I1621" s="278"/>
      <c r="J1621" s="45"/>
      <c r="K1621" s="66"/>
      <c r="L1621" s="66"/>
    </row>
    <row r="1622" spans="1:12" x14ac:dyDescent="0.2">
      <c r="A1622" s="41"/>
      <c r="B1622" s="2"/>
      <c r="E1622" s="279"/>
      <c r="F1622" s="280"/>
      <c r="G1622" s="45"/>
      <c r="H1622" s="45"/>
      <c r="I1622" s="278"/>
      <c r="J1622" s="45"/>
      <c r="K1622" s="66"/>
      <c r="L1622" s="66"/>
    </row>
    <row r="1623" spans="1:12" x14ac:dyDescent="0.2">
      <c r="A1623" s="41"/>
      <c r="B1623" s="2"/>
      <c r="E1623" s="279"/>
      <c r="F1623" s="280"/>
      <c r="G1623" s="45"/>
      <c r="H1623" s="45"/>
      <c r="I1623" s="278"/>
      <c r="J1623" s="45"/>
      <c r="K1623" s="66"/>
      <c r="L1623" s="66"/>
    </row>
    <row r="1624" spans="1:12" x14ac:dyDescent="0.2">
      <c r="A1624" s="41"/>
      <c r="B1624" s="2"/>
      <c r="E1624" s="279"/>
      <c r="F1624" s="280"/>
      <c r="G1624" s="45"/>
      <c r="H1624" s="45"/>
      <c r="I1624" s="278"/>
      <c r="J1624" s="45"/>
      <c r="K1624" s="66"/>
      <c r="L1624" s="66"/>
    </row>
    <row r="1625" spans="1:12" x14ac:dyDescent="0.2">
      <c r="A1625" s="41"/>
      <c r="B1625" s="2"/>
      <c r="E1625" s="279"/>
      <c r="F1625" s="280"/>
      <c r="G1625" s="45"/>
      <c r="H1625" s="45"/>
      <c r="I1625" s="278"/>
      <c r="J1625" s="45"/>
      <c r="K1625" s="66"/>
      <c r="L1625" s="66"/>
    </row>
    <row r="1626" spans="1:12" x14ac:dyDescent="0.2">
      <c r="A1626" s="41"/>
      <c r="B1626" s="2"/>
      <c r="E1626" s="279"/>
      <c r="F1626" s="280"/>
      <c r="G1626" s="45"/>
      <c r="H1626" s="45"/>
      <c r="I1626" s="278"/>
      <c r="J1626" s="45"/>
      <c r="K1626" s="66"/>
      <c r="L1626" s="66"/>
    </row>
    <row r="1627" spans="1:12" x14ac:dyDescent="0.2">
      <c r="A1627" s="41"/>
      <c r="B1627" s="2"/>
      <c r="E1627" s="279"/>
      <c r="F1627" s="280"/>
      <c r="G1627" s="45"/>
      <c r="H1627" s="45"/>
      <c r="I1627" s="278"/>
      <c r="J1627" s="45"/>
      <c r="K1627" s="66"/>
      <c r="L1627" s="66"/>
    </row>
    <row r="1628" spans="1:12" x14ac:dyDescent="0.2">
      <c r="A1628" s="41"/>
      <c r="B1628" s="2"/>
      <c r="E1628" s="279"/>
      <c r="F1628" s="280"/>
      <c r="G1628" s="45"/>
      <c r="H1628" s="45"/>
      <c r="I1628" s="278"/>
      <c r="J1628" s="45"/>
      <c r="K1628" s="66"/>
      <c r="L1628" s="66"/>
    </row>
    <row r="1629" spans="1:12" x14ac:dyDescent="0.2">
      <c r="A1629" s="41"/>
      <c r="B1629" s="2"/>
      <c r="E1629" s="279"/>
      <c r="F1629" s="280"/>
      <c r="G1629" s="45"/>
      <c r="H1629" s="45"/>
      <c r="I1629" s="278"/>
      <c r="J1629" s="45"/>
      <c r="K1629" s="66"/>
      <c r="L1629" s="66"/>
    </row>
    <row r="1630" spans="1:12" x14ac:dyDescent="0.2">
      <c r="A1630" s="41"/>
      <c r="B1630" s="2"/>
      <c r="E1630" s="279"/>
      <c r="F1630" s="280"/>
      <c r="G1630" s="45"/>
      <c r="H1630" s="45"/>
      <c r="I1630" s="278"/>
      <c r="J1630" s="45"/>
      <c r="K1630" s="66"/>
      <c r="L1630" s="66"/>
    </row>
    <row r="1631" spans="1:12" x14ac:dyDescent="0.2">
      <c r="A1631" s="41"/>
      <c r="B1631" s="2"/>
      <c r="E1631" s="279"/>
      <c r="F1631" s="280"/>
      <c r="G1631" s="45"/>
      <c r="H1631" s="45"/>
      <c r="I1631" s="278"/>
      <c r="J1631" s="45"/>
      <c r="K1631" s="66"/>
      <c r="L1631" s="66"/>
    </row>
    <row r="1632" spans="1:12" x14ac:dyDescent="0.2">
      <c r="A1632" s="41"/>
      <c r="B1632" s="2"/>
      <c r="E1632" s="279"/>
      <c r="F1632" s="280"/>
      <c r="G1632" s="45"/>
      <c r="H1632" s="45"/>
      <c r="I1632" s="278"/>
      <c r="J1632" s="45"/>
      <c r="K1632" s="66"/>
      <c r="L1632" s="66"/>
    </row>
    <row r="1633" spans="1:12" x14ac:dyDescent="0.2">
      <c r="A1633" s="41"/>
      <c r="B1633" s="2"/>
      <c r="E1633" s="279"/>
      <c r="F1633" s="280"/>
      <c r="G1633" s="45"/>
      <c r="H1633" s="45"/>
      <c r="I1633" s="278"/>
      <c r="J1633" s="45"/>
      <c r="K1633" s="66"/>
      <c r="L1633" s="66"/>
    </row>
    <row r="1634" spans="1:12" x14ac:dyDescent="0.2">
      <c r="A1634" s="41"/>
      <c r="B1634" s="2"/>
      <c r="E1634" s="279"/>
      <c r="F1634" s="280"/>
      <c r="G1634" s="45"/>
      <c r="H1634" s="45"/>
      <c r="I1634" s="278"/>
      <c r="J1634" s="45"/>
      <c r="K1634" s="66"/>
      <c r="L1634" s="66"/>
    </row>
    <row r="1635" spans="1:12" x14ac:dyDescent="0.2">
      <c r="A1635" s="41"/>
      <c r="B1635" s="2"/>
      <c r="E1635" s="279"/>
      <c r="F1635" s="280"/>
      <c r="G1635" s="45"/>
      <c r="H1635" s="45"/>
      <c r="I1635" s="278"/>
      <c r="J1635" s="45"/>
      <c r="K1635" s="66"/>
      <c r="L1635" s="66"/>
    </row>
    <row r="1636" spans="1:12" x14ac:dyDescent="0.2">
      <c r="A1636" s="41"/>
      <c r="B1636" s="2"/>
      <c r="E1636" s="279"/>
      <c r="F1636" s="280"/>
      <c r="G1636" s="45"/>
      <c r="H1636" s="45"/>
      <c r="I1636" s="278"/>
      <c r="J1636" s="45"/>
      <c r="K1636" s="66"/>
      <c r="L1636" s="66"/>
    </row>
    <row r="1637" spans="1:12" x14ac:dyDescent="0.2">
      <c r="A1637" s="41"/>
      <c r="B1637" s="2"/>
      <c r="E1637" s="279"/>
      <c r="F1637" s="280"/>
      <c r="G1637" s="45"/>
      <c r="H1637" s="45"/>
      <c r="I1637" s="278"/>
      <c r="J1637" s="45"/>
      <c r="K1637" s="66"/>
      <c r="L1637" s="66"/>
    </row>
    <row r="1638" spans="1:12" x14ac:dyDescent="0.2">
      <c r="A1638" s="41"/>
      <c r="B1638" s="2"/>
      <c r="E1638" s="279"/>
      <c r="F1638" s="280"/>
      <c r="G1638" s="45"/>
      <c r="H1638" s="45"/>
      <c r="I1638" s="278"/>
      <c r="J1638" s="45"/>
      <c r="K1638" s="66"/>
      <c r="L1638" s="66"/>
    </row>
    <row r="1639" spans="1:12" x14ac:dyDescent="0.2">
      <c r="A1639" s="41"/>
      <c r="B1639" s="2"/>
      <c r="E1639" s="279"/>
      <c r="F1639" s="280"/>
      <c r="G1639" s="45"/>
      <c r="H1639" s="45"/>
      <c r="I1639" s="278"/>
      <c r="J1639" s="45"/>
      <c r="K1639" s="66"/>
      <c r="L1639" s="66"/>
    </row>
    <row r="1640" spans="1:12" x14ac:dyDescent="0.2">
      <c r="A1640" s="41"/>
      <c r="B1640" s="2"/>
      <c r="E1640" s="279"/>
      <c r="F1640" s="280"/>
      <c r="G1640" s="45"/>
      <c r="H1640" s="45"/>
      <c r="I1640" s="278"/>
      <c r="J1640" s="45"/>
      <c r="K1640" s="66"/>
      <c r="L1640" s="66"/>
    </row>
    <row r="1641" spans="1:12" x14ac:dyDescent="0.2">
      <c r="A1641" s="41"/>
      <c r="B1641" s="2"/>
      <c r="E1641" s="279"/>
      <c r="F1641" s="280"/>
      <c r="G1641" s="45"/>
      <c r="H1641" s="45"/>
      <c r="I1641" s="278"/>
      <c r="J1641" s="45"/>
      <c r="K1641" s="66"/>
      <c r="L1641" s="66"/>
    </row>
    <row r="1642" spans="1:12" x14ac:dyDescent="0.2">
      <c r="A1642" s="41"/>
      <c r="B1642" s="2"/>
      <c r="E1642" s="279"/>
      <c r="F1642" s="280"/>
      <c r="G1642" s="45"/>
      <c r="H1642" s="45"/>
      <c r="I1642" s="278"/>
      <c r="J1642" s="45"/>
      <c r="K1642" s="66"/>
      <c r="L1642" s="66"/>
    </row>
    <row r="1643" spans="1:12" x14ac:dyDescent="0.2">
      <c r="A1643" s="41"/>
      <c r="B1643" s="2"/>
      <c r="E1643" s="279"/>
      <c r="F1643" s="280"/>
      <c r="G1643" s="45"/>
      <c r="H1643" s="45"/>
      <c r="I1643" s="278"/>
      <c r="J1643" s="45"/>
      <c r="K1643" s="66"/>
      <c r="L1643" s="66"/>
    </row>
    <row r="1644" spans="1:12" x14ac:dyDescent="0.2">
      <c r="A1644" s="41"/>
      <c r="B1644" s="2"/>
      <c r="E1644" s="279"/>
      <c r="F1644" s="280"/>
      <c r="G1644" s="45"/>
      <c r="H1644" s="45"/>
      <c r="I1644" s="278"/>
      <c r="J1644" s="45"/>
      <c r="K1644" s="66"/>
      <c r="L1644" s="66"/>
    </row>
    <row r="1645" spans="1:12" x14ac:dyDescent="0.2">
      <c r="A1645" s="41"/>
      <c r="B1645" s="2"/>
      <c r="E1645" s="279"/>
      <c r="F1645" s="280"/>
      <c r="G1645" s="45"/>
      <c r="H1645" s="45"/>
      <c r="I1645" s="278"/>
      <c r="J1645" s="45"/>
      <c r="K1645" s="66"/>
      <c r="L1645" s="66"/>
    </row>
    <row r="1646" spans="1:12" x14ac:dyDescent="0.2">
      <c r="A1646" s="41"/>
      <c r="B1646" s="2"/>
      <c r="E1646" s="279"/>
      <c r="F1646" s="280"/>
      <c r="G1646" s="45"/>
      <c r="H1646" s="45"/>
      <c r="I1646" s="278"/>
      <c r="J1646" s="45"/>
      <c r="K1646" s="66"/>
      <c r="L1646" s="66"/>
    </row>
    <row r="1647" spans="1:12" x14ac:dyDescent="0.2">
      <c r="A1647" s="41"/>
      <c r="B1647" s="2"/>
      <c r="E1647" s="279"/>
      <c r="F1647" s="280"/>
      <c r="G1647" s="45"/>
      <c r="H1647" s="45"/>
      <c r="I1647" s="278"/>
      <c r="J1647" s="45"/>
      <c r="K1647" s="66"/>
      <c r="L1647" s="66"/>
    </row>
    <row r="1648" spans="1:12" x14ac:dyDescent="0.2">
      <c r="A1648" s="41"/>
      <c r="B1648" s="2"/>
      <c r="E1648" s="279"/>
      <c r="F1648" s="280"/>
      <c r="G1648" s="45"/>
      <c r="H1648" s="45"/>
      <c r="I1648" s="278"/>
      <c r="J1648" s="45"/>
      <c r="K1648" s="66"/>
      <c r="L1648" s="66"/>
    </row>
    <row r="1649" spans="1:12" x14ac:dyDescent="0.2">
      <c r="A1649" s="41"/>
      <c r="B1649" s="2"/>
      <c r="E1649" s="279"/>
      <c r="F1649" s="280"/>
      <c r="G1649" s="45"/>
      <c r="H1649" s="45"/>
      <c r="I1649" s="278"/>
      <c r="J1649" s="45"/>
      <c r="K1649" s="66"/>
      <c r="L1649" s="66"/>
    </row>
    <row r="1650" spans="1:12" x14ac:dyDescent="0.2">
      <c r="A1650" s="41"/>
      <c r="B1650" s="2"/>
      <c r="E1650" s="279"/>
      <c r="F1650" s="280"/>
      <c r="G1650" s="45"/>
      <c r="H1650" s="45"/>
      <c r="I1650" s="278"/>
      <c r="J1650" s="45"/>
      <c r="K1650" s="66"/>
      <c r="L1650" s="66"/>
    </row>
    <row r="1651" spans="1:12" x14ac:dyDescent="0.2">
      <c r="A1651" s="41"/>
      <c r="B1651" s="2"/>
      <c r="E1651" s="279"/>
      <c r="F1651" s="280"/>
      <c r="G1651" s="45"/>
      <c r="H1651" s="45"/>
      <c r="I1651" s="278"/>
      <c r="J1651" s="45"/>
      <c r="K1651" s="66"/>
      <c r="L1651" s="66"/>
    </row>
    <row r="1652" spans="1:12" x14ac:dyDescent="0.2">
      <c r="A1652" s="41"/>
      <c r="B1652" s="2"/>
      <c r="E1652" s="279"/>
      <c r="F1652" s="280"/>
      <c r="G1652" s="45"/>
      <c r="H1652" s="45"/>
      <c r="I1652" s="278"/>
      <c r="J1652" s="45"/>
      <c r="K1652" s="66"/>
      <c r="L1652" s="66"/>
    </row>
    <row r="1653" spans="1:12" x14ac:dyDescent="0.2">
      <c r="A1653" s="41"/>
      <c r="B1653" s="2"/>
      <c r="E1653" s="279"/>
      <c r="F1653" s="280"/>
      <c r="G1653" s="45"/>
      <c r="H1653" s="45"/>
      <c r="I1653" s="278"/>
      <c r="J1653" s="45"/>
      <c r="K1653" s="66"/>
      <c r="L1653" s="66"/>
    </row>
    <row r="1654" spans="1:12" x14ac:dyDescent="0.2">
      <c r="A1654" s="41"/>
      <c r="B1654" s="2"/>
      <c r="E1654" s="279"/>
      <c r="F1654" s="280"/>
      <c r="G1654" s="45"/>
      <c r="H1654" s="45"/>
      <c r="I1654" s="278"/>
      <c r="J1654" s="45"/>
      <c r="K1654" s="66"/>
      <c r="L1654" s="66"/>
    </row>
    <row r="1655" spans="1:12" x14ac:dyDescent="0.2">
      <c r="A1655" s="41"/>
      <c r="B1655" s="2"/>
      <c r="E1655" s="279"/>
      <c r="F1655" s="280"/>
      <c r="G1655" s="45"/>
      <c r="H1655" s="45"/>
      <c r="I1655" s="278"/>
      <c r="J1655" s="45"/>
      <c r="K1655" s="66"/>
      <c r="L1655" s="66"/>
    </row>
    <row r="1656" spans="1:12" x14ac:dyDescent="0.2">
      <c r="A1656" s="41"/>
      <c r="B1656" s="2"/>
      <c r="E1656" s="279"/>
      <c r="F1656" s="280"/>
      <c r="G1656" s="45"/>
      <c r="H1656" s="45"/>
      <c r="I1656" s="278"/>
      <c r="J1656" s="45"/>
      <c r="K1656" s="66"/>
      <c r="L1656" s="66"/>
    </row>
    <row r="1657" spans="1:12" x14ac:dyDescent="0.2">
      <c r="A1657" s="41"/>
      <c r="B1657" s="2"/>
      <c r="E1657" s="279"/>
      <c r="F1657" s="280"/>
      <c r="G1657" s="45"/>
      <c r="H1657" s="45"/>
      <c r="I1657" s="278"/>
      <c r="J1657" s="45"/>
      <c r="K1657" s="66"/>
      <c r="L1657" s="66"/>
    </row>
    <row r="1658" spans="1:12" x14ac:dyDescent="0.2">
      <c r="A1658" s="41"/>
      <c r="B1658" s="2"/>
      <c r="E1658" s="279"/>
      <c r="F1658" s="280"/>
      <c r="G1658" s="45"/>
      <c r="H1658" s="45"/>
      <c r="I1658" s="278"/>
      <c r="J1658" s="45"/>
      <c r="K1658" s="66"/>
      <c r="L1658" s="66"/>
    </row>
    <row r="1659" spans="1:12" x14ac:dyDescent="0.2">
      <c r="A1659" s="41"/>
      <c r="B1659" s="2"/>
      <c r="E1659" s="279"/>
      <c r="F1659" s="280"/>
      <c r="G1659" s="45"/>
      <c r="H1659" s="45"/>
      <c r="I1659" s="278"/>
      <c r="J1659" s="45"/>
      <c r="K1659" s="66"/>
      <c r="L1659" s="66"/>
    </row>
    <row r="1660" spans="1:12" x14ac:dyDescent="0.2">
      <c r="A1660" s="41"/>
      <c r="B1660" s="2"/>
      <c r="E1660" s="279"/>
      <c r="F1660" s="280"/>
      <c r="G1660" s="45"/>
      <c r="H1660" s="45"/>
      <c r="I1660" s="278"/>
      <c r="J1660" s="45"/>
      <c r="K1660" s="66"/>
      <c r="L1660" s="66"/>
    </row>
    <row r="1661" spans="1:12" x14ac:dyDescent="0.2">
      <c r="A1661" s="41"/>
      <c r="B1661" s="2"/>
      <c r="E1661" s="279"/>
      <c r="F1661" s="280"/>
      <c r="G1661" s="45"/>
      <c r="H1661" s="45"/>
      <c r="I1661" s="278"/>
      <c r="J1661" s="45"/>
      <c r="K1661" s="66"/>
      <c r="L1661" s="66"/>
    </row>
    <row r="1662" spans="1:12" x14ac:dyDescent="0.2">
      <c r="A1662" s="41"/>
      <c r="B1662" s="2"/>
      <c r="E1662" s="279"/>
      <c r="F1662" s="280"/>
      <c r="G1662" s="45"/>
      <c r="H1662" s="45"/>
      <c r="I1662" s="278"/>
      <c r="J1662" s="45"/>
      <c r="K1662" s="66"/>
      <c r="L1662" s="66"/>
    </row>
    <row r="1663" spans="1:12" x14ac:dyDescent="0.2">
      <c r="A1663" s="41"/>
      <c r="B1663" s="2"/>
      <c r="E1663" s="279"/>
      <c r="F1663" s="280"/>
      <c r="G1663" s="45"/>
      <c r="H1663" s="45"/>
      <c r="I1663" s="278"/>
      <c r="J1663" s="45"/>
      <c r="K1663" s="66"/>
      <c r="L1663" s="66"/>
    </row>
    <row r="1664" spans="1:12" x14ac:dyDescent="0.2">
      <c r="A1664" s="41"/>
      <c r="B1664" s="2"/>
      <c r="E1664" s="279"/>
      <c r="F1664" s="280"/>
      <c r="G1664" s="45"/>
      <c r="H1664" s="45"/>
      <c r="I1664" s="278"/>
      <c r="J1664" s="45"/>
      <c r="K1664" s="66"/>
      <c r="L1664" s="66"/>
    </row>
    <row r="1665" spans="1:12" x14ac:dyDescent="0.2">
      <c r="A1665" s="41"/>
      <c r="B1665" s="2"/>
      <c r="E1665" s="279"/>
      <c r="F1665" s="280"/>
      <c r="G1665" s="45"/>
      <c r="H1665" s="45"/>
      <c r="I1665" s="278"/>
      <c r="J1665" s="45"/>
      <c r="K1665" s="66"/>
      <c r="L1665" s="66"/>
    </row>
    <row r="1666" spans="1:12" x14ac:dyDescent="0.2">
      <c r="A1666" s="41"/>
      <c r="B1666" s="2"/>
      <c r="E1666" s="279"/>
      <c r="F1666" s="280"/>
      <c r="G1666" s="45"/>
      <c r="H1666" s="45"/>
      <c r="I1666" s="278"/>
      <c r="J1666" s="45"/>
      <c r="K1666" s="66"/>
      <c r="L1666" s="66"/>
    </row>
    <row r="1667" spans="1:12" x14ac:dyDescent="0.2">
      <c r="A1667" s="41"/>
      <c r="B1667" s="2"/>
      <c r="E1667" s="279"/>
      <c r="F1667" s="280"/>
      <c r="G1667" s="45"/>
      <c r="H1667" s="45"/>
      <c r="I1667" s="278"/>
      <c r="J1667" s="45"/>
      <c r="K1667" s="66"/>
      <c r="L1667" s="66"/>
    </row>
    <row r="1668" spans="1:12" x14ac:dyDescent="0.2">
      <c r="A1668" s="41"/>
      <c r="B1668" s="2"/>
      <c r="E1668" s="279"/>
      <c r="F1668" s="280"/>
      <c r="G1668" s="45"/>
      <c r="H1668" s="45"/>
      <c r="I1668" s="278"/>
      <c r="J1668" s="45"/>
      <c r="K1668" s="66"/>
      <c r="L1668" s="66"/>
    </row>
    <row r="1669" spans="1:12" x14ac:dyDescent="0.2">
      <c r="A1669" s="41"/>
      <c r="B1669" s="2"/>
      <c r="E1669" s="279"/>
      <c r="F1669" s="280"/>
      <c r="G1669" s="45"/>
      <c r="H1669" s="45"/>
      <c r="I1669" s="278"/>
      <c r="J1669" s="45"/>
      <c r="K1669" s="66"/>
      <c r="L1669" s="66"/>
    </row>
    <row r="1670" spans="1:12" x14ac:dyDescent="0.2">
      <c r="A1670" s="41"/>
      <c r="B1670" s="2"/>
      <c r="E1670" s="279"/>
      <c r="F1670" s="280"/>
      <c r="G1670" s="45"/>
      <c r="H1670" s="45"/>
      <c r="I1670" s="278"/>
      <c r="J1670" s="45"/>
      <c r="K1670" s="66"/>
      <c r="L1670" s="66"/>
    </row>
    <row r="1671" spans="1:12" x14ac:dyDescent="0.2">
      <c r="A1671" s="41"/>
      <c r="B1671" s="2"/>
      <c r="E1671" s="279"/>
      <c r="F1671" s="280"/>
      <c r="G1671" s="45"/>
      <c r="H1671" s="45"/>
      <c r="I1671" s="278"/>
      <c r="J1671" s="45"/>
      <c r="K1671" s="66"/>
      <c r="L1671" s="66"/>
    </row>
    <row r="1672" spans="1:12" x14ac:dyDescent="0.2">
      <c r="A1672" s="41"/>
      <c r="B1672" s="2"/>
      <c r="E1672" s="279"/>
      <c r="F1672" s="280"/>
      <c r="G1672" s="45"/>
      <c r="H1672" s="45"/>
      <c r="I1672" s="278"/>
      <c r="J1672" s="45"/>
      <c r="K1672" s="66"/>
      <c r="L1672" s="66"/>
    </row>
    <row r="1673" spans="1:12" x14ac:dyDescent="0.2">
      <c r="A1673" s="41"/>
      <c r="B1673" s="2"/>
      <c r="E1673" s="279"/>
      <c r="F1673" s="280"/>
      <c r="G1673" s="45"/>
      <c r="H1673" s="45"/>
      <c r="I1673" s="278"/>
      <c r="J1673" s="45"/>
      <c r="K1673" s="66"/>
      <c r="L1673" s="66"/>
    </row>
    <row r="1674" spans="1:12" x14ac:dyDescent="0.2">
      <c r="A1674" s="41"/>
      <c r="B1674" s="2"/>
      <c r="E1674" s="279"/>
      <c r="F1674" s="280"/>
      <c r="G1674" s="45"/>
      <c r="H1674" s="45"/>
      <c r="I1674" s="278"/>
      <c r="J1674" s="45"/>
      <c r="K1674" s="66"/>
      <c r="L1674" s="66"/>
    </row>
    <row r="1675" spans="1:12" x14ac:dyDescent="0.2">
      <c r="A1675" s="41"/>
      <c r="B1675" s="2"/>
      <c r="E1675" s="279"/>
      <c r="F1675" s="280"/>
      <c r="G1675" s="45"/>
      <c r="H1675" s="45"/>
      <c r="I1675" s="278"/>
      <c r="J1675" s="45"/>
      <c r="K1675" s="66"/>
      <c r="L1675" s="66"/>
    </row>
    <row r="1676" spans="1:12" x14ac:dyDescent="0.2">
      <c r="A1676" s="41"/>
      <c r="B1676" s="2"/>
      <c r="E1676" s="279"/>
      <c r="F1676" s="280"/>
      <c r="G1676" s="45"/>
      <c r="H1676" s="45"/>
      <c r="I1676" s="278"/>
      <c r="J1676" s="45"/>
      <c r="K1676" s="66"/>
      <c r="L1676" s="66"/>
    </row>
    <row r="1677" spans="1:12" x14ac:dyDescent="0.2">
      <c r="A1677" s="41"/>
      <c r="B1677" s="2"/>
      <c r="E1677" s="279"/>
      <c r="F1677" s="280"/>
      <c r="G1677" s="45"/>
      <c r="H1677" s="45"/>
      <c r="I1677" s="278"/>
      <c r="J1677" s="45"/>
      <c r="K1677" s="66"/>
      <c r="L1677" s="66"/>
    </row>
    <row r="1678" spans="1:12" x14ac:dyDescent="0.2">
      <c r="A1678" s="41"/>
      <c r="B1678" s="2"/>
      <c r="E1678" s="279"/>
      <c r="F1678" s="280"/>
      <c r="G1678" s="45"/>
      <c r="H1678" s="45"/>
      <c r="I1678" s="278"/>
      <c r="J1678" s="45"/>
      <c r="K1678" s="66"/>
      <c r="L1678" s="66"/>
    </row>
    <row r="1679" spans="1:12" x14ac:dyDescent="0.2">
      <c r="A1679" s="41"/>
      <c r="B1679" s="2"/>
      <c r="E1679" s="279"/>
      <c r="F1679" s="280"/>
      <c r="G1679" s="45"/>
      <c r="H1679" s="45"/>
      <c r="I1679" s="278"/>
      <c r="J1679" s="45"/>
      <c r="K1679" s="66"/>
      <c r="L1679" s="66"/>
    </row>
    <row r="1680" spans="1:12" x14ac:dyDescent="0.2">
      <c r="A1680" s="41"/>
      <c r="B1680" s="2"/>
      <c r="E1680" s="279"/>
      <c r="F1680" s="280"/>
      <c r="G1680" s="45"/>
      <c r="H1680" s="45"/>
      <c r="I1680" s="278"/>
      <c r="J1680" s="45"/>
      <c r="K1680" s="66"/>
      <c r="L1680" s="66"/>
    </row>
    <row r="1681" spans="1:12" x14ac:dyDescent="0.2">
      <c r="A1681" s="41"/>
      <c r="B1681" s="2"/>
      <c r="E1681" s="279"/>
      <c r="F1681" s="280"/>
      <c r="G1681" s="45"/>
      <c r="H1681" s="45"/>
      <c r="I1681" s="278"/>
      <c r="J1681" s="45"/>
      <c r="K1681" s="66"/>
      <c r="L1681" s="66"/>
    </row>
    <row r="1682" spans="1:12" x14ac:dyDescent="0.2">
      <c r="A1682" s="41"/>
      <c r="B1682" s="2"/>
      <c r="E1682" s="279"/>
      <c r="F1682" s="280"/>
      <c r="G1682" s="45"/>
      <c r="H1682" s="45"/>
      <c r="I1682" s="278"/>
      <c r="J1682" s="45"/>
      <c r="K1682" s="66"/>
      <c r="L1682" s="66"/>
    </row>
    <row r="1683" spans="1:12" x14ac:dyDescent="0.2">
      <c r="A1683" s="41"/>
      <c r="B1683" s="2"/>
      <c r="E1683" s="279"/>
      <c r="F1683" s="280"/>
      <c r="G1683" s="45"/>
      <c r="H1683" s="45"/>
      <c r="I1683" s="278"/>
      <c r="J1683" s="45"/>
      <c r="K1683" s="66"/>
      <c r="L1683" s="66"/>
    </row>
    <row r="1684" spans="1:12" x14ac:dyDescent="0.2">
      <c r="A1684" s="41"/>
      <c r="B1684" s="2"/>
      <c r="E1684" s="279"/>
      <c r="F1684" s="280"/>
      <c r="G1684" s="45"/>
      <c r="H1684" s="45"/>
      <c r="I1684" s="278"/>
      <c r="J1684" s="45"/>
      <c r="K1684" s="66"/>
      <c r="L1684" s="66"/>
    </row>
    <row r="1685" spans="1:12" x14ac:dyDescent="0.2">
      <c r="A1685" s="41"/>
      <c r="B1685" s="2"/>
      <c r="E1685" s="279"/>
      <c r="F1685" s="280"/>
      <c r="G1685" s="45"/>
      <c r="H1685" s="45"/>
      <c r="I1685" s="278"/>
      <c r="J1685" s="45"/>
      <c r="K1685" s="66"/>
      <c r="L1685" s="66"/>
    </row>
    <row r="1686" spans="1:12" x14ac:dyDescent="0.2">
      <c r="A1686" s="41"/>
      <c r="B1686" s="2"/>
      <c r="E1686" s="279"/>
      <c r="F1686" s="280"/>
      <c r="G1686" s="45"/>
      <c r="H1686" s="45"/>
      <c r="I1686" s="278"/>
      <c r="J1686" s="45"/>
      <c r="K1686" s="66"/>
      <c r="L1686" s="66"/>
    </row>
    <row r="1687" spans="1:12" x14ac:dyDescent="0.2">
      <c r="A1687" s="41"/>
      <c r="B1687" s="2"/>
      <c r="E1687" s="279"/>
      <c r="F1687" s="280"/>
      <c r="G1687" s="45"/>
      <c r="H1687" s="45"/>
      <c r="I1687" s="278"/>
      <c r="J1687" s="45"/>
      <c r="K1687" s="66"/>
      <c r="L1687" s="66"/>
    </row>
    <row r="1688" spans="1:12" x14ac:dyDescent="0.2">
      <c r="A1688" s="41"/>
      <c r="B1688" s="2"/>
      <c r="E1688" s="279"/>
      <c r="F1688" s="280"/>
      <c r="G1688" s="45"/>
      <c r="H1688" s="45"/>
      <c r="I1688" s="278"/>
      <c r="J1688" s="45"/>
      <c r="K1688" s="66"/>
      <c r="L1688" s="66"/>
    </row>
    <row r="1689" spans="1:12" x14ac:dyDescent="0.2">
      <c r="A1689" s="41"/>
      <c r="B1689" s="2"/>
      <c r="E1689" s="279"/>
      <c r="F1689" s="280"/>
      <c r="G1689" s="45"/>
      <c r="H1689" s="45"/>
      <c r="I1689" s="278"/>
      <c r="J1689" s="45"/>
      <c r="K1689" s="66"/>
      <c r="L1689" s="66"/>
    </row>
    <row r="1690" spans="1:12" x14ac:dyDescent="0.2">
      <c r="A1690" s="41"/>
      <c r="B1690" s="2"/>
      <c r="E1690" s="279"/>
      <c r="F1690" s="280"/>
      <c r="G1690" s="45"/>
      <c r="H1690" s="45"/>
      <c r="I1690" s="278"/>
      <c r="J1690" s="45"/>
      <c r="K1690" s="66"/>
      <c r="L1690" s="66"/>
    </row>
    <row r="1691" spans="1:12" x14ac:dyDescent="0.2">
      <c r="A1691" s="41"/>
      <c r="B1691" s="2"/>
      <c r="E1691" s="279"/>
      <c r="F1691" s="280"/>
      <c r="G1691" s="45"/>
      <c r="H1691" s="45"/>
      <c r="I1691" s="278"/>
      <c r="J1691" s="45"/>
      <c r="K1691" s="66"/>
      <c r="L1691" s="66"/>
    </row>
    <row r="1692" spans="1:12" x14ac:dyDescent="0.2">
      <c r="A1692" s="41"/>
      <c r="B1692" s="2"/>
      <c r="E1692" s="279"/>
      <c r="F1692" s="280"/>
      <c r="G1692" s="45"/>
      <c r="H1692" s="45"/>
      <c r="I1692" s="278"/>
      <c r="J1692" s="45"/>
      <c r="K1692" s="66"/>
      <c r="L1692" s="66"/>
    </row>
    <row r="1693" spans="1:12" x14ac:dyDescent="0.2">
      <c r="A1693" s="41"/>
      <c r="B1693" s="2"/>
      <c r="E1693" s="279"/>
      <c r="F1693" s="280"/>
      <c r="G1693" s="45"/>
      <c r="H1693" s="45"/>
      <c r="I1693" s="278"/>
      <c r="J1693" s="45"/>
      <c r="K1693" s="66"/>
      <c r="L1693" s="66"/>
    </row>
    <row r="1694" spans="1:12" x14ac:dyDescent="0.2">
      <c r="A1694" s="41"/>
      <c r="B1694" s="2"/>
      <c r="E1694" s="279"/>
      <c r="F1694" s="280"/>
      <c r="G1694" s="45"/>
      <c r="H1694" s="45"/>
      <c r="I1694" s="278"/>
      <c r="J1694" s="45"/>
      <c r="K1694" s="66"/>
      <c r="L1694" s="66"/>
    </row>
    <row r="1695" spans="1:12" x14ac:dyDescent="0.2">
      <c r="A1695" s="41"/>
      <c r="B1695" s="2"/>
      <c r="E1695" s="279"/>
      <c r="F1695" s="280"/>
      <c r="G1695" s="45"/>
      <c r="H1695" s="45"/>
      <c r="I1695" s="278"/>
      <c r="J1695" s="45"/>
      <c r="K1695" s="66"/>
      <c r="L1695" s="66"/>
    </row>
    <row r="1696" spans="1:12" x14ac:dyDescent="0.2">
      <c r="A1696" s="41"/>
      <c r="B1696" s="2"/>
      <c r="E1696" s="279"/>
      <c r="F1696" s="280"/>
      <c r="G1696" s="45"/>
      <c r="H1696" s="45"/>
      <c r="I1696" s="278"/>
      <c r="J1696" s="45"/>
      <c r="K1696" s="66"/>
      <c r="L1696" s="66"/>
    </row>
    <row r="1697" spans="1:12" x14ac:dyDescent="0.2">
      <c r="A1697" s="41"/>
      <c r="B1697" s="2"/>
      <c r="E1697" s="279"/>
      <c r="F1697" s="280"/>
      <c r="G1697" s="45"/>
      <c r="H1697" s="45"/>
      <c r="I1697" s="278"/>
      <c r="J1697" s="45"/>
      <c r="K1697" s="66"/>
      <c r="L1697" s="66"/>
    </row>
    <row r="1698" spans="1:12" x14ac:dyDescent="0.2">
      <c r="A1698" s="41"/>
      <c r="B1698" s="2"/>
      <c r="E1698" s="279"/>
      <c r="F1698" s="280"/>
      <c r="G1698" s="45"/>
      <c r="H1698" s="45"/>
      <c r="I1698" s="278"/>
      <c r="J1698" s="45"/>
      <c r="K1698" s="66"/>
      <c r="L1698" s="66"/>
    </row>
    <row r="1699" spans="1:12" x14ac:dyDescent="0.2">
      <c r="A1699" s="41"/>
      <c r="B1699" s="2"/>
      <c r="E1699" s="279"/>
      <c r="F1699" s="280"/>
      <c r="G1699" s="45"/>
      <c r="H1699" s="45"/>
      <c r="I1699" s="278"/>
      <c r="J1699" s="45"/>
      <c r="K1699" s="66"/>
      <c r="L1699" s="66"/>
    </row>
    <row r="1700" spans="1:12" x14ac:dyDescent="0.2">
      <c r="A1700" s="41"/>
      <c r="B1700" s="2"/>
      <c r="E1700" s="279"/>
      <c r="F1700" s="280"/>
      <c r="G1700" s="45"/>
      <c r="H1700" s="45"/>
      <c r="I1700" s="278"/>
      <c r="J1700" s="45"/>
      <c r="K1700" s="66"/>
      <c r="L1700" s="66"/>
    </row>
    <row r="1701" spans="1:12" x14ac:dyDescent="0.2">
      <c r="A1701" s="41"/>
      <c r="B1701" s="2"/>
      <c r="E1701" s="279"/>
      <c r="F1701" s="280"/>
      <c r="G1701" s="45"/>
      <c r="H1701" s="45"/>
      <c r="I1701" s="278"/>
      <c r="J1701" s="45"/>
      <c r="K1701" s="66"/>
      <c r="L1701" s="66"/>
    </row>
    <row r="1702" spans="1:12" x14ac:dyDescent="0.2">
      <c r="A1702" s="41"/>
      <c r="B1702" s="2"/>
      <c r="E1702" s="279"/>
      <c r="F1702" s="280"/>
      <c r="G1702" s="45"/>
      <c r="H1702" s="45"/>
      <c r="I1702" s="278"/>
      <c r="J1702" s="45"/>
      <c r="K1702" s="66"/>
      <c r="L1702" s="66"/>
    </row>
    <row r="1703" spans="1:12" x14ac:dyDescent="0.2">
      <c r="A1703" s="41"/>
      <c r="B1703" s="2"/>
      <c r="E1703" s="279"/>
      <c r="F1703" s="280"/>
      <c r="G1703" s="45"/>
      <c r="H1703" s="45"/>
      <c r="I1703" s="278"/>
      <c r="J1703" s="45"/>
      <c r="K1703" s="66"/>
      <c r="L1703" s="66"/>
    </row>
    <row r="1704" spans="1:12" x14ac:dyDescent="0.2">
      <c r="A1704" s="41"/>
      <c r="B1704" s="2"/>
      <c r="E1704" s="279"/>
      <c r="F1704" s="280"/>
      <c r="G1704" s="45"/>
      <c r="H1704" s="45"/>
      <c r="I1704" s="278"/>
      <c r="J1704" s="45"/>
      <c r="K1704" s="66"/>
      <c r="L1704" s="66"/>
    </row>
    <row r="1705" spans="1:12" x14ac:dyDescent="0.2">
      <c r="A1705" s="41"/>
      <c r="B1705" s="2"/>
      <c r="E1705" s="279"/>
      <c r="F1705" s="280"/>
      <c r="G1705" s="45"/>
      <c r="H1705" s="45"/>
      <c r="I1705" s="278"/>
      <c r="J1705" s="45"/>
      <c r="K1705" s="66"/>
      <c r="L1705" s="66"/>
    </row>
    <row r="1706" spans="1:12" x14ac:dyDescent="0.2">
      <c r="A1706" s="41"/>
      <c r="B1706" s="2"/>
      <c r="E1706" s="279"/>
      <c r="F1706" s="280"/>
      <c r="G1706" s="45"/>
      <c r="H1706" s="45"/>
      <c r="I1706" s="278"/>
      <c r="J1706" s="45"/>
      <c r="K1706" s="66"/>
      <c r="L1706" s="66"/>
    </row>
    <row r="1707" spans="1:12" x14ac:dyDescent="0.2">
      <c r="A1707" s="41"/>
      <c r="B1707" s="2"/>
      <c r="E1707" s="279"/>
      <c r="F1707" s="280"/>
      <c r="G1707" s="45"/>
      <c r="H1707" s="45"/>
      <c r="I1707" s="278"/>
      <c r="J1707" s="45"/>
      <c r="K1707" s="66"/>
      <c r="L1707" s="66"/>
    </row>
    <row r="1708" spans="1:12" x14ac:dyDescent="0.2">
      <c r="A1708" s="41"/>
      <c r="B1708" s="2"/>
      <c r="E1708" s="279"/>
      <c r="F1708" s="280"/>
      <c r="G1708" s="45"/>
      <c r="H1708" s="45"/>
      <c r="I1708" s="278"/>
      <c r="J1708" s="45"/>
      <c r="K1708" s="66"/>
      <c r="L1708" s="66"/>
    </row>
    <row r="1709" spans="1:12" x14ac:dyDescent="0.2">
      <c r="A1709" s="41"/>
      <c r="B1709" s="2"/>
      <c r="E1709" s="279"/>
      <c r="F1709" s="280"/>
      <c r="G1709" s="45"/>
      <c r="H1709" s="45"/>
      <c r="I1709" s="278"/>
      <c r="J1709" s="45"/>
      <c r="K1709" s="66"/>
      <c r="L1709" s="66"/>
    </row>
    <row r="1710" spans="1:12" x14ac:dyDescent="0.2">
      <c r="A1710" s="41"/>
      <c r="B1710" s="2"/>
      <c r="E1710" s="279"/>
      <c r="F1710" s="280"/>
      <c r="G1710" s="45"/>
      <c r="H1710" s="45"/>
      <c r="I1710" s="278"/>
      <c r="J1710" s="45"/>
      <c r="K1710" s="66"/>
      <c r="L1710" s="66"/>
    </row>
    <row r="1711" spans="1:12" x14ac:dyDescent="0.2">
      <c r="A1711" s="41"/>
      <c r="B1711" s="2"/>
      <c r="E1711" s="279"/>
      <c r="F1711" s="280"/>
      <c r="G1711" s="45"/>
      <c r="H1711" s="45"/>
      <c r="I1711" s="278"/>
      <c r="J1711" s="45"/>
      <c r="K1711" s="66"/>
      <c r="L1711" s="66"/>
    </row>
    <row r="1712" spans="1:12" x14ac:dyDescent="0.2">
      <c r="A1712" s="41"/>
      <c r="B1712" s="2"/>
      <c r="E1712" s="279"/>
      <c r="F1712" s="280"/>
      <c r="G1712" s="45"/>
      <c r="H1712" s="45"/>
      <c r="I1712" s="278"/>
      <c r="J1712" s="45"/>
      <c r="K1712" s="66"/>
      <c r="L1712" s="66"/>
    </row>
    <row r="1713" spans="1:12" x14ac:dyDescent="0.2">
      <c r="A1713" s="41"/>
      <c r="B1713" s="2"/>
      <c r="E1713" s="279"/>
      <c r="F1713" s="280"/>
      <c r="G1713" s="45"/>
      <c r="H1713" s="45"/>
      <c r="I1713" s="278"/>
      <c r="J1713" s="45"/>
      <c r="K1713" s="66"/>
      <c r="L1713" s="66"/>
    </row>
    <row r="1714" spans="1:12" x14ac:dyDescent="0.2">
      <c r="A1714" s="41"/>
      <c r="B1714" s="2"/>
      <c r="E1714" s="279"/>
      <c r="F1714" s="280"/>
      <c r="G1714" s="45"/>
      <c r="H1714" s="45"/>
      <c r="I1714" s="278"/>
      <c r="J1714" s="45"/>
      <c r="K1714" s="66"/>
      <c r="L1714" s="66"/>
    </row>
    <row r="1715" spans="1:12" x14ac:dyDescent="0.2">
      <c r="A1715" s="41"/>
      <c r="B1715" s="2"/>
      <c r="E1715" s="279"/>
      <c r="F1715" s="280"/>
      <c r="G1715" s="45"/>
      <c r="H1715" s="45"/>
      <c r="I1715" s="278"/>
      <c r="J1715" s="45"/>
      <c r="K1715" s="66"/>
      <c r="L1715" s="66"/>
    </row>
    <row r="1716" spans="1:12" x14ac:dyDescent="0.2">
      <c r="A1716" s="41"/>
      <c r="B1716" s="2"/>
      <c r="E1716" s="279"/>
      <c r="F1716" s="280"/>
      <c r="G1716" s="45"/>
      <c r="H1716" s="45"/>
      <c r="I1716" s="278"/>
      <c r="J1716" s="45"/>
      <c r="K1716" s="66"/>
      <c r="L1716" s="66"/>
    </row>
    <row r="1717" spans="1:12" x14ac:dyDescent="0.2">
      <c r="A1717" s="41"/>
      <c r="B1717" s="2"/>
      <c r="E1717" s="279"/>
      <c r="F1717" s="280"/>
      <c r="G1717" s="45"/>
      <c r="H1717" s="45"/>
      <c r="I1717" s="278"/>
      <c r="J1717" s="45"/>
      <c r="K1717" s="66"/>
      <c r="L1717" s="66"/>
    </row>
    <row r="1718" spans="1:12" x14ac:dyDescent="0.2">
      <c r="A1718" s="41"/>
      <c r="B1718" s="2"/>
      <c r="E1718" s="279"/>
      <c r="F1718" s="280"/>
      <c r="G1718" s="45"/>
      <c r="H1718" s="45"/>
      <c r="I1718" s="278"/>
      <c r="J1718" s="45"/>
      <c r="K1718" s="66"/>
      <c r="L1718" s="66"/>
    </row>
    <row r="1719" spans="1:12" x14ac:dyDescent="0.2">
      <c r="A1719" s="41"/>
      <c r="B1719" s="2"/>
      <c r="E1719" s="279"/>
      <c r="F1719" s="280"/>
      <c r="G1719" s="45"/>
      <c r="H1719" s="45"/>
      <c r="I1719" s="278"/>
      <c r="J1719" s="45"/>
      <c r="K1719" s="66"/>
      <c r="L1719" s="66"/>
    </row>
    <row r="1720" spans="1:12" x14ac:dyDescent="0.2">
      <c r="A1720" s="41"/>
      <c r="B1720" s="2"/>
      <c r="E1720" s="279"/>
      <c r="F1720" s="280"/>
      <c r="G1720" s="45"/>
      <c r="H1720" s="45"/>
      <c r="I1720" s="278"/>
      <c r="J1720" s="45"/>
      <c r="K1720" s="66"/>
      <c r="L1720" s="66"/>
    </row>
    <row r="1721" spans="1:12" x14ac:dyDescent="0.2">
      <c r="A1721" s="41"/>
      <c r="B1721" s="2"/>
      <c r="E1721" s="279"/>
      <c r="F1721" s="280"/>
      <c r="G1721" s="45"/>
      <c r="H1721" s="45"/>
      <c r="I1721" s="278"/>
      <c r="J1721" s="45"/>
      <c r="K1721" s="66"/>
      <c r="L1721" s="66"/>
    </row>
    <row r="1722" spans="1:12" x14ac:dyDescent="0.2">
      <c r="A1722" s="41"/>
      <c r="B1722" s="2"/>
      <c r="E1722" s="279"/>
      <c r="F1722" s="280"/>
      <c r="G1722" s="45"/>
      <c r="H1722" s="45"/>
      <c r="I1722" s="278"/>
      <c r="J1722" s="45"/>
      <c r="K1722" s="66"/>
      <c r="L1722" s="66"/>
    </row>
    <row r="1723" spans="1:12" x14ac:dyDescent="0.2">
      <c r="A1723" s="41"/>
      <c r="B1723" s="2"/>
      <c r="E1723" s="279"/>
      <c r="F1723" s="280"/>
      <c r="G1723" s="45"/>
      <c r="H1723" s="45"/>
      <c r="I1723" s="278"/>
      <c r="J1723" s="45"/>
      <c r="K1723" s="66"/>
      <c r="L1723" s="66"/>
    </row>
    <row r="1724" spans="1:12" x14ac:dyDescent="0.2">
      <c r="A1724" s="41"/>
      <c r="B1724" s="2"/>
      <c r="E1724" s="279"/>
      <c r="F1724" s="280"/>
      <c r="G1724" s="45"/>
      <c r="H1724" s="45"/>
      <c r="I1724" s="278"/>
      <c r="J1724" s="45"/>
      <c r="K1724" s="66"/>
      <c r="L1724" s="66"/>
    </row>
    <row r="1725" spans="1:12" x14ac:dyDescent="0.2">
      <c r="A1725" s="41"/>
      <c r="B1725" s="2"/>
      <c r="E1725" s="279"/>
      <c r="F1725" s="280"/>
      <c r="G1725" s="45"/>
      <c r="H1725" s="45"/>
      <c r="I1725" s="278"/>
      <c r="J1725" s="45"/>
      <c r="K1725" s="66"/>
      <c r="L1725" s="66"/>
    </row>
    <row r="1726" spans="1:12" x14ac:dyDescent="0.2">
      <c r="A1726" s="41"/>
      <c r="B1726" s="2"/>
      <c r="E1726" s="279"/>
      <c r="F1726" s="280"/>
      <c r="G1726" s="45"/>
      <c r="H1726" s="45"/>
      <c r="I1726" s="278"/>
      <c r="J1726" s="45"/>
      <c r="K1726" s="66"/>
      <c r="L1726" s="66"/>
    </row>
    <row r="1727" spans="1:12" x14ac:dyDescent="0.2">
      <c r="A1727" s="41"/>
      <c r="B1727" s="2"/>
      <c r="E1727" s="279"/>
      <c r="F1727" s="280"/>
      <c r="G1727" s="45"/>
      <c r="H1727" s="45"/>
      <c r="I1727" s="278"/>
      <c r="J1727" s="45"/>
      <c r="K1727" s="66"/>
      <c r="L1727" s="66"/>
    </row>
    <row r="1728" spans="1:12" x14ac:dyDescent="0.2">
      <c r="A1728" s="41"/>
      <c r="B1728" s="2"/>
      <c r="E1728" s="279"/>
      <c r="F1728" s="280"/>
      <c r="G1728" s="45"/>
      <c r="H1728" s="45"/>
      <c r="I1728" s="278"/>
      <c r="J1728" s="45"/>
      <c r="K1728" s="66"/>
      <c r="L1728" s="66"/>
    </row>
    <row r="1729" spans="1:12" x14ac:dyDescent="0.2">
      <c r="A1729" s="41"/>
      <c r="B1729" s="2"/>
      <c r="E1729" s="279"/>
      <c r="F1729" s="280"/>
      <c r="G1729" s="45"/>
      <c r="H1729" s="45"/>
      <c r="I1729" s="278"/>
      <c r="J1729" s="45"/>
      <c r="K1729" s="66"/>
      <c r="L1729" s="66"/>
    </row>
    <row r="1730" spans="1:12" x14ac:dyDescent="0.2">
      <c r="A1730" s="41"/>
      <c r="B1730" s="2"/>
      <c r="E1730" s="279"/>
      <c r="F1730" s="280"/>
      <c r="G1730" s="45"/>
      <c r="H1730" s="45"/>
      <c r="I1730" s="278"/>
      <c r="J1730" s="45"/>
      <c r="K1730" s="66"/>
      <c r="L1730" s="66"/>
    </row>
    <row r="1731" spans="1:12" x14ac:dyDescent="0.2">
      <c r="A1731" s="41"/>
      <c r="B1731" s="2"/>
      <c r="E1731" s="279"/>
      <c r="F1731" s="280"/>
      <c r="G1731" s="45"/>
      <c r="H1731" s="45"/>
      <c r="I1731" s="278"/>
      <c r="J1731" s="45"/>
      <c r="K1731" s="66"/>
      <c r="L1731" s="66"/>
    </row>
    <row r="1732" spans="1:12" x14ac:dyDescent="0.2">
      <c r="A1732" s="41"/>
      <c r="B1732" s="2"/>
      <c r="E1732" s="279"/>
      <c r="F1732" s="280"/>
      <c r="G1732" s="45"/>
      <c r="H1732" s="45"/>
      <c r="I1732" s="278"/>
      <c r="J1732" s="45"/>
      <c r="K1732" s="66"/>
      <c r="L1732" s="66"/>
    </row>
    <row r="1733" spans="1:12" x14ac:dyDescent="0.2">
      <c r="A1733" s="41"/>
      <c r="B1733" s="2"/>
      <c r="E1733" s="279"/>
      <c r="F1733" s="280"/>
      <c r="G1733" s="45"/>
      <c r="H1733" s="45"/>
      <c r="I1733" s="278"/>
      <c r="J1733" s="45"/>
      <c r="K1733" s="66"/>
      <c r="L1733" s="66"/>
    </row>
    <row r="1734" spans="1:12" x14ac:dyDescent="0.2">
      <c r="A1734" s="41"/>
      <c r="B1734" s="2"/>
      <c r="E1734" s="279"/>
      <c r="F1734" s="280"/>
      <c r="G1734" s="45"/>
      <c r="H1734" s="45"/>
      <c r="I1734" s="278"/>
      <c r="J1734" s="45"/>
      <c r="K1734" s="66"/>
      <c r="L1734" s="66"/>
    </row>
    <row r="1735" spans="1:12" x14ac:dyDescent="0.2">
      <c r="A1735" s="41"/>
      <c r="B1735" s="2"/>
      <c r="E1735" s="279"/>
      <c r="F1735" s="280"/>
      <c r="G1735" s="45"/>
      <c r="H1735" s="45"/>
      <c r="I1735" s="278"/>
      <c r="J1735" s="45"/>
      <c r="K1735" s="66"/>
      <c r="L1735" s="66"/>
    </row>
    <row r="1736" spans="1:12" x14ac:dyDescent="0.2">
      <c r="A1736" s="41"/>
      <c r="B1736" s="2"/>
      <c r="E1736" s="279"/>
      <c r="F1736" s="280"/>
      <c r="G1736" s="45"/>
      <c r="H1736" s="45"/>
      <c r="I1736" s="278"/>
      <c r="J1736" s="45"/>
      <c r="K1736" s="66"/>
      <c r="L1736" s="66"/>
    </row>
    <row r="1737" spans="1:12" x14ac:dyDescent="0.2">
      <c r="A1737" s="41"/>
      <c r="B1737" s="2"/>
      <c r="E1737" s="279"/>
      <c r="F1737" s="280"/>
      <c r="G1737" s="45"/>
      <c r="H1737" s="45"/>
      <c r="I1737" s="278"/>
      <c r="J1737" s="45"/>
      <c r="K1737" s="66"/>
      <c r="L1737" s="66"/>
    </row>
    <row r="1738" spans="1:12" x14ac:dyDescent="0.2">
      <c r="A1738" s="41"/>
      <c r="B1738" s="2"/>
      <c r="E1738" s="279"/>
      <c r="F1738" s="280"/>
      <c r="G1738" s="45"/>
      <c r="H1738" s="45"/>
      <c r="I1738" s="278"/>
      <c r="J1738" s="45"/>
      <c r="K1738" s="66"/>
      <c r="L1738" s="66"/>
    </row>
    <row r="1739" spans="1:12" x14ac:dyDescent="0.2">
      <c r="A1739" s="41"/>
      <c r="B1739" s="2"/>
      <c r="E1739" s="279"/>
      <c r="F1739" s="280"/>
      <c r="G1739" s="45"/>
      <c r="H1739" s="45"/>
      <c r="I1739" s="278"/>
      <c r="J1739" s="45"/>
      <c r="K1739" s="66"/>
      <c r="L1739" s="66"/>
    </row>
    <row r="1740" spans="1:12" x14ac:dyDescent="0.2">
      <c r="A1740" s="41"/>
      <c r="B1740" s="2"/>
      <c r="E1740" s="279"/>
      <c r="F1740" s="280"/>
      <c r="G1740" s="45"/>
      <c r="H1740" s="45"/>
      <c r="I1740" s="278"/>
      <c r="J1740" s="45"/>
      <c r="K1740" s="66"/>
      <c r="L1740" s="66"/>
    </row>
    <row r="1741" spans="1:12" x14ac:dyDescent="0.2">
      <c r="A1741" s="41"/>
      <c r="B1741" s="2"/>
      <c r="E1741" s="279"/>
      <c r="F1741" s="280"/>
      <c r="G1741" s="45"/>
      <c r="H1741" s="45"/>
      <c r="I1741" s="278"/>
      <c r="J1741" s="45"/>
      <c r="K1741" s="66"/>
      <c r="L1741" s="66"/>
    </row>
    <row r="1742" spans="1:12" x14ac:dyDescent="0.2">
      <c r="A1742" s="41"/>
      <c r="B1742" s="2"/>
      <c r="E1742" s="279"/>
      <c r="F1742" s="280"/>
      <c r="G1742" s="45"/>
      <c r="H1742" s="45"/>
      <c r="I1742" s="278"/>
      <c r="J1742" s="45"/>
      <c r="K1742" s="66"/>
      <c r="L1742" s="66"/>
    </row>
    <row r="1743" spans="1:12" x14ac:dyDescent="0.2">
      <c r="A1743" s="41"/>
      <c r="B1743" s="2"/>
      <c r="E1743" s="279"/>
      <c r="F1743" s="280"/>
      <c r="G1743" s="45"/>
      <c r="H1743" s="45"/>
      <c r="I1743" s="278"/>
      <c r="J1743" s="45"/>
      <c r="K1743" s="66"/>
      <c r="L1743" s="66"/>
    </row>
    <row r="1744" spans="1:12" x14ac:dyDescent="0.2">
      <c r="A1744" s="41"/>
      <c r="B1744" s="2"/>
      <c r="E1744" s="279"/>
      <c r="F1744" s="280"/>
      <c r="G1744" s="45"/>
      <c r="H1744" s="45"/>
      <c r="I1744" s="278"/>
      <c r="J1744" s="45"/>
      <c r="K1744" s="66"/>
      <c r="L1744" s="66"/>
    </row>
    <row r="1745" spans="1:12" x14ac:dyDescent="0.2">
      <c r="A1745" s="41"/>
      <c r="B1745" s="2"/>
      <c r="E1745" s="279"/>
      <c r="F1745" s="280"/>
      <c r="G1745" s="45"/>
      <c r="H1745" s="45"/>
      <c r="I1745" s="278"/>
      <c r="J1745" s="45"/>
      <c r="K1745" s="66"/>
      <c r="L1745" s="66"/>
    </row>
    <row r="1746" spans="1:12" x14ac:dyDescent="0.2">
      <c r="A1746" s="41"/>
      <c r="B1746" s="2"/>
      <c r="E1746" s="279"/>
      <c r="F1746" s="280"/>
      <c r="G1746" s="45"/>
      <c r="H1746" s="45"/>
      <c r="I1746" s="278"/>
      <c r="J1746" s="45"/>
      <c r="K1746" s="66"/>
      <c r="L1746" s="66"/>
    </row>
    <row r="1747" spans="1:12" x14ac:dyDescent="0.2">
      <c r="A1747" s="41"/>
      <c r="B1747" s="2"/>
      <c r="E1747" s="279"/>
      <c r="F1747" s="280"/>
      <c r="G1747" s="45"/>
      <c r="H1747" s="45"/>
      <c r="I1747" s="278"/>
      <c r="J1747" s="45"/>
      <c r="K1747" s="66"/>
      <c r="L1747" s="66"/>
    </row>
    <row r="1748" spans="1:12" x14ac:dyDescent="0.2">
      <c r="A1748" s="41"/>
      <c r="B1748" s="2"/>
      <c r="E1748" s="279"/>
      <c r="F1748" s="280"/>
      <c r="G1748" s="45"/>
      <c r="H1748" s="45"/>
      <c r="I1748" s="278"/>
      <c r="J1748" s="45"/>
      <c r="K1748" s="66"/>
      <c r="L1748" s="66"/>
    </row>
    <row r="1749" spans="1:12" x14ac:dyDescent="0.2">
      <c r="A1749" s="41"/>
      <c r="B1749" s="2"/>
      <c r="E1749" s="279"/>
      <c r="F1749" s="280"/>
      <c r="G1749" s="45"/>
      <c r="H1749" s="45"/>
      <c r="I1749" s="278"/>
      <c r="J1749" s="45"/>
      <c r="K1749" s="66"/>
      <c r="L1749" s="66"/>
    </row>
    <row r="1750" spans="1:12" x14ac:dyDescent="0.2">
      <c r="A1750" s="41"/>
      <c r="B1750" s="2"/>
      <c r="E1750" s="279"/>
      <c r="F1750" s="280"/>
      <c r="G1750" s="45"/>
      <c r="H1750" s="45"/>
      <c r="I1750" s="278"/>
      <c r="J1750" s="45"/>
      <c r="K1750" s="66"/>
      <c r="L1750" s="66"/>
    </row>
    <row r="1751" spans="1:12" x14ac:dyDescent="0.2">
      <c r="A1751" s="41"/>
      <c r="B1751" s="2"/>
      <c r="E1751" s="279"/>
      <c r="F1751" s="280"/>
      <c r="G1751" s="45"/>
      <c r="H1751" s="45"/>
      <c r="I1751" s="278"/>
      <c r="J1751" s="45"/>
      <c r="K1751" s="66"/>
      <c r="L1751" s="66"/>
    </row>
    <row r="1752" spans="1:12" x14ac:dyDescent="0.2">
      <c r="A1752" s="41"/>
      <c r="B1752" s="2"/>
      <c r="E1752" s="279"/>
      <c r="F1752" s="280"/>
      <c r="G1752" s="45"/>
      <c r="H1752" s="45"/>
      <c r="I1752" s="278"/>
      <c r="J1752" s="45"/>
      <c r="K1752" s="66"/>
      <c r="L1752" s="66"/>
    </row>
    <row r="1753" spans="1:12" x14ac:dyDescent="0.2">
      <c r="A1753" s="41"/>
      <c r="B1753" s="2"/>
      <c r="E1753" s="279"/>
      <c r="F1753" s="280"/>
      <c r="G1753" s="45"/>
      <c r="H1753" s="45"/>
      <c r="I1753" s="278"/>
      <c r="J1753" s="45"/>
      <c r="K1753" s="66"/>
      <c r="L1753" s="66"/>
    </row>
    <row r="1754" spans="1:12" x14ac:dyDescent="0.2">
      <c r="A1754" s="41"/>
      <c r="B1754" s="2"/>
      <c r="E1754" s="279"/>
      <c r="F1754" s="280"/>
      <c r="G1754" s="45"/>
      <c r="H1754" s="45"/>
      <c r="I1754" s="278"/>
      <c r="J1754" s="45"/>
      <c r="K1754" s="66"/>
      <c r="L1754" s="66"/>
    </row>
    <row r="1755" spans="1:12" x14ac:dyDescent="0.2">
      <c r="A1755" s="41"/>
      <c r="B1755" s="2"/>
      <c r="E1755" s="279"/>
      <c r="F1755" s="280"/>
      <c r="G1755" s="45"/>
      <c r="H1755" s="45"/>
      <c r="I1755" s="278"/>
      <c r="J1755" s="45"/>
      <c r="K1755" s="66"/>
      <c r="L1755" s="66"/>
    </row>
    <row r="1756" spans="1:12" x14ac:dyDescent="0.2">
      <c r="A1756" s="41"/>
      <c r="B1756" s="2"/>
      <c r="E1756" s="279"/>
      <c r="F1756" s="280"/>
      <c r="G1756" s="45"/>
      <c r="H1756" s="45"/>
      <c r="I1756" s="278"/>
      <c r="J1756" s="45"/>
      <c r="K1756" s="66"/>
      <c r="L1756" s="66"/>
    </row>
    <row r="1757" spans="1:12" x14ac:dyDescent="0.2">
      <c r="A1757" s="41"/>
      <c r="B1757" s="2"/>
      <c r="E1757" s="279"/>
      <c r="F1757" s="280"/>
      <c r="G1757" s="45"/>
      <c r="H1757" s="45"/>
      <c r="I1757" s="278"/>
      <c r="J1757" s="45"/>
      <c r="K1757" s="66"/>
      <c r="L1757" s="66"/>
    </row>
    <row r="1758" spans="1:12" x14ac:dyDescent="0.2">
      <c r="A1758" s="41"/>
      <c r="B1758" s="2"/>
      <c r="E1758" s="279"/>
      <c r="F1758" s="280"/>
      <c r="G1758" s="45"/>
      <c r="H1758" s="45"/>
      <c r="I1758" s="278"/>
      <c r="J1758" s="45"/>
      <c r="K1758" s="66"/>
      <c r="L1758" s="66"/>
    </row>
    <row r="1759" spans="1:12" x14ac:dyDescent="0.2">
      <c r="A1759" s="41"/>
      <c r="B1759" s="2"/>
      <c r="E1759" s="279"/>
      <c r="F1759" s="280"/>
      <c r="G1759" s="45"/>
      <c r="H1759" s="45"/>
      <c r="I1759" s="278"/>
      <c r="J1759" s="45"/>
      <c r="K1759" s="66"/>
      <c r="L1759" s="66"/>
    </row>
    <row r="1760" spans="1:12" x14ac:dyDescent="0.2">
      <c r="A1760" s="41"/>
      <c r="B1760" s="2"/>
      <c r="E1760" s="279"/>
      <c r="F1760" s="280"/>
      <c r="G1760" s="45"/>
      <c r="H1760" s="45"/>
      <c r="I1760" s="278"/>
      <c r="J1760" s="45"/>
      <c r="K1760" s="66"/>
      <c r="L1760" s="66"/>
    </row>
    <row r="1761" spans="1:12" x14ac:dyDescent="0.2">
      <c r="A1761" s="41"/>
      <c r="B1761" s="2"/>
      <c r="E1761" s="279"/>
      <c r="F1761" s="280"/>
      <c r="G1761" s="45"/>
      <c r="H1761" s="45"/>
      <c r="I1761" s="278"/>
      <c r="J1761" s="45"/>
      <c r="K1761" s="66"/>
      <c r="L1761" s="66"/>
    </row>
    <row r="1762" spans="1:12" x14ac:dyDescent="0.2">
      <c r="A1762" s="41"/>
      <c r="B1762" s="2"/>
      <c r="E1762" s="279"/>
      <c r="F1762" s="280"/>
      <c r="G1762" s="45"/>
      <c r="H1762" s="45"/>
      <c r="I1762" s="278"/>
      <c r="J1762" s="45"/>
      <c r="K1762" s="66"/>
      <c r="L1762" s="66"/>
    </row>
    <row r="1763" spans="1:12" x14ac:dyDescent="0.2">
      <c r="A1763" s="41"/>
      <c r="B1763" s="2"/>
      <c r="E1763" s="279"/>
      <c r="F1763" s="280"/>
      <c r="G1763" s="45"/>
      <c r="H1763" s="45"/>
      <c r="I1763" s="278"/>
      <c r="J1763" s="45"/>
      <c r="K1763" s="66"/>
      <c r="L1763" s="66"/>
    </row>
    <row r="1764" spans="1:12" x14ac:dyDescent="0.2">
      <c r="A1764" s="41"/>
      <c r="B1764" s="2"/>
      <c r="E1764" s="279"/>
      <c r="F1764" s="280"/>
      <c r="G1764" s="45"/>
      <c r="H1764" s="45"/>
      <c r="I1764" s="278"/>
      <c r="J1764" s="45"/>
      <c r="K1764" s="66"/>
      <c r="L1764" s="66"/>
    </row>
    <row r="1765" spans="1:12" x14ac:dyDescent="0.2">
      <c r="A1765" s="41"/>
      <c r="B1765" s="2"/>
      <c r="E1765" s="279"/>
      <c r="F1765" s="280"/>
      <c r="G1765" s="45"/>
      <c r="H1765" s="45"/>
      <c r="I1765" s="278"/>
      <c r="J1765" s="45"/>
      <c r="K1765" s="66"/>
      <c r="L1765" s="66"/>
    </row>
    <row r="1766" spans="1:12" x14ac:dyDescent="0.2">
      <c r="A1766" s="41"/>
      <c r="B1766" s="2"/>
      <c r="E1766" s="279"/>
      <c r="F1766" s="280"/>
      <c r="G1766" s="45"/>
      <c r="H1766" s="45"/>
      <c r="I1766" s="278"/>
      <c r="J1766" s="45"/>
      <c r="K1766" s="66"/>
      <c r="L1766" s="66"/>
    </row>
    <row r="1767" spans="1:12" x14ac:dyDescent="0.2">
      <c r="A1767" s="41"/>
      <c r="B1767" s="2"/>
      <c r="E1767" s="279"/>
      <c r="F1767" s="280"/>
      <c r="G1767" s="45"/>
      <c r="H1767" s="45"/>
      <c r="I1767" s="278"/>
      <c r="J1767" s="45"/>
      <c r="K1767" s="66"/>
      <c r="L1767" s="66"/>
    </row>
    <row r="1768" spans="1:12" x14ac:dyDescent="0.2">
      <c r="A1768" s="41"/>
      <c r="B1768" s="2"/>
      <c r="E1768" s="279"/>
      <c r="F1768" s="280"/>
      <c r="G1768" s="45"/>
      <c r="H1768" s="45"/>
      <c r="I1768" s="278"/>
      <c r="J1768" s="45"/>
      <c r="K1768" s="66"/>
      <c r="L1768" s="66"/>
    </row>
    <row r="1769" spans="1:12" x14ac:dyDescent="0.2">
      <c r="A1769" s="41"/>
      <c r="B1769" s="2"/>
      <c r="E1769" s="279"/>
      <c r="F1769" s="280"/>
      <c r="G1769" s="45"/>
      <c r="H1769" s="45"/>
      <c r="I1769" s="278"/>
      <c r="J1769" s="45"/>
      <c r="K1769" s="66"/>
      <c r="L1769" s="66"/>
    </row>
    <row r="1770" spans="1:12" x14ac:dyDescent="0.2">
      <c r="A1770" s="41"/>
      <c r="B1770" s="2"/>
      <c r="E1770" s="279"/>
      <c r="F1770" s="280"/>
      <c r="G1770" s="45"/>
      <c r="H1770" s="45"/>
      <c r="I1770" s="278"/>
      <c r="J1770" s="45"/>
      <c r="K1770" s="66"/>
      <c r="L1770" s="66"/>
    </row>
    <row r="1771" spans="1:12" x14ac:dyDescent="0.2">
      <c r="A1771" s="41"/>
      <c r="B1771" s="2"/>
      <c r="E1771" s="279"/>
      <c r="F1771" s="280"/>
      <c r="G1771" s="45"/>
      <c r="H1771" s="45"/>
      <c r="I1771" s="278"/>
      <c r="J1771" s="45"/>
      <c r="K1771" s="66"/>
      <c r="L1771" s="66"/>
    </row>
    <row r="1772" spans="1:12" x14ac:dyDescent="0.2">
      <c r="A1772" s="41"/>
      <c r="B1772" s="2"/>
      <c r="E1772" s="279"/>
      <c r="F1772" s="280"/>
      <c r="G1772" s="45"/>
      <c r="H1772" s="45"/>
      <c r="I1772" s="278"/>
      <c r="J1772" s="45"/>
      <c r="K1772" s="66"/>
      <c r="L1772" s="66"/>
    </row>
    <row r="1773" spans="1:12" x14ac:dyDescent="0.2">
      <c r="A1773" s="41"/>
      <c r="B1773" s="2"/>
      <c r="E1773" s="279"/>
      <c r="F1773" s="280"/>
      <c r="G1773" s="45"/>
      <c r="H1773" s="45"/>
      <c r="I1773" s="278"/>
      <c r="J1773" s="45"/>
      <c r="K1773" s="66"/>
      <c r="L1773" s="66"/>
    </row>
    <row r="1774" spans="1:12" x14ac:dyDescent="0.2">
      <c r="A1774" s="41"/>
      <c r="B1774" s="2"/>
      <c r="E1774" s="279"/>
      <c r="F1774" s="280"/>
      <c r="G1774" s="45"/>
      <c r="H1774" s="45"/>
      <c r="I1774" s="278"/>
      <c r="J1774" s="45"/>
      <c r="K1774" s="66"/>
      <c r="L1774" s="66"/>
    </row>
    <row r="1775" spans="1:12" x14ac:dyDescent="0.2">
      <c r="A1775" s="41"/>
      <c r="B1775" s="2"/>
      <c r="E1775" s="279"/>
      <c r="F1775" s="280"/>
      <c r="G1775" s="45"/>
      <c r="H1775" s="45"/>
      <c r="I1775" s="278"/>
      <c r="J1775" s="45"/>
      <c r="K1775" s="66"/>
      <c r="L1775" s="66"/>
    </row>
    <row r="1776" spans="1:12" x14ac:dyDescent="0.2">
      <c r="A1776" s="41"/>
      <c r="B1776" s="2"/>
      <c r="E1776" s="279"/>
      <c r="F1776" s="280"/>
      <c r="G1776" s="45"/>
      <c r="H1776" s="45"/>
      <c r="I1776" s="278"/>
      <c r="J1776" s="45"/>
      <c r="K1776" s="66"/>
      <c r="L1776" s="66"/>
    </row>
    <row r="1777" spans="1:12" x14ac:dyDescent="0.2">
      <c r="A1777" s="41"/>
      <c r="B1777" s="2"/>
      <c r="E1777" s="279"/>
      <c r="F1777" s="280"/>
      <c r="G1777" s="45"/>
      <c r="H1777" s="45"/>
      <c r="I1777" s="278"/>
      <c r="J1777" s="45"/>
      <c r="K1777" s="66"/>
      <c r="L1777" s="66"/>
    </row>
    <row r="1778" spans="1:12" x14ac:dyDescent="0.2">
      <c r="A1778" s="41"/>
      <c r="B1778" s="2"/>
      <c r="E1778" s="279"/>
      <c r="F1778" s="280"/>
      <c r="G1778" s="45"/>
      <c r="H1778" s="45"/>
      <c r="I1778" s="278"/>
      <c r="J1778" s="45"/>
      <c r="K1778" s="66"/>
      <c r="L1778" s="66"/>
    </row>
    <row r="1779" spans="1:12" x14ac:dyDescent="0.2">
      <c r="A1779" s="41"/>
      <c r="B1779" s="2"/>
      <c r="E1779" s="279"/>
      <c r="F1779" s="280"/>
      <c r="G1779" s="45"/>
      <c r="H1779" s="45"/>
      <c r="I1779" s="278"/>
      <c r="J1779" s="45"/>
      <c r="K1779" s="66"/>
      <c r="L1779" s="66"/>
    </row>
    <row r="1780" spans="1:12" x14ac:dyDescent="0.2">
      <c r="A1780" s="41"/>
      <c r="B1780" s="2"/>
      <c r="E1780" s="279"/>
      <c r="F1780" s="280"/>
      <c r="G1780" s="45"/>
      <c r="H1780" s="45"/>
      <c r="I1780" s="278"/>
      <c r="J1780" s="45"/>
      <c r="K1780" s="66"/>
      <c r="L1780" s="66"/>
    </row>
    <row r="1781" spans="1:12" x14ac:dyDescent="0.2">
      <c r="A1781" s="41"/>
      <c r="B1781" s="2"/>
      <c r="E1781" s="279"/>
      <c r="F1781" s="280"/>
      <c r="G1781" s="45"/>
      <c r="H1781" s="45"/>
      <c r="I1781" s="278"/>
      <c r="J1781" s="45"/>
      <c r="K1781" s="66"/>
      <c r="L1781" s="66"/>
    </row>
    <row r="1782" spans="1:12" x14ac:dyDescent="0.2">
      <c r="A1782" s="41"/>
      <c r="B1782" s="2"/>
      <c r="E1782" s="279"/>
      <c r="F1782" s="280"/>
      <c r="G1782" s="45"/>
      <c r="H1782" s="45"/>
      <c r="I1782" s="278"/>
      <c r="J1782" s="45"/>
      <c r="K1782" s="66"/>
      <c r="L1782" s="66"/>
    </row>
    <row r="1783" spans="1:12" x14ac:dyDescent="0.2">
      <c r="A1783" s="41"/>
      <c r="B1783" s="2"/>
      <c r="E1783" s="279"/>
      <c r="F1783" s="280"/>
      <c r="G1783" s="45"/>
      <c r="H1783" s="45"/>
      <c r="I1783" s="278"/>
      <c r="J1783" s="45"/>
      <c r="K1783" s="66"/>
      <c r="L1783" s="66"/>
    </row>
    <row r="1784" spans="1:12" x14ac:dyDescent="0.2">
      <c r="A1784" s="41"/>
      <c r="B1784" s="2"/>
      <c r="E1784" s="279"/>
      <c r="F1784" s="280"/>
      <c r="G1784" s="45"/>
      <c r="H1784" s="45"/>
      <c r="I1784" s="278"/>
      <c r="J1784" s="45"/>
      <c r="K1784" s="66"/>
      <c r="L1784" s="66"/>
    </row>
    <row r="1785" spans="1:12" x14ac:dyDescent="0.2">
      <c r="A1785" s="41"/>
      <c r="B1785" s="2"/>
      <c r="E1785" s="279"/>
      <c r="F1785" s="280"/>
      <c r="G1785" s="45"/>
      <c r="H1785" s="45"/>
      <c r="I1785" s="278"/>
      <c r="J1785" s="45"/>
      <c r="K1785" s="66"/>
      <c r="L1785" s="66"/>
    </row>
    <row r="1786" spans="1:12" x14ac:dyDescent="0.2">
      <c r="A1786" s="41"/>
      <c r="B1786" s="2"/>
      <c r="E1786" s="279"/>
      <c r="F1786" s="280"/>
      <c r="G1786" s="45"/>
      <c r="H1786" s="45"/>
      <c r="I1786" s="278"/>
      <c r="J1786" s="45"/>
      <c r="K1786" s="66"/>
      <c r="L1786" s="66"/>
    </row>
    <row r="1787" spans="1:12" x14ac:dyDescent="0.2">
      <c r="A1787" s="41"/>
      <c r="B1787" s="2"/>
      <c r="E1787" s="279"/>
      <c r="F1787" s="280"/>
      <c r="G1787" s="45"/>
      <c r="H1787" s="45"/>
      <c r="I1787" s="278"/>
      <c r="J1787" s="45"/>
      <c r="K1787" s="66"/>
      <c r="L1787" s="66"/>
    </row>
    <row r="1788" spans="1:12" x14ac:dyDescent="0.2">
      <c r="A1788" s="41"/>
      <c r="B1788" s="2"/>
      <c r="E1788" s="279"/>
      <c r="F1788" s="280"/>
      <c r="G1788" s="45"/>
      <c r="H1788" s="45"/>
      <c r="I1788" s="278"/>
      <c r="J1788" s="45"/>
      <c r="K1788" s="66"/>
      <c r="L1788" s="66"/>
    </row>
    <row r="1789" spans="1:12" x14ac:dyDescent="0.2">
      <c r="A1789" s="41"/>
      <c r="B1789" s="2"/>
      <c r="E1789" s="279"/>
      <c r="F1789" s="280"/>
      <c r="G1789" s="45"/>
      <c r="H1789" s="45"/>
      <c r="I1789" s="278"/>
      <c r="J1789" s="45"/>
      <c r="K1789" s="66"/>
      <c r="L1789" s="66"/>
    </row>
    <row r="1790" spans="1:12" x14ac:dyDescent="0.2">
      <c r="A1790" s="41"/>
      <c r="B1790" s="2"/>
      <c r="E1790" s="279"/>
      <c r="F1790" s="280"/>
      <c r="G1790" s="45"/>
      <c r="H1790" s="45"/>
      <c r="I1790" s="278"/>
      <c r="J1790" s="45"/>
      <c r="K1790" s="66"/>
      <c r="L1790" s="66"/>
    </row>
    <row r="1791" spans="1:12" x14ac:dyDescent="0.2">
      <c r="A1791" s="41"/>
      <c r="B1791" s="2"/>
      <c r="E1791" s="279"/>
      <c r="F1791" s="280"/>
      <c r="G1791" s="45"/>
      <c r="H1791" s="45"/>
      <c r="I1791" s="278"/>
      <c r="J1791" s="45"/>
      <c r="K1791" s="66"/>
      <c r="L1791" s="66"/>
    </row>
    <row r="1792" spans="1:12" x14ac:dyDescent="0.2">
      <c r="A1792" s="41"/>
      <c r="B1792" s="2"/>
      <c r="E1792" s="279"/>
      <c r="F1792" s="280"/>
      <c r="G1792" s="45"/>
      <c r="H1792" s="45"/>
      <c r="I1792" s="278"/>
      <c r="J1792" s="45"/>
      <c r="K1792" s="66"/>
      <c r="L1792" s="66"/>
    </row>
    <row r="1793" spans="1:12" x14ac:dyDescent="0.2">
      <c r="A1793" s="41"/>
      <c r="B1793" s="2"/>
      <c r="E1793" s="279"/>
      <c r="F1793" s="280"/>
      <c r="G1793" s="45"/>
      <c r="H1793" s="45"/>
      <c r="I1793" s="278"/>
      <c r="J1793" s="45"/>
      <c r="K1793" s="66"/>
      <c r="L1793" s="66"/>
    </row>
    <row r="1794" spans="1:12" x14ac:dyDescent="0.2">
      <c r="A1794" s="41"/>
      <c r="B1794" s="2"/>
      <c r="E1794" s="279"/>
      <c r="F1794" s="280"/>
      <c r="G1794" s="45"/>
      <c r="H1794" s="45"/>
      <c r="I1794" s="278"/>
      <c r="J1794" s="45"/>
      <c r="K1794" s="66"/>
      <c r="L1794" s="66"/>
    </row>
    <row r="1795" spans="1:12" x14ac:dyDescent="0.2">
      <c r="A1795" s="41"/>
      <c r="B1795" s="2"/>
      <c r="E1795" s="279"/>
      <c r="F1795" s="280"/>
      <c r="G1795" s="45"/>
      <c r="H1795" s="45"/>
      <c r="I1795" s="278"/>
      <c r="J1795" s="45"/>
      <c r="K1795" s="66"/>
      <c r="L1795" s="66"/>
    </row>
    <row r="1796" spans="1:12" x14ac:dyDescent="0.2">
      <c r="A1796" s="41"/>
      <c r="B1796" s="2"/>
      <c r="E1796" s="279"/>
      <c r="F1796" s="280"/>
      <c r="G1796" s="45"/>
      <c r="H1796" s="45"/>
      <c r="I1796" s="278"/>
      <c r="J1796" s="45"/>
      <c r="K1796" s="66"/>
      <c r="L1796" s="66"/>
    </row>
    <row r="1797" spans="1:12" x14ac:dyDescent="0.2">
      <c r="A1797" s="41"/>
      <c r="B1797" s="2"/>
      <c r="E1797" s="279"/>
      <c r="F1797" s="280"/>
      <c r="G1797" s="45"/>
      <c r="H1797" s="45"/>
      <c r="I1797" s="278"/>
      <c r="J1797" s="45"/>
      <c r="K1797" s="66"/>
      <c r="L1797" s="66"/>
    </row>
    <row r="1798" spans="1:12" x14ac:dyDescent="0.2">
      <c r="A1798" s="41"/>
      <c r="B1798" s="2"/>
      <c r="E1798" s="279"/>
      <c r="F1798" s="280"/>
      <c r="G1798" s="45"/>
      <c r="H1798" s="45"/>
      <c r="I1798" s="278"/>
      <c r="J1798" s="45"/>
      <c r="K1798" s="66"/>
      <c r="L1798" s="66"/>
    </row>
    <row r="1799" spans="1:12" x14ac:dyDescent="0.2">
      <c r="A1799" s="41"/>
      <c r="B1799" s="2"/>
      <c r="E1799" s="279"/>
      <c r="F1799" s="280"/>
      <c r="G1799" s="45"/>
      <c r="H1799" s="45"/>
      <c r="I1799" s="278"/>
      <c r="J1799" s="45"/>
      <c r="K1799" s="66"/>
      <c r="L1799" s="66"/>
    </row>
    <row r="1800" spans="1:12" x14ac:dyDescent="0.2">
      <c r="A1800" s="41"/>
      <c r="B1800" s="2"/>
      <c r="E1800" s="279"/>
      <c r="F1800" s="280"/>
      <c r="G1800" s="45"/>
      <c r="H1800" s="45"/>
      <c r="I1800" s="278"/>
      <c r="J1800" s="45"/>
      <c r="K1800" s="66"/>
      <c r="L1800" s="66"/>
    </row>
    <row r="1801" spans="1:12" x14ac:dyDescent="0.2">
      <c r="A1801" s="41"/>
      <c r="B1801" s="2"/>
      <c r="E1801" s="279"/>
      <c r="F1801" s="280"/>
      <c r="G1801" s="45"/>
      <c r="H1801" s="45"/>
      <c r="I1801" s="278"/>
      <c r="J1801" s="45"/>
      <c r="K1801" s="66"/>
      <c r="L1801" s="66"/>
    </row>
    <row r="1802" spans="1:12" x14ac:dyDescent="0.2">
      <c r="A1802" s="41"/>
      <c r="B1802" s="2"/>
      <c r="E1802" s="279"/>
      <c r="F1802" s="280"/>
      <c r="G1802" s="45"/>
      <c r="H1802" s="45"/>
      <c r="I1802" s="278"/>
      <c r="J1802" s="45"/>
      <c r="K1802" s="66"/>
      <c r="L1802" s="66"/>
    </row>
    <row r="1803" spans="1:12" x14ac:dyDescent="0.2">
      <c r="A1803" s="41"/>
      <c r="B1803" s="2"/>
      <c r="E1803" s="279"/>
      <c r="F1803" s="280"/>
      <c r="G1803" s="45"/>
      <c r="H1803" s="45"/>
      <c r="I1803" s="278"/>
      <c r="J1803" s="45"/>
      <c r="K1803" s="66"/>
      <c r="L1803" s="66"/>
    </row>
    <row r="1804" spans="1:12" x14ac:dyDescent="0.2">
      <c r="A1804" s="41"/>
      <c r="B1804" s="2"/>
      <c r="E1804" s="279"/>
      <c r="F1804" s="280"/>
      <c r="G1804" s="45"/>
      <c r="H1804" s="45"/>
      <c r="I1804" s="278"/>
      <c r="J1804" s="45"/>
      <c r="K1804" s="66"/>
      <c r="L1804" s="66"/>
    </row>
    <row r="1805" spans="1:12" x14ac:dyDescent="0.2">
      <c r="A1805" s="41"/>
      <c r="B1805" s="2"/>
      <c r="E1805" s="279"/>
      <c r="F1805" s="280"/>
      <c r="G1805" s="45"/>
      <c r="H1805" s="45"/>
      <c r="I1805" s="278"/>
      <c r="J1805" s="45"/>
      <c r="K1805" s="66"/>
      <c r="L1805" s="66"/>
    </row>
    <row r="1806" spans="1:12" x14ac:dyDescent="0.2">
      <c r="A1806" s="41"/>
      <c r="B1806" s="2"/>
      <c r="E1806" s="279"/>
      <c r="F1806" s="280"/>
      <c r="G1806" s="45"/>
      <c r="H1806" s="45"/>
      <c r="I1806" s="278"/>
      <c r="J1806" s="45"/>
      <c r="K1806" s="66"/>
      <c r="L1806" s="66"/>
    </row>
    <row r="1807" spans="1:12" x14ac:dyDescent="0.2">
      <c r="A1807" s="41"/>
      <c r="B1807" s="2"/>
      <c r="E1807" s="279"/>
      <c r="F1807" s="280"/>
      <c r="G1807" s="45"/>
      <c r="H1807" s="45"/>
      <c r="I1807" s="278"/>
      <c r="J1807" s="45"/>
      <c r="K1807" s="66"/>
      <c r="L1807" s="66"/>
    </row>
    <row r="1808" spans="1:12" x14ac:dyDescent="0.2">
      <c r="A1808" s="41"/>
      <c r="B1808" s="2"/>
      <c r="E1808" s="279"/>
      <c r="F1808" s="280"/>
      <c r="G1808" s="45"/>
      <c r="H1808" s="45"/>
      <c r="I1808" s="278"/>
      <c r="J1808" s="45"/>
      <c r="K1808" s="66"/>
      <c r="L1808" s="66"/>
    </row>
    <row r="1809" spans="1:12" x14ac:dyDescent="0.2">
      <c r="A1809" s="41"/>
      <c r="B1809" s="2"/>
      <c r="E1809" s="279"/>
      <c r="F1809" s="280"/>
      <c r="G1809" s="45"/>
      <c r="H1809" s="45"/>
      <c r="I1809" s="278"/>
      <c r="J1809" s="45"/>
      <c r="K1809" s="66"/>
      <c r="L1809" s="66"/>
    </row>
    <row r="1810" spans="1:12" x14ac:dyDescent="0.2">
      <c r="A1810" s="41"/>
      <c r="B1810" s="2"/>
      <c r="E1810" s="279"/>
      <c r="F1810" s="280"/>
      <c r="G1810" s="45"/>
      <c r="H1810" s="45"/>
      <c r="I1810" s="278"/>
      <c r="J1810" s="45"/>
      <c r="K1810" s="66"/>
      <c r="L1810" s="66"/>
    </row>
    <row r="1811" spans="1:12" x14ac:dyDescent="0.2">
      <c r="A1811" s="41"/>
      <c r="B1811" s="2"/>
      <c r="E1811" s="279"/>
      <c r="F1811" s="280"/>
      <c r="G1811" s="45"/>
      <c r="H1811" s="45"/>
      <c r="I1811" s="278"/>
      <c r="J1811" s="45"/>
      <c r="K1811" s="66"/>
      <c r="L1811" s="66"/>
    </row>
    <row r="1812" spans="1:12" x14ac:dyDescent="0.2">
      <c r="A1812" s="41"/>
      <c r="B1812" s="2"/>
      <c r="E1812" s="279"/>
      <c r="F1812" s="280"/>
      <c r="G1812" s="45"/>
      <c r="H1812" s="45"/>
      <c r="I1812" s="278"/>
      <c r="J1812" s="45"/>
      <c r="K1812" s="66"/>
      <c r="L1812" s="66"/>
    </row>
    <row r="1813" spans="1:12" x14ac:dyDescent="0.2">
      <c r="A1813" s="41"/>
      <c r="B1813" s="2"/>
      <c r="E1813" s="279"/>
      <c r="F1813" s="280"/>
      <c r="G1813" s="45"/>
      <c r="H1813" s="45"/>
      <c r="I1813" s="278"/>
      <c r="J1813" s="45"/>
      <c r="K1813" s="66"/>
      <c r="L1813" s="66"/>
    </row>
    <row r="1814" spans="1:12" x14ac:dyDescent="0.2">
      <c r="A1814" s="41"/>
      <c r="B1814" s="2"/>
      <c r="E1814" s="279"/>
      <c r="F1814" s="280"/>
      <c r="G1814" s="45"/>
      <c r="H1814" s="45"/>
      <c r="I1814" s="278"/>
      <c r="J1814" s="45"/>
      <c r="K1814" s="66"/>
      <c r="L1814" s="66"/>
    </row>
    <row r="1815" spans="1:12" x14ac:dyDescent="0.2">
      <c r="A1815" s="41"/>
      <c r="B1815" s="2"/>
      <c r="E1815" s="279"/>
      <c r="F1815" s="280"/>
      <c r="G1815" s="45"/>
      <c r="H1815" s="45"/>
      <c r="I1815" s="278"/>
      <c r="J1815" s="45"/>
      <c r="K1815" s="66"/>
      <c r="L1815" s="66"/>
    </row>
    <row r="1816" spans="1:12" x14ac:dyDescent="0.2">
      <c r="A1816" s="41"/>
      <c r="B1816" s="2"/>
      <c r="E1816" s="279"/>
      <c r="F1816" s="280"/>
      <c r="G1816" s="45"/>
      <c r="H1816" s="45"/>
      <c r="I1816" s="278"/>
      <c r="J1816" s="45"/>
      <c r="K1816" s="66"/>
      <c r="L1816" s="66"/>
    </row>
    <row r="1817" spans="1:12" x14ac:dyDescent="0.2">
      <c r="A1817" s="41"/>
      <c r="B1817" s="2"/>
      <c r="E1817" s="279"/>
      <c r="F1817" s="280"/>
      <c r="G1817" s="45"/>
      <c r="H1817" s="45"/>
      <c r="I1817" s="278"/>
      <c r="J1817" s="45"/>
      <c r="K1817" s="66"/>
      <c r="L1817" s="66"/>
    </row>
    <row r="1818" spans="1:12" x14ac:dyDescent="0.2">
      <c r="A1818" s="41"/>
      <c r="B1818" s="2"/>
      <c r="E1818" s="279"/>
      <c r="F1818" s="280"/>
      <c r="G1818" s="45"/>
      <c r="H1818" s="45"/>
      <c r="I1818" s="278"/>
      <c r="J1818" s="45"/>
      <c r="K1818" s="66"/>
      <c r="L1818" s="66"/>
    </row>
    <row r="1819" spans="1:12" x14ac:dyDescent="0.2">
      <c r="A1819" s="41"/>
      <c r="B1819" s="2"/>
      <c r="E1819" s="279"/>
      <c r="F1819" s="280"/>
      <c r="G1819" s="45"/>
      <c r="H1819" s="45"/>
      <c r="I1819" s="278"/>
      <c r="J1819" s="45"/>
      <c r="K1819" s="66"/>
      <c r="L1819" s="66"/>
    </row>
    <row r="1820" spans="1:12" x14ac:dyDescent="0.2">
      <c r="A1820" s="41"/>
      <c r="B1820" s="2"/>
      <c r="E1820" s="279"/>
      <c r="F1820" s="280"/>
      <c r="G1820" s="45"/>
      <c r="H1820" s="45"/>
      <c r="I1820" s="278"/>
      <c r="J1820" s="45"/>
      <c r="K1820" s="66"/>
      <c r="L1820" s="66"/>
    </row>
    <row r="1821" spans="1:12" x14ac:dyDescent="0.2">
      <c r="A1821" s="41"/>
      <c r="B1821" s="2"/>
      <c r="E1821" s="279"/>
      <c r="F1821" s="280"/>
      <c r="G1821" s="45"/>
      <c r="H1821" s="45"/>
      <c r="I1821" s="278"/>
      <c r="J1821" s="45"/>
      <c r="K1821" s="66"/>
      <c r="L1821" s="66"/>
    </row>
    <row r="1822" spans="1:12" x14ac:dyDescent="0.2">
      <c r="A1822" s="41"/>
      <c r="B1822" s="2"/>
      <c r="E1822" s="279"/>
      <c r="F1822" s="280"/>
      <c r="G1822" s="45"/>
      <c r="H1822" s="45"/>
      <c r="I1822" s="278"/>
      <c r="J1822" s="45"/>
      <c r="K1822" s="66"/>
      <c r="L1822" s="66"/>
    </row>
    <row r="1823" spans="1:12" x14ac:dyDescent="0.2">
      <c r="A1823" s="41"/>
      <c r="B1823" s="2"/>
      <c r="E1823" s="279"/>
      <c r="F1823" s="280"/>
      <c r="G1823" s="45"/>
      <c r="H1823" s="45"/>
      <c r="I1823" s="278"/>
      <c r="J1823" s="45"/>
      <c r="K1823" s="66"/>
      <c r="L1823" s="66"/>
    </row>
    <row r="1824" spans="1:12" x14ac:dyDescent="0.2">
      <c r="A1824" s="41"/>
      <c r="B1824" s="2"/>
      <c r="E1824" s="279"/>
      <c r="F1824" s="280"/>
      <c r="G1824" s="45"/>
      <c r="H1824" s="45"/>
      <c r="I1824" s="278"/>
      <c r="J1824" s="45"/>
      <c r="K1824" s="66"/>
      <c r="L1824" s="66"/>
    </row>
    <row r="1825" spans="1:12" x14ac:dyDescent="0.2">
      <c r="A1825" s="41"/>
      <c r="B1825" s="2"/>
      <c r="E1825" s="279"/>
      <c r="F1825" s="280"/>
      <c r="G1825" s="45"/>
      <c r="H1825" s="45"/>
      <c r="I1825" s="278"/>
      <c r="J1825" s="45"/>
      <c r="K1825" s="66"/>
      <c r="L1825" s="66"/>
    </row>
    <row r="1826" spans="1:12" x14ac:dyDescent="0.2">
      <c r="A1826" s="41"/>
      <c r="B1826" s="2"/>
      <c r="E1826" s="279"/>
      <c r="F1826" s="280"/>
      <c r="G1826" s="45"/>
      <c r="H1826" s="45"/>
      <c r="I1826" s="278"/>
      <c r="J1826" s="45"/>
      <c r="K1826" s="66"/>
      <c r="L1826" s="66"/>
    </row>
    <row r="1827" spans="1:12" x14ac:dyDescent="0.2">
      <c r="A1827" s="41"/>
      <c r="B1827" s="2"/>
      <c r="E1827" s="279"/>
      <c r="F1827" s="280"/>
      <c r="G1827" s="45"/>
      <c r="H1827" s="45"/>
      <c r="I1827" s="278"/>
      <c r="J1827" s="45"/>
      <c r="K1827" s="66"/>
      <c r="L1827" s="66"/>
    </row>
    <row r="1828" spans="1:12" x14ac:dyDescent="0.2">
      <c r="A1828" s="41"/>
      <c r="B1828" s="2"/>
      <c r="E1828" s="279"/>
      <c r="F1828" s="280"/>
      <c r="G1828" s="45"/>
      <c r="H1828" s="45"/>
      <c r="I1828" s="278"/>
      <c r="J1828" s="45"/>
      <c r="K1828" s="66"/>
      <c r="L1828" s="66"/>
    </row>
    <row r="1829" spans="1:12" x14ac:dyDescent="0.2">
      <c r="A1829" s="41"/>
      <c r="B1829" s="2"/>
      <c r="E1829" s="279"/>
      <c r="F1829" s="280"/>
      <c r="G1829" s="45"/>
      <c r="H1829" s="45"/>
      <c r="I1829" s="278"/>
      <c r="J1829" s="45"/>
      <c r="K1829" s="66"/>
      <c r="L1829" s="66"/>
    </row>
    <row r="1830" spans="1:12" x14ac:dyDescent="0.2">
      <c r="A1830" s="41"/>
      <c r="B1830" s="2"/>
      <c r="E1830" s="279"/>
      <c r="F1830" s="280"/>
      <c r="G1830" s="45"/>
      <c r="H1830" s="45"/>
      <c r="I1830" s="278"/>
      <c r="J1830" s="45"/>
      <c r="K1830" s="66"/>
      <c r="L1830" s="66"/>
    </row>
    <row r="1831" spans="1:12" x14ac:dyDescent="0.2">
      <c r="A1831" s="41"/>
      <c r="B1831" s="2"/>
      <c r="E1831" s="279"/>
      <c r="F1831" s="280"/>
      <c r="G1831" s="45"/>
      <c r="H1831" s="45"/>
      <c r="I1831" s="278"/>
      <c r="J1831" s="45"/>
      <c r="K1831" s="66"/>
      <c r="L1831" s="66"/>
    </row>
    <row r="1832" spans="1:12" x14ac:dyDescent="0.2">
      <c r="A1832" s="41"/>
      <c r="B1832" s="2"/>
      <c r="E1832" s="279"/>
      <c r="F1832" s="280"/>
      <c r="G1832" s="45"/>
      <c r="H1832" s="45"/>
      <c r="I1832" s="278"/>
      <c r="J1832" s="45"/>
      <c r="K1832" s="66"/>
      <c r="L1832" s="66"/>
    </row>
    <row r="1833" spans="1:12" x14ac:dyDescent="0.2">
      <c r="A1833" s="41"/>
      <c r="B1833" s="2"/>
      <c r="E1833" s="279"/>
      <c r="F1833" s="280"/>
      <c r="G1833" s="45"/>
      <c r="H1833" s="45"/>
      <c r="I1833" s="278"/>
      <c r="J1833" s="45"/>
      <c r="K1833" s="66"/>
      <c r="L1833" s="66"/>
    </row>
    <row r="1834" spans="1:12" x14ac:dyDescent="0.2">
      <c r="A1834" s="41"/>
      <c r="B1834" s="2"/>
      <c r="E1834" s="279"/>
      <c r="F1834" s="280"/>
      <c r="G1834" s="45"/>
      <c r="H1834" s="45"/>
      <c r="I1834" s="278"/>
      <c r="J1834" s="45"/>
      <c r="K1834" s="66"/>
      <c r="L1834" s="66"/>
    </row>
    <row r="1835" spans="1:12" x14ac:dyDescent="0.2">
      <c r="A1835" s="41"/>
      <c r="B1835" s="2"/>
      <c r="E1835" s="279"/>
      <c r="F1835" s="280"/>
      <c r="G1835" s="45"/>
      <c r="H1835" s="45"/>
      <c r="I1835" s="278"/>
      <c r="J1835" s="45"/>
      <c r="K1835" s="66"/>
      <c r="L1835" s="66"/>
    </row>
    <row r="1836" spans="1:12" x14ac:dyDescent="0.2">
      <c r="A1836" s="41"/>
      <c r="B1836" s="2"/>
      <c r="E1836" s="279"/>
      <c r="F1836" s="280"/>
      <c r="G1836" s="45"/>
      <c r="H1836" s="45"/>
      <c r="I1836" s="278"/>
      <c r="J1836" s="45"/>
      <c r="K1836" s="66"/>
      <c r="L1836" s="66"/>
    </row>
    <row r="1837" spans="1:12" x14ac:dyDescent="0.2">
      <c r="A1837" s="41"/>
      <c r="B1837" s="2"/>
      <c r="E1837" s="279"/>
      <c r="F1837" s="280"/>
      <c r="G1837" s="45"/>
      <c r="H1837" s="45"/>
      <c r="I1837" s="278"/>
      <c r="J1837" s="45"/>
      <c r="K1837" s="66"/>
      <c r="L1837" s="66"/>
    </row>
    <row r="1838" spans="1:12" x14ac:dyDescent="0.2">
      <c r="A1838" s="41"/>
      <c r="B1838" s="2"/>
      <c r="E1838" s="279"/>
      <c r="F1838" s="280"/>
      <c r="G1838" s="45"/>
      <c r="H1838" s="45"/>
      <c r="I1838" s="278"/>
      <c r="J1838" s="45"/>
      <c r="K1838" s="66"/>
      <c r="L1838" s="66"/>
    </row>
    <row r="1839" spans="1:12" x14ac:dyDescent="0.2">
      <c r="A1839" s="41"/>
      <c r="B1839" s="2"/>
      <c r="E1839" s="279"/>
      <c r="F1839" s="280"/>
      <c r="G1839" s="45"/>
      <c r="H1839" s="45"/>
      <c r="I1839" s="278"/>
      <c r="J1839" s="45"/>
      <c r="K1839" s="66"/>
      <c r="L1839" s="66"/>
    </row>
    <row r="1840" spans="1:12" x14ac:dyDescent="0.2">
      <c r="A1840" s="41"/>
      <c r="B1840" s="2"/>
      <c r="E1840" s="279"/>
      <c r="F1840" s="280"/>
      <c r="G1840" s="45"/>
      <c r="H1840" s="45"/>
      <c r="I1840" s="278"/>
      <c r="J1840" s="45"/>
      <c r="K1840" s="66"/>
      <c r="L1840" s="66"/>
    </row>
    <row r="1841" spans="1:12" x14ac:dyDescent="0.2">
      <c r="A1841" s="41"/>
      <c r="B1841" s="2"/>
      <c r="E1841" s="279"/>
      <c r="F1841" s="280"/>
      <c r="G1841" s="45"/>
      <c r="H1841" s="45"/>
      <c r="I1841" s="278"/>
      <c r="J1841" s="45"/>
      <c r="K1841" s="66"/>
      <c r="L1841" s="66"/>
    </row>
    <row r="1842" spans="1:12" x14ac:dyDescent="0.2">
      <c r="A1842" s="41"/>
      <c r="B1842" s="2"/>
      <c r="E1842" s="279"/>
      <c r="F1842" s="280"/>
      <c r="G1842" s="45"/>
      <c r="H1842" s="45"/>
      <c r="I1842" s="278"/>
      <c r="J1842" s="45"/>
      <c r="K1842" s="66"/>
      <c r="L1842" s="66"/>
    </row>
    <row r="1843" spans="1:12" x14ac:dyDescent="0.2">
      <c r="A1843" s="41"/>
      <c r="B1843" s="2"/>
      <c r="E1843" s="279"/>
      <c r="F1843" s="280"/>
      <c r="G1843" s="45"/>
      <c r="H1843" s="45"/>
      <c r="I1843" s="278"/>
      <c r="J1843" s="45"/>
      <c r="K1843" s="66"/>
      <c r="L1843" s="66"/>
    </row>
    <row r="1844" spans="1:12" x14ac:dyDescent="0.2">
      <c r="A1844" s="41"/>
      <c r="B1844" s="2"/>
      <c r="E1844" s="279"/>
      <c r="F1844" s="280"/>
      <c r="G1844" s="45"/>
      <c r="H1844" s="45"/>
      <c r="I1844" s="278"/>
      <c r="J1844" s="45"/>
      <c r="K1844" s="66"/>
      <c r="L1844" s="66"/>
    </row>
    <row r="1845" spans="1:12" x14ac:dyDescent="0.2">
      <c r="A1845" s="41"/>
      <c r="B1845" s="2"/>
      <c r="E1845" s="279"/>
      <c r="F1845" s="280"/>
      <c r="G1845" s="45"/>
      <c r="H1845" s="45"/>
      <c r="I1845" s="278"/>
      <c r="J1845" s="45"/>
      <c r="K1845" s="66"/>
      <c r="L1845" s="66"/>
    </row>
    <row r="1846" spans="1:12" x14ac:dyDescent="0.2">
      <c r="A1846" s="41"/>
      <c r="B1846" s="2"/>
      <c r="E1846" s="279"/>
      <c r="F1846" s="280"/>
      <c r="G1846" s="45"/>
      <c r="H1846" s="45"/>
      <c r="I1846" s="278"/>
      <c r="J1846" s="45"/>
      <c r="K1846" s="66"/>
      <c r="L1846" s="66"/>
    </row>
    <row r="1847" spans="1:12" x14ac:dyDescent="0.2">
      <c r="A1847" s="41"/>
      <c r="B1847" s="2"/>
      <c r="E1847" s="279"/>
      <c r="F1847" s="280"/>
      <c r="G1847" s="45"/>
      <c r="H1847" s="45"/>
      <c r="I1847" s="278"/>
      <c r="J1847" s="45"/>
      <c r="K1847" s="66"/>
      <c r="L1847" s="66"/>
    </row>
    <row r="1848" spans="1:12" x14ac:dyDescent="0.2">
      <c r="A1848" s="41"/>
      <c r="B1848" s="2"/>
      <c r="E1848" s="279"/>
      <c r="F1848" s="280"/>
      <c r="G1848" s="45"/>
      <c r="H1848" s="45"/>
      <c r="I1848" s="278"/>
      <c r="J1848" s="45"/>
      <c r="K1848" s="66"/>
      <c r="L1848" s="66"/>
    </row>
    <row r="1849" spans="1:12" x14ac:dyDescent="0.2">
      <c r="A1849" s="41"/>
      <c r="B1849" s="2"/>
      <c r="E1849" s="279"/>
      <c r="F1849" s="280"/>
      <c r="G1849" s="45"/>
      <c r="H1849" s="45"/>
      <c r="I1849" s="278"/>
      <c r="J1849" s="45"/>
      <c r="K1849" s="66"/>
      <c r="L1849" s="66"/>
    </row>
    <row r="1850" spans="1:12" x14ac:dyDescent="0.2">
      <c r="A1850" s="41"/>
      <c r="B1850" s="2"/>
      <c r="E1850" s="279"/>
      <c r="F1850" s="280"/>
      <c r="G1850" s="45"/>
      <c r="H1850" s="45"/>
      <c r="I1850" s="278"/>
      <c r="J1850" s="45"/>
      <c r="K1850" s="66"/>
      <c r="L1850" s="66"/>
    </row>
    <row r="1851" spans="1:12" x14ac:dyDescent="0.2">
      <c r="A1851" s="41"/>
      <c r="B1851" s="2"/>
      <c r="E1851" s="279"/>
      <c r="F1851" s="280"/>
      <c r="G1851" s="45"/>
      <c r="H1851" s="45"/>
      <c r="I1851" s="278"/>
      <c r="J1851" s="45"/>
      <c r="K1851" s="66"/>
      <c r="L1851" s="66"/>
    </row>
    <row r="1852" spans="1:12" x14ac:dyDescent="0.2">
      <c r="A1852" s="41"/>
      <c r="B1852" s="2"/>
      <c r="E1852" s="279"/>
      <c r="F1852" s="280"/>
      <c r="G1852" s="45"/>
      <c r="H1852" s="45"/>
      <c r="I1852" s="278"/>
      <c r="J1852" s="45"/>
      <c r="K1852" s="66"/>
      <c r="L1852" s="66"/>
    </row>
    <row r="1853" spans="1:12" x14ac:dyDescent="0.2">
      <c r="A1853" s="41"/>
      <c r="B1853" s="2"/>
      <c r="E1853" s="279"/>
      <c r="F1853" s="280"/>
      <c r="G1853" s="45"/>
      <c r="H1853" s="45"/>
      <c r="I1853" s="278"/>
      <c r="J1853" s="45"/>
      <c r="K1853" s="66"/>
      <c r="L1853" s="66"/>
    </row>
    <row r="1854" spans="1:12" x14ac:dyDescent="0.2">
      <c r="A1854" s="41"/>
      <c r="B1854" s="2"/>
      <c r="E1854" s="279"/>
      <c r="F1854" s="280"/>
      <c r="G1854" s="45"/>
      <c r="H1854" s="45"/>
      <c r="I1854" s="278"/>
      <c r="J1854" s="45"/>
      <c r="K1854" s="66"/>
      <c r="L1854" s="66"/>
    </row>
    <row r="1855" spans="1:12" x14ac:dyDescent="0.2">
      <c r="A1855" s="41"/>
      <c r="B1855" s="2"/>
      <c r="E1855" s="279"/>
      <c r="F1855" s="280"/>
      <c r="G1855" s="45"/>
      <c r="H1855" s="45"/>
      <c r="I1855" s="278"/>
      <c r="J1855" s="45"/>
      <c r="K1855" s="66"/>
      <c r="L1855" s="66"/>
    </row>
    <row r="1856" spans="1:12" x14ac:dyDescent="0.2">
      <c r="A1856" s="41"/>
      <c r="B1856" s="2"/>
      <c r="E1856" s="279"/>
      <c r="F1856" s="280"/>
      <c r="G1856" s="45"/>
      <c r="H1856" s="45"/>
      <c r="I1856" s="278"/>
      <c r="J1856" s="45"/>
      <c r="K1856" s="66"/>
      <c r="L1856" s="66"/>
    </row>
    <row r="1857" spans="1:12" x14ac:dyDescent="0.2">
      <c r="A1857" s="41"/>
      <c r="B1857" s="2"/>
      <c r="E1857" s="279"/>
      <c r="F1857" s="280"/>
      <c r="G1857" s="45"/>
      <c r="H1857" s="45"/>
      <c r="I1857" s="278"/>
      <c r="J1857" s="45"/>
      <c r="K1857" s="66"/>
      <c r="L1857" s="66"/>
    </row>
    <row r="1858" spans="1:12" x14ac:dyDescent="0.2">
      <c r="A1858" s="41"/>
      <c r="B1858" s="2"/>
      <c r="E1858" s="279"/>
      <c r="F1858" s="280"/>
      <c r="G1858" s="45"/>
      <c r="H1858" s="45"/>
      <c r="I1858" s="278"/>
      <c r="J1858" s="45"/>
      <c r="K1858" s="66"/>
      <c r="L1858" s="66"/>
    </row>
    <row r="1859" spans="1:12" x14ac:dyDescent="0.2">
      <c r="A1859" s="41"/>
      <c r="B1859" s="2"/>
      <c r="E1859" s="279"/>
      <c r="F1859" s="280"/>
      <c r="G1859" s="45"/>
      <c r="H1859" s="45"/>
      <c r="I1859" s="278"/>
      <c r="J1859" s="45"/>
      <c r="K1859" s="66"/>
      <c r="L1859" s="66"/>
    </row>
    <row r="1860" spans="1:12" x14ac:dyDescent="0.2">
      <c r="A1860" s="41"/>
      <c r="B1860" s="2"/>
      <c r="E1860" s="279"/>
      <c r="F1860" s="280"/>
      <c r="G1860" s="45"/>
      <c r="H1860" s="45"/>
      <c r="I1860" s="278"/>
      <c r="J1860" s="45"/>
      <c r="K1860" s="66"/>
      <c r="L1860" s="66"/>
    </row>
    <row r="1861" spans="1:12" x14ac:dyDescent="0.2">
      <c r="A1861" s="41"/>
      <c r="B1861" s="2"/>
      <c r="E1861" s="279"/>
      <c r="F1861" s="280"/>
      <c r="G1861" s="45"/>
      <c r="H1861" s="45"/>
      <c r="I1861" s="278"/>
      <c r="J1861" s="45"/>
      <c r="K1861" s="66"/>
      <c r="L1861" s="66"/>
    </row>
    <row r="1862" spans="1:12" x14ac:dyDescent="0.2">
      <c r="A1862" s="41"/>
      <c r="B1862" s="2"/>
      <c r="E1862" s="279"/>
      <c r="F1862" s="280"/>
      <c r="G1862" s="45"/>
      <c r="H1862" s="45"/>
      <c r="I1862" s="278"/>
      <c r="J1862" s="45"/>
      <c r="K1862" s="66"/>
      <c r="L1862" s="66"/>
    </row>
    <row r="1863" spans="1:12" x14ac:dyDescent="0.2">
      <c r="A1863" s="41"/>
      <c r="B1863" s="2"/>
      <c r="E1863" s="279"/>
      <c r="F1863" s="280"/>
      <c r="G1863" s="45"/>
      <c r="H1863" s="45"/>
      <c r="I1863" s="278"/>
      <c r="J1863" s="45"/>
      <c r="K1863" s="66"/>
      <c r="L1863" s="66"/>
    </row>
    <row r="1864" spans="1:12" x14ac:dyDescent="0.2">
      <c r="A1864" s="41"/>
      <c r="B1864" s="2"/>
      <c r="E1864" s="279"/>
      <c r="F1864" s="280"/>
      <c r="G1864" s="45"/>
      <c r="H1864" s="45"/>
      <c r="I1864" s="278"/>
      <c r="J1864" s="45"/>
      <c r="K1864" s="66"/>
      <c r="L1864" s="66"/>
    </row>
    <row r="1865" spans="1:12" x14ac:dyDescent="0.2">
      <c r="A1865" s="41"/>
      <c r="B1865" s="2"/>
      <c r="E1865" s="279"/>
      <c r="F1865" s="280"/>
      <c r="G1865" s="45"/>
      <c r="H1865" s="45"/>
      <c r="I1865" s="278"/>
      <c r="J1865" s="45"/>
      <c r="K1865" s="66"/>
      <c r="L1865" s="66"/>
    </row>
    <row r="1866" spans="1:12" x14ac:dyDescent="0.2">
      <c r="A1866" s="41"/>
      <c r="B1866" s="2"/>
      <c r="E1866" s="279"/>
      <c r="F1866" s="280"/>
      <c r="G1866" s="45"/>
      <c r="H1866" s="45"/>
      <c r="I1866" s="278"/>
      <c r="J1866" s="45"/>
      <c r="K1866" s="66"/>
      <c r="L1866" s="66"/>
    </row>
    <row r="1867" spans="1:12" x14ac:dyDescent="0.2">
      <c r="A1867" s="41"/>
      <c r="B1867" s="2"/>
      <c r="E1867" s="279"/>
      <c r="F1867" s="280"/>
      <c r="G1867" s="45"/>
      <c r="H1867" s="45"/>
      <c r="I1867" s="278"/>
      <c r="J1867" s="45"/>
      <c r="K1867" s="66"/>
      <c r="L1867" s="66"/>
    </row>
    <row r="1868" spans="1:12" x14ac:dyDescent="0.2">
      <c r="A1868" s="41"/>
      <c r="B1868" s="2"/>
      <c r="E1868" s="279"/>
      <c r="F1868" s="280"/>
      <c r="G1868" s="45"/>
      <c r="H1868" s="45"/>
      <c r="I1868" s="278"/>
      <c r="J1868" s="45"/>
      <c r="K1868" s="66"/>
      <c r="L1868" s="66"/>
    </row>
    <row r="1869" spans="1:12" x14ac:dyDescent="0.2">
      <c r="A1869" s="41"/>
      <c r="B1869" s="2"/>
      <c r="E1869" s="279"/>
      <c r="F1869" s="280"/>
      <c r="G1869" s="45"/>
      <c r="H1869" s="45"/>
      <c r="I1869" s="278"/>
      <c r="J1869" s="45"/>
      <c r="K1869" s="66"/>
      <c r="L1869" s="66"/>
    </row>
    <row r="1870" spans="1:12" x14ac:dyDescent="0.2">
      <c r="A1870" s="41"/>
      <c r="B1870" s="2"/>
      <c r="E1870" s="279"/>
      <c r="F1870" s="280"/>
      <c r="G1870" s="45"/>
      <c r="H1870" s="45"/>
      <c r="I1870" s="278"/>
      <c r="J1870" s="45"/>
      <c r="K1870" s="66"/>
      <c r="L1870" s="66"/>
    </row>
    <row r="1871" spans="1:12" x14ac:dyDescent="0.2">
      <c r="A1871" s="41"/>
      <c r="B1871" s="2"/>
      <c r="E1871" s="279"/>
      <c r="F1871" s="280"/>
      <c r="G1871" s="45"/>
      <c r="H1871" s="45"/>
      <c r="I1871" s="278"/>
      <c r="J1871" s="45"/>
      <c r="K1871" s="66"/>
      <c r="L1871" s="66"/>
    </row>
    <row r="1872" spans="1:12" x14ac:dyDescent="0.2">
      <c r="A1872" s="41"/>
      <c r="B1872" s="2"/>
      <c r="E1872" s="279"/>
      <c r="F1872" s="280"/>
      <c r="G1872" s="45"/>
      <c r="H1872" s="45"/>
      <c r="I1872" s="278"/>
      <c r="J1872" s="45"/>
      <c r="K1872" s="66"/>
      <c r="L1872" s="66"/>
    </row>
    <row r="1873" spans="1:12" x14ac:dyDescent="0.2">
      <c r="A1873" s="41"/>
      <c r="B1873" s="2"/>
      <c r="E1873" s="279"/>
      <c r="F1873" s="280"/>
      <c r="G1873" s="45"/>
      <c r="H1873" s="45"/>
      <c r="I1873" s="278"/>
      <c r="J1873" s="45"/>
      <c r="K1873" s="66"/>
      <c r="L1873" s="66"/>
    </row>
    <row r="1874" spans="1:12" x14ac:dyDescent="0.2">
      <c r="A1874" s="41"/>
      <c r="B1874" s="2"/>
      <c r="E1874" s="279"/>
      <c r="F1874" s="280"/>
      <c r="G1874" s="45"/>
      <c r="H1874" s="45"/>
      <c r="I1874" s="278"/>
      <c r="J1874" s="45"/>
      <c r="K1874" s="66"/>
      <c r="L1874" s="66"/>
    </row>
    <row r="1875" spans="1:12" x14ac:dyDescent="0.2">
      <c r="A1875" s="41"/>
      <c r="B1875" s="2"/>
      <c r="E1875" s="279"/>
      <c r="F1875" s="280"/>
      <c r="G1875" s="45"/>
      <c r="H1875" s="45"/>
      <c r="I1875" s="278"/>
      <c r="J1875" s="45"/>
      <c r="K1875" s="66"/>
      <c r="L1875" s="66"/>
    </row>
    <row r="1876" spans="1:12" x14ac:dyDescent="0.2">
      <c r="A1876" s="41"/>
      <c r="B1876" s="2"/>
      <c r="E1876" s="279"/>
      <c r="F1876" s="280"/>
      <c r="G1876" s="45"/>
      <c r="H1876" s="45"/>
      <c r="I1876" s="278"/>
      <c r="J1876" s="45"/>
      <c r="K1876" s="66"/>
      <c r="L1876" s="66"/>
    </row>
    <row r="1877" spans="1:12" x14ac:dyDescent="0.2">
      <c r="A1877" s="41"/>
      <c r="B1877" s="2"/>
      <c r="E1877" s="279"/>
      <c r="F1877" s="280"/>
      <c r="G1877" s="45"/>
      <c r="H1877" s="45"/>
      <c r="I1877" s="278"/>
      <c r="J1877" s="45"/>
      <c r="K1877" s="66"/>
      <c r="L1877" s="66"/>
    </row>
    <row r="1878" spans="1:12" x14ac:dyDescent="0.2">
      <c r="A1878" s="41"/>
      <c r="B1878" s="2"/>
      <c r="E1878" s="279"/>
      <c r="F1878" s="280"/>
      <c r="G1878" s="45"/>
      <c r="H1878" s="45"/>
      <c r="I1878" s="278"/>
      <c r="J1878" s="45"/>
      <c r="K1878" s="66"/>
      <c r="L1878" s="66"/>
    </row>
    <row r="1879" spans="1:12" x14ac:dyDescent="0.2">
      <c r="A1879" s="41"/>
      <c r="B1879" s="2"/>
      <c r="E1879" s="279"/>
      <c r="F1879" s="280"/>
      <c r="G1879" s="45"/>
      <c r="H1879" s="45"/>
      <c r="I1879" s="278"/>
      <c r="J1879" s="45"/>
      <c r="K1879" s="66"/>
      <c r="L1879" s="66"/>
    </row>
    <row r="1880" spans="1:12" x14ac:dyDescent="0.2">
      <c r="A1880" s="41"/>
      <c r="B1880" s="2"/>
      <c r="E1880" s="279"/>
      <c r="F1880" s="280"/>
      <c r="G1880" s="45"/>
      <c r="H1880" s="45"/>
      <c r="I1880" s="278"/>
      <c r="J1880" s="45"/>
      <c r="K1880" s="66"/>
      <c r="L1880" s="66"/>
    </row>
    <row r="1881" spans="1:12" x14ac:dyDescent="0.2">
      <c r="A1881" s="41"/>
      <c r="B1881" s="2"/>
      <c r="E1881" s="279"/>
      <c r="F1881" s="280"/>
      <c r="G1881" s="45"/>
      <c r="H1881" s="45"/>
      <c r="I1881" s="278"/>
      <c r="J1881" s="45"/>
      <c r="K1881" s="66"/>
      <c r="L1881" s="66"/>
    </row>
    <row r="1882" spans="1:12" x14ac:dyDescent="0.2">
      <c r="A1882" s="41"/>
      <c r="B1882" s="2"/>
      <c r="E1882" s="279"/>
      <c r="F1882" s="280"/>
      <c r="G1882" s="45"/>
      <c r="H1882" s="45"/>
      <c r="I1882" s="278"/>
      <c r="J1882" s="45"/>
      <c r="K1882" s="66"/>
      <c r="L1882" s="66"/>
    </row>
    <row r="1883" spans="1:12" x14ac:dyDescent="0.2">
      <c r="A1883" s="41"/>
      <c r="B1883" s="2"/>
      <c r="E1883" s="279"/>
      <c r="F1883" s="280"/>
      <c r="G1883" s="45"/>
      <c r="H1883" s="45"/>
      <c r="I1883" s="278"/>
      <c r="J1883" s="45"/>
      <c r="K1883" s="66"/>
      <c r="L1883" s="66"/>
    </row>
    <row r="1884" spans="1:12" x14ac:dyDescent="0.2">
      <c r="A1884" s="41"/>
      <c r="B1884" s="2"/>
      <c r="E1884" s="279"/>
      <c r="F1884" s="280"/>
      <c r="G1884" s="45"/>
      <c r="H1884" s="45"/>
      <c r="I1884" s="278"/>
      <c r="J1884" s="45"/>
      <c r="K1884" s="66"/>
      <c r="L1884" s="66"/>
    </row>
    <row r="1885" spans="1:12" x14ac:dyDescent="0.2">
      <c r="A1885" s="41"/>
      <c r="B1885" s="2"/>
      <c r="E1885" s="279"/>
      <c r="F1885" s="280"/>
      <c r="G1885" s="45"/>
      <c r="H1885" s="45"/>
      <c r="I1885" s="278"/>
      <c r="J1885" s="45"/>
      <c r="K1885" s="66"/>
      <c r="L1885" s="66"/>
    </row>
    <row r="1886" spans="1:12" x14ac:dyDescent="0.2">
      <c r="A1886" s="41"/>
      <c r="B1886" s="2"/>
      <c r="E1886" s="279"/>
      <c r="F1886" s="280"/>
      <c r="G1886" s="45"/>
      <c r="H1886" s="45"/>
      <c r="I1886" s="278"/>
      <c r="J1886" s="45"/>
      <c r="K1886" s="66"/>
      <c r="L1886" s="66"/>
    </row>
    <row r="1887" spans="1:12" x14ac:dyDescent="0.2">
      <c r="A1887" s="41"/>
      <c r="B1887" s="2"/>
      <c r="E1887" s="279"/>
      <c r="F1887" s="280"/>
      <c r="G1887" s="45"/>
      <c r="H1887" s="45"/>
      <c r="I1887" s="278"/>
      <c r="J1887" s="45"/>
      <c r="K1887" s="66"/>
      <c r="L1887" s="66"/>
    </row>
    <row r="1888" spans="1:12" x14ac:dyDescent="0.2">
      <c r="A1888" s="41"/>
      <c r="B1888" s="2"/>
      <c r="E1888" s="279"/>
      <c r="F1888" s="280"/>
      <c r="G1888" s="45"/>
      <c r="H1888" s="45"/>
      <c r="I1888" s="278"/>
      <c r="J1888" s="45"/>
      <c r="K1888" s="66"/>
      <c r="L1888" s="66"/>
    </row>
    <row r="1889" spans="1:12" x14ac:dyDescent="0.2">
      <c r="A1889" s="41"/>
      <c r="B1889" s="2"/>
      <c r="E1889" s="279"/>
      <c r="F1889" s="280"/>
      <c r="G1889" s="45"/>
      <c r="H1889" s="45"/>
      <c r="I1889" s="278"/>
      <c r="J1889" s="45"/>
      <c r="K1889" s="66"/>
      <c r="L1889" s="66"/>
    </row>
    <row r="1890" spans="1:12" x14ac:dyDescent="0.2">
      <c r="A1890" s="41"/>
      <c r="B1890" s="2"/>
      <c r="E1890" s="279"/>
      <c r="F1890" s="280"/>
      <c r="G1890" s="45"/>
      <c r="H1890" s="45"/>
      <c r="I1890" s="278"/>
      <c r="J1890" s="45"/>
      <c r="K1890" s="66"/>
      <c r="L1890" s="66"/>
    </row>
    <row r="1891" spans="1:12" x14ac:dyDescent="0.2">
      <c r="A1891" s="41"/>
      <c r="B1891" s="2"/>
      <c r="E1891" s="279"/>
      <c r="F1891" s="280"/>
      <c r="G1891" s="45"/>
      <c r="H1891" s="45"/>
      <c r="I1891" s="278"/>
      <c r="J1891" s="45"/>
      <c r="K1891" s="66"/>
      <c r="L1891" s="66"/>
    </row>
    <row r="1892" spans="1:12" x14ac:dyDescent="0.2">
      <c r="A1892" s="41"/>
      <c r="B1892" s="2"/>
      <c r="E1892" s="279"/>
      <c r="F1892" s="280"/>
      <c r="G1892" s="45"/>
      <c r="H1892" s="45"/>
      <c r="I1892" s="278"/>
      <c r="J1892" s="45"/>
      <c r="K1892" s="66"/>
      <c r="L1892" s="66"/>
    </row>
    <row r="1893" spans="1:12" x14ac:dyDescent="0.2">
      <c r="A1893" s="41"/>
      <c r="B1893" s="2"/>
      <c r="E1893" s="279"/>
      <c r="F1893" s="280"/>
      <c r="G1893" s="45"/>
      <c r="H1893" s="45"/>
      <c r="I1893" s="278"/>
      <c r="J1893" s="45"/>
      <c r="K1893" s="66"/>
      <c r="L1893" s="66"/>
    </row>
    <row r="1894" spans="1:12" x14ac:dyDescent="0.2">
      <c r="A1894" s="41"/>
      <c r="B1894" s="2"/>
      <c r="E1894" s="279"/>
      <c r="F1894" s="280"/>
      <c r="G1894" s="45"/>
      <c r="H1894" s="45"/>
      <c r="I1894" s="278"/>
      <c r="J1894" s="45"/>
      <c r="K1894" s="66"/>
      <c r="L1894" s="66"/>
    </row>
    <row r="1895" spans="1:12" x14ac:dyDescent="0.2">
      <c r="A1895" s="41"/>
      <c r="B1895" s="2"/>
      <c r="E1895" s="279"/>
      <c r="F1895" s="280"/>
      <c r="G1895" s="45"/>
      <c r="H1895" s="45"/>
      <c r="I1895" s="278"/>
      <c r="J1895" s="45"/>
      <c r="K1895" s="66"/>
      <c r="L1895" s="66"/>
    </row>
    <row r="1896" spans="1:12" x14ac:dyDescent="0.2">
      <c r="A1896" s="41"/>
      <c r="B1896" s="2"/>
      <c r="E1896" s="279"/>
      <c r="F1896" s="280"/>
      <c r="G1896" s="45"/>
      <c r="H1896" s="45"/>
      <c r="I1896" s="278"/>
      <c r="J1896" s="45"/>
      <c r="K1896" s="66"/>
      <c r="L1896" s="66"/>
    </row>
    <row r="1897" spans="1:12" x14ac:dyDescent="0.2">
      <c r="A1897" s="41"/>
      <c r="B1897" s="2"/>
      <c r="E1897" s="279"/>
      <c r="F1897" s="280"/>
      <c r="G1897" s="45"/>
      <c r="H1897" s="45"/>
      <c r="I1897" s="278"/>
      <c r="J1897" s="45"/>
      <c r="K1897" s="66"/>
      <c r="L1897" s="66"/>
    </row>
    <row r="1898" spans="1:12" x14ac:dyDescent="0.2">
      <c r="A1898" s="41"/>
      <c r="B1898" s="2"/>
      <c r="E1898" s="279"/>
      <c r="F1898" s="280"/>
      <c r="G1898" s="45"/>
      <c r="H1898" s="45"/>
      <c r="I1898" s="278"/>
      <c r="J1898" s="45"/>
      <c r="K1898" s="66"/>
      <c r="L1898" s="66"/>
    </row>
    <row r="1899" spans="1:12" x14ac:dyDescent="0.2">
      <c r="A1899" s="41"/>
      <c r="B1899" s="2"/>
      <c r="E1899" s="279"/>
      <c r="F1899" s="280"/>
      <c r="G1899" s="45"/>
      <c r="H1899" s="45"/>
      <c r="I1899" s="278"/>
      <c r="J1899" s="45"/>
      <c r="K1899" s="66"/>
      <c r="L1899" s="66"/>
    </row>
    <row r="1900" spans="1:12" x14ac:dyDescent="0.2">
      <c r="A1900" s="41"/>
      <c r="B1900" s="2"/>
      <c r="E1900" s="279"/>
      <c r="F1900" s="280"/>
      <c r="G1900" s="45"/>
      <c r="H1900" s="45"/>
      <c r="I1900" s="278"/>
      <c r="J1900" s="45"/>
      <c r="K1900" s="66"/>
      <c r="L1900" s="66"/>
    </row>
    <row r="1901" spans="1:12" x14ac:dyDescent="0.2">
      <c r="A1901" s="41"/>
      <c r="B1901" s="2"/>
      <c r="E1901" s="279"/>
      <c r="F1901" s="280"/>
      <c r="G1901" s="45"/>
      <c r="H1901" s="45"/>
      <c r="I1901" s="278"/>
      <c r="J1901" s="45"/>
      <c r="K1901" s="66"/>
      <c r="L1901" s="66"/>
    </row>
    <row r="1902" spans="1:12" x14ac:dyDescent="0.2">
      <c r="A1902" s="41"/>
      <c r="B1902" s="2"/>
      <c r="E1902" s="279"/>
      <c r="F1902" s="280"/>
      <c r="G1902" s="45"/>
      <c r="H1902" s="45"/>
      <c r="I1902" s="278"/>
      <c r="J1902" s="45"/>
      <c r="K1902" s="66"/>
      <c r="L1902" s="66"/>
    </row>
    <row r="1903" spans="1:12" x14ac:dyDescent="0.2">
      <c r="A1903" s="41"/>
      <c r="B1903" s="2"/>
      <c r="E1903" s="279"/>
      <c r="F1903" s="280"/>
      <c r="G1903" s="45"/>
      <c r="H1903" s="45"/>
      <c r="I1903" s="278"/>
      <c r="J1903" s="45"/>
      <c r="K1903" s="66"/>
      <c r="L1903" s="66"/>
    </row>
    <row r="1904" spans="1:12" x14ac:dyDescent="0.2">
      <c r="A1904" s="41"/>
      <c r="B1904" s="2"/>
      <c r="E1904" s="279"/>
      <c r="F1904" s="280"/>
      <c r="G1904" s="45"/>
      <c r="H1904" s="45"/>
      <c r="I1904" s="278"/>
      <c r="J1904" s="45"/>
      <c r="K1904" s="66"/>
      <c r="L1904" s="66"/>
    </row>
    <row r="1905" spans="1:12" x14ac:dyDescent="0.2">
      <c r="A1905" s="41"/>
      <c r="B1905" s="2"/>
      <c r="E1905" s="279"/>
      <c r="F1905" s="280"/>
      <c r="G1905" s="45"/>
      <c r="H1905" s="45"/>
      <c r="I1905" s="278"/>
      <c r="J1905" s="45"/>
      <c r="K1905" s="66"/>
      <c r="L1905" s="66"/>
    </row>
    <row r="1906" spans="1:12" x14ac:dyDescent="0.2">
      <c r="A1906" s="41"/>
      <c r="B1906" s="2"/>
      <c r="E1906" s="279"/>
      <c r="F1906" s="280"/>
      <c r="G1906" s="45"/>
      <c r="H1906" s="45"/>
      <c r="I1906" s="278"/>
      <c r="J1906" s="45"/>
      <c r="K1906" s="66"/>
      <c r="L1906" s="66"/>
    </row>
    <row r="1907" spans="1:12" x14ac:dyDescent="0.2">
      <c r="A1907" s="41"/>
      <c r="B1907" s="2"/>
      <c r="E1907" s="279"/>
      <c r="F1907" s="280"/>
      <c r="G1907" s="45"/>
      <c r="H1907" s="45"/>
      <c r="I1907" s="278"/>
      <c r="J1907" s="45"/>
      <c r="K1907" s="66"/>
      <c r="L1907" s="66"/>
    </row>
    <row r="1908" spans="1:12" x14ac:dyDescent="0.2">
      <c r="A1908" s="41"/>
      <c r="B1908" s="2"/>
      <c r="E1908" s="279"/>
      <c r="F1908" s="280"/>
      <c r="G1908" s="45"/>
      <c r="H1908" s="45"/>
      <c r="I1908" s="278"/>
      <c r="J1908" s="45"/>
      <c r="K1908" s="66"/>
      <c r="L1908" s="66"/>
    </row>
    <row r="1909" spans="1:12" x14ac:dyDescent="0.2">
      <c r="A1909" s="41"/>
      <c r="B1909" s="2"/>
      <c r="E1909" s="279"/>
      <c r="F1909" s="280"/>
      <c r="G1909" s="45"/>
      <c r="H1909" s="45"/>
      <c r="I1909" s="278"/>
      <c r="J1909" s="45"/>
      <c r="K1909" s="66"/>
      <c r="L1909" s="66"/>
    </row>
    <row r="1910" spans="1:12" x14ac:dyDescent="0.2">
      <c r="A1910" s="41"/>
      <c r="B1910" s="2"/>
      <c r="E1910" s="279"/>
      <c r="F1910" s="280"/>
      <c r="G1910" s="45"/>
      <c r="H1910" s="45"/>
      <c r="I1910" s="278"/>
      <c r="J1910" s="45"/>
      <c r="K1910" s="66"/>
      <c r="L1910" s="66"/>
    </row>
    <row r="1911" spans="1:12" x14ac:dyDescent="0.2">
      <c r="A1911" s="41"/>
      <c r="B1911" s="2"/>
      <c r="E1911" s="279"/>
      <c r="F1911" s="280"/>
      <c r="G1911" s="45"/>
      <c r="H1911" s="45"/>
      <c r="I1911" s="278"/>
      <c r="J1911" s="45"/>
      <c r="K1911" s="66"/>
      <c r="L1911" s="66"/>
    </row>
    <row r="1912" spans="1:12" x14ac:dyDescent="0.2">
      <c r="A1912" s="41"/>
      <c r="B1912" s="2"/>
      <c r="E1912" s="279"/>
      <c r="F1912" s="280"/>
      <c r="G1912" s="45"/>
      <c r="H1912" s="45"/>
      <c r="I1912" s="278"/>
      <c r="J1912" s="45"/>
      <c r="K1912" s="66"/>
      <c r="L1912" s="66"/>
    </row>
    <row r="1913" spans="1:12" x14ac:dyDescent="0.2">
      <c r="A1913" s="41"/>
      <c r="B1913" s="2"/>
      <c r="E1913" s="279"/>
      <c r="F1913" s="280"/>
      <c r="G1913" s="45"/>
      <c r="H1913" s="45"/>
      <c r="I1913" s="278"/>
      <c r="J1913" s="45"/>
      <c r="K1913" s="66"/>
      <c r="L1913" s="66"/>
    </row>
    <row r="1914" spans="1:12" x14ac:dyDescent="0.2">
      <c r="A1914" s="41"/>
      <c r="B1914" s="2"/>
      <c r="E1914" s="279"/>
      <c r="F1914" s="280"/>
      <c r="G1914" s="45"/>
      <c r="H1914" s="45"/>
      <c r="I1914" s="278"/>
      <c r="J1914" s="45"/>
      <c r="K1914" s="66"/>
      <c r="L1914" s="66"/>
    </row>
    <row r="1915" spans="1:12" x14ac:dyDescent="0.2">
      <c r="A1915" s="41"/>
      <c r="B1915" s="2"/>
      <c r="E1915" s="279"/>
      <c r="F1915" s="280"/>
      <c r="G1915" s="45"/>
      <c r="H1915" s="45"/>
      <c r="I1915" s="278"/>
      <c r="J1915" s="45"/>
      <c r="K1915" s="66"/>
      <c r="L1915" s="66"/>
    </row>
    <row r="1916" spans="1:12" x14ac:dyDescent="0.2">
      <c r="A1916" s="41"/>
      <c r="B1916" s="2"/>
      <c r="E1916" s="279"/>
      <c r="F1916" s="280"/>
      <c r="G1916" s="45"/>
      <c r="H1916" s="45"/>
      <c r="I1916" s="278"/>
      <c r="J1916" s="45"/>
      <c r="K1916" s="66"/>
      <c r="L1916" s="66"/>
    </row>
    <row r="1917" spans="1:12" x14ac:dyDescent="0.2">
      <c r="A1917" s="41"/>
      <c r="B1917" s="2"/>
      <c r="E1917" s="279"/>
      <c r="F1917" s="280"/>
      <c r="G1917" s="45"/>
      <c r="H1917" s="45"/>
      <c r="I1917" s="278"/>
      <c r="J1917" s="45"/>
      <c r="K1917" s="66"/>
      <c r="L1917" s="66"/>
    </row>
    <row r="1918" spans="1:12" x14ac:dyDescent="0.2">
      <c r="A1918" s="41"/>
      <c r="B1918" s="2"/>
      <c r="E1918" s="279"/>
      <c r="F1918" s="280"/>
      <c r="G1918" s="45"/>
      <c r="H1918" s="45"/>
      <c r="I1918" s="278"/>
      <c r="J1918" s="45"/>
      <c r="K1918" s="66"/>
      <c r="L1918" s="66"/>
    </row>
    <row r="1919" spans="1:12" x14ac:dyDescent="0.2">
      <c r="A1919" s="41"/>
      <c r="B1919" s="2"/>
      <c r="E1919" s="279"/>
      <c r="F1919" s="280"/>
      <c r="G1919" s="45"/>
      <c r="H1919" s="45"/>
      <c r="I1919" s="278"/>
      <c r="J1919" s="45"/>
      <c r="K1919" s="66"/>
      <c r="L1919" s="66"/>
    </row>
    <row r="1920" spans="1:12" x14ac:dyDescent="0.2">
      <c r="A1920" s="41"/>
      <c r="B1920" s="2"/>
      <c r="E1920" s="279"/>
      <c r="F1920" s="280"/>
      <c r="G1920" s="45"/>
      <c r="H1920" s="45"/>
      <c r="I1920" s="278"/>
      <c r="J1920" s="45"/>
      <c r="K1920" s="66"/>
      <c r="L1920" s="66"/>
    </row>
    <row r="1921" spans="1:12" x14ac:dyDescent="0.2">
      <c r="A1921" s="41"/>
      <c r="B1921" s="2"/>
      <c r="E1921" s="279"/>
      <c r="F1921" s="280"/>
      <c r="G1921" s="45"/>
      <c r="H1921" s="45"/>
      <c r="I1921" s="278"/>
      <c r="J1921" s="45"/>
      <c r="K1921" s="66"/>
      <c r="L1921" s="66"/>
    </row>
    <row r="1922" spans="1:12" x14ac:dyDescent="0.2">
      <c r="A1922" s="41"/>
      <c r="B1922" s="2"/>
      <c r="E1922" s="279"/>
      <c r="F1922" s="280"/>
      <c r="G1922" s="45"/>
      <c r="H1922" s="45"/>
      <c r="I1922" s="278"/>
      <c r="J1922" s="45"/>
      <c r="K1922" s="66"/>
      <c r="L1922" s="66"/>
    </row>
    <row r="1923" spans="1:12" x14ac:dyDescent="0.2">
      <c r="A1923" s="41"/>
      <c r="B1923" s="2"/>
      <c r="E1923" s="279"/>
      <c r="F1923" s="280"/>
      <c r="G1923" s="45"/>
      <c r="H1923" s="45"/>
      <c r="I1923" s="278"/>
      <c r="J1923" s="45"/>
      <c r="K1923" s="66"/>
      <c r="L1923" s="66"/>
    </row>
    <row r="1924" spans="1:12" x14ac:dyDescent="0.2">
      <c r="A1924" s="41"/>
      <c r="B1924" s="2"/>
      <c r="E1924" s="279"/>
      <c r="F1924" s="280"/>
      <c r="G1924" s="45"/>
      <c r="H1924" s="45"/>
      <c r="I1924" s="278"/>
      <c r="J1924" s="45"/>
      <c r="K1924" s="66"/>
      <c r="L1924" s="66"/>
    </row>
    <row r="1925" spans="1:12" x14ac:dyDescent="0.2">
      <c r="A1925" s="41"/>
      <c r="B1925" s="2"/>
      <c r="E1925" s="279"/>
      <c r="F1925" s="280"/>
      <c r="G1925" s="45"/>
      <c r="H1925" s="45"/>
      <c r="I1925" s="278"/>
      <c r="J1925" s="45"/>
      <c r="K1925" s="66"/>
      <c r="L1925" s="66"/>
    </row>
    <row r="1926" spans="1:12" x14ac:dyDescent="0.2">
      <c r="A1926" s="41"/>
      <c r="B1926" s="2"/>
      <c r="E1926" s="279"/>
      <c r="F1926" s="280"/>
      <c r="G1926" s="45"/>
      <c r="H1926" s="45"/>
      <c r="I1926" s="278"/>
      <c r="J1926" s="45"/>
      <c r="K1926" s="66"/>
      <c r="L1926" s="66"/>
    </row>
    <row r="1927" spans="1:12" x14ac:dyDescent="0.2">
      <c r="A1927" s="41"/>
      <c r="B1927" s="2"/>
      <c r="E1927" s="279"/>
      <c r="F1927" s="280"/>
      <c r="G1927" s="45"/>
      <c r="H1927" s="45"/>
      <c r="I1927" s="278"/>
      <c r="J1927" s="45"/>
      <c r="K1927" s="66"/>
      <c r="L1927" s="66"/>
    </row>
    <row r="1928" spans="1:12" x14ac:dyDescent="0.2">
      <c r="A1928" s="41"/>
      <c r="B1928" s="2"/>
      <c r="E1928" s="279"/>
      <c r="F1928" s="280"/>
      <c r="G1928" s="45"/>
      <c r="H1928" s="45"/>
      <c r="I1928" s="278"/>
      <c r="J1928" s="45"/>
      <c r="K1928" s="66"/>
      <c r="L1928" s="66"/>
    </row>
    <row r="1929" spans="1:12" x14ac:dyDescent="0.2">
      <c r="A1929" s="41"/>
      <c r="B1929" s="2"/>
      <c r="E1929" s="279"/>
      <c r="F1929" s="280"/>
      <c r="G1929" s="45"/>
      <c r="H1929" s="45"/>
      <c r="I1929" s="278"/>
      <c r="J1929" s="45"/>
      <c r="K1929" s="66"/>
      <c r="L1929" s="66"/>
    </row>
    <row r="1930" spans="1:12" x14ac:dyDescent="0.2">
      <c r="A1930" s="41"/>
      <c r="B1930" s="2"/>
      <c r="E1930" s="279"/>
      <c r="F1930" s="280"/>
      <c r="G1930" s="45"/>
      <c r="H1930" s="45"/>
      <c r="I1930" s="278"/>
      <c r="J1930" s="45"/>
      <c r="K1930" s="66"/>
      <c r="L1930" s="66"/>
    </row>
    <row r="1931" spans="1:12" x14ac:dyDescent="0.2">
      <c r="A1931" s="41"/>
      <c r="B1931" s="2"/>
      <c r="E1931" s="279"/>
      <c r="F1931" s="280"/>
      <c r="G1931" s="45"/>
      <c r="H1931" s="45"/>
      <c r="I1931" s="278"/>
      <c r="J1931" s="45"/>
      <c r="K1931" s="66"/>
      <c r="L1931" s="66"/>
    </row>
    <row r="1932" spans="1:12" x14ac:dyDescent="0.2">
      <c r="A1932" s="41"/>
      <c r="B1932" s="2"/>
      <c r="E1932" s="279"/>
      <c r="F1932" s="280"/>
      <c r="G1932" s="45"/>
      <c r="H1932" s="45"/>
      <c r="I1932" s="278"/>
      <c r="J1932" s="45"/>
      <c r="K1932" s="66"/>
      <c r="L1932" s="66"/>
    </row>
    <row r="1933" spans="1:12" x14ac:dyDescent="0.2">
      <c r="A1933" s="41"/>
      <c r="B1933" s="2"/>
      <c r="E1933" s="279"/>
      <c r="F1933" s="280"/>
      <c r="G1933" s="45"/>
      <c r="H1933" s="45"/>
      <c r="I1933" s="278"/>
      <c r="J1933" s="45"/>
      <c r="K1933" s="66"/>
      <c r="L1933" s="66"/>
    </row>
    <row r="1934" spans="1:12" x14ac:dyDescent="0.2">
      <c r="A1934" s="41"/>
      <c r="B1934" s="2"/>
      <c r="E1934" s="279"/>
      <c r="F1934" s="280"/>
      <c r="G1934" s="45"/>
      <c r="H1934" s="45"/>
      <c r="I1934" s="278"/>
      <c r="J1934" s="45"/>
      <c r="K1934" s="66"/>
      <c r="L1934" s="66"/>
    </row>
    <row r="1935" spans="1:12" x14ac:dyDescent="0.2">
      <c r="A1935" s="41"/>
      <c r="B1935" s="2"/>
      <c r="E1935" s="279"/>
      <c r="F1935" s="280"/>
      <c r="G1935" s="45"/>
      <c r="H1935" s="45"/>
      <c r="I1935" s="278"/>
      <c r="J1935" s="45"/>
      <c r="K1935" s="66"/>
      <c r="L1935" s="66"/>
    </row>
    <row r="1936" spans="1:12" x14ac:dyDescent="0.2">
      <c r="A1936" s="41"/>
      <c r="B1936" s="2"/>
      <c r="E1936" s="279"/>
      <c r="F1936" s="280"/>
      <c r="G1936" s="45"/>
      <c r="H1936" s="45"/>
      <c r="I1936" s="278"/>
      <c r="J1936" s="45"/>
      <c r="K1936" s="66"/>
      <c r="L1936" s="66"/>
    </row>
    <row r="1937" spans="1:12" x14ac:dyDescent="0.2">
      <c r="A1937" s="41"/>
      <c r="B1937" s="2"/>
      <c r="E1937" s="279"/>
      <c r="F1937" s="280"/>
      <c r="G1937" s="45"/>
      <c r="H1937" s="45"/>
      <c r="I1937" s="278"/>
      <c r="J1937" s="45"/>
      <c r="K1937" s="66"/>
      <c r="L1937" s="66"/>
    </row>
    <row r="1938" spans="1:12" x14ac:dyDescent="0.2">
      <c r="A1938" s="41"/>
      <c r="B1938" s="2"/>
      <c r="E1938" s="279"/>
      <c r="F1938" s="280"/>
      <c r="G1938" s="45"/>
      <c r="H1938" s="45"/>
      <c r="I1938" s="278"/>
      <c r="J1938" s="45"/>
      <c r="K1938" s="66"/>
      <c r="L1938" s="66"/>
    </row>
    <row r="1939" spans="1:12" x14ac:dyDescent="0.2">
      <c r="A1939" s="41"/>
      <c r="B1939" s="2"/>
      <c r="E1939" s="279"/>
      <c r="F1939" s="280"/>
      <c r="G1939" s="45"/>
      <c r="H1939" s="45"/>
      <c r="I1939" s="278"/>
      <c r="J1939" s="45"/>
      <c r="K1939" s="66"/>
      <c r="L1939" s="66"/>
    </row>
    <row r="1940" spans="1:12" x14ac:dyDescent="0.2">
      <c r="A1940" s="41"/>
      <c r="B1940" s="2"/>
      <c r="E1940" s="279"/>
      <c r="F1940" s="280"/>
      <c r="G1940" s="45"/>
      <c r="H1940" s="45"/>
      <c r="I1940" s="278"/>
      <c r="J1940" s="45"/>
      <c r="K1940" s="66"/>
      <c r="L1940" s="66"/>
    </row>
    <row r="1941" spans="1:12" x14ac:dyDescent="0.2">
      <c r="A1941" s="41"/>
      <c r="B1941" s="2"/>
      <c r="E1941" s="279"/>
      <c r="F1941" s="280"/>
      <c r="G1941" s="45"/>
      <c r="H1941" s="45"/>
      <c r="I1941" s="278"/>
      <c r="J1941" s="45"/>
      <c r="K1941" s="66"/>
      <c r="L1941" s="66"/>
    </row>
    <row r="1942" spans="1:12" x14ac:dyDescent="0.2">
      <c r="A1942" s="41"/>
      <c r="B1942" s="2"/>
      <c r="E1942" s="279"/>
      <c r="F1942" s="280"/>
      <c r="G1942" s="45"/>
      <c r="H1942" s="45"/>
      <c r="I1942" s="278"/>
      <c r="J1942" s="45"/>
      <c r="K1942" s="66"/>
      <c r="L1942" s="66"/>
    </row>
    <row r="1943" spans="1:12" x14ac:dyDescent="0.2">
      <c r="A1943" s="41"/>
      <c r="B1943" s="2"/>
      <c r="E1943" s="279"/>
      <c r="F1943" s="280"/>
      <c r="G1943" s="45"/>
      <c r="H1943" s="45"/>
      <c r="I1943" s="278"/>
      <c r="J1943" s="45"/>
      <c r="K1943" s="66"/>
      <c r="L1943" s="66"/>
    </row>
    <row r="1944" spans="1:12" x14ac:dyDescent="0.2">
      <c r="A1944" s="41"/>
      <c r="B1944" s="2"/>
      <c r="E1944" s="279"/>
      <c r="F1944" s="280"/>
      <c r="G1944" s="45"/>
      <c r="H1944" s="45"/>
      <c r="I1944" s="278"/>
      <c r="J1944" s="45"/>
      <c r="K1944" s="66"/>
      <c r="L1944" s="66"/>
    </row>
    <row r="1945" spans="1:12" x14ac:dyDescent="0.2">
      <c r="A1945" s="41"/>
      <c r="B1945" s="2"/>
      <c r="E1945" s="279"/>
      <c r="F1945" s="280"/>
      <c r="G1945" s="45"/>
      <c r="H1945" s="45"/>
      <c r="I1945" s="278"/>
      <c r="J1945" s="45"/>
      <c r="K1945" s="66"/>
      <c r="L1945" s="66"/>
    </row>
    <row r="1946" spans="1:12" x14ac:dyDescent="0.2">
      <c r="A1946" s="41"/>
      <c r="B1946" s="2"/>
      <c r="E1946" s="279"/>
      <c r="F1946" s="280"/>
      <c r="G1946" s="45"/>
      <c r="H1946" s="45"/>
      <c r="I1946" s="278"/>
      <c r="J1946" s="45"/>
      <c r="K1946" s="66"/>
      <c r="L1946" s="66"/>
    </row>
    <row r="1947" spans="1:12" x14ac:dyDescent="0.2">
      <c r="A1947" s="41"/>
      <c r="B1947" s="2"/>
      <c r="E1947" s="279"/>
      <c r="F1947" s="280"/>
      <c r="G1947" s="45"/>
      <c r="H1947" s="45"/>
      <c r="I1947" s="278"/>
      <c r="J1947" s="45"/>
      <c r="K1947" s="66"/>
      <c r="L1947" s="66"/>
    </row>
    <row r="1948" spans="1:12" x14ac:dyDescent="0.2">
      <c r="A1948" s="41"/>
      <c r="B1948" s="2"/>
      <c r="E1948" s="279"/>
      <c r="F1948" s="280"/>
      <c r="G1948" s="45"/>
      <c r="H1948" s="45"/>
      <c r="I1948" s="278"/>
      <c r="J1948" s="45"/>
      <c r="K1948" s="66"/>
      <c r="L1948" s="66"/>
    </row>
    <row r="1949" spans="1:12" x14ac:dyDescent="0.2">
      <c r="A1949" s="41"/>
      <c r="B1949" s="2"/>
      <c r="E1949" s="279"/>
      <c r="F1949" s="280"/>
      <c r="G1949" s="45"/>
      <c r="H1949" s="45"/>
      <c r="I1949" s="278"/>
      <c r="J1949" s="45"/>
      <c r="K1949" s="66"/>
      <c r="L1949" s="66"/>
    </row>
    <row r="1950" spans="1:12" x14ac:dyDescent="0.2">
      <c r="A1950" s="41"/>
      <c r="B1950" s="2"/>
      <c r="E1950" s="279"/>
      <c r="F1950" s="280"/>
      <c r="G1950" s="45"/>
      <c r="H1950" s="45"/>
      <c r="I1950" s="278"/>
      <c r="J1950" s="45"/>
      <c r="K1950" s="66"/>
      <c r="L1950" s="66"/>
    </row>
    <row r="1951" spans="1:12" x14ac:dyDescent="0.2">
      <c r="A1951" s="41"/>
      <c r="B1951" s="2"/>
      <c r="E1951" s="279"/>
      <c r="F1951" s="280"/>
      <c r="G1951" s="45"/>
      <c r="H1951" s="45"/>
      <c r="I1951" s="278"/>
      <c r="J1951" s="45"/>
      <c r="K1951" s="66"/>
      <c r="L1951" s="66"/>
    </row>
    <row r="1952" spans="1:12" x14ac:dyDescent="0.2">
      <c r="A1952" s="41"/>
      <c r="B1952" s="2"/>
      <c r="E1952" s="279"/>
      <c r="F1952" s="280"/>
      <c r="G1952" s="45"/>
      <c r="H1952" s="45"/>
      <c r="I1952" s="278"/>
      <c r="J1952" s="45"/>
      <c r="K1952" s="66"/>
      <c r="L1952" s="66"/>
    </row>
    <row r="1953" spans="1:9" x14ac:dyDescent="0.2">
      <c r="A1953" s="41"/>
      <c r="B1953" s="2"/>
      <c r="E1953" s="279"/>
      <c r="F1953" s="280"/>
      <c r="G1953" s="45"/>
      <c r="H1953" s="45"/>
      <c r="I1953" s="278"/>
    </row>
  </sheetData>
  <sheetProtection algorithmName="SHA-512" hashValue="sxrAdO20oHehL4FQQt1o4hXWvdJKj3qeMbHYmPWS3LMjPw8c7pbmMU7A+2kWAgtSWBZLYTbdQexJZ6BveXPZRw==" saltValue="kNb3lIq3ornbie2GZVi7sA==" spinCount="100000" sheet="1" objects="1" scenarios="1"/>
  <protectedRanges>
    <protectedRange sqref="G17:G18 H121:H123 G167:G168 H135:H136 H37:H44 H48:H50 H28:H33 E64:E66 G64:G66 D75:E80 G75:G80 D89:E89 G89 H90:H95 H101:H105 H109:H111 G120 H60 G59 E59 H172:H173 C146:C149 E120 E146:F149 F150:G157 H127:H130" name="Bereich1"/>
    <protectedRange sqref="H131" name="Bereich1_2"/>
    <protectedRange sqref="H96" name="Bereich1_1_1"/>
  </protectedRanges>
  <mergeCells count="102">
    <mergeCell ref="A4:L4"/>
    <mergeCell ref="A6:L6"/>
    <mergeCell ref="B7:I7"/>
    <mergeCell ref="A8:L8"/>
    <mergeCell ref="B10:L10"/>
    <mergeCell ref="A12:G12"/>
    <mergeCell ref="A19:F19"/>
    <mergeCell ref="K22:L22"/>
    <mergeCell ref="B23:D23"/>
    <mergeCell ref="B27:I27"/>
    <mergeCell ref="B28:D28"/>
    <mergeCell ref="B29:D29"/>
    <mergeCell ref="A13:C13"/>
    <mergeCell ref="A14:C14"/>
    <mergeCell ref="A15:F15"/>
    <mergeCell ref="A16:G16"/>
    <mergeCell ref="A17:C17"/>
    <mergeCell ref="A18:C18"/>
    <mergeCell ref="B37:D37"/>
    <mergeCell ref="B38:D38"/>
    <mergeCell ref="B39:D39"/>
    <mergeCell ref="B40:D40"/>
    <mergeCell ref="B41:D41"/>
    <mergeCell ref="B42:D42"/>
    <mergeCell ref="B30:D30"/>
    <mergeCell ref="B31:D31"/>
    <mergeCell ref="B32:D32"/>
    <mergeCell ref="B33:D33"/>
    <mergeCell ref="B34:G34"/>
    <mergeCell ref="B36:I36"/>
    <mergeCell ref="B50:D50"/>
    <mergeCell ref="B51:G51"/>
    <mergeCell ref="K53:L53"/>
    <mergeCell ref="B54:D54"/>
    <mergeCell ref="B58:I58"/>
    <mergeCell ref="B61:G61"/>
    <mergeCell ref="B43:D43"/>
    <mergeCell ref="B44:D44"/>
    <mergeCell ref="B45:G45"/>
    <mergeCell ref="B47:I47"/>
    <mergeCell ref="B48:D48"/>
    <mergeCell ref="B49:D49"/>
    <mergeCell ref="C74:G74"/>
    <mergeCell ref="B81:G81"/>
    <mergeCell ref="K83:L83"/>
    <mergeCell ref="B84:D84"/>
    <mergeCell ref="B88:I88"/>
    <mergeCell ref="B90:D90"/>
    <mergeCell ref="B63:I63"/>
    <mergeCell ref="B64:D64"/>
    <mergeCell ref="B65:D65"/>
    <mergeCell ref="B66:D66"/>
    <mergeCell ref="B67:G67"/>
    <mergeCell ref="B73:I73"/>
    <mergeCell ref="B99:I99"/>
    <mergeCell ref="B100:D100"/>
    <mergeCell ref="E100:G100"/>
    <mergeCell ref="B101:D101"/>
    <mergeCell ref="B102:D102"/>
    <mergeCell ref="B103:D103"/>
    <mergeCell ref="B91:D91"/>
    <mergeCell ref="B92:D92"/>
    <mergeCell ref="B93:D93"/>
    <mergeCell ref="B94:D94"/>
    <mergeCell ref="B95:D95"/>
    <mergeCell ref="B97:G97"/>
    <mergeCell ref="B111:D111"/>
    <mergeCell ref="B112:G112"/>
    <mergeCell ref="K114:L114"/>
    <mergeCell ref="B115:D115"/>
    <mergeCell ref="B119:I119"/>
    <mergeCell ref="B120:D120"/>
    <mergeCell ref="B104:D104"/>
    <mergeCell ref="B105:D105"/>
    <mergeCell ref="B106:G106"/>
    <mergeCell ref="B108:I108"/>
    <mergeCell ref="B109:D109"/>
    <mergeCell ref="B110:D110"/>
    <mergeCell ref="B130:D130"/>
    <mergeCell ref="B132:G132"/>
    <mergeCell ref="B136:D136"/>
    <mergeCell ref="B140:G140"/>
    <mergeCell ref="K142:L142"/>
    <mergeCell ref="A145:I145"/>
    <mergeCell ref="B121:D121"/>
    <mergeCell ref="B122:D122"/>
    <mergeCell ref="B123:D123"/>
    <mergeCell ref="B124:G124"/>
    <mergeCell ref="B126:I126"/>
    <mergeCell ref="B127:D127"/>
    <mergeCell ref="B174:G174"/>
    <mergeCell ref="B176:G176"/>
    <mergeCell ref="A178:H178"/>
    <mergeCell ref="A158:E158"/>
    <mergeCell ref="B160:G160"/>
    <mergeCell ref="B162:D162"/>
    <mergeCell ref="B166:I166"/>
    <mergeCell ref="M166:N173"/>
    <mergeCell ref="B167:D167"/>
    <mergeCell ref="B169:G169"/>
    <mergeCell ref="B171:I171"/>
    <mergeCell ref="B172:G172"/>
  </mergeCells>
  <conditionalFormatting sqref="H28:H33">
    <cfRule type="cellIs" dxfId="23" priority="11" stopIfTrue="1" operator="equal">
      <formula>""""""</formula>
    </cfRule>
    <cfRule type="cellIs" dxfId="22" priority="12" stopIfTrue="1" operator="notEqual">
      <formula>""""""</formula>
    </cfRule>
  </conditionalFormatting>
  <conditionalFormatting sqref="E76:E78 E80">
    <cfRule type="cellIs" dxfId="21" priority="9" stopIfTrue="1" operator="equal">
      <formula>0</formula>
    </cfRule>
    <cfRule type="cellIs" dxfId="20" priority="10" stopIfTrue="1" operator="notEqual">
      <formula>0</formula>
    </cfRule>
  </conditionalFormatting>
  <conditionalFormatting sqref="H100">
    <cfRule type="cellIs" dxfId="19" priority="7" stopIfTrue="1" operator="equal">
      <formula>""""""</formula>
    </cfRule>
    <cfRule type="cellIs" dxfId="18" priority="8" stopIfTrue="1" operator="notEqual">
      <formula>""""""</formula>
    </cfRule>
  </conditionalFormatting>
  <conditionalFormatting sqref="H120">
    <cfRule type="cellIs" dxfId="17" priority="5" stopIfTrue="1" operator="equal">
      <formula>""""""</formula>
    </cfRule>
    <cfRule type="cellIs" dxfId="16" priority="6" stopIfTrue="1" operator="notEqual">
      <formula>""""""</formula>
    </cfRule>
  </conditionalFormatting>
  <conditionalFormatting sqref="H37:H44">
    <cfRule type="cellIs" dxfId="15" priority="3" stopIfTrue="1" operator="equal">
      <formula>""""""</formula>
    </cfRule>
    <cfRule type="cellIs" dxfId="14" priority="4" stopIfTrue="1" operator="notEqual">
      <formula>""""""</formula>
    </cfRule>
  </conditionalFormatting>
  <conditionalFormatting sqref="E79">
    <cfRule type="cellIs" dxfId="13" priority="1" stopIfTrue="1" operator="equal">
      <formula>0</formula>
    </cfRule>
    <cfRule type="cellIs" dxfId="12" priority="2" stopIfTrue="1" operator="notEqual">
      <formula>0</formula>
    </cfRule>
  </conditionalFormatting>
  <printOptions horizontalCentered="1"/>
  <pageMargins left="0.78740157480314965" right="0.78740157480314965" top="0.78740157480314965" bottom="0.78740157480314965" header="0.31496062992125984" footer="0.47244094488188981"/>
  <pageSetup paperSize="9" scale="85" fitToHeight="0"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53"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76DF4-FE96-4CA8-BF88-1C9A441BE758}">
  <dimension ref="A1:P1953"/>
  <sheetViews>
    <sheetView showGridLines="0" topLeftCell="A139" zoomScaleNormal="100" zoomScaleSheetLayoutView="100" zoomScalePageLayoutView="115" workbookViewId="0">
      <selection activeCell="B112" sqref="B112:G112"/>
    </sheetView>
  </sheetViews>
  <sheetFormatPr baseColWidth="10" defaultColWidth="11.42578125" defaultRowHeight="12.75" x14ac:dyDescent="0.2"/>
  <cols>
    <col min="1" max="1" width="14.28515625" style="1" customWidth="1"/>
    <col min="2" max="2" width="39.28515625" style="205" customWidth="1"/>
    <col min="3" max="3" width="21.28515625" style="2" customWidth="1"/>
    <col min="4" max="4" width="17.140625" style="2" customWidth="1"/>
    <col min="5" max="5" width="12.28515625" style="3" customWidth="1"/>
    <col min="6" max="6" width="20.42578125" style="31" customWidth="1"/>
    <col min="7" max="7" width="21.28515625" style="43" customWidth="1"/>
    <col min="8" max="8" width="19.28515625" style="43" customWidth="1"/>
    <col min="9" max="9" width="19.28515625" style="46" customWidth="1"/>
    <col min="10" max="10" width="1.7109375" style="43" customWidth="1"/>
    <col min="11" max="12" width="6.5703125" style="42" customWidth="1"/>
    <col min="13" max="13" width="5.7109375" style="43" customWidth="1"/>
    <col min="14" max="14" width="10.42578125" style="43" customWidth="1"/>
    <col min="15" max="16384" width="11.42578125" style="43"/>
  </cols>
  <sheetData>
    <row r="1" spans="1:12" ht="28.5" x14ac:dyDescent="0.2">
      <c r="A1" s="203" t="s">
        <v>548</v>
      </c>
      <c r="B1" s="203" t="s">
        <v>549</v>
      </c>
      <c r="C1" s="203"/>
      <c r="D1" s="203"/>
      <c r="F1" s="4"/>
      <c r="G1" s="61"/>
      <c r="I1" s="785" t="s">
        <v>538</v>
      </c>
    </row>
    <row r="2" spans="1:12" ht="18" x14ac:dyDescent="0.2">
      <c r="A2" s="4" t="str">
        <f>Übersicht!B2</f>
        <v>Südthüringen-Unterfranken-Netz (SUN) Los B</v>
      </c>
      <c r="B2" s="331"/>
      <c r="C2" s="5"/>
      <c r="D2" s="5"/>
      <c r="G2" s="62"/>
      <c r="H2" s="62"/>
      <c r="I2" s="62"/>
    </row>
    <row r="3" spans="1:12" s="135" customFormat="1" ht="15" customHeight="1" x14ac:dyDescent="0.2">
      <c r="A3" s="131" t="s">
        <v>550</v>
      </c>
      <c r="B3" s="204"/>
      <c r="C3" s="132"/>
      <c r="D3" s="132"/>
      <c r="E3" s="133"/>
      <c r="F3" s="132"/>
      <c r="G3" s="132"/>
      <c r="H3" s="132"/>
      <c r="I3" s="134"/>
      <c r="K3" s="136"/>
      <c r="L3" s="136"/>
    </row>
    <row r="4" spans="1:12" s="29" customFormat="1" ht="12.75" customHeight="1" x14ac:dyDescent="0.2">
      <c r="A4" s="860" t="s">
        <v>499</v>
      </c>
      <c r="B4" s="860"/>
      <c r="C4" s="860"/>
      <c r="D4" s="860"/>
      <c r="E4" s="860"/>
      <c r="F4" s="860"/>
      <c r="G4" s="860"/>
      <c r="H4" s="860"/>
      <c r="I4" s="860"/>
      <c r="J4" s="860"/>
      <c r="K4" s="860"/>
      <c r="L4" s="860"/>
    </row>
    <row r="5" spans="1:12" ht="15" customHeight="1" x14ac:dyDescent="0.2">
      <c r="A5" s="215"/>
      <c r="B5" s="2"/>
    </row>
    <row r="6" spans="1:12" s="10" customFormat="1" ht="15" customHeight="1" x14ac:dyDescent="0.2">
      <c r="A6" s="812" t="str">
        <f>Übersicht!B5</f>
        <v>Nur grün hinterlegte Felder sind vom Bieter auszufüllen.</v>
      </c>
      <c r="B6" s="812"/>
      <c r="C6" s="812"/>
      <c r="D6" s="812"/>
      <c r="E6" s="812"/>
      <c r="F6" s="812"/>
      <c r="G6" s="812"/>
      <c r="H6" s="812"/>
      <c r="I6" s="812"/>
      <c r="J6" s="812"/>
      <c r="K6" s="812"/>
      <c r="L6" s="812"/>
    </row>
    <row r="7" spans="1:12" s="129" customFormat="1" ht="24.75" customHeight="1" thickBot="1" x14ac:dyDescent="0.25">
      <c r="A7" s="433" t="str">
        <f>Übersicht!B7</f>
        <v>Bieter:</v>
      </c>
      <c r="B7" s="808">
        <f>Übersicht!C7</f>
        <v>0</v>
      </c>
      <c r="C7" s="808"/>
      <c r="D7" s="808"/>
      <c r="E7" s="808"/>
      <c r="F7" s="808"/>
      <c r="G7" s="808"/>
      <c r="H7" s="808"/>
      <c r="I7" s="808"/>
      <c r="K7" s="130"/>
      <c r="L7" s="130"/>
    </row>
    <row r="8" spans="1:12" s="19" customFormat="1" ht="43.5" customHeight="1" thickBot="1" x14ac:dyDescent="0.25">
      <c r="A8" s="818" t="s">
        <v>28</v>
      </c>
      <c r="B8" s="819"/>
      <c r="C8" s="819"/>
      <c r="D8" s="819"/>
      <c r="E8" s="819"/>
      <c r="F8" s="819"/>
      <c r="G8" s="819"/>
      <c r="H8" s="819"/>
      <c r="I8" s="819"/>
      <c r="J8" s="819"/>
      <c r="K8" s="819"/>
      <c r="L8" s="820"/>
    </row>
    <row r="9" spans="1:12" s="18" customFormat="1" ht="15" customHeight="1" x14ac:dyDescent="0.2">
      <c r="A9" s="21"/>
      <c r="B9" s="13"/>
      <c r="C9" s="13"/>
      <c r="D9" s="13"/>
      <c r="E9" s="14"/>
      <c r="F9" s="15"/>
      <c r="G9" s="16"/>
      <c r="H9" s="20"/>
      <c r="I9" s="50"/>
      <c r="K9" s="65"/>
      <c r="L9" s="65"/>
    </row>
    <row r="10" spans="1:12" s="19" customFormat="1" ht="18" customHeight="1" x14ac:dyDescent="0.2">
      <c r="A10" s="224"/>
      <c r="B10" s="836" t="s">
        <v>472</v>
      </c>
      <c r="C10" s="836"/>
      <c r="D10" s="836"/>
      <c r="E10" s="836"/>
      <c r="F10" s="836"/>
      <c r="G10" s="836"/>
      <c r="H10" s="836"/>
      <c r="I10" s="836"/>
      <c r="J10" s="836"/>
      <c r="K10" s="836"/>
      <c r="L10" s="836"/>
    </row>
    <row r="11" spans="1:12" s="19" customFormat="1" ht="9.9499999999999993" customHeight="1" x14ac:dyDescent="0.2">
      <c r="A11" s="225"/>
      <c r="B11" s="226"/>
      <c r="C11" s="226"/>
      <c r="D11" s="226"/>
      <c r="E11" s="227"/>
      <c r="F11" s="228"/>
      <c r="G11" s="229"/>
      <c r="H11" s="229"/>
      <c r="I11" s="49"/>
      <c r="K11" s="42"/>
      <c r="L11" s="42"/>
    </row>
    <row r="12" spans="1:12" s="19" customFormat="1" ht="18" customHeight="1" x14ac:dyDescent="0.2">
      <c r="A12" s="849"/>
      <c r="B12" s="850"/>
      <c r="C12" s="850"/>
      <c r="D12" s="850"/>
      <c r="E12" s="850"/>
      <c r="F12" s="850"/>
      <c r="G12" s="851"/>
      <c r="H12" s="49"/>
      <c r="J12" s="42"/>
      <c r="K12" s="42"/>
    </row>
    <row r="13" spans="1:12" s="57" customFormat="1" ht="18" customHeight="1" x14ac:dyDescent="0.2">
      <c r="A13" s="814" t="s">
        <v>342</v>
      </c>
      <c r="B13" s="814"/>
      <c r="C13" s="814"/>
      <c r="D13" s="54"/>
      <c r="E13" s="55" t="s">
        <v>21</v>
      </c>
      <c r="F13" s="218"/>
      <c r="G13" s="355">
        <v>0</v>
      </c>
      <c r="H13" s="342"/>
      <c r="J13" s="67"/>
      <c r="K13" s="67"/>
    </row>
    <row r="14" spans="1:12" s="57" customFormat="1" ht="18" customHeight="1" x14ac:dyDescent="0.2">
      <c r="A14" s="814" t="s">
        <v>364</v>
      </c>
      <c r="B14" s="814"/>
      <c r="C14" s="814"/>
      <c r="D14" s="352"/>
      <c r="E14" s="55" t="s">
        <v>21</v>
      </c>
      <c r="F14" s="353"/>
      <c r="G14" s="355">
        <v>176482.92600000001</v>
      </c>
      <c r="H14" s="345"/>
      <c r="J14" s="67"/>
      <c r="K14" s="67"/>
    </row>
    <row r="15" spans="1:12" s="19" customFormat="1" ht="18" customHeight="1" x14ac:dyDescent="0.2">
      <c r="A15" s="824"/>
      <c r="B15" s="825"/>
      <c r="C15" s="825"/>
      <c r="D15" s="825"/>
      <c r="E15" s="825"/>
      <c r="F15" s="826"/>
      <c r="G15" s="219">
        <f>SUM(G14)</f>
        <v>176482.92600000001</v>
      </c>
      <c r="H15" s="49"/>
      <c r="J15" s="42"/>
      <c r="K15" s="42"/>
    </row>
    <row r="16" spans="1:12" s="19" customFormat="1" ht="18" customHeight="1" x14ac:dyDescent="0.2">
      <c r="A16" s="849"/>
      <c r="B16" s="850"/>
      <c r="C16" s="850"/>
      <c r="D16" s="850"/>
      <c r="E16" s="850"/>
      <c r="F16" s="850"/>
      <c r="G16" s="851"/>
      <c r="H16" s="49"/>
      <c r="J16" s="42"/>
      <c r="K16" s="42"/>
    </row>
    <row r="17" spans="1:16" s="57" customFormat="1" ht="18" customHeight="1" x14ac:dyDescent="0.2">
      <c r="A17" s="852" t="s">
        <v>58</v>
      </c>
      <c r="B17" s="852"/>
      <c r="C17" s="852"/>
      <c r="D17" s="54"/>
      <c r="E17" s="55" t="s">
        <v>48</v>
      </c>
      <c r="F17" s="218"/>
      <c r="G17" s="220"/>
      <c r="H17" s="56"/>
      <c r="J17" s="67"/>
      <c r="K17" s="67"/>
    </row>
    <row r="18" spans="1:16" s="57" customFormat="1" ht="18" customHeight="1" x14ac:dyDescent="0.2">
      <c r="A18" s="852" t="s">
        <v>59</v>
      </c>
      <c r="B18" s="852"/>
      <c r="C18" s="852"/>
      <c r="D18" s="221"/>
      <c r="E18" s="55" t="s">
        <v>60</v>
      </c>
      <c r="F18" s="222"/>
      <c r="G18" s="220"/>
      <c r="H18" s="56"/>
      <c r="J18" s="67"/>
      <c r="K18" s="67"/>
    </row>
    <row r="19" spans="1:16" s="19" customFormat="1" ht="18" customHeight="1" x14ac:dyDescent="0.2">
      <c r="A19" s="824"/>
      <c r="B19" s="825"/>
      <c r="C19" s="825"/>
      <c r="D19" s="825"/>
      <c r="E19" s="825"/>
      <c r="F19" s="826"/>
      <c r="G19" s="219">
        <f>SUM(G17:G18)</f>
        <v>0</v>
      </c>
      <c r="H19" s="49"/>
      <c r="J19" s="42"/>
      <c r="K19" s="42"/>
    </row>
    <row r="20" spans="1:16" s="19" customFormat="1" ht="18" customHeight="1" x14ac:dyDescent="0.2">
      <c r="A20" s="322"/>
      <c r="B20" s="322"/>
      <c r="C20" s="322"/>
      <c r="D20" s="322"/>
      <c r="E20" s="322"/>
      <c r="F20" s="322"/>
      <c r="G20" s="323"/>
      <c r="H20" s="49"/>
      <c r="J20" s="42"/>
      <c r="K20" s="42"/>
    </row>
    <row r="21" spans="1:16" s="24" customFormat="1" ht="10.5" customHeight="1" x14ac:dyDescent="0.2">
      <c r="A21" s="314"/>
      <c r="B21" s="348"/>
      <c r="C21" s="348"/>
      <c r="D21" s="348"/>
      <c r="E21" s="348"/>
      <c r="F21" s="348"/>
      <c r="G21" s="313"/>
      <c r="H21" s="309"/>
      <c r="I21" s="309"/>
      <c r="K21" s="309"/>
      <c r="L21" s="309"/>
    </row>
    <row r="22" spans="1:16" s="24" customFormat="1" ht="15.75" customHeight="1" x14ac:dyDescent="0.2">
      <c r="A22" s="314"/>
      <c r="B22" s="348"/>
      <c r="C22" s="348"/>
      <c r="D22" s="348"/>
      <c r="E22" s="348"/>
      <c r="F22" s="348"/>
      <c r="G22" s="313"/>
      <c r="H22" s="309"/>
      <c r="I22" s="309"/>
      <c r="K22" s="853" t="s">
        <v>261</v>
      </c>
      <c r="L22" s="853"/>
    </row>
    <row r="23" spans="1:16" s="24" customFormat="1" ht="41.25" customHeight="1" x14ac:dyDescent="0.2">
      <c r="A23" s="312" t="s">
        <v>2</v>
      </c>
      <c r="B23" s="841" t="s">
        <v>3</v>
      </c>
      <c r="C23" s="841"/>
      <c r="D23" s="841"/>
      <c r="E23" s="769" t="s">
        <v>18</v>
      </c>
      <c r="F23" s="769" t="s">
        <v>1</v>
      </c>
      <c r="G23" s="769" t="s">
        <v>29</v>
      </c>
      <c r="H23" s="769" t="s">
        <v>30</v>
      </c>
      <c r="I23" s="769" t="s">
        <v>69</v>
      </c>
      <c r="J23" s="315"/>
      <c r="K23" s="769" t="s">
        <v>262</v>
      </c>
      <c r="L23" s="769" t="s">
        <v>263</v>
      </c>
      <c r="N23" s="170" t="s">
        <v>322</v>
      </c>
    </row>
    <row r="24" spans="1:16" s="45" customFormat="1" ht="7.5" customHeight="1" x14ac:dyDescent="0.2">
      <c r="A24" s="225" t="s">
        <v>2</v>
      </c>
      <c r="B24" s="226" t="s">
        <v>3</v>
      </c>
      <c r="C24" s="226"/>
      <c r="D24" s="226"/>
      <c r="E24" s="227" t="s">
        <v>18</v>
      </c>
      <c r="F24" s="228" t="s">
        <v>1</v>
      </c>
      <c r="G24" s="229" t="s">
        <v>29</v>
      </c>
      <c r="H24" s="229" t="s">
        <v>30</v>
      </c>
      <c r="I24" s="52"/>
      <c r="K24" s="66"/>
      <c r="L24" s="66"/>
    </row>
    <row r="25" spans="1:16" ht="18" customHeight="1" x14ac:dyDescent="0.2">
      <c r="A25" s="224" t="s">
        <v>9</v>
      </c>
      <c r="B25" s="762" t="s">
        <v>94</v>
      </c>
      <c r="C25" s="762"/>
      <c r="D25" s="762"/>
      <c r="E25" s="230"/>
      <c r="F25" s="231"/>
      <c r="G25" s="232"/>
      <c r="H25" s="232"/>
      <c r="I25" s="232"/>
      <c r="J25" s="233"/>
      <c r="K25" s="234"/>
      <c r="L25" s="234"/>
      <c r="M25" s="234"/>
      <c r="N25" s="234"/>
    </row>
    <row r="26" spans="1:16" ht="9.9499999999999993" customHeight="1" x14ac:dyDescent="0.2">
      <c r="A26" s="225"/>
      <c r="B26" s="226"/>
      <c r="C26" s="226"/>
      <c r="D26" s="226"/>
      <c r="E26" s="227"/>
      <c r="F26" s="228"/>
      <c r="G26" s="229"/>
      <c r="H26" s="229"/>
      <c r="I26" s="47"/>
      <c r="J26" s="45"/>
      <c r="K26" s="66"/>
      <c r="L26" s="66"/>
    </row>
    <row r="27" spans="1:16" ht="18" customHeight="1" x14ac:dyDescent="0.2">
      <c r="A27" s="216" t="s">
        <v>5</v>
      </c>
      <c r="B27" s="842" t="s">
        <v>95</v>
      </c>
      <c r="C27" s="843"/>
      <c r="D27" s="843"/>
      <c r="E27" s="843"/>
      <c r="F27" s="843"/>
      <c r="G27" s="843"/>
      <c r="H27" s="843"/>
      <c r="I27" s="844"/>
      <c r="M27" s="19"/>
      <c r="N27" s="19"/>
      <c r="O27" s="19"/>
      <c r="P27" s="19"/>
    </row>
    <row r="28" spans="1:16" s="24" customFormat="1" ht="18" customHeight="1" x14ac:dyDescent="0.2">
      <c r="A28" s="217" t="s">
        <v>11</v>
      </c>
      <c r="B28" s="833" t="s">
        <v>63</v>
      </c>
      <c r="C28" s="834"/>
      <c r="D28" s="835"/>
      <c r="E28" s="54"/>
      <c r="F28" s="53"/>
      <c r="G28" s="218"/>
      <c r="H28" s="236"/>
      <c r="I28" s="237">
        <f>IF($G$15=0,0,ROUND(H28/FplkmBS1,3))</f>
        <v>0</v>
      </c>
      <c r="K28" s="317" t="s">
        <v>71</v>
      </c>
      <c r="L28" s="316"/>
      <c r="M28" s="19"/>
      <c r="N28" s="434"/>
      <c r="O28" s="19"/>
      <c r="P28" s="19"/>
    </row>
    <row r="29" spans="1:16" s="24" customFormat="1" ht="18" customHeight="1" x14ac:dyDescent="0.2">
      <c r="A29" s="217" t="s">
        <v>10</v>
      </c>
      <c r="B29" s="833" t="s">
        <v>62</v>
      </c>
      <c r="C29" s="834"/>
      <c r="D29" s="835"/>
      <c r="E29" s="54"/>
      <c r="F29" s="53"/>
      <c r="G29" s="218"/>
      <c r="H29" s="236"/>
      <c r="I29" s="237">
        <f>IF($G$15=0,0,ROUND(H29/FplkmBS1,3))</f>
        <v>0</v>
      </c>
      <c r="K29" s="317" t="s">
        <v>71</v>
      </c>
      <c r="L29" s="316"/>
      <c r="M29" s="19"/>
      <c r="N29" s="434"/>
      <c r="O29" s="19"/>
      <c r="P29" s="19"/>
    </row>
    <row r="30" spans="1:16" s="24" customFormat="1" ht="18" customHeight="1" x14ac:dyDescent="0.2">
      <c r="A30" s="217" t="s">
        <v>15</v>
      </c>
      <c r="B30" s="833" t="s">
        <v>93</v>
      </c>
      <c r="C30" s="834"/>
      <c r="D30" s="835"/>
      <c r="E30" s="54"/>
      <c r="F30" s="53"/>
      <c r="G30" s="218"/>
      <c r="H30" s="236"/>
      <c r="I30" s="237">
        <f>IF($G$15=0,0,ROUND(H30/FplkmBS1,3))</f>
        <v>0</v>
      </c>
      <c r="K30" s="317" t="s">
        <v>71</v>
      </c>
      <c r="L30" s="316"/>
      <c r="M30" s="19"/>
      <c r="N30" s="434"/>
      <c r="O30" s="19"/>
      <c r="P30" s="19"/>
    </row>
    <row r="31" spans="1:16" s="24" customFormat="1" ht="18" customHeight="1" x14ac:dyDescent="0.2">
      <c r="A31" s="217" t="s">
        <v>37</v>
      </c>
      <c r="B31" s="833" t="s">
        <v>61</v>
      </c>
      <c r="C31" s="834"/>
      <c r="D31" s="835"/>
      <c r="E31" s="54"/>
      <c r="F31" s="53"/>
      <c r="G31" s="218"/>
      <c r="H31" s="236"/>
      <c r="I31" s="237">
        <f>IF($G$15=0,0,ROUND(H31/FplkmBS1,3))</f>
        <v>0</v>
      </c>
      <c r="K31" s="317" t="s">
        <v>71</v>
      </c>
      <c r="L31" s="316"/>
      <c r="M31" s="19"/>
      <c r="N31" s="434"/>
      <c r="O31" s="19"/>
      <c r="P31" s="19"/>
    </row>
    <row r="32" spans="1:16" s="24" customFormat="1" ht="18" customHeight="1" x14ac:dyDescent="0.2">
      <c r="A32" s="217" t="s">
        <v>307</v>
      </c>
      <c r="B32" s="814" t="s">
        <v>101</v>
      </c>
      <c r="C32" s="814"/>
      <c r="D32" s="814"/>
      <c r="E32" s="54"/>
      <c r="F32" s="53"/>
      <c r="G32" s="218"/>
      <c r="H32" s="236"/>
      <c r="I32" s="237">
        <f t="shared" ref="I32:I33" si="0">IF($G$15=0,0,ROUND(H32/FplkmBS1,3))</f>
        <v>0</v>
      </c>
      <c r="K32" s="317" t="s">
        <v>71</v>
      </c>
      <c r="L32" s="316"/>
      <c r="M32" s="19"/>
      <c r="N32" s="434"/>
      <c r="O32" s="19"/>
      <c r="P32" s="19"/>
    </row>
    <row r="33" spans="1:16" s="24" customFormat="1" ht="18" customHeight="1" x14ac:dyDescent="0.2">
      <c r="A33" s="217" t="s">
        <v>308</v>
      </c>
      <c r="B33" s="837" t="s">
        <v>111</v>
      </c>
      <c r="C33" s="838"/>
      <c r="D33" s="839"/>
      <c r="E33" s="54"/>
      <c r="F33" s="53"/>
      <c r="G33" s="218"/>
      <c r="H33" s="236"/>
      <c r="I33" s="237">
        <f t="shared" si="0"/>
        <v>0</v>
      </c>
      <c r="K33" s="317" t="s">
        <v>71</v>
      </c>
      <c r="L33" s="316"/>
      <c r="M33" s="19"/>
      <c r="N33" s="434"/>
      <c r="O33" s="19"/>
      <c r="P33" s="19"/>
    </row>
    <row r="34" spans="1:16" ht="18" customHeight="1" x14ac:dyDescent="0.2">
      <c r="A34" s="238"/>
      <c r="B34" s="824" t="s">
        <v>26</v>
      </c>
      <c r="C34" s="825"/>
      <c r="D34" s="825"/>
      <c r="E34" s="825"/>
      <c r="F34" s="825"/>
      <c r="G34" s="826"/>
      <c r="H34" s="239">
        <f>ROUND(SUM(H28:H33),2)</f>
        <v>0</v>
      </c>
      <c r="I34" s="240">
        <f>IF($G$15=0,0,ROUND(H34/FplkmBS1,3))</f>
        <v>0</v>
      </c>
      <c r="K34" s="66"/>
      <c r="L34" s="66"/>
      <c r="M34" s="19"/>
      <c r="N34" s="19"/>
      <c r="O34" s="19"/>
      <c r="P34" s="19"/>
    </row>
    <row r="35" spans="1:16" ht="9.9499999999999993" customHeight="1" x14ac:dyDescent="0.2">
      <c r="A35" s="245"/>
      <c r="B35" s="241"/>
      <c r="C35" s="241"/>
      <c r="D35" s="241"/>
      <c r="E35" s="241"/>
      <c r="F35" s="242"/>
      <c r="G35" s="241"/>
      <c r="H35" s="243"/>
      <c r="I35" s="33"/>
    </row>
    <row r="36" spans="1:16" ht="18" customHeight="1" x14ac:dyDescent="0.2">
      <c r="A36" s="216" t="s">
        <v>6</v>
      </c>
      <c r="B36" s="842" t="s">
        <v>96</v>
      </c>
      <c r="C36" s="843"/>
      <c r="D36" s="843"/>
      <c r="E36" s="843"/>
      <c r="F36" s="843"/>
      <c r="G36" s="843"/>
      <c r="H36" s="843"/>
      <c r="I36" s="844"/>
    </row>
    <row r="37" spans="1:16" s="24" customFormat="1" ht="18" customHeight="1" x14ac:dyDescent="0.2">
      <c r="A37" s="217" t="s">
        <v>12</v>
      </c>
      <c r="B37" s="852" t="s">
        <v>97</v>
      </c>
      <c r="C37" s="852"/>
      <c r="D37" s="852"/>
      <c r="E37" s="54"/>
      <c r="F37" s="53"/>
      <c r="G37" s="218"/>
      <c r="H37" s="236"/>
      <c r="I37" s="237">
        <f t="shared" ref="I37:I45" si="1">IF($G$15=0,0,ROUND(H37/FplkmBS1,3))</f>
        <v>0</v>
      </c>
      <c r="K37" s="317" t="s">
        <v>71</v>
      </c>
      <c r="L37" s="316"/>
      <c r="N37" s="317" t="s">
        <v>71</v>
      </c>
    </row>
    <row r="38" spans="1:16" s="24" customFormat="1" ht="18" customHeight="1" x14ac:dyDescent="0.2">
      <c r="A38" s="217" t="s">
        <v>13</v>
      </c>
      <c r="B38" s="833" t="s">
        <v>98</v>
      </c>
      <c r="C38" s="834"/>
      <c r="D38" s="835"/>
      <c r="E38" s="54"/>
      <c r="F38" s="53"/>
      <c r="G38" s="218"/>
      <c r="H38" s="236"/>
      <c r="I38" s="237">
        <f t="shared" si="1"/>
        <v>0</v>
      </c>
      <c r="K38" s="317" t="s">
        <v>71</v>
      </c>
      <c r="L38" s="316"/>
      <c r="N38" s="317" t="s">
        <v>71</v>
      </c>
    </row>
    <row r="39" spans="1:16" s="24" customFormat="1" ht="18" customHeight="1" x14ac:dyDescent="0.2">
      <c r="A39" s="217" t="s">
        <v>14</v>
      </c>
      <c r="B39" s="833" t="s">
        <v>258</v>
      </c>
      <c r="C39" s="834"/>
      <c r="D39" s="835"/>
      <c r="E39" s="54"/>
      <c r="F39" s="53"/>
      <c r="G39" s="218"/>
      <c r="H39" s="236"/>
      <c r="I39" s="237">
        <f t="shared" si="1"/>
        <v>0</v>
      </c>
      <c r="K39" s="317" t="s">
        <v>71</v>
      </c>
      <c r="L39" s="316"/>
      <c r="N39" s="317" t="s">
        <v>71</v>
      </c>
    </row>
    <row r="40" spans="1:16" s="24" customFormat="1" ht="18" customHeight="1" x14ac:dyDescent="0.2">
      <c r="A40" s="217" t="s">
        <v>112</v>
      </c>
      <c r="B40" s="852" t="s">
        <v>99</v>
      </c>
      <c r="C40" s="852"/>
      <c r="D40" s="852"/>
      <c r="E40" s="54"/>
      <c r="F40" s="53"/>
      <c r="G40" s="218"/>
      <c r="H40" s="236"/>
      <c r="I40" s="237">
        <f t="shared" si="1"/>
        <v>0</v>
      </c>
      <c r="K40" s="317" t="s">
        <v>71</v>
      </c>
      <c r="L40" s="316"/>
      <c r="N40" s="317" t="s">
        <v>71</v>
      </c>
    </row>
    <row r="41" spans="1:16" s="24" customFormat="1" ht="18" customHeight="1" x14ac:dyDescent="0.2">
      <c r="A41" s="217" t="s">
        <v>113</v>
      </c>
      <c r="B41" s="833" t="s">
        <v>235</v>
      </c>
      <c r="C41" s="834"/>
      <c r="D41" s="835"/>
      <c r="E41" s="54"/>
      <c r="F41" s="53"/>
      <c r="G41" s="218"/>
      <c r="H41" s="236"/>
      <c r="I41" s="237">
        <f t="shared" si="1"/>
        <v>0</v>
      </c>
      <c r="K41" s="317" t="s">
        <v>71</v>
      </c>
      <c r="L41" s="316"/>
      <c r="N41" s="317" t="s">
        <v>71</v>
      </c>
    </row>
    <row r="42" spans="1:16" s="24" customFormat="1" ht="18" customHeight="1" x14ac:dyDescent="0.2">
      <c r="A42" s="217" t="s">
        <v>114</v>
      </c>
      <c r="B42" s="837" t="s">
        <v>236</v>
      </c>
      <c r="C42" s="838"/>
      <c r="D42" s="839"/>
      <c r="E42" s="54"/>
      <c r="F42" s="53"/>
      <c r="G42" s="218"/>
      <c r="H42" s="236"/>
      <c r="I42" s="237">
        <f t="shared" si="1"/>
        <v>0</v>
      </c>
      <c r="K42" s="317" t="s">
        <v>71</v>
      </c>
      <c r="L42" s="316"/>
      <c r="N42" s="317" t="s">
        <v>71</v>
      </c>
    </row>
    <row r="43" spans="1:16" s="24" customFormat="1" ht="18" customHeight="1" x14ac:dyDescent="0.2">
      <c r="A43" s="217" t="s">
        <v>115</v>
      </c>
      <c r="B43" s="821" t="s">
        <v>100</v>
      </c>
      <c r="C43" s="822"/>
      <c r="D43" s="823"/>
      <c r="E43" s="54"/>
      <c r="F43" s="53"/>
      <c r="G43" s="218"/>
      <c r="H43" s="236"/>
      <c r="I43" s="237">
        <f t="shared" si="1"/>
        <v>0</v>
      </c>
      <c r="K43" s="317" t="s">
        <v>71</v>
      </c>
      <c r="L43" s="316"/>
      <c r="N43" s="317" t="s">
        <v>71</v>
      </c>
    </row>
    <row r="44" spans="1:16" s="24" customFormat="1" ht="18" customHeight="1" x14ac:dyDescent="0.2">
      <c r="A44" s="217" t="s">
        <v>116</v>
      </c>
      <c r="B44" s="814" t="s">
        <v>286</v>
      </c>
      <c r="C44" s="814"/>
      <c r="D44" s="814"/>
      <c r="E44" s="54"/>
      <c r="F44" s="53"/>
      <c r="G44" s="218"/>
      <c r="H44" s="236"/>
      <c r="I44" s="237">
        <f t="shared" si="1"/>
        <v>0</v>
      </c>
      <c r="K44" s="317" t="s">
        <v>71</v>
      </c>
      <c r="L44" s="316"/>
      <c r="N44" s="317" t="s">
        <v>71</v>
      </c>
    </row>
    <row r="45" spans="1:16" ht="18" customHeight="1" x14ac:dyDescent="0.2">
      <c r="A45" s="238"/>
      <c r="B45" s="824" t="s">
        <v>25</v>
      </c>
      <c r="C45" s="825"/>
      <c r="D45" s="825"/>
      <c r="E45" s="825"/>
      <c r="F45" s="825"/>
      <c r="G45" s="826"/>
      <c r="H45" s="239">
        <f>ROUND(SUM(H37:H44),2)</f>
        <v>0</v>
      </c>
      <c r="I45" s="240">
        <f t="shared" si="1"/>
        <v>0</v>
      </c>
      <c r="K45" s="66"/>
      <c r="L45" s="66"/>
    </row>
    <row r="46" spans="1:16" s="45" customFormat="1" ht="9.9499999999999993" customHeight="1" x14ac:dyDescent="0.2">
      <c r="A46" s="246"/>
      <c r="B46" s="226"/>
      <c r="C46" s="226"/>
      <c r="D46" s="226"/>
      <c r="E46" s="227"/>
      <c r="F46" s="228"/>
      <c r="G46" s="229"/>
      <c r="H46" s="247"/>
      <c r="I46" s="52"/>
      <c r="K46" s="66"/>
      <c r="L46" s="66"/>
    </row>
    <row r="47" spans="1:16" ht="18" customHeight="1" x14ac:dyDescent="0.2">
      <c r="A47" s="216" t="s">
        <v>7</v>
      </c>
      <c r="B47" s="827" t="s">
        <v>102</v>
      </c>
      <c r="C47" s="828"/>
      <c r="D47" s="828"/>
      <c r="E47" s="828"/>
      <c r="F47" s="828"/>
      <c r="G47" s="828"/>
      <c r="H47" s="828"/>
      <c r="I47" s="829"/>
      <c r="K47" s="128"/>
    </row>
    <row r="48" spans="1:16" ht="18" customHeight="1" x14ac:dyDescent="0.2">
      <c r="A48" s="217" t="s">
        <v>39</v>
      </c>
      <c r="B48" s="837" t="s">
        <v>104</v>
      </c>
      <c r="C48" s="838"/>
      <c r="D48" s="839"/>
      <c r="E48" s="53"/>
      <c r="F48" s="53"/>
      <c r="G48" s="53"/>
      <c r="H48" s="198"/>
      <c r="I48" s="237">
        <f t="shared" ref="I48:I51" si="2">IF($G$15=0,0,ROUND(H48/FplkmBS1,3))</f>
        <v>0</v>
      </c>
      <c r="K48" s="317" t="s">
        <v>71</v>
      </c>
      <c r="L48" s="318"/>
      <c r="N48" s="328"/>
    </row>
    <row r="49" spans="1:16" ht="18" customHeight="1" x14ac:dyDescent="0.2">
      <c r="A49" s="217" t="s">
        <v>40</v>
      </c>
      <c r="B49" s="821" t="s">
        <v>268</v>
      </c>
      <c r="C49" s="822"/>
      <c r="D49" s="823"/>
      <c r="E49" s="53"/>
      <c r="F49" s="53"/>
      <c r="G49" s="53"/>
      <c r="H49" s="198"/>
      <c r="I49" s="237">
        <f t="shared" si="2"/>
        <v>0</v>
      </c>
      <c r="K49" s="317" t="s">
        <v>71</v>
      </c>
      <c r="L49" s="317"/>
      <c r="N49" s="328"/>
    </row>
    <row r="50" spans="1:16" ht="18" customHeight="1" x14ac:dyDescent="0.2">
      <c r="A50" s="217" t="s">
        <v>233</v>
      </c>
      <c r="B50" s="845" t="s">
        <v>103</v>
      </c>
      <c r="C50" s="846"/>
      <c r="D50" s="847"/>
      <c r="E50" s="53"/>
      <c r="F50" s="53"/>
      <c r="G50" s="53"/>
      <c r="H50" s="198"/>
      <c r="I50" s="237">
        <f t="shared" si="2"/>
        <v>0</v>
      </c>
      <c r="K50" s="317" t="s">
        <v>71</v>
      </c>
      <c r="L50" s="317"/>
      <c r="N50" s="328"/>
    </row>
    <row r="51" spans="1:16" ht="18" customHeight="1" x14ac:dyDescent="0.2">
      <c r="A51" s="238"/>
      <c r="B51" s="824" t="s">
        <v>43</v>
      </c>
      <c r="C51" s="825"/>
      <c r="D51" s="825"/>
      <c r="E51" s="825"/>
      <c r="F51" s="825"/>
      <c r="G51" s="826"/>
      <c r="H51" s="239">
        <f>ROUND(SUM(H48:H50),2)</f>
        <v>0</v>
      </c>
      <c r="I51" s="240">
        <f t="shared" si="2"/>
        <v>0</v>
      </c>
    </row>
    <row r="52" spans="1:16" ht="18" customHeight="1" x14ac:dyDescent="0.2">
      <c r="A52" s="249"/>
      <c r="B52" s="250"/>
      <c r="C52" s="250"/>
      <c r="D52" s="250"/>
      <c r="E52" s="251"/>
      <c r="F52" s="252"/>
      <c r="G52" s="253" t="s">
        <v>73</v>
      </c>
      <c r="H52" s="254">
        <f>H51+H45+H34</f>
        <v>0</v>
      </c>
      <c r="I52" s="255">
        <f>IF(FplkmBS1=0,0,ROUND(H52/FplkmBS1,3))</f>
        <v>0</v>
      </c>
    </row>
    <row r="53" spans="1:16" s="18" customFormat="1" ht="15" customHeight="1" x14ac:dyDescent="0.2">
      <c r="A53" s="21"/>
      <c r="B53" s="13"/>
      <c r="C53" s="13"/>
      <c r="D53" s="13"/>
      <c r="E53" s="22"/>
      <c r="F53" s="23"/>
      <c r="G53" s="16"/>
      <c r="H53" s="269"/>
      <c r="I53" s="50"/>
      <c r="K53" s="853" t="s">
        <v>261</v>
      </c>
      <c r="L53" s="853"/>
    </row>
    <row r="54" spans="1:16" s="24" customFormat="1" ht="42" customHeight="1" x14ac:dyDescent="0.2">
      <c r="A54" s="235" t="s">
        <v>2</v>
      </c>
      <c r="B54" s="830" t="s">
        <v>3</v>
      </c>
      <c r="C54" s="831"/>
      <c r="D54" s="832"/>
      <c r="E54" s="769" t="s">
        <v>18</v>
      </c>
      <c r="F54" s="769" t="s">
        <v>1</v>
      </c>
      <c r="G54" s="769" t="s">
        <v>29</v>
      </c>
      <c r="H54" s="260" t="s">
        <v>30</v>
      </c>
      <c r="I54" s="769" t="s">
        <v>69</v>
      </c>
      <c r="K54" s="769" t="s">
        <v>262</v>
      </c>
      <c r="L54" s="769" t="s">
        <v>263</v>
      </c>
      <c r="N54" s="170" t="s">
        <v>322</v>
      </c>
    </row>
    <row r="55" spans="1:16" s="45" customFormat="1" ht="9.9499999999999993" customHeight="1" x14ac:dyDescent="0.2">
      <c r="A55" s="225" t="s">
        <v>0</v>
      </c>
      <c r="B55" s="226"/>
      <c r="C55" s="226"/>
      <c r="D55" s="226"/>
      <c r="E55" s="227"/>
      <c r="F55" s="228"/>
      <c r="G55" s="229"/>
      <c r="H55" s="247"/>
      <c r="I55" s="52"/>
      <c r="K55" s="66"/>
      <c r="L55" s="66"/>
    </row>
    <row r="56" spans="1:16" ht="18" customHeight="1" x14ac:dyDescent="0.2">
      <c r="A56" s="224" t="s">
        <v>22</v>
      </c>
      <c r="B56" s="762" t="s">
        <v>31</v>
      </c>
      <c r="C56" s="762"/>
      <c r="D56" s="762"/>
      <c r="E56" s="230"/>
      <c r="F56" s="231"/>
      <c r="G56" s="232"/>
      <c r="H56" s="256"/>
      <c r="I56" s="232"/>
      <c r="J56" s="233"/>
      <c r="K56" s="234"/>
      <c r="L56" s="234"/>
      <c r="M56" s="234"/>
      <c r="N56" s="234"/>
    </row>
    <row r="57" spans="1:16" ht="9.9499999999999993" customHeight="1" x14ac:dyDescent="0.2">
      <c r="A57" s="276"/>
      <c r="B57" s="226"/>
      <c r="C57" s="226"/>
      <c r="D57" s="226"/>
      <c r="E57" s="227"/>
      <c r="F57" s="228"/>
      <c r="G57" s="229"/>
      <c r="H57" s="247"/>
      <c r="I57" s="47"/>
    </row>
    <row r="58" spans="1:16" ht="18" customHeight="1" x14ac:dyDescent="0.2">
      <c r="A58" s="216" t="s">
        <v>117</v>
      </c>
      <c r="B58" s="827" t="s">
        <v>38</v>
      </c>
      <c r="C58" s="828"/>
      <c r="D58" s="828"/>
      <c r="E58" s="828"/>
      <c r="F58" s="828"/>
      <c r="G58" s="828"/>
      <c r="H58" s="828"/>
      <c r="I58" s="829"/>
    </row>
    <row r="59" spans="1:16" ht="18" customHeight="1" x14ac:dyDescent="0.2">
      <c r="A59" s="217" t="s">
        <v>118</v>
      </c>
      <c r="B59" s="766" t="s">
        <v>366</v>
      </c>
      <c r="C59" s="767"/>
      <c r="D59" s="329"/>
      <c r="E59" s="783"/>
      <c r="F59" s="55" t="s">
        <v>35</v>
      </c>
      <c r="G59" s="198"/>
      <c r="H59" s="259">
        <f>ROUND(E59*G59,2)</f>
        <v>0</v>
      </c>
      <c r="I59" s="237">
        <f>IFERROR(H59/FplkmBS1,0)</f>
        <v>0</v>
      </c>
      <c r="K59" s="319"/>
      <c r="L59" s="317" t="s">
        <v>71</v>
      </c>
      <c r="N59" s="317" t="s">
        <v>71</v>
      </c>
      <c r="P59" s="784" t="s">
        <v>537</v>
      </c>
    </row>
    <row r="60" spans="1:16" ht="18" customHeight="1" x14ac:dyDescent="0.2">
      <c r="A60" s="217" t="s">
        <v>119</v>
      </c>
      <c r="B60" s="766" t="s">
        <v>367</v>
      </c>
      <c r="C60" s="767"/>
      <c r="D60" s="329"/>
      <c r="E60" s="53"/>
      <c r="F60" s="53"/>
      <c r="G60" s="53"/>
      <c r="H60" s="198"/>
      <c r="I60" s="237">
        <f>IFERROR(H60/FplkmBS1,0)</f>
        <v>0</v>
      </c>
      <c r="K60" s="319"/>
      <c r="L60" s="317" t="s">
        <v>71</v>
      </c>
      <c r="N60" s="317" t="s">
        <v>71</v>
      </c>
    </row>
    <row r="61" spans="1:16" ht="18" customHeight="1" x14ac:dyDescent="0.2">
      <c r="A61" s="238"/>
      <c r="B61" s="824" t="s">
        <v>179</v>
      </c>
      <c r="C61" s="825"/>
      <c r="D61" s="825"/>
      <c r="E61" s="825"/>
      <c r="F61" s="825"/>
      <c r="G61" s="826"/>
      <c r="H61" s="239">
        <f>ROUND(SUM(H59:H60),2)</f>
        <v>0</v>
      </c>
      <c r="I61" s="240">
        <f>IF($G$15=0,0,ROUND(H61/FplkmBS1,3))</f>
        <v>0</v>
      </c>
    </row>
    <row r="62" spans="1:16" ht="9.9499999999999993" customHeight="1" x14ac:dyDescent="0.2">
      <c r="A62" s="245"/>
      <c r="B62" s="25"/>
      <c r="C62" s="25"/>
      <c r="D62" s="25"/>
      <c r="E62" s="26"/>
      <c r="F62" s="27"/>
      <c r="G62" s="28"/>
      <c r="H62" s="199"/>
      <c r="I62" s="40"/>
    </row>
    <row r="63" spans="1:16" ht="18" customHeight="1" x14ac:dyDescent="0.2">
      <c r="A63" s="216" t="s">
        <v>120</v>
      </c>
      <c r="B63" s="827" t="s">
        <v>31</v>
      </c>
      <c r="C63" s="828"/>
      <c r="D63" s="828"/>
      <c r="E63" s="828"/>
      <c r="F63" s="828"/>
      <c r="G63" s="828"/>
      <c r="H63" s="828"/>
      <c r="I63" s="829"/>
    </row>
    <row r="64" spans="1:16" ht="18" customHeight="1" x14ac:dyDescent="0.2">
      <c r="A64" s="217" t="s">
        <v>176</v>
      </c>
      <c r="B64" s="814" t="s">
        <v>287</v>
      </c>
      <c r="C64" s="814"/>
      <c r="D64" s="814"/>
      <c r="E64" s="257"/>
      <c r="F64" s="55" t="s">
        <v>35</v>
      </c>
      <c r="G64" s="258"/>
      <c r="H64" s="259">
        <f>ROUND(E64*G64,2)</f>
        <v>0</v>
      </c>
      <c r="I64" s="237">
        <f>IF($G$15=0,0,ROUND(H64/FplkmBS1,3))</f>
        <v>0</v>
      </c>
      <c r="K64" s="318"/>
      <c r="L64" s="317" t="s">
        <v>71</v>
      </c>
      <c r="N64" s="317" t="s">
        <v>71</v>
      </c>
    </row>
    <row r="65" spans="1:15" ht="18" customHeight="1" x14ac:dyDescent="0.2">
      <c r="A65" s="217" t="s">
        <v>177</v>
      </c>
      <c r="B65" s="837" t="s">
        <v>36</v>
      </c>
      <c r="C65" s="838"/>
      <c r="D65" s="839"/>
      <c r="E65" s="257"/>
      <c r="F65" s="55" t="s">
        <v>35</v>
      </c>
      <c r="G65" s="258"/>
      <c r="H65" s="259">
        <f>ROUND(E65*G65,2)</f>
        <v>0</v>
      </c>
      <c r="I65" s="237">
        <f>IF($G$15=0,0,ROUND(H65/FplkmBS1,3))</f>
        <v>0</v>
      </c>
      <c r="K65" s="354" t="s">
        <v>71</v>
      </c>
      <c r="L65" s="346"/>
      <c r="M65" s="342"/>
      <c r="N65" s="317" t="s">
        <v>71</v>
      </c>
    </row>
    <row r="66" spans="1:15" ht="18" customHeight="1" x14ac:dyDescent="0.2">
      <c r="A66" s="217" t="s">
        <v>178</v>
      </c>
      <c r="B66" s="814" t="s">
        <v>23</v>
      </c>
      <c r="C66" s="814"/>
      <c r="D66" s="814"/>
      <c r="E66" s="257"/>
      <c r="F66" s="55" t="s">
        <v>47</v>
      </c>
      <c r="G66" s="258"/>
      <c r="H66" s="259">
        <f>ROUND(E66*G66,2)</f>
        <v>0</v>
      </c>
      <c r="I66" s="237">
        <f>IF($G$15=0,0,ROUND(H66/FplkmBS1,3))</f>
        <v>0</v>
      </c>
      <c r="K66" s="354" t="s">
        <v>71</v>
      </c>
      <c r="L66" s="346"/>
      <c r="M66" s="342"/>
      <c r="N66" s="317" t="s">
        <v>71</v>
      </c>
    </row>
    <row r="67" spans="1:15" ht="18" customHeight="1" x14ac:dyDescent="0.2">
      <c r="A67" s="238"/>
      <c r="B67" s="824" t="s">
        <v>180</v>
      </c>
      <c r="C67" s="825"/>
      <c r="D67" s="825"/>
      <c r="E67" s="825"/>
      <c r="F67" s="825"/>
      <c r="G67" s="826"/>
      <c r="H67" s="239">
        <f>ROUND(SUM(H64,H65,H66),2)</f>
        <v>0</v>
      </c>
      <c r="I67" s="240">
        <f>IF($G$15=0,0,ROUND(H67/FplkmBS1,3))</f>
        <v>0</v>
      </c>
      <c r="K67" s="68"/>
      <c r="L67" s="127"/>
    </row>
    <row r="68" spans="1:15" ht="18" customHeight="1" x14ac:dyDescent="0.2">
      <c r="A68" s="249"/>
      <c r="B68" s="250"/>
      <c r="C68" s="250"/>
      <c r="D68" s="250"/>
      <c r="E68" s="251"/>
      <c r="F68" s="252"/>
      <c r="G68" s="253" t="s">
        <v>182</v>
      </c>
      <c r="H68" s="254">
        <f>H61+H67</f>
        <v>0</v>
      </c>
      <c r="I68" s="255">
        <f>IF(FplkmBS1=0,0,ROUND(H68/FplkmBS1,3))</f>
        <v>0</v>
      </c>
    </row>
    <row r="69" spans="1:15" ht="9.9499999999999993" customHeight="1" x14ac:dyDescent="0.2">
      <c r="A69" s="137"/>
      <c r="B69" s="25"/>
      <c r="C69" s="25"/>
      <c r="D69" s="25"/>
      <c r="E69" s="26"/>
      <c r="F69" s="27"/>
      <c r="G69" s="28"/>
      <c r="H69" s="199"/>
      <c r="I69" s="40"/>
    </row>
    <row r="70" spans="1:15" s="45" customFormat="1" ht="9.9499999999999993" customHeight="1" x14ac:dyDescent="0.2">
      <c r="A70" s="225"/>
      <c r="B70" s="226"/>
      <c r="C70" s="226"/>
      <c r="D70" s="226"/>
      <c r="E70" s="227"/>
      <c r="F70" s="228"/>
      <c r="G70" s="229"/>
      <c r="H70" s="247"/>
      <c r="I70" s="52"/>
      <c r="K70" s="66"/>
      <c r="L70" s="66"/>
    </row>
    <row r="71" spans="1:15" ht="18" customHeight="1" x14ac:dyDescent="0.2">
      <c r="A71" s="224" t="s">
        <v>8</v>
      </c>
      <c r="B71" s="762" t="s">
        <v>41</v>
      </c>
      <c r="C71" s="762"/>
      <c r="D71" s="762"/>
      <c r="E71" s="230"/>
      <c r="F71" s="231"/>
      <c r="G71" s="232"/>
      <c r="H71" s="256"/>
      <c r="I71" s="232"/>
      <c r="J71" s="233"/>
      <c r="K71" s="234"/>
      <c r="L71" s="234"/>
      <c r="M71" s="234"/>
      <c r="N71" s="234"/>
    </row>
    <row r="72" spans="1:15" ht="9.9499999999999993" customHeight="1" x14ac:dyDescent="0.2">
      <c r="A72" s="225" t="s">
        <v>0</v>
      </c>
      <c r="B72" s="226"/>
      <c r="C72" s="226"/>
      <c r="D72" s="226"/>
      <c r="E72" s="227"/>
      <c r="F72" s="228"/>
      <c r="G72" s="229"/>
      <c r="H72" s="247"/>
      <c r="I72" s="52"/>
    </row>
    <row r="73" spans="1:15" ht="18" customHeight="1" x14ac:dyDescent="0.2">
      <c r="A73" s="216" t="s">
        <v>8</v>
      </c>
      <c r="B73" s="827" t="s">
        <v>41</v>
      </c>
      <c r="C73" s="828"/>
      <c r="D73" s="828"/>
      <c r="E73" s="828"/>
      <c r="F73" s="828"/>
      <c r="G73" s="828"/>
      <c r="H73" s="828"/>
      <c r="I73" s="829"/>
      <c r="K73" s="80"/>
    </row>
    <row r="74" spans="1:15" ht="18" customHeight="1" x14ac:dyDescent="0.2">
      <c r="A74" s="217" t="s">
        <v>121</v>
      </c>
      <c r="B74" s="223" t="s">
        <v>4</v>
      </c>
      <c r="C74" s="863"/>
      <c r="D74" s="864"/>
      <c r="E74" s="864"/>
      <c r="F74" s="864"/>
      <c r="G74" s="865"/>
      <c r="H74" s="259">
        <f>SUM(H75:H76)</f>
        <v>0</v>
      </c>
      <c r="I74" s="237">
        <f>IF($G$15=0,0,ROUND(H74/FplkmBS1,3))</f>
        <v>0</v>
      </c>
      <c r="K74" s="128"/>
    </row>
    <row r="75" spans="1:15" ht="18" customHeight="1" x14ac:dyDescent="0.2">
      <c r="A75" s="262" t="s">
        <v>122</v>
      </c>
      <c r="B75" s="206" t="s">
        <v>33</v>
      </c>
      <c r="C75" s="206" t="s">
        <v>264</v>
      </c>
      <c r="D75" s="308" t="s">
        <v>257</v>
      </c>
      <c r="E75" s="258"/>
      <c r="F75" s="263" t="s">
        <v>265</v>
      </c>
      <c r="G75" s="360"/>
      <c r="H75" s="259">
        <f t="shared" ref="H75:H80" si="3">ROUND(E75*G75,2)</f>
        <v>0</v>
      </c>
      <c r="I75" s="237">
        <f t="shared" ref="I75:I80" si="4">IF($G$15=0,0,ROUND(H75/FplkmBS1,3))</f>
        <v>0</v>
      </c>
      <c r="K75" s="318"/>
      <c r="L75" s="320" t="s">
        <v>71</v>
      </c>
      <c r="M75" s="307"/>
      <c r="N75" s="318" t="s">
        <v>71</v>
      </c>
    </row>
    <row r="76" spans="1:15" ht="18" customHeight="1" x14ac:dyDescent="0.2">
      <c r="A76" s="262" t="s">
        <v>123</v>
      </c>
      <c r="B76" s="206" t="s">
        <v>42</v>
      </c>
      <c r="C76" s="206" t="s">
        <v>264</v>
      </c>
      <c r="D76" s="308" t="s">
        <v>257</v>
      </c>
      <c r="E76" s="58"/>
      <c r="F76" s="263" t="s">
        <v>265</v>
      </c>
      <c r="G76" s="360"/>
      <c r="H76" s="259">
        <f t="shared" si="3"/>
        <v>0</v>
      </c>
      <c r="I76" s="237">
        <f t="shared" si="4"/>
        <v>0</v>
      </c>
      <c r="K76" s="317"/>
      <c r="L76" s="320" t="s">
        <v>71</v>
      </c>
      <c r="M76" s="307"/>
      <c r="N76" s="318" t="s">
        <v>71</v>
      </c>
      <c r="O76" s="19"/>
    </row>
    <row r="77" spans="1:15" ht="18" customHeight="1" x14ac:dyDescent="0.2">
      <c r="A77" s="217" t="s">
        <v>124</v>
      </c>
      <c r="B77" s="248" t="s">
        <v>237</v>
      </c>
      <c r="C77" s="248" t="s">
        <v>264</v>
      </c>
      <c r="D77" s="308" t="s">
        <v>257</v>
      </c>
      <c r="E77" s="58"/>
      <c r="F77" s="55" t="s">
        <v>265</v>
      </c>
      <c r="G77" s="360"/>
      <c r="H77" s="259">
        <f t="shared" si="3"/>
        <v>0</v>
      </c>
      <c r="I77" s="237">
        <f t="shared" si="4"/>
        <v>0</v>
      </c>
      <c r="K77" s="317" t="s">
        <v>71</v>
      </c>
      <c r="L77" s="320"/>
      <c r="M77" s="307"/>
      <c r="N77" s="317" t="s">
        <v>71</v>
      </c>
      <c r="O77" s="342"/>
    </row>
    <row r="78" spans="1:15" ht="18" customHeight="1" x14ac:dyDescent="0.2">
      <c r="A78" s="217" t="s">
        <v>238</v>
      </c>
      <c r="B78" s="248" t="s">
        <v>280</v>
      </c>
      <c r="C78" s="248" t="s">
        <v>264</v>
      </c>
      <c r="D78" s="308" t="s">
        <v>257</v>
      </c>
      <c r="E78" s="58"/>
      <c r="F78" s="55" t="s">
        <v>265</v>
      </c>
      <c r="G78" s="360"/>
      <c r="H78" s="259">
        <f t="shared" si="3"/>
        <v>0</v>
      </c>
      <c r="I78" s="237">
        <f t="shared" si="4"/>
        <v>0</v>
      </c>
      <c r="K78" s="317" t="s">
        <v>71</v>
      </c>
      <c r="L78" s="347"/>
      <c r="M78" s="342"/>
      <c r="N78" s="317" t="s">
        <v>71</v>
      </c>
    </row>
    <row r="79" spans="1:15" ht="24" customHeight="1" x14ac:dyDescent="0.2">
      <c r="A79" s="217" t="s">
        <v>245</v>
      </c>
      <c r="B79" s="763" t="s">
        <v>279</v>
      </c>
      <c r="C79" s="53"/>
      <c r="D79" s="53"/>
      <c r="E79" s="58"/>
      <c r="F79" s="55" t="s">
        <v>355</v>
      </c>
      <c r="G79" s="360"/>
      <c r="H79" s="259">
        <f t="shared" si="3"/>
        <v>0</v>
      </c>
      <c r="I79" s="237">
        <f>IF($G$15=0,0,ROUND(H79/FplkmBS1,3))</f>
        <v>0</v>
      </c>
      <c r="K79" s="317"/>
      <c r="L79" s="321" t="s">
        <v>71</v>
      </c>
      <c r="M79" s="307"/>
      <c r="N79" s="317" t="s">
        <v>71</v>
      </c>
    </row>
    <row r="80" spans="1:15" ht="24.75" customHeight="1" x14ac:dyDescent="0.2">
      <c r="A80" s="217" t="s">
        <v>304</v>
      </c>
      <c r="B80" s="768" t="s">
        <v>239</v>
      </c>
      <c r="C80" s="248" t="s">
        <v>264</v>
      </c>
      <c r="D80" s="308" t="s">
        <v>257</v>
      </c>
      <c r="E80" s="59"/>
      <c r="F80" s="55" t="s">
        <v>265</v>
      </c>
      <c r="G80" s="361"/>
      <c r="H80" s="259">
        <f t="shared" si="3"/>
        <v>0</v>
      </c>
      <c r="I80" s="237">
        <f t="shared" si="4"/>
        <v>0</v>
      </c>
      <c r="K80" s="317" t="s">
        <v>71</v>
      </c>
      <c r="L80" s="321"/>
      <c r="M80" s="307"/>
      <c r="N80" s="317" t="s">
        <v>71</v>
      </c>
      <c r="O80" s="342"/>
    </row>
    <row r="81" spans="1:15" s="19" customFormat="1" ht="18" customHeight="1" x14ac:dyDescent="0.2">
      <c r="A81" s="238"/>
      <c r="B81" s="824" t="s">
        <v>181</v>
      </c>
      <c r="C81" s="825"/>
      <c r="D81" s="825"/>
      <c r="E81" s="825"/>
      <c r="F81" s="825"/>
      <c r="G81" s="826"/>
      <c r="H81" s="239">
        <f>ROUND(SUM(H74,H77,H78,H79,H80),2)</f>
        <v>0</v>
      </c>
      <c r="I81" s="240">
        <f>IF($G$15=0,0,ROUND(H81/FplkmBS1,3))</f>
        <v>0</v>
      </c>
      <c r="K81" s="42"/>
      <c r="L81" s="42"/>
      <c r="O81" s="341"/>
    </row>
    <row r="82" spans="1:15" ht="18" customHeight="1" x14ac:dyDescent="0.2">
      <c r="A82" s="249"/>
      <c r="B82" s="250"/>
      <c r="C82" s="250"/>
      <c r="D82" s="250"/>
      <c r="E82" s="251"/>
      <c r="F82" s="252"/>
      <c r="G82" s="253" t="s">
        <v>181</v>
      </c>
      <c r="H82" s="254">
        <f>H81</f>
        <v>0</v>
      </c>
      <c r="I82" s="255">
        <f>IF(FplkmBS1=0,0,ROUND(H82/FplkmBS1,3))</f>
        <v>0</v>
      </c>
    </row>
    <row r="83" spans="1:15" ht="15" customHeight="1" x14ac:dyDescent="0.2">
      <c r="A83" s="137"/>
      <c r="B83" s="25"/>
      <c r="C83" s="25"/>
      <c r="D83" s="25"/>
      <c r="E83" s="26"/>
      <c r="F83" s="27"/>
      <c r="G83" s="28"/>
      <c r="H83" s="199"/>
      <c r="I83" s="40"/>
      <c r="K83" s="853" t="s">
        <v>261</v>
      </c>
      <c r="L83" s="853"/>
    </row>
    <row r="84" spans="1:15" ht="36" customHeight="1" x14ac:dyDescent="0.2">
      <c r="A84" s="235" t="s">
        <v>2</v>
      </c>
      <c r="B84" s="830" t="s">
        <v>3</v>
      </c>
      <c r="C84" s="831"/>
      <c r="D84" s="832"/>
      <c r="E84" s="769" t="s">
        <v>18</v>
      </c>
      <c r="F84" s="769" t="s">
        <v>1</v>
      </c>
      <c r="G84" s="769" t="s">
        <v>29</v>
      </c>
      <c r="H84" s="260" t="s">
        <v>30</v>
      </c>
      <c r="I84" s="769" t="s">
        <v>69</v>
      </c>
      <c r="K84" s="769" t="s">
        <v>262</v>
      </c>
      <c r="L84" s="769" t="s">
        <v>263</v>
      </c>
      <c r="N84" s="170" t="s">
        <v>322</v>
      </c>
    </row>
    <row r="85" spans="1:15" ht="9.9499999999999993" customHeight="1" x14ac:dyDescent="0.2">
      <c r="A85" s="35"/>
      <c r="B85" s="34"/>
      <c r="C85" s="34"/>
      <c r="D85" s="34"/>
      <c r="E85" s="36"/>
      <c r="F85" s="37"/>
      <c r="G85" s="38"/>
      <c r="H85" s="200"/>
      <c r="I85" s="40"/>
    </row>
    <row r="86" spans="1:15" ht="18" customHeight="1" x14ac:dyDescent="0.2">
      <c r="A86" s="224" t="s">
        <v>74</v>
      </c>
      <c r="B86" s="762" t="s">
        <v>105</v>
      </c>
      <c r="C86" s="762"/>
      <c r="D86" s="762"/>
      <c r="E86" s="230"/>
      <c r="F86" s="231"/>
      <c r="G86" s="232"/>
      <c r="H86" s="256"/>
      <c r="I86" s="232"/>
      <c r="J86" s="233"/>
      <c r="K86" s="234"/>
      <c r="L86" s="234"/>
      <c r="M86" s="234"/>
      <c r="N86" s="234"/>
    </row>
    <row r="87" spans="1:15" ht="9.9499999999999993" customHeight="1" x14ac:dyDescent="0.2">
      <c r="A87" s="225" t="s">
        <v>0</v>
      </c>
      <c r="B87" s="226"/>
      <c r="C87" s="226"/>
      <c r="D87" s="226"/>
      <c r="E87" s="227"/>
      <c r="F87" s="228"/>
      <c r="G87" s="229"/>
      <c r="H87" s="247"/>
      <c r="I87" s="52"/>
    </row>
    <row r="88" spans="1:15" ht="18" customHeight="1" x14ac:dyDescent="0.2">
      <c r="A88" s="216" t="s">
        <v>106</v>
      </c>
      <c r="B88" s="827" t="s">
        <v>44</v>
      </c>
      <c r="C88" s="828"/>
      <c r="D88" s="828"/>
      <c r="E88" s="828"/>
      <c r="F88" s="828"/>
      <c r="G88" s="828"/>
      <c r="H88" s="828"/>
      <c r="I88" s="829"/>
    </row>
    <row r="89" spans="1:15" ht="18" customHeight="1" x14ac:dyDescent="0.2">
      <c r="A89" s="265" t="s">
        <v>107</v>
      </c>
      <c r="B89" s="755" t="s">
        <v>223</v>
      </c>
      <c r="C89" s="248" t="s">
        <v>264</v>
      </c>
      <c r="D89" s="308" t="s">
        <v>257</v>
      </c>
      <c r="E89" s="258"/>
      <c r="F89" s="55" t="s">
        <v>265</v>
      </c>
      <c r="G89" s="360"/>
      <c r="H89" s="264">
        <f>ROUND(E89*G89,2)</f>
        <v>0</v>
      </c>
      <c r="I89" s="237">
        <f t="shared" ref="I89:I97" si="5">IF($G$15=0,0,ROUND(H89/FplkmBS1,3))</f>
        <v>0</v>
      </c>
      <c r="K89" s="318" t="s">
        <v>71</v>
      </c>
      <c r="L89" s="318"/>
      <c r="M89" s="307"/>
      <c r="N89" s="317" t="s">
        <v>71</v>
      </c>
      <c r="O89" s="342"/>
    </row>
    <row r="90" spans="1:15" ht="18" customHeight="1" x14ac:dyDescent="0.2">
      <c r="A90" s="265" t="s">
        <v>108</v>
      </c>
      <c r="B90" s="837" t="s">
        <v>224</v>
      </c>
      <c r="C90" s="838"/>
      <c r="D90" s="839"/>
      <c r="E90" s="48"/>
      <c r="F90" s="48"/>
      <c r="G90" s="48"/>
      <c r="H90" s="266"/>
      <c r="I90" s="237">
        <f t="shared" si="5"/>
        <v>0</v>
      </c>
      <c r="K90" s="318" t="s">
        <v>71</v>
      </c>
      <c r="L90" s="318"/>
      <c r="N90" s="328"/>
    </row>
    <row r="91" spans="1:15" ht="18" customHeight="1" x14ac:dyDescent="0.2">
      <c r="A91" s="265" t="s">
        <v>110</v>
      </c>
      <c r="B91" s="837" t="s">
        <v>225</v>
      </c>
      <c r="C91" s="838"/>
      <c r="D91" s="839"/>
      <c r="E91" s="48"/>
      <c r="F91" s="48"/>
      <c r="G91" s="48"/>
      <c r="H91" s="266"/>
      <c r="I91" s="237">
        <f t="shared" si="5"/>
        <v>0</v>
      </c>
      <c r="K91" s="318" t="s">
        <v>71</v>
      </c>
      <c r="L91" s="318"/>
      <c r="N91" s="328"/>
    </row>
    <row r="92" spans="1:15" ht="18" customHeight="1" x14ac:dyDescent="0.2">
      <c r="A92" s="265" t="s">
        <v>270</v>
      </c>
      <c r="B92" s="837" t="s">
        <v>226</v>
      </c>
      <c r="C92" s="838"/>
      <c r="D92" s="839"/>
      <c r="E92" s="48"/>
      <c r="F92" s="48"/>
      <c r="G92" s="48"/>
      <c r="H92" s="266"/>
      <c r="I92" s="237">
        <f t="shared" si="5"/>
        <v>0</v>
      </c>
      <c r="K92" s="318" t="s">
        <v>71</v>
      </c>
      <c r="L92" s="318"/>
      <c r="N92" s="328"/>
    </row>
    <row r="93" spans="1:15" ht="18" customHeight="1" x14ac:dyDescent="0.2">
      <c r="A93" s="265" t="s">
        <v>283</v>
      </c>
      <c r="B93" s="814" t="s">
        <v>310</v>
      </c>
      <c r="C93" s="814"/>
      <c r="D93" s="814"/>
      <c r="E93" s="48"/>
      <c r="F93" s="48"/>
      <c r="G93" s="48"/>
      <c r="H93" s="266"/>
      <c r="I93" s="237">
        <f t="shared" si="5"/>
        <v>0</v>
      </c>
      <c r="K93" s="318" t="s">
        <v>71</v>
      </c>
      <c r="L93" s="318"/>
      <c r="N93" s="328"/>
    </row>
    <row r="94" spans="1:15" ht="18" customHeight="1" x14ac:dyDescent="0.2">
      <c r="A94" s="265" t="s">
        <v>284</v>
      </c>
      <c r="B94" s="837" t="s">
        <v>52</v>
      </c>
      <c r="C94" s="838"/>
      <c r="D94" s="839"/>
      <c r="E94" s="48"/>
      <c r="F94" s="48"/>
      <c r="G94" s="48"/>
      <c r="H94" s="266"/>
      <c r="I94" s="237">
        <f t="shared" si="5"/>
        <v>0</v>
      </c>
      <c r="K94" s="318" t="s">
        <v>71</v>
      </c>
      <c r="L94" s="318"/>
      <c r="N94" s="328"/>
    </row>
    <row r="95" spans="1:15" ht="18" customHeight="1" x14ac:dyDescent="0.2">
      <c r="A95" s="265" t="s">
        <v>285</v>
      </c>
      <c r="B95" s="814" t="s">
        <v>231</v>
      </c>
      <c r="C95" s="814"/>
      <c r="D95" s="814"/>
      <c r="E95" s="48"/>
      <c r="F95" s="48"/>
      <c r="G95" s="48"/>
      <c r="H95" s="266"/>
      <c r="I95" s="237">
        <f t="shared" si="5"/>
        <v>0</v>
      </c>
      <c r="K95" s="318" t="s">
        <v>71</v>
      </c>
      <c r="L95" s="318"/>
      <c r="N95" s="328"/>
    </row>
    <row r="96" spans="1:15" s="793" customFormat="1" ht="18" customHeight="1" x14ac:dyDescent="0.2">
      <c r="A96" s="787" t="s">
        <v>588</v>
      </c>
      <c r="B96" s="788" t="s">
        <v>589</v>
      </c>
      <c r="C96" s="789"/>
      <c r="D96" s="789"/>
      <c r="E96" s="797"/>
      <c r="F96" s="797"/>
      <c r="G96" s="798"/>
      <c r="H96" s="266"/>
      <c r="I96" s="792">
        <f>IF($G$15=0,0,ROUND(H96/FplkmBS1,3))</f>
        <v>0</v>
      </c>
      <c r="K96" s="794" t="s">
        <v>71</v>
      </c>
      <c r="L96" s="794"/>
      <c r="N96" s="796"/>
    </row>
    <row r="97" spans="1:15" ht="18" customHeight="1" x14ac:dyDescent="0.2">
      <c r="A97" s="238"/>
      <c r="B97" s="824" t="s">
        <v>184</v>
      </c>
      <c r="C97" s="825"/>
      <c r="D97" s="825"/>
      <c r="E97" s="825"/>
      <c r="F97" s="825"/>
      <c r="G97" s="826"/>
      <c r="H97" s="239">
        <f>ROUND(SUM(H89:H96),2)</f>
        <v>0</v>
      </c>
      <c r="I97" s="240">
        <f t="shared" si="5"/>
        <v>0</v>
      </c>
    </row>
    <row r="98" spans="1:15" s="19" customFormat="1" ht="9.9499999999999993" customHeight="1" x14ac:dyDescent="0.2">
      <c r="A98" s="30"/>
      <c r="B98" s="30"/>
      <c r="C98" s="30"/>
      <c r="D98" s="30"/>
      <c r="H98" s="201"/>
      <c r="K98" s="42"/>
      <c r="L98" s="42"/>
    </row>
    <row r="99" spans="1:15" ht="18" customHeight="1" x14ac:dyDescent="0.2">
      <c r="A99" s="216" t="s">
        <v>125</v>
      </c>
      <c r="B99" s="827" t="s">
        <v>34</v>
      </c>
      <c r="C99" s="828"/>
      <c r="D99" s="828"/>
      <c r="E99" s="828"/>
      <c r="F99" s="828"/>
      <c r="G99" s="828"/>
      <c r="H99" s="828"/>
      <c r="I99" s="829"/>
    </row>
    <row r="100" spans="1:15" ht="18" customHeight="1" x14ac:dyDescent="0.2">
      <c r="A100" s="265" t="s">
        <v>126</v>
      </c>
      <c r="B100" s="852" t="s">
        <v>317</v>
      </c>
      <c r="C100" s="852"/>
      <c r="D100" s="852"/>
      <c r="E100" s="862" t="s">
        <v>68</v>
      </c>
      <c r="F100" s="862"/>
      <c r="G100" s="862"/>
      <c r="H100" s="326">
        <v>0</v>
      </c>
      <c r="I100" s="237">
        <f t="shared" ref="I100:I106" si="6">IF($G$15=0,0,ROUND(H100/FplkmBS1,3))</f>
        <v>0</v>
      </c>
      <c r="K100" s="318" t="s">
        <v>71</v>
      </c>
      <c r="L100" s="320"/>
      <c r="N100" s="328"/>
      <c r="O100" s="342"/>
    </row>
    <row r="101" spans="1:15" ht="18" customHeight="1" x14ac:dyDescent="0.2">
      <c r="A101" s="265" t="s">
        <v>228</v>
      </c>
      <c r="B101" s="833" t="s">
        <v>232</v>
      </c>
      <c r="C101" s="834"/>
      <c r="D101" s="835"/>
      <c r="E101" s="53"/>
      <c r="F101" s="53"/>
      <c r="G101" s="53"/>
      <c r="H101" s="198"/>
      <c r="I101" s="237">
        <f t="shared" si="6"/>
        <v>0</v>
      </c>
      <c r="K101" s="318" t="s">
        <v>71</v>
      </c>
      <c r="L101" s="320"/>
      <c r="N101" s="328"/>
    </row>
    <row r="102" spans="1:15" ht="18" customHeight="1" x14ac:dyDescent="0.2">
      <c r="A102" s="265" t="s">
        <v>127</v>
      </c>
      <c r="B102" s="833" t="s">
        <v>66</v>
      </c>
      <c r="C102" s="834"/>
      <c r="D102" s="835"/>
      <c r="E102" s="53"/>
      <c r="F102" s="53"/>
      <c r="G102" s="53"/>
      <c r="H102" s="198"/>
      <c r="I102" s="237">
        <f t="shared" si="6"/>
        <v>0</v>
      </c>
      <c r="K102" s="318" t="s">
        <v>71</v>
      </c>
      <c r="L102" s="320"/>
      <c r="M102" s="69"/>
      <c r="N102" s="328"/>
    </row>
    <row r="103" spans="1:15" ht="21" customHeight="1" x14ac:dyDescent="0.2">
      <c r="A103" s="265" t="s">
        <v>229</v>
      </c>
      <c r="B103" s="833" t="s">
        <v>269</v>
      </c>
      <c r="C103" s="834"/>
      <c r="D103" s="835"/>
      <c r="E103" s="53"/>
      <c r="F103" s="53"/>
      <c r="G103" s="53"/>
      <c r="H103" s="198"/>
      <c r="I103" s="237">
        <f t="shared" si="6"/>
        <v>0</v>
      </c>
      <c r="K103" s="318" t="s">
        <v>71</v>
      </c>
      <c r="L103" s="320"/>
      <c r="M103" s="69"/>
      <c r="N103" s="328"/>
    </row>
    <row r="104" spans="1:15" ht="18" customHeight="1" x14ac:dyDescent="0.2">
      <c r="A104" s="265" t="s">
        <v>227</v>
      </c>
      <c r="B104" s="833" t="s">
        <v>323</v>
      </c>
      <c r="C104" s="834"/>
      <c r="D104" s="835"/>
      <c r="E104" s="53"/>
      <c r="F104" s="53"/>
      <c r="G104" s="53"/>
      <c r="H104" s="198"/>
      <c r="I104" s="237">
        <f t="shared" si="6"/>
        <v>0</v>
      </c>
      <c r="K104" s="318" t="s">
        <v>71</v>
      </c>
      <c r="L104" s="320"/>
      <c r="M104" s="69"/>
      <c r="N104" s="328"/>
    </row>
    <row r="105" spans="1:15" ht="18" customHeight="1" x14ac:dyDescent="0.2">
      <c r="A105" s="265" t="s">
        <v>230</v>
      </c>
      <c r="B105" s="833" t="s">
        <v>56</v>
      </c>
      <c r="C105" s="834"/>
      <c r="D105" s="835"/>
      <c r="E105" s="53"/>
      <c r="F105" s="53"/>
      <c r="G105" s="53"/>
      <c r="H105" s="198"/>
      <c r="I105" s="237">
        <f t="shared" si="6"/>
        <v>0</v>
      </c>
      <c r="K105" s="318" t="s">
        <v>71</v>
      </c>
      <c r="L105" s="320"/>
      <c r="M105" s="69"/>
      <c r="N105" s="328"/>
    </row>
    <row r="106" spans="1:15" ht="18" customHeight="1" x14ac:dyDescent="0.2">
      <c r="A106" s="238"/>
      <c r="B106" s="824" t="s">
        <v>185</v>
      </c>
      <c r="C106" s="825"/>
      <c r="D106" s="825"/>
      <c r="E106" s="825"/>
      <c r="F106" s="825"/>
      <c r="G106" s="826"/>
      <c r="H106" s="239">
        <f>ROUND(SUM(H100:H105),2)</f>
        <v>0</v>
      </c>
      <c r="I106" s="240">
        <f t="shared" si="6"/>
        <v>0</v>
      </c>
      <c r="O106" s="43" t="s">
        <v>309</v>
      </c>
    </row>
    <row r="107" spans="1:15" s="45" customFormat="1" ht="9.9499999999999993" customHeight="1" x14ac:dyDescent="0.2">
      <c r="A107" s="225" t="s">
        <v>0</v>
      </c>
      <c r="B107" s="226"/>
      <c r="C107" s="226"/>
      <c r="D107" s="226"/>
      <c r="E107" s="227"/>
      <c r="F107" s="228"/>
      <c r="G107" s="229"/>
      <c r="H107" s="247"/>
      <c r="I107" s="52"/>
      <c r="K107" s="66"/>
      <c r="L107" s="66"/>
    </row>
    <row r="108" spans="1:15" ht="18" customHeight="1" x14ac:dyDescent="0.2">
      <c r="A108" s="216" t="s">
        <v>128</v>
      </c>
      <c r="B108" s="827" t="s">
        <v>45</v>
      </c>
      <c r="C108" s="828"/>
      <c r="D108" s="828"/>
      <c r="E108" s="828"/>
      <c r="F108" s="828"/>
      <c r="G108" s="828"/>
      <c r="H108" s="828"/>
      <c r="I108" s="829"/>
    </row>
    <row r="109" spans="1:15" ht="18" customHeight="1" x14ac:dyDescent="0.2">
      <c r="A109" s="265" t="s">
        <v>129</v>
      </c>
      <c r="B109" s="833" t="s">
        <v>64</v>
      </c>
      <c r="C109" s="834"/>
      <c r="D109" s="835"/>
      <c r="E109" s="48"/>
      <c r="F109" s="48"/>
      <c r="G109" s="48"/>
      <c r="H109" s="266"/>
      <c r="I109" s="237">
        <f>IF($G$15=0,0,ROUND(H109/FplkmBS1,3))</f>
        <v>0</v>
      </c>
      <c r="K109" s="318"/>
      <c r="L109" s="318" t="s">
        <v>71</v>
      </c>
      <c r="N109" s="328"/>
    </row>
    <row r="110" spans="1:15" ht="18" customHeight="1" x14ac:dyDescent="0.2">
      <c r="A110" s="265" t="s">
        <v>130</v>
      </c>
      <c r="B110" s="833" t="s">
        <v>65</v>
      </c>
      <c r="C110" s="834"/>
      <c r="D110" s="835"/>
      <c r="E110" s="48"/>
      <c r="F110" s="48"/>
      <c r="G110" s="48"/>
      <c r="H110" s="266"/>
      <c r="I110" s="237">
        <f>IF($G$15=0,0,ROUND(H110/FplkmBS1,3))</f>
        <v>0</v>
      </c>
      <c r="K110" s="318"/>
      <c r="L110" s="318" t="s">
        <v>71</v>
      </c>
      <c r="N110" s="328"/>
    </row>
    <row r="111" spans="1:15" ht="18" customHeight="1" x14ac:dyDescent="0.2">
      <c r="A111" s="265" t="s">
        <v>131</v>
      </c>
      <c r="B111" s="814" t="s">
        <v>57</v>
      </c>
      <c r="C111" s="814"/>
      <c r="D111" s="814"/>
      <c r="E111" s="48"/>
      <c r="F111" s="48"/>
      <c r="G111" s="48"/>
      <c r="H111" s="266"/>
      <c r="I111" s="237">
        <f>IF($G$15=0,0,ROUND(H111/FplkmBS1,3))</f>
        <v>0</v>
      </c>
      <c r="K111" s="318" t="s">
        <v>71</v>
      </c>
      <c r="L111" s="318"/>
      <c r="N111" s="328"/>
    </row>
    <row r="112" spans="1:15" ht="20.100000000000001" customHeight="1" x14ac:dyDescent="0.2">
      <c r="A112" s="238"/>
      <c r="B112" s="824" t="s">
        <v>186</v>
      </c>
      <c r="C112" s="825"/>
      <c r="D112" s="825"/>
      <c r="E112" s="825"/>
      <c r="F112" s="825"/>
      <c r="G112" s="826"/>
      <c r="H112" s="239">
        <f>ROUND(SUM(H109:H111),2)</f>
        <v>0</v>
      </c>
      <c r="I112" s="240">
        <f>IF($G$15=0,0,ROUND(H112/FplkmBS1,3))</f>
        <v>0</v>
      </c>
    </row>
    <row r="113" spans="1:14" ht="20.100000000000001" customHeight="1" x14ac:dyDescent="0.2">
      <c r="A113" s="249"/>
      <c r="B113" s="250"/>
      <c r="C113" s="250"/>
      <c r="D113" s="250"/>
      <c r="E113" s="251"/>
      <c r="F113" s="252"/>
      <c r="G113" s="253" t="s">
        <v>183</v>
      </c>
      <c r="H113" s="254">
        <f>H97+H106+H112</f>
        <v>0</v>
      </c>
      <c r="I113" s="255">
        <f>IF(FplkmBS1=0,0,ROUND(H113/FplkmBS1,3))</f>
        <v>0</v>
      </c>
    </row>
    <row r="114" spans="1:14" ht="15" customHeight="1" x14ac:dyDescent="0.2">
      <c r="A114" s="137"/>
      <c r="B114" s="25"/>
      <c r="C114" s="25"/>
      <c r="D114" s="25"/>
      <c r="E114" s="26"/>
      <c r="F114" s="27"/>
      <c r="G114" s="28"/>
      <c r="H114" s="199"/>
      <c r="I114" s="40"/>
      <c r="K114" s="853" t="s">
        <v>261</v>
      </c>
      <c r="L114" s="853"/>
    </row>
    <row r="115" spans="1:14" ht="36" customHeight="1" x14ac:dyDescent="0.2">
      <c r="A115" s="235" t="s">
        <v>2</v>
      </c>
      <c r="B115" s="830" t="s">
        <v>3</v>
      </c>
      <c r="C115" s="831"/>
      <c r="D115" s="832"/>
      <c r="E115" s="769" t="s">
        <v>18</v>
      </c>
      <c r="F115" s="769" t="s">
        <v>1</v>
      </c>
      <c r="G115" s="769" t="s">
        <v>29</v>
      </c>
      <c r="H115" s="260" t="s">
        <v>30</v>
      </c>
      <c r="I115" s="769" t="s">
        <v>69</v>
      </c>
      <c r="K115" s="769" t="s">
        <v>262</v>
      </c>
      <c r="L115" s="769" t="s">
        <v>263</v>
      </c>
      <c r="N115" s="170" t="s">
        <v>322</v>
      </c>
    </row>
    <row r="116" spans="1:14" s="45" customFormat="1" ht="9.9499999999999993" customHeight="1" x14ac:dyDescent="0.2">
      <c r="A116" s="225"/>
      <c r="B116" s="226"/>
      <c r="C116" s="226"/>
      <c r="D116" s="226"/>
      <c r="E116" s="227"/>
      <c r="F116" s="228"/>
      <c r="G116" s="229"/>
      <c r="H116" s="247"/>
      <c r="I116" s="52"/>
      <c r="K116" s="66"/>
      <c r="L116" s="66"/>
    </row>
    <row r="117" spans="1:14" ht="18" customHeight="1" x14ac:dyDescent="0.2">
      <c r="A117" s="224" t="s">
        <v>75</v>
      </c>
      <c r="B117" s="762" t="s">
        <v>19</v>
      </c>
      <c r="C117" s="762"/>
      <c r="D117" s="762"/>
      <c r="E117" s="230"/>
      <c r="F117" s="231"/>
      <c r="G117" s="232"/>
      <c r="H117" s="256"/>
      <c r="I117" s="232"/>
      <c r="J117" s="233"/>
      <c r="K117" s="234"/>
      <c r="L117" s="234"/>
      <c r="M117" s="234"/>
      <c r="N117" s="234"/>
    </row>
    <row r="118" spans="1:14" ht="9" customHeight="1" x14ac:dyDescent="0.2">
      <c r="A118" s="225" t="s">
        <v>0</v>
      </c>
      <c r="B118" s="226"/>
      <c r="C118" s="226"/>
      <c r="D118" s="226"/>
      <c r="E118" s="227"/>
      <c r="F118" s="228"/>
      <c r="G118" s="229"/>
      <c r="H118" s="247"/>
      <c r="I118" s="52"/>
    </row>
    <row r="119" spans="1:14" ht="18" customHeight="1" x14ac:dyDescent="0.2">
      <c r="A119" s="216" t="s">
        <v>76</v>
      </c>
      <c r="B119" s="827" t="s">
        <v>19</v>
      </c>
      <c r="C119" s="828"/>
      <c r="D119" s="828"/>
      <c r="E119" s="828"/>
      <c r="F119" s="828"/>
      <c r="G119" s="828"/>
      <c r="H119" s="828"/>
      <c r="I119" s="829"/>
    </row>
    <row r="120" spans="1:14" ht="18" customHeight="1" x14ac:dyDescent="0.2">
      <c r="A120" s="265" t="s">
        <v>77</v>
      </c>
      <c r="B120" s="837" t="s">
        <v>49</v>
      </c>
      <c r="C120" s="838"/>
      <c r="D120" s="839"/>
      <c r="E120" s="267"/>
      <c r="F120" s="55" t="s">
        <v>51</v>
      </c>
      <c r="G120" s="607"/>
      <c r="H120" s="259">
        <f>ROUND(E120*G120,2)</f>
        <v>0</v>
      </c>
      <c r="I120" s="237">
        <f t="shared" ref="I120:I124" si="7">IF($G$15=0,0,ROUND(H120/FplkmBS1,3))</f>
        <v>0</v>
      </c>
      <c r="K120" s="318" t="s">
        <v>71</v>
      </c>
      <c r="L120" s="318"/>
      <c r="N120" s="328"/>
    </row>
    <row r="121" spans="1:14" ht="18" customHeight="1" x14ac:dyDescent="0.2">
      <c r="A121" s="265" t="s">
        <v>78</v>
      </c>
      <c r="B121" s="833" t="s">
        <v>70</v>
      </c>
      <c r="C121" s="834"/>
      <c r="D121" s="835"/>
      <c r="E121" s="53"/>
      <c r="F121" s="53"/>
      <c r="G121" s="53"/>
      <c r="H121" s="198"/>
      <c r="I121" s="237">
        <f t="shared" si="7"/>
        <v>0</v>
      </c>
      <c r="K121" s="318" t="s">
        <v>71</v>
      </c>
      <c r="L121" s="318"/>
      <c r="N121" s="328"/>
    </row>
    <row r="122" spans="1:14" ht="18" customHeight="1" x14ac:dyDescent="0.2">
      <c r="A122" s="265" t="s">
        <v>79</v>
      </c>
      <c r="B122" s="833" t="s">
        <v>370</v>
      </c>
      <c r="C122" s="834"/>
      <c r="D122" s="835"/>
      <c r="E122" s="53"/>
      <c r="F122" s="53"/>
      <c r="G122" s="53"/>
      <c r="H122" s="198"/>
      <c r="I122" s="237">
        <f t="shared" ref="I122" si="8">IF($G$15=0,0,ROUND(H122/FplkmBS1,3))</f>
        <v>0</v>
      </c>
      <c r="J122" s="717"/>
      <c r="K122" s="318" t="s">
        <v>71</v>
      </c>
      <c r="L122" s="318"/>
      <c r="N122" s="328"/>
    </row>
    <row r="123" spans="1:14" ht="18" customHeight="1" x14ac:dyDescent="0.2">
      <c r="A123" s="265" t="s">
        <v>80</v>
      </c>
      <c r="B123" s="833" t="s">
        <v>50</v>
      </c>
      <c r="C123" s="834"/>
      <c r="D123" s="835"/>
      <c r="E123" s="53"/>
      <c r="F123" s="53"/>
      <c r="G123" s="53"/>
      <c r="H123" s="198"/>
      <c r="I123" s="237">
        <f t="shared" si="7"/>
        <v>0</v>
      </c>
      <c r="K123" s="318" t="s">
        <v>71</v>
      </c>
      <c r="L123" s="318"/>
      <c r="N123" s="328"/>
    </row>
    <row r="124" spans="1:14" ht="18" customHeight="1" x14ac:dyDescent="0.2">
      <c r="A124" s="238"/>
      <c r="B124" s="824" t="s">
        <v>86</v>
      </c>
      <c r="C124" s="825"/>
      <c r="D124" s="825"/>
      <c r="E124" s="825"/>
      <c r="F124" s="825"/>
      <c r="G124" s="826"/>
      <c r="H124" s="239">
        <f>ROUND(SUM(H120:H123),2)</f>
        <v>0</v>
      </c>
      <c r="I124" s="240">
        <f t="shared" si="7"/>
        <v>0</v>
      </c>
    </row>
    <row r="125" spans="1:14" s="19" customFormat="1" ht="9.9499999999999993" customHeight="1" x14ac:dyDescent="0.2">
      <c r="A125" s="30"/>
      <c r="B125" s="30"/>
      <c r="C125" s="30"/>
      <c r="D125" s="30"/>
      <c r="H125" s="201"/>
      <c r="K125" s="42"/>
      <c r="L125" s="42"/>
    </row>
    <row r="126" spans="1:14" ht="18" customHeight="1" x14ac:dyDescent="0.2">
      <c r="A126" s="216" t="s">
        <v>81</v>
      </c>
      <c r="B126" s="827" t="s">
        <v>132</v>
      </c>
      <c r="C126" s="828"/>
      <c r="D126" s="828"/>
      <c r="E126" s="828"/>
      <c r="F126" s="828"/>
      <c r="G126" s="828"/>
      <c r="H126" s="828"/>
      <c r="I126" s="829"/>
    </row>
    <row r="127" spans="1:14" ht="18" customHeight="1" x14ac:dyDescent="0.2">
      <c r="A127" s="265" t="s">
        <v>82</v>
      </c>
      <c r="B127" s="833" t="s">
        <v>90</v>
      </c>
      <c r="C127" s="834"/>
      <c r="D127" s="835"/>
      <c r="E127" s="53"/>
      <c r="F127" s="53"/>
      <c r="G127" s="53"/>
      <c r="H127" s="198"/>
      <c r="I127" s="237">
        <f t="shared" ref="I127:I132" si="9">IF($G$15=0,0,ROUND(H127/FplkmBS1,3))</f>
        <v>0</v>
      </c>
      <c r="K127" s="318" t="s">
        <v>71</v>
      </c>
      <c r="L127" s="318"/>
      <c r="N127" s="328"/>
    </row>
    <row r="128" spans="1:14" ht="18" customHeight="1" x14ac:dyDescent="0.2">
      <c r="A128" s="265" t="s">
        <v>83</v>
      </c>
      <c r="B128" s="759" t="s">
        <v>458</v>
      </c>
      <c r="C128" s="760"/>
      <c r="D128" s="761"/>
      <c r="E128" s="53"/>
      <c r="F128" s="53"/>
      <c r="G128" s="53"/>
      <c r="H128" s="198"/>
      <c r="I128" s="237">
        <f t="shared" si="9"/>
        <v>0</v>
      </c>
      <c r="K128" s="318" t="s">
        <v>71</v>
      </c>
      <c r="L128" s="318"/>
      <c r="M128" s="69"/>
      <c r="N128" s="328"/>
    </row>
    <row r="129" spans="1:14" ht="18" customHeight="1" x14ac:dyDescent="0.2">
      <c r="A129" s="265" t="s">
        <v>84</v>
      </c>
      <c r="B129" s="759" t="s">
        <v>459</v>
      </c>
      <c r="C129" s="760"/>
      <c r="D129" s="761"/>
      <c r="E129" s="53"/>
      <c r="F129" s="53"/>
      <c r="G129" s="53"/>
      <c r="H129" s="198"/>
      <c r="I129" s="237">
        <f t="shared" si="9"/>
        <v>0</v>
      </c>
      <c r="K129" s="317" t="s">
        <v>71</v>
      </c>
      <c r="L129" s="318"/>
      <c r="M129" s="69"/>
      <c r="N129" s="328"/>
    </row>
    <row r="130" spans="1:14" ht="18" customHeight="1" x14ac:dyDescent="0.2">
      <c r="A130" s="265" t="s">
        <v>344</v>
      </c>
      <c r="B130" s="833" t="s">
        <v>266</v>
      </c>
      <c r="C130" s="834"/>
      <c r="D130" s="835"/>
      <c r="E130" s="53"/>
      <c r="F130" s="53"/>
      <c r="G130" s="53"/>
      <c r="H130" s="198"/>
      <c r="I130" s="237">
        <f t="shared" si="9"/>
        <v>0</v>
      </c>
      <c r="K130" s="318" t="s">
        <v>71</v>
      </c>
      <c r="L130" s="318"/>
      <c r="M130" s="69"/>
      <c r="N130" s="328"/>
    </row>
    <row r="131" spans="1:14" ht="18" customHeight="1" x14ac:dyDescent="0.2">
      <c r="A131" s="787" t="s">
        <v>586</v>
      </c>
      <c r="B131" s="788" t="s">
        <v>587</v>
      </c>
      <c r="C131" s="789"/>
      <c r="D131" s="789"/>
      <c r="E131" s="790"/>
      <c r="F131" s="790"/>
      <c r="G131" s="791"/>
      <c r="H131" s="198"/>
      <c r="I131" s="792">
        <f>IF($G$15=0,0,ROUND(H131/FplkmBS1,3))</f>
        <v>0</v>
      </c>
      <c r="J131" s="793"/>
      <c r="K131" s="794" t="s">
        <v>71</v>
      </c>
      <c r="L131" s="794"/>
      <c r="M131" s="795"/>
      <c r="N131" s="796"/>
    </row>
    <row r="132" spans="1:14" ht="18" customHeight="1" x14ac:dyDescent="0.2">
      <c r="A132" s="238"/>
      <c r="B132" s="824" t="s">
        <v>85</v>
      </c>
      <c r="C132" s="825"/>
      <c r="D132" s="825"/>
      <c r="E132" s="825"/>
      <c r="F132" s="825"/>
      <c r="G132" s="826"/>
      <c r="H132" s="239">
        <f>ROUND(SUM(H127:H131),2)</f>
        <v>0</v>
      </c>
      <c r="I132" s="240">
        <f t="shared" si="9"/>
        <v>0</v>
      </c>
    </row>
    <row r="133" spans="1:14" ht="11.25" customHeight="1" x14ac:dyDescent="0.2">
      <c r="A133" s="43"/>
      <c r="B133" s="43"/>
      <c r="C133" s="43"/>
      <c r="D133" s="43"/>
      <c r="E133" s="43"/>
      <c r="F133" s="43"/>
      <c r="I133" s="43"/>
    </row>
    <row r="134" spans="1:14" ht="18" customHeight="1" x14ac:dyDescent="0.2">
      <c r="A134" s="216" t="s">
        <v>311</v>
      </c>
      <c r="B134" s="435" t="s">
        <v>312</v>
      </c>
      <c r="C134" s="436"/>
      <c r="D134" s="436"/>
      <c r="E134" s="436"/>
      <c r="F134" s="436"/>
      <c r="G134" s="436"/>
      <c r="H134" s="436"/>
      <c r="I134" s="437"/>
    </row>
    <row r="135" spans="1:14" ht="21" customHeight="1" x14ac:dyDescent="0.2">
      <c r="A135" s="265" t="s">
        <v>313</v>
      </c>
      <c r="B135" s="763" t="s">
        <v>316</v>
      </c>
      <c r="C135" s="764"/>
      <c r="D135" s="765"/>
      <c r="E135" s="438"/>
      <c r="F135" s="53"/>
      <c r="G135" s="53"/>
      <c r="H135" s="198"/>
      <c r="I135" s="237">
        <f>IF($G$15=0,0,ROUND(H135/FplkmBS1,3))</f>
        <v>0</v>
      </c>
      <c r="K135" s="346"/>
      <c r="L135" s="354" t="s">
        <v>71</v>
      </c>
      <c r="M135" s="342"/>
      <c r="N135" s="328"/>
    </row>
    <row r="136" spans="1:14" ht="18" customHeight="1" x14ac:dyDescent="0.2">
      <c r="A136" s="265" t="s">
        <v>423</v>
      </c>
      <c r="B136" s="837" t="s">
        <v>314</v>
      </c>
      <c r="C136" s="838"/>
      <c r="D136" s="839"/>
      <c r="E136" s="438"/>
      <c r="F136" s="53"/>
      <c r="G136" s="53"/>
      <c r="H136" s="198"/>
      <c r="I136" s="237">
        <f>IF($G$15=0,0,ROUND(H136/FplkmBS1,3))</f>
        <v>0</v>
      </c>
      <c r="K136" s="346"/>
      <c r="L136" s="354" t="s">
        <v>71</v>
      </c>
      <c r="M136" s="342"/>
      <c r="N136" s="328"/>
    </row>
    <row r="137" spans="1:14" ht="18" customHeight="1" x14ac:dyDescent="0.2">
      <c r="A137" s="439"/>
      <c r="B137" s="440"/>
      <c r="C137" s="441"/>
      <c r="D137" s="720"/>
      <c r="E137" s="441"/>
      <c r="F137" s="441"/>
      <c r="G137" s="443" t="s">
        <v>315</v>
      </c>
      <c r="H137" s="444">
        <f>ROUND(SUM(H135:H136),2)</f>
        <v>0</v>
      </c>
      <c r="I137" s="240">
        <f>IF($G$15=0,0,ROUND(H137/FplkmBS1,3))</f>
        <v>0</v>
      </c>
    </row>
    <row r="138" spans="1:14" ht="18" customHeight="1" x14ac:dyDescent="0.2">
      <c r="A138" s="249"/>
      <c r="B138" s="250"/>
      <c r="C138" s="250"/>
      <c r="D138" s="250"/>
      <c r="E138" s="251"/>
      <c r="F138" s="252"/>
      <c r="G138" s="253" t="s">
        <v>187</v>
      </c>
      <c r="H138" s="254">
        <f>H132+H124+H137</f>
        <v>0</v>
      </c>
      <c r="I138" s="240">
        <f>IF($G$15=0,0,ROUND(H138/FplkmBS1,3))</f>
        <v>0</v>
      </c>
    </row>
    <row r="139" spans="1:14" s="45" customFormat="1" ht="9.9499999999999993" customHeight="1" x14ac:dyDescent="0.2">
      <c r="A139" s="225" t="s">
        <v>0</v>
      </c>
      <c r="B139" s="226"/>
      <c r="C139" s="226"/>
      <c r="D139" s="226"/>
      <c r="E139" s="227"/>
      <c r="F139" s="228"/>
      <c r="G139" s="229"/>
      <c r="H139" s="247"/>
      <c r="I139" s="52"/>
      <c r="K139" s="66"/>
      <c r="L139" s="66"/>
    </row>
    <row r="140" spans="1:14" ht="18" customHeight="1" x14ac:dyDescent="0.2">
      <c r="A140" s="275" t="s">
        <v>133</v>
      </c>
      <c r="B140" s="848" t="s">
        <v>420</v>
      </c>
      <c r="C140" s="848"/>
      <c r="D140" s="848"/>
      <c r="E140" s="848"/>
      <c r="F140" s="848"/>
      <c r="G140" s="848"/>
      <c r="H140" s="271">
        <f>SUM(H34,H45,H51,H61,H67,H81,H97,H106,H112,H124,H132,H137)</f>
        <v>0</v>
      </c>
      <c r="I140" s="240">
        <f>IF($G$15=0,0,ROUND(H140/FplkmBS1,3))</f>
        <v>0</v>
      </c>
    </row>
    <row r="141" spans="1:14" ht="23.25" customHeight="1" x14ac:dyDescent="0.2">
      <c r="A141"/>
      <c r="B141"/>
      <c r="C141"/>
      <c r="D141"/>
      <c r="E141"/>
      <c r="F141"/>
      <c r="G141"/>
      <c r="H141"/>
      <c r="I141"/>
    </row>
    <row r="142" spans="1:14" ht="9" customHeight="1" x14ac:dyDescent="0.2">
      <c r="A142" s="137"/>
      <c r="B142" s="25"/>
      <c r="C142" s="25"/>
      <c r="D142" s="25"/>
      <c r="E142" s="26"/>
      <c r="F142" s="27"/>
      <c r="G142" s="28"/>
      <c r="H142" s="199"/>
      <c r="I142" s="40"/>
      <c r="K142" s="853" t="s">
        <v>261</v>
      </c>
      <c r="L142" s="853"/>
    </row>
    <row r="143" spans="1:14" ht="36" x14ac:dyDescent="0.2">
      <c r="A143" s="235" t="s">
        <v>2</v>
      </c>
      <c r="B143" s="405" t="s">
        <v>3</v>
      </c>
      <c r="C143" s="769" t="s">
        <v>18</v>
      </c>
      <c r="D143" s="769" t="s">
        <v>1</v>
      </c>
      <c r="E143" s="769" t="s">
        <v>29</v>
      </c>
      <c r="F143" s="260" t="s">
        <v>409</v>
      </c>
      <c r="G143" s="260" t="s">
        <v>417</v>
      </c>
      <c r="H143" s="769" t="s">
        <v>416</v>
      </c>
      <c r="I143" s="769" t="s">
        <v>418</v>
      </c>
      <c r="K143" s="769" t="s">
        <v>262</v>
      </c>
      <c r="L143" s="769" t="s">
        <v>263</v>
      </c>
      <c r="N143" s="170" t="s">
        <v>322</v>
      </c>
    </row>
    <row r="144" spans="1:14" x14ac:dyDescent="0.2">
      <c r="A144" s="39"/>
      <c r="B144" s="34"/>
      <c r="C144" s="34"/>
      <c r="D144" s="36"/>
      <c r="E144" s="37"/>
      <c r="F144" s="38"/>
      <c r="G144" s="38"/>
      <c r="H144" s="40"/>
      <c r="I144" s="40"/>
    </row>
    <row r="145" spans="1:14" ht="20.25" customHeight="1" x14ac:dyDescent="0.2">
      <c r="A145" s="854" t="s">
        <v>419</v>
      </c>
      <c r="B145" s="855"/>
      <c r="C145" s="855"/>
      <c r="D145" s="855"/>
      <c r="E145" s="855"/>
      <c r="F145" s="855"/>
      <c r="G145" s="855"/>
      <c r="H145" s="855"/>
      <c r="I145" s="856"/>
    </row>
    <row r="146" spans="1:14" ht="20.25" customHeight="1" x14ac:dyDescent="0.2">
      <c r="A146" s="265" t="s">
        <v>240</v>
      </c>
      <c r="B146" s="700" t="s">
        <v>72</v>
      </c>
      <c r="C146" s="60"/>
      <c r="D146" s="55" t="s">
        <v>51</v>
      </c>
      <c r="E146" s="607"/>
      <c r="F146" s="53"/>
      <c r="G146" s="198"/>
      <c r="H146" s="237">
        <f>IF($G$15=0,0,ROUND(F146/FplkmBS1,3))</f>
        <v>0</v>
      </c>
      <c r="I146" s="237">
        <f>IF($G$15=0,0,ROUND(G146/FplkmBS1,3))</f>
        <v>0</v>
      </c>
      <c r="K146" s="318" t="s">
        <v>71</v>
      </c>
      <c r="L146" s="318"/>
      <c r="N146" s="328"/>
    </row>
    <row r="147" spans="1:14" ht="20.25" customHeight="1" x14ac:dyDescent="0.2">
      <c r="A147" s="265" t="s">
        <v>241</v>
      </c>
      <c r="B147" s="700" t="s">
        <v>294</v>
      </c>
      <c r="C147" s="60"/>
      <c r="D147" s="55" t="s">
        <v>51</v>
      </c>
      <c r="E147" s="607"/>
      <c r="F147" s="53"/>
      <c r="G147" s="198"/>
      <c r="H147" s="237">
        <f t="shared" ref="H147:H152" si="10">IF($G$15=0,0,ROUND(F147/FplkmBS1,3))</f>
        <v>0</v>
      </c>
      <c r="I147" s="237">
        <f t="shared" ref="I147:I158" si="11">IF($G$15=0,0,ROUND(G147/FplkmBS1,3))</f>
        <v>0</v>
      </c>
      <c r="K147" s="318" t="s">
        <v>71</v>
      </c>
      <c r="L147" s="318"/>
      <c r="N147" s="328"/>
    </row>
    <row r="148" spans="1:14" ht="19.5" customHeight="1" x14ac:dyDescent="0.2">
      <c r="A148" s="265" t="s">
        <v>411</v>
      </c>
      <c r="B148" s="700" t="s">
        <v>368</v>
      </c>
      <c r="C148" s="60"/>
      <c r="D148" s="55" t="s">
        <v>51</v>
      </c>
      <c r="E148" s="607"/>
      <c r="F148" s="53"/>
      <c r="G148" s="198"/>
      <c r="H148" s="237">
        <f t="shared" si="10"/>
        <v>0</v>
      </c>
      <c r="I148" s="237">
        <f t="shared" si="11"/>
        <v>0</v>
      </c>
      <c r="K148" s="318" t="s">
        <v>71</v>
      </c>
      <c r="L148" s="318"/>
      <c r="N148" s="328"/>
    </row>
    <row r="149" spans="1:14" ht="21" customHeight="1" x14ac:dyDescent="0.2">
      <c r="A149" s="265" t="s">
        <v>412</v>
      </c>
      <c r="B149" s="759" t="s">
        <v>369</v>
      </c>
      <c r="C149" s="60"/>
      <c r="D149" s="55" t="s">
        <v>51</v>
      </c>
      <c r="E149" s="607"/>
      <c r="F149" s="53"/>
      <c r="G149" s="198"/>
      <c r="H149" s="237">
        <f t="shared" si="10"/>
        <v>0</v>
      </c>
      <c r="I149" s="237">
        <f t="shared" si="11"/>
        <v>0</v>
      </c>
      <c r="K149" s="318" t="s">
        <v>71</v>
      </c>
      <c r="L149" s="318"/>
      <c r="N149" s="328"/>
    </row>
    <row r="150" spans="1:14" ht="22.5" customHeight="1" x14ac:dyDescent="0.2">
      <c r="A150" s="265" t="s">
        <v>413</v>
      </c>
      <c r="B150" s="700" t="s">
        <v>343</v>
      </c>
      <c r="C150" s="53"/>
      <c r="D150" s="53"/>
      <c r="E150" s="53"/>
      <c r="F150" s="53"/>
      <c r="G150" s="198"/>
      <c r="H150" s="237">
        <f t="shared" si="10"/>
        <v>0</v>
      </c>
      <c r="I150" s="237">
        <f t="shared" si="11"/>
        <v>0</v>
      </c>
      <c r="K150" s="354" t="s">
        <v>71</v>
      </c>
      <c r="L150" s="354"/>
      <c r="M150" s="342"/>
      <c r="N150" s="328"/>
    </row>
    <row r="151" spans="1:14" ht="24" customHeight="1" x14ac:dyDescent="0.2">
      <c r="A151" s="265" t="s">
        <v>414</v>
      </c>
      <c r="B151" s="700" t="s">
        <v>135</v>
      </c>
      <c r="C151" s="53"/>
      <c r="D151" s="53"/>
      <c r="E151" s="53"/>
      <c r="F151" s="53"/>
      <c r="G151" s="198"/>
      <c r="H151" s="237">
        <f t="shared" si="10"/>
        <v>0</v>
      </c>
      <c r="I151" s="237">
        <f t="shared" si="11"/>
        <v>0</v>
      </c>
      <c r="K151" s="354" t="s">
        <v>71</v>
      </c>
      <c r="L151" s="354"/>
      <c r="M151" s="342"/>
      <c r="N151" s="328"/>
    </row>
    <row r="152" spans="1:14" ht="21" customHeight="1" x14ac:dyDescent="0.2">
      <c r="A152" s="265" t="s">
        <v>415</v>
      </c>
      <c r="B152" s="700" t="s">
        <v>92</v>
      </c>
      <c r="C152" s="53"/>
      <c r="D152" s="53"/>
      <c r="E152" s="53"/>
      <c r="F152" s="53"/>
      <c r="G152" s="198"/>
      <c r="H152" s="237">
        <f t="shared" si="10"/>
        <v>0</v>
      </c>
      <c r="I152" s="237">
        <f t="shared" si="11"/>
        <v>0</v>
      </c>
      <c r="K152" s="354" t="s">
        <v>71</v>
      </c>
      <c r="L152" s="354"/>
      <c r="M152" s="342"/>
      <c r="N152" s="328"/>
    </row>
    <row r="153" spans="1:14" ht="21" customHeight="1" x14ac:dyDescent="0.2">
      <c r="A153" s="265" t="s">
        <v>424</v>
      </c>
      <c r="B153" s="700" t="s">
        <v>292</v>
      </c>
      <c r="C153" s="53"/>
      <c r="D153" s="53"/>
      <c r="E153" s="53"/>
      <c r="F153" s="53"/>
      <c r="G153" s="198"/>
      <c r="H153" s="237">
        <f t="shared" ref="H153:H158" si="12">IF($G$15=0,0,ROUND(F153/FplkmBS1,3))</f>
        <v>0</v>
      </c>
      <c r="I153" s="237">
        <f t="shared" ref="I153:I157" si="13">IF($G$15=0,0,ROUND(G153/FplkmBS1,3))</f>
        <v>0</v>
      </c>
      <c r="K153" s="354" t="s">
        <v>71</v>
      </c>
      <c r="L153" s="354"/>
      <c r="M153" s="342"/>
      <c r="N153" s="328"/>
    </row>
    <row r="154" spans="1:14" ht="21" customHeight="1" x14ac:dyDescent="0.2">
      <c r="A154" s="265" t="s">
        <v>425</v>
      </c>
      <c r="B154" s="700" t="s">
        <v>429</v>
      </c>
      <c r="C154" s="53"/>
      <c r="D154" s="53"/>
      <c r="E154" s="53"/>
      <c r="F154" s="53"/>
      <c r="G154" s="198"/>
      <c r="H154" s="237">
        <f t="shared" si="12"/>
        <v>0</v>
      </c>
      <c r="I154" s="237">
        <f t="shared" si="13"/>
        <v>0</v>
      </c>
      <c r="K154" s="354" t="s">
        <v>71</v>
      </c>
      <c r="L154" s="354"/>
      <c r="M154" s="342"/>
      <c r="N154" s="328"/>
    </row>
    <row r="155" spans="1:14" ht="27" customHeight="1" x14ac:dyDescent="0.2">
      <c r="A155" s="265" t="s">
        <v>426</v>
      </c>
      <c r="B155" s="700" t="s">
        <v>430</v>
      </c>
      <c r="C155" s="60"/>
      <c r="D155" s="55" t="s">
        <v>433</v>
      </c>
      <c r="E155" s="607"/>
      <c r="F155" s="53"/>
      <c r="G155" s="719">
        <f>ROUND(C155*E155,2)</f>
        <v>0</v>
      </c>
      <c r="H155" s="237">
        <f t="shared" si="12"/>
        <v>0</v>
      </c>
      <c r="I155" s="237">
        <f t="shared" si="13"/>
        <v>0</v>
      </c>
      <c r="K155" s="354" t="s">
        <v>71</v>
      </c>
      <c r="L155" s="354"/>
      <c r="M155" s="342"/>
      <c r="N155" s="328"/>
    </row>
    <row r="156" spans="1:14" ht="21" customHeight="1" x14ac:dyDescent="0.2">
      <c r="A156" s="265" t="s">
        <v>427</v>
      </c>
      <c r="B156" s="700" t="s">
        <v>431</v>
      </c>
      <c r="C156" s="53"/>
      <c r="D156" s="53"/>
      <c r="E156" s="53"/>
      <c r="F156" s="53"/>
      <c r="G156" s="198"/>
      <c r="H156" s="237">
        <f t="shared" si="12"/>
        <v>0</v>
      </c>
      <c r="I156" s="237">
        <f t="shared" si="13"/>
        <v>0</v>
      </c>
      <c r="K156" s="354" t="s">
        <v>71</v>
      </c>
      <c r="L156" s="354"/>
      <c r="M156" s="342"/>
      <c r="N156" s="328"/>
    </row>
    <row r="157" spans="1:14" ht="21.75" customHeight="1" x14ac:dyDescent="0.2">
      <c r="A157" s="265" t="s">
        <v>428</v>
      </c>
      <c r="B157" s="700" t="s">
        <v>432</v>
      </c>
      <c r="C157" s="53"/>
      <c r="D157" s="53"/>
      <c r="E157" s="53"/>
      <c r="F157" s="53"/>
      <c r="G157" s="198"/>
      <c r="H157" s="237">
        <f t="shared" si="12"/>
        <v>0</v>
      </c>
      <c r="I157" s="237">
        <f t="shared" si="13"/>
        <v>0</v>
      </c>
      <c r="K157" s="354" t="s">
        <v>71</v>
      </c>
      <c r="L157" s="354"/>
      <c r="N157" s="328"/>
    </row>
    <row r="158" spans="1:14" ht="18.75" customHeight="1" x14ac:dyDescent="0.2">
      <c r="A158" s="857" t="s">
        <v>410</v>
      </c>
      <c r="B158" s="858"/>
      <c r="C158" s="858"/>
      <c r="D158" s="858"/>
      <c r="E158" s="858"/>
      <c r="F158" s="444">
        <f>ROUND(SUM(F146:F157),2)</f>
        <v>0</v>
      </c>
      <c r="G158" s="444">
        <f>ROUND(SUM(G146:G157),2)</f>
        <v>0</v>
      </c>
      <c r="H158" s="240">
        <f t="shared" si="12"/>
        <v>0</v>
      </c>
      <c r="I158" s="240">
        <f t="shared" si="11"/>
        <v>0</v>
      </c>
    </row>
    <row r="159" spans="1:14" s="19" customFormat="1" ht="18" customHeight="1" x14ac:dyDescent="0.2">
      <c r="A159" s="73"/>
      <c r="B159" s="74"/>
      <c r="C159" s="74"/>
      <c r="D159" s="74"/>
      <c r="E159" s="75"/>
      <c r="F159" s="76"/>
      <c r="G159" s="77"/>
      <c r="H159" s="202"/>
      <c r="I159" s="78"/>
      <c r="J159" s="72"/>
      <c r="K159" s="79"/>
      <c r="L159" s="79"/>
      <c r="M159" s="43"/>
      <c r="N159" s="43"/>
    </row>
    <row r="160" spans="1:14" s="19" customFormat="1" ht="23.25" customHeight="1" x14ac:dyDescent="0.2">
      <c r="A160" s="275" t="s">
        <v>421</v>
      </c>
      <c r="B160" s="848" t="s">
        <v>422</v>
      </c>
      <c r="C160" s="848"/>
      <c r="D160" s="848"/>
      <c r="E160" s="848"/>
      <c r="F160" s="848"/>
      <c r="G160" s="848"/>
      <c r="H160" s="271">
        <f>SUM(H140+F158+G158)</f>
        <v>0</v>
      </c>
      <c r="I160" s="240">
        <f>IF($G$15=0,0,ROUND(H160/FplkmBS1,3))</f>
        <v>0</v>
      </c>
      <c r="J160" s="43"/>
      <c r="K160" s="42"/>
      <c r="L160" s="42"/>
      <c r="M160" s="43"/>
      <c r="N160" s="43"/>
    </row>
    <row r="161" spans="1:14" customFormat="1" ht="18" customHeight="1" x14ac:dyDescent="0.2"/>
    <row r="162" spans="1:14" s="19" customFormat="1" ht="34.5" customHeight="1" x14ac:dyDescent="0.2">
      <c r="A162" s="235" t="s">
        <v>2</v>
      </c>
      <c r="B162" s="830" t="s">
        <v>3</v>
      </c>
      <c r="C162" s="831"/>
      <c r="D162" s="832"/>
      <c r="E162" s="769" t="s">
        <v>18</v>
      </c>
      <c r="F162" s="769" t="s">
        <v>1</v>
      </c>
      <c r="G162" s="769" t="s">
        <v>29</v>
      </c>
      <c r="H162" s="260" t="s">
        <v>30</v>
      </c>
      <c r="I162" s="769" t="s">
        <v>69</v>
      </c>
      <c r="K162" s="42"/>
      <c r="L162" s="42"/>
    </row>
    <row r="163" spans="1:14" s="19" customFormat="1" ht="9.75" customHeight="1" x14ac:dyDescent="0.2">
      <c r="A163" s="225" t="s">
        <v>0</v>
      </c>
      <c r="B163" s="226"/>
      <c r="C163" s="226"/>
      <c r="D163" s="226"/>
      <c r="E163" s="227"/>
      <c r="F163" s="228"/>
      <c r="G163" s="229"/>
      <c r="H163" s="247"/>
      <c r="I163" s="52"/>
      <c r="J163"/>
      <c r="K163"/>
      <c r="L163"/>
      <c r="M163"/>
      <c r="N163"/>
    </row>
    <row r="164" spans="1:14" s="19" customFormat="1" ht="18" customHeight="1" x14ac:dyDescent="0.2">
      <c r="A164" s="224" t="s">
        <v>448</v>
      </c>
      <c r="B164" s="762" t="s">
        <v>46</v>
      </c>
      <c r="C164" s="762"/>
      <c r="D164" s="762"/>
      <c r="E164" s="230"/>
      <c r="F164" s="231"/>
      <c r="G164" s="232"/>
      <c r="H164" s="256"/>
      <c r="I164" s="232"/>
      <c r="J164" s="261"/>
      <c r="K164" s="234"/>
      <c r="L164" s="234"/>
      <c r="M164" s="234"/>
      <c r="N164" s="234"/>
    </row>
    <row r="165" spans="1:14" s="19" customFormat="1" ht="18" customHeight="1" x14ac:dyDescent="0.2">
      <c r="A165" s="30"/>
      <c r="B165" s="30"/>
      <c r="C165" s="30"/>
      <c r="D165" s="30"/>
      <c r="H165" s="201"/>
      <c r="K165" s="42"/>
      <c r="L165" s="42"/>
    </row>
    <row r="166" spans="1:14" s="19" customFormat="1" ht="18" customHeight="1" x14ac:dyDescent="0.2">
      <c r="A166" s="216" t="s">
        <v>449</v>
      </c>
      <c r="B166" s="827" t="s">
        <v>500</v>
      </c>
      <c r="C166" s="828"/>
      <c r="D166" s="828"/>
      <c r="E166" s="828"/>
      <c r="F166" s="828"/>
      <c r="G166" s="828"/>
      <c r="H166" s="828"/>
      <c r="I166" s="829"/>
      <c r="K166" s="42"/>
      <c r="L166" s="42"/>
      <c r="M166" s="859"/>
      <c r="N166" s="859"/>
    </row>
    <row r="167" spans="1:14" s="19" customFormat="1" ht="19.5" customHeight="1" x14ac:dyDescent="0.2">
      <c r="A167" s="217" t="s">
        <v>450</v>
      </c>
      <c r="B167" s="821" t="s">
        <v>345</v>
      </c>
      <c r="C167" s="822"/>
      <c r="D167" s="823"/>
      <c r="E167" s="272">
        <f>G13</f>
        <v>0</v>
      </c>
      <c r="F167" s="273" t="s">
        <v>21</v>
      </c>
      <c r="G167" s="721">
        <v>0</v>
      </c>
      <c r="H167" s="259">
        <f>ROUND(E167*G167,2)</f>
        <v>0</v>
      </c>
      <c r="I167" s="237">
        <f t="shared" ref="I167:I168" si="14">IF($G$15=0,0,ROUND(H167/FplkmBS1,3))</f>
        <v>0</v>
      </c>
      <c r="K167" s="42"/>
      <c r="L167" s="42"/>
      <c r="M167" s="859"/>
      <c r="N167" s="859"/>
    </row>
    <row r="168" spans="1:14" s="19" customFormat="1" ht="18" customHeight="1" x14ac:dyDescent="0.2">
      <c r="A168" s="217" t="s">
        <v>451</v>
      </c>
      <c r="B168" s="756" t="s">
        <v>371</v>
      </c>
      <c r="C168" s="757"/>
      <c r="D168" s="757"/>
      <c r="E168" s="272">
        <f>G14</f>
        <v>176482.92600000001</v>
      </c>
      <c r="F168" s="273" t="s">
        <v>21</v>
      </c>
      <c r="G168" s="274"/>
      <c r="H168" s="259">
        <f>ROUND(E168*G168,2)</f>
        <v>0</v>
      </c>
      <c r="I168" s="237">
        <f t="shared" si="14"/>
        <v>0</v>
      </c>
      <c r="K168" s="42"/>
      <c r="L168" s="42"/>
      <c r="M168" s="859"/>
      <c r="N168" s="859"/>
    </row>
    <row r="169" spans="1:14" s="19" customFormat="1" ht="18" customHeight="1" x14ac:dyDescent="0.2">
      <c r="A169" s="238"/>
      <c r="B169" s="824" t="s">
        <v>455</v>
      </c>
      <c r="C169" s="825"/>
      <c r="D169" s="825"/>
      <c r="E169" s="825"/>
      <c r="F169" s="825"/>
      <c r="G169" s="826"/>
      <c r="H169" s="239">
        <f>ROUND(SUM(H167:H168),2)</f>
        <v>0</v>
      </c>
      <c r="I169" s="240">
        <f>IF($G$15=0,0,ROUND(H169/FplkmBS1,3))</f>
        <v>0</v>
      </c>
      <c r="K169" s="42"/>
      <c r="L169" s="42"/>
      <c r="M169" s="859"/>
      <c r="N169" s="859"/>
    </row>
    <row r="170" spans="1:14" s="19" customFormat="1" ht="18" customHeight="1" x14ac:dyDescent="0.2">
      <c r="A170" s="30"/>
      <c r="B170" s="30"/>
      <c r="C170" s="30"/>
      <c r="D170" s="30"/>
      <c r="H170" s="201"/>
      <c r="K170" s="42"/>
      <c r="L170" s="42"/>
      <c r="M170" s="859"/>
      <c r="N170" s="859"/>
    </row>
    <row r="171" spans="1:14" s="19" customFormat="1" ht="18" customHeight="1" x14ac:dyDescent="0.2">
      <c r="A171" s="216" t="s">
        <v>452</v>
      </c>
      <c r="B171" s="827" t="s">
        <v>501</v>
      </c>
      <c r="C171" s="828"/>
      <c r="D171" s="828"/>
      <c r="E171" s="828"/>
      <c r="F171" s="828"/>
      <c r="G171" s="828"/>
      <c r="H171" s="828"/>
      <c r="I171" s="829"/>
      <c r="K171" s="42"/>
      <c r="L171" s="42"/>
      <c r="M171" s="859"/>
      <c r="N171" s="859"/>
    </row>
    <row r="172" spans="1:14" s="19" customFormat="1" ht="18.75" customHeight="1" x14ac:dyDescent="0.2">
      <c r="A172" s="217" t="s">
        <v>453</v>
      </c>
      <c r="B172" s="821" t="str">
        <f>B167</f>
        <v>TLBV</v>
      </c>
      <c r="C172" s="822"/>
      <c r="D172" s="822"/>
      <c r="E172" s="822"/>
      <c r="F172" s="822"/>
      <c r="G172" s="823"/>
      <c r="H172" s="719">
        <v>0</v>
      </c>
      <c r="I172" s="237">
        <f>IF($G$15=0,0,ROUND(H172/FplkmBS1,3))</f>
        <v>0</v>
      </c>
      <c r="K172" s="42"/>
      <c r="L172" s="42"/>
      <c r="M172" s="859"/>
      <c r="N172" s="859"/>
    </row>
    <row r="173" spans="1:14" s="19" customFormat="1" ht="18" customHeight="1" x14ac:dyDescent="0.2">
      <c r="A173" s="217" t="s">
        <v>454</v>
      </c>
      <c r="B173" s="756" t="s">
        <v>371</v>
      </c>
      <c r="C173" s="757"/>
      <c r="D173" s="757"/>
      <c r="E173" s="757"/>
      <c r="F173" s="757"/>
      <c r="G173" s="758"/>
      <c r="H173" s="198"/>
      <c r="I173" s="237">
        <f>IF($G$15=0,0,ROUND(H173/FplkmBS1,3))</f>
        <v>0</v>
      </c>
      <c r="K173" s="42"/>
      <c r="L173" s="42"/>
      <c r="M173" s="859"/>
      <c r="N173" s="859"/>
    </row>
    <row r="174" spans="1:14" s="19" customFormat="1" ht="20.100000000000001" customHeight="1" x14ac:dyDescent="0.2">
      <c r="A174" s="238"/>
      <c r="B174" s="824" t="s">
        <v>456</v>
      </c>
      <c r="C174" s="825"/>
      <c r="D174" s="825"/>
      <c r="E174" s="825"/>
      <c r="F174" s="825"/>
      <c r="G174" s="826"/>
      <c r="H174" s="239">
        <f>ROUND(SUM(H172:H173),2)</f>
        <v>0</v>
      </c>
      <c r="I174" s="240">
        <f>IF($G$15=0,0,ROUND(H174/FplkmBS1,3))</f>
        <v>0</v>
      </c>
      <c r="K174" s="42"/>
      <c r="L174" s="42"/>
    </row>
    <row r="175" spans="1:14" s="19" customFormat="1" ht="20.100000000000001" customHeight="1" x14ac:dyDescent="0.2">
      <c r="A175" s="30"/>
      <c r="B175" s="30"/>
      <c r="C175" s="30"/>
      <c r="D175" s="30"/>
      <c r="K175" s="42"/>
      <c r="L175" s="42"/>
    </row>
    <row r="176" spans="1:14" s="19" customFormat="1" ht="20.100000000000001" customHeight="1" x14ac:dyDescent="0.2">
      <c r="A176" s="270"/>
      <c r="B176" s="861" t="s">
        <v>457</v>
      </c>
      <c r="C176" s="861"/>
      <c r="D176" s="861"/>
      <c r="E176" s="861"/>
      <c r="F176" s="861"/>
      <c r="G176" s="861"/>
      <c r="H176" s="271">
        <f>H169+H174</f>
        <v>0</v>
      </c>
      <c r="I176" s="240">
        <f>IF($G$15=0,0,ROUND(H176/FplkmBS1,3))</f>
        <v>0</v>
      </c>
      <c r="J176" s="30"/>
      <c r="K176" s="66"/>
      <c r="L176" s="66"/>
    </row>
    <row r="177" spans="1:14" s="19" customFormat="1" ht="20.100000000000001" customHeight="1" x14ac:dyDescent="0.2">
      <c r="A177" s="30"/>
      <c r="B177" s="30"/>
      <c r="C177" s="30"/>
      <c r="D177" s="30"/>
      <c r="E177" s="30"/>
      <c r="F177" s="30"/>
      <c r="G177" s="30"/>
      <c r="H177" s="277"/>
      <c r="I177" s="30"/>
      <c r="J177" s="30"/>
      <c r="K177" s="66"/>
      <c r="L177" s="66"/>
    </row>
    <row r="178" spans="1:14" s="19" customFormat="1" ht="20.100000000000001" customHeight="1" x14ac:dyDescent="0.2">
      <c r="A178" s="840"/>
      <c r="B178" s="840"/>
      <c r="C178" s="840"/>
      <c r="D178" s="840"/>
      <c r="E178" s="840"/>
      <c r="F178" s="840"/>
      <c r="G178" s="840"/>
      <c r="H178" s="840"/>
      <c r="I178" s="30"/>
      <c r="J178" s="30"/>
      <c r="K178" s="66"/>
      <c r="L178" s="66"/>
    </row>
    <row r="179" spans="1:14" s="19" customFormat="1" ht="20.100000000000001" customHeight="1" x14ac:dyDescent="0.2">
      <c r="A179" s="30"/>
      <c r="B179" s="30"/>
      <c r="C179" s="30"/>
      <c r="D179" s="30"/>
      <c r="E179" s="30"/>
      <c r="F179" s="30"/>
      <c r="G179" s="30"/>
      <c r="H179" s="30"/>
      <c r="I179" s="30"/>
      <c r="J179" s="30"/>
      <c r="K179" s="66"/>
      <c r="L179" s="66"/>
    </row>
    <row r="180" spans="1:14" ht="9.9499999999999993" customHeight="1" x14ac:dyDescent="0.2">
      <c r="A180" s="30"/>
      <c r="B180" s="30"/>
      <c r="C180" s="30"/>
      <c r="D180" s="30"/>
      <c r="E180" s="30"/>
      <c r="F180" s="30"/>
      <c r="G180" s="30"/>
      <c r="H180" s="30"/>
      <c r="I180" s="30"/>
      <c r="J180" s="30"/>
      <c r="K180" s="66"/>
      <c r="L180" s="66"/>
      <c r="M180" s="19"/>
      <c r="N180" s="19"/>
    </row>
    <row r="181" spans="1:14" ht="9.9499999999999993" customHeight="1" x14ac:dyDescent="0.2">
      <c r="A181" s="30"/>
      <c r="B181" s="30"/>
      <c r="C181" s="30"/>
      <c r="D181" s="30"/>
      <c r="E181" s="30"/>
      <c r="F181" s="30"/>
      <c r="G181" s="30"/>
      <c r="H181" s="30"/>
      <c r="I181" s="30"/>
      <c r="J181" s="30"/>
      <c r="K181" s="66"/>
      <c r="L181" s="66"/>
      <c r="M181" s="19"/>
      <c r="N181" s="19"/>
    </row>
    <row r="182" spans="1:14" ht="9.9499999999999993" customHeight="1" x14ac:dyDescent="0.2">
      <c r="A182" s="30"/>
      <c r="B182" s="30"/>
      <c r="C182" s="30"/>
      <c r="D182" s="30"/>
      <c r="E182" s="30"/>
      <c r="F182" s="30"/>
      <c r="G182" s="30"/>
      <c r="H182" s="30"/>
      <c r="I182" s="30"/>
      <c r="J182" s="45"/>
      <c r="K182" s="66"/>
      <c r="L182" s="66"/>
    </row>
    <row r="183" spans="1:14" x14ac:dyDescent="0.2">
      <c r="A183" s="30"/>
      <c r="B183" s="30"/>
      <c r="C183" s="30"/>
      <c r="D183" s="30"/>
      <c r="E183" s="30"/>
      <c r="F183" s="30"/>
      <c r="G183" s="30"/>
      <c r="H183" s="30"/>
      <c r="I183" s="30"/>
      <c r="J183" s="45"/>
      <c r="K183" s="66"/>
      <c r="L183" s="66"/>
    </row>
    <row r="184" spans="1:14" x14ac:dyDescent="0.2">
      <c r="A184" s="30"/>
      <c r="B184" s="30"/>
      <c r="C184" s="30"/>
      <c r="D184" s="30"/>
      <c r="E184" s="30"/>
      <c r="F184" s="30"/>
      <c r="G184" s="30"/>
      <c r="H184" s="30"/>
      <c r="I184" s="30"/>
      <c r="J184" s="45"/>
      <c r="K184" s="66"/>
      <c r="L184" s="66"/>
    </row>
    <row r="185" spans="1:14" x14ac:dyDescent="0.2">
      <c r="A185" s="39"/>
      <c r="B185" s="34"/>
      <c r="C185" s="34"/>
      <c r="D185" s="34"/>
      <c r="E185" s="36"/>
      <c r="F185" s="37"/>
      <c r="G185" s="38"/>
      <c r="H185" s="38"/>
      <c r="I185" s="40"/>
      <c r="J185" s="45"/>
      <c r="K185" s="66"/>
      <c r="L185" s="66"/>
    </row>
    <row r="186" spans="1:14" x14ac:dyDescent="0.2">
      <c r="A186" s="39"/>
      <c r="B186" s="34"/>
      <c r="C186" s="34"/>
      <c r="D186" s="34"/>
      <c r="E186" s="36"/>
      <c r="F186" s="37"/>
      <c r="G186" s="38"/>
      <c r="H186" s="38"/>
      <c r="I186" s="40"/>
      <c r="J186" s="45"/>
      <c r="K186" s="66"/>
      <c r="L186" s="66"/>
    </row>
    <row r="187" spans="1:14" x14ac:dyDescent="0.2">
      <c r="A187" s="39"/>
      <c r="B187" s="34"/>
      <c r="C187" s="34"/>
      <c r="D187" s="34"/>
      <c r="E187" s="36"/>
      <c r="F187" s="37"/>
      <c r="G187" s="38"/>
      <c r="H187" s="38"/>
      <c r="I187" s="40"/>
      <c r="J187" s="45"/>
      <c r="K187" s="66"/>
      <c r="L187" s="66"/>
    </row>
    <row r="188" spans="1:14" x14ac:dyDescent="0.2">
      <c r="A188" s="45"/>
      <c r="B188" s="45"/>
      <c r="C188" s="45"/>
      <c r="D188" s="45"/>
      <c r="E188" s="45"/>
      <c r="F188" s="45"/>
      <c r="G188" s="45"/>
      <c r="H188" s="45"/>
      <c r="I188" s="278"/>
      <c r="J188" s="45"/>
      <c r="K188" s="66"/>
      <c r="L188" s="66"/>
    </row>
    <row r="189" spans="1:14" x14ac:dyDescent="0.2">
      <c r="A189" s="41"/>
      <c r="B189" s="2"/>
      <c r="E189" s="279"/>
      <c r="F189" s="280"/>
      <c r="G189" s="45"/>
      <c r="H189" s="45"/>
      <c r="I189" s="278"/>
      <c r="J189" s="45"/>
      <c r="K189" s="66"/>
      <c r="L189" s="66"/>
    </row>
    <row r="190" spans="1:14" x14ac:dyDescent="0.2">
      <c r="A190" s="41"/>
      <c r="B190" s="2"/>
      <c r="E190" s="279"/>
      <c r="F190" s="280"/>
      <c r="G190" s="45"/>
      <c r="H190" s="45"/>
      <c r="I190" s="278"/>
      <c r="J190" s="45"/>
      <c r="K190" s="66"/>
      <c r="L190" s="66"/>
    </row>
    <row r="191" spans="1:14" x14ac:dyDescent="0.2">
      <c r="A191" s="41"/>
      <c r="B191" s="2"/>
      <c r="E191" s="279"/>
      <c r="F191" s="280"/>
      <c r="G191" s="45"/>
      <c r="H191" s="45"/>
      <c r="I191" s="278"/>
      <c r="J191" s="45"/>
      <c r="K191" s="66"/>
      <c r="L191" s="66"/>
    </row>
    <row r="192" spans="1:14" x14ac:dyDescent="0.2">
      <c r="A192" s="41"/>
      <c r="B192" s="2"/>
      <c r="E192" s="279"/>
      <c r="F192" s="280"/>
      <c r="G192" s="45"/>
      <c r="H192" s="45"/>
      <c r="I192" s="278"/>
      <c r="J192" s="45"/>
      <c r="K192" s="66"/>
      <c r="L192" s="66"/>
    </row>
    <row r="193" spans="1:12" x14ac:dyDescent="0.2">
      <c r="A193" s="41"/>
      <c r="B193" s="2"/>
      <c r="E193" s="279"/>
      <c r="F193" s="280"/>
      <c r="G193" s="45"/>
      <c r="H193" s="45"/>
      <c r="I193" s="278"/>
      <c r="J193" s="45"/>
      <c r="K193" s="66"/>
      <c r="L193" s="66"/>
    </row>
    <row r="194" spans="1:12" x14ac:dyDescent="0.2">
      <c r="A194" s="41"/>
      <c r="B194" s="2"/>
      <c r="E194" s="279"/>
      <c r="F194" s="280"/>
      <c r="G194" s="45"/>
      <c r="H194" s="45"/>
      <c r="I194" s="278"/>
      <c r="J194" s="45"/>
      <c r="K194" s="66"/>
      <c r="L194" s="66"/>
    </row>
    <row r="195" spans="1:12" x14ac:dyDescent="0.2">
      <c r="A195" s="41"/>
      <c r="B195" s="2"/>
      <c r="E195" s="279"/>
      <c r="F195" s="280"/>
      <c r="G195" s="45"/>
      <c r="H195" s="45"/>
      <c r="I195" s="278"/>
      <c r="J195" s="45"/>
      <c r="K195" s="66"/>
      <c r="L195" s="66"/>
    </row>
    <row r="196" spans="1:12" x14ac:dyDescent="0.2">
      <c r="A196" s="41"/>
      <c r="B196" s="2"/>
      <c r="E196" s="279"/>
      <c r="F196" s="280"/>
      <c r="G196" s="45"/>
      <c r="H196" s="45"/>
      <c r="I196" s="278"/>
      <c r="J196" s="45"/>
      <c r="K196" s="66"/>
      <c r="L196" s="66"/>
    </row>
    <row r="197" spans="1:12" x14ac:dyDescent="0.2">
      <c r="A197" s="41"/>
      <c r="B197" s="2"/>
      <c r="E197" s="279"/>
      <c r="F197" s="280"/>
      <c r="G197" s="45"/>
      <c r="H197" s="45"/>
      <c r="I197" s="278"/>
      <c r="J197" s="45"/>
      <c r="K197" s="66"/>
      <c r="L197" s="66"/>
    </row>
    <row r="198" spans="1:12" x14ac:dyDescent="0.2">
      <c r="A198" s="41"/>
      <c r="B198" s="2"/>
      <c r="E198" s="279"/>
      <c r="F198" s="280"/>
      <c r="G198" s="45"/>
      <c r="H198" s="45"/>
      <c r="I198" s="278"/>
      <c r="J198" s="45"/>
      <c r="K198" s="66"/>
      <c r="L198" s="66"/>
    </row>
    <row r="199" spans="1:12" x14ac:dyDescent="0.2">
      <c r="A199" s="41"/>
      <c r="B199" s="2"/>
      <c r="E199" s="279"/>
      <c r="F199" s="280"/>
      <c r="G199" s="45"/>
      <c r="H199" s="45"/>
      <c r="I199" s="278"/>
      <c r="J199" s="45"/>
      <c r="K199" s="66"/>
      <c r="L199" s="66"/>
    </row>
    <row r="200" spans="1:12" x14ac:dyDescent="0.2">
      <c r="A200" s="41"/>
      <c r="B200" s="2"/>
      <c r="E200" s="279"/>
      <c r="F200" s="280"/>
      <c r="G200" s="45"/>
      <c r="H200" s="45"/>
      <c r="I200" s="278"/>
      <c r="J200" s="45"/>
      <c r="K200" s="66"/>
      <c r="L200" s="66"/>
    </row>
    <row r="201" spans="1:12" x14ac:dyDescent="0.2">
      <c r="A201" s="41"/>
      <c r="B201" s="2"/>
      <c r="E201" s="279"/>
      <c r="F201" s="280"/>
      <c r="G201" s="45"/>
      <c r="H201" s="45"/>
      <c r="I201" s="278"/>
      <c r="J201" s="45"/>
      <c r="K201" s="66"/>
      <c r="L201" s="66"/>
    </row>
    <row r="202" spans="1:12" x14ac:dyDescent="0.2">
      <c r="A202" s="41"/>
      <c r="B202" s="2"/>
      <c r="E202" s="279"/>
      <c r="F202" s="280"/>
      <c r="G202" s="45"/>
      <c r="H202" s="45"/>
      <c r="I202" s="278"/>
      <c r="J202" s="45"/>
      <c r="K202" s="66"/>
      <c r="L202" s="66"/>
    </row>
    <row r="203" spans="1:12" x14ac:dyDescent="0.2">
      <c r="A203" s="41"/>
      <c r="B203" s="2"/>
      <c r="E203" s="279"/>
      <c r="F203" s="280"/>
      <c r="G203" s="45"/>
      <c r="H203" s="45"/>
      <c r="I203" s="278"/>
      <c r="J203" s="45"/>
      <c r="K203" s="66"/>
      <c r="L203" s="66"/>
    </row>
    <row r="204" spans="1:12" x14ac:dyDescent="0.2">
      <c r="A204" s="41"/>
      <c r="B204" s="2"/>
      <c r="E204" s="279"/>
      <c r="F204" s="280"/>
      <c r="G204" s="45"/>
      <c r="H204" s="45"/>
      <c r="I204" s="278"/>
      <c r="J204" s="45"/>
      <c r="K204" s="66"/>
      <c r="L204" s="66"/>
    </row>
    <row r="205" spans="1:12" x14ac:dyDescent="0.2">
      <c r="A205" s="41"/>
      <c r="B205" s="2"/>
      <c r="E205" s="279"/>
      <c r="F205" s="280"/>
      <c r="G205" s="45"/>
      <c r="H205" s="45"/>
      <c r="I205" s="278"/>
      <c r="J205" s="45"/>
      <c r="K205" s="66"/>
      <c r="L205" s="66"/>
    </row>
    <row r="206" spans="1:12" x14ac:dyDescent="0.2">
      <c r="A206" s="41"/>
      <c r="B206" s="2"/>
      <c r="E206" s="279"/>
      <c r="F206" s="280"/>
      <c r="G206" s="45"/>
      <c r="H206" s="45"/>
      <c r="I206" s="278"/>
      <c r="J206" s="45"/>
      <c r="K206" s="66"/>
      <c r="L206" s="66"/>
    </row>
    <row r="207" spans="1:12" x14ac:dyDescent="0.2">
      <c r="A207" s="41"/>
      <c r="B207" s="2"/>
      <c r="E207" s="279"/>
      <c r="F207" s="280"/>
      <c r="G207" s="45"/>
      <c r="H207" s="45"/>
      <c r="I207" s="278"/>
      <c r="J207" s="45"/>
      <c r="K207" s="66"/>
      <c r="L207" s="66"/>
    </row>
    <row r="208" spans="1:12" x14ac:dyDescent="0.2">
      <c r="A208" s="41"/>
      <c r="B208" s="2"/>
      <c r="E208" s="279"/>
      <c r="F208" s="280"/>
      <c r="G208" s="45"/>
      <c r="H208" s="45"/>
      <c r="I208" s="278"/>
      <c r="J208" s="45"/>
      <c r="K208" s="66"/>
      <c r="L208" s="66"/>
    </row>
    <row r="209" spans="1:12" x14ac:dyDescent="0.2">
      <c r="A209" s="41"/>
      <c r="B209" s="2"/>
      <c r="E209" s="279"/>
      <c r="F209" s="280"/>
      <c r="G209" s="45"/>
      <c r="H209" s="45"/>
      <c r="I209" s="278"/>
      <c r="J209" s="45"/>
      <c r="K209" s="66"/>
      <c r="L209" s="66"/>
    </row>
    <row r="210" spans="1:12" x14ac:dyDescent="0.2">
      <c r="A210" s="41"/>
      <c r="B210" s="2"/>
      <c r="E210" s="279"/>
      <c r="F210" s="280"/>
      <c r="G210" s="45"/>
      <c r="H210" s="45"/>
      <c r="I210" s="278"/>
      <c r="J210" s="45"/>
      <c r="K210" s="66"/>
      <c r="L210" s="66"/>
    </row>
    <row r="211" spans="1:12" x14ac:dyDescent="0.2">
      <c r="A211" s="41"/>
      <c r="B211" s="2"/>
      <c r="E211" s="279"/>
      <c r="F211" s="280"/>
      <c r="G211" s="45"/>
      <c r="H211" s="45"/>
      <c r="I211" s="278"/>
      <c r="J211" s="45"/>
      <c r="K211" s="66"/>
      <c r="L211" s="66"/>
    </row>
    <row r="212" spans="1:12" x14ac:dyDescent="0.2">
      <c r="A212" s="41"/>
      <c r="B212" s="2"/>
      <c r="E212" s="279"/>
      <c r="F212" s="280"/>
      <c r="G212" s="45"/>
      <c r="H212" s="45"/>
      <c r="I212" s="278"/>
      <c r="J212" s="45"/>
      <c r="K212" s="66"/>
      <c r="L212" s="66"/>
    </row>
    <row r="213" spans="1:12" x14ac:dyDescent="0.2">
      <c r="A213" s="41"/>
      <c r="B213" s="2"/>
      <c r="E213" s="279"/>
      <c r="F213" s="280"/>
      <c r="G213" s="45"/>
      <c r="H213" s="45"/>
      <c r="I213" s="278"/>
      <c r="J213" s="45"/>
      <c r="K213" s="66"/>
      <c r="L213" s="66"/>
    </row>
    <row r="214" spans="1:12" x14ac:dyDescent="0.2">
      <c r="A214" s="41"/>
      <c r="B214" s="2"/>
      <c r="E214" s="279"/>
      <c r="F214" s="280"/>
      <c r="G214" s="45"/>
      <c r="H214" s="45"/>
      <c r="I214" s="278"/>
      <c r="J214" s="45"/>
      <c r="K214" s="66"/>
      <c r="L214" s="66"/>
    </row>
    <row r="215" spans="1:12" x14ac:dyDescent="0.2">
      <c r="A215" s="41"/>
      <c r="B215" s="2"/>
      <c r="E215" s="279"/>
      <c r="F215" s="280"/>
      <c r="G215" s="45"/>
      <c r="H215" s="45"/>
      <c r="I215" s="278"/>
      <c r="J215" s="45"/>
      <c r="K215" s="66"/>
      <c r="L215" s="66"/>
    </row>
    <row r="216" spans="1:12" x14ac:dyDescent="0.2">
      <c r="A216" s="41"/>
      <c r="B216" s="2"/>
      <c r="E216" s="279"/>
      <c r="F216" s="280"/>
      <c r="G216" s="45"/>
      <c r="H216" s="45"/>
      <c r="I216" s="278"/>
      <c r="J216" s="45"/>
      <c r="K216" s="66"/>
      <c r="L216" s="66"/>
    </row>
    <row r="217" spans="1:12" x14ac:dyDescent="0.2">
      <c r="A217" s="41"/>
      <c r="B217" s="2"/>
      <c r="E217" s="279"/>
      <c r="F217" s="280"/>
      <c r="G217" s="45"/>
      <c r="H217" s="45"/>
      <c r="I217" s="278"/>
      <c r="J217" s="45"/>
      <c r="K217" s="66"/>
      <c r="L217" s="66"/>
    </row>
    <row r="218" spans="1:12" x14ac:dyDescent="0.2">
      <c r="A218" s="41"/>
      <c r="B218" s="2"/>
      <c r="E218" s="279"/>
      <c r="F218" s="280"/>
      <c r="G218" s="45"/>
      <c r="H218" s="45"/>
      <c r="I218" s="278"/>
      <c r="J218" s="45"/>
      <c r="K218" s="66"/>
      <c r="L218" s="66"/>
    </row>
    <row r="219" spans="1:12" x14ac:dyDescent="0.2">
      <c r="A219" s="41"/>
      <c r="B219" s="2"/>
      <c r="E219" s="279"/>
      <c r="F219" s="280"/>
      <c r="G219" s="45"/>
      <c r="H219" s="45"/>
      <c r="I219" s="278"/>
      <c r="J219" s="45"/>
      <c r="K219" s="66"/>
      <c r="L219" s="66"/>
    </row>
    <row r="220" spans="1:12" x14ac:dyDescent="0.2">
      <c r="A220" s="41"/>
      <c r="B220" s="2"/>
      <c r="E220" s="279"/>
      <c r="F220" s="280"/>
      <c r="G220" s="45"/>
      <c r="H220" s="45"/>
      <c r="I220" s="278"/>
      <c r="J220" s="45"/>
      <c r="K220" s="66"/>
      <c r="L220" s="66"/>
    </row>
    <row r="221" spans="1:12" x14ac:dyDescent="0.2">
      <c r="A221" s="41"/>
      <c r="B221" s="2"/>
      <c r="E221" s="279"/>
      <c r="F221" s="280"/>
      <c r="G221" s="45"/>
      <c r="H221" s="45"/>
      <c r="I221" s="278"/>
      <c r="J221" s="45"/>
      <c r="K221" s="66"/>
      <c r="L221" s="66"/>
    </row>
    <row r="222" spans="1:12" x14ac:dyDescent="0.2">
      <c r="A222" s="41"/>
      <c r="B222" s="2"/>
      <c r="E222" s="279"/>
      <c r="F222" s="280"/>
      <c r="G222" s="45"/>
      <c r="H222" s="45"/>
      <c r="I222" s="278"/>
      <c r="J222" s="45"/>
      <c r="K222" s="66"/>
      <c r="L222" s="66"/>
    </row>
    <row r="223" spans="1:12" x14ac:dyDescent="0.2">
      <c r="A223" s="41"/>
      <c r="B223" s="2"/>
      <c r="E223" s="279"/>
      <c r="F223" s="280"/>
      <c r="G223" s="45"/>
      <c r="H223" s="45"/>
      <c r="I223" s="278"/>
      <c r="J223" s="45"/>
      <c r="K223" s="66"/>
      <c r="L223" s="66"/>
    </row>
    <row r="224" spans="1:12" x14ac:dyDescent="0.2">
      <c r="A224" s="41"/>
      <c r="B224" s="2"/>
      <c r="E224" s="279"/>
      <c r="F224" s="280"/>
      <c r="G224" s="45"/>
      <c r="H224" s="45"/>
      <c r="I224" s="278"/>
      <c r="J224" s="45"/>
      <c r="K224" s="66"/>
      <c r="L224" s="66"/>
    </row>
    <row r="225" spans="1:12" x14ac:dyDescent="0.2">
      <c r="A225" s="41"/>
      <c r="B225" s="2"/>
      <c r="E225" s="279"/>
      <c r="F225" s="280"/>
      <c r="G225" s="45"/>
      <c r="H225" s="45"/>
      <c r="I225" s="278"/>
      <c r="J225" s="45"/>
      <c r="K225" s="66"/>
      <c r="L225" s="66"/>
    </row>
    <row r="226" spans="1:12" x14ac:dyDescent="0.2">
      <c r="A226" s="41"/>
      <c r="B226" s="2"/>
      <c r="E226" s="279"/>
      <c r="F226" s="280"/>
      <c r="G226" s="45"/>
      <c r="H226" s="45"/>
      <c r="I226" s="278"/>
      <c r="J226" s="45"/>
      <c r="K226" s="66"/>
      <c r="L226" s="66"/>
    </row>
    <row r="227" spans="1:12" x14ac:dyDescent="0.2">
      <c r="A227" s="41"/>
      <c r="B227" s="2"/>
      <c r="E227" s="279"/>
      <c r="F227" s="280"/>
      <c r="G227" s="45"/>
      <c r="H227" s="45"/>
      <c r="I227" s="278"/>
      <c r="J227" s="45"/>
      <c r="K227" s="66"/>
      <c r="L227" s="66"/>
    </row>
    <row r="228" spans="1:12" x14ac:dyDescent="0.2">
      <c r="A228" s="41"/>
      <c r="B228" s="2"/>
      <c r="E228" s="279"/>
      <c r="F228" s="280"/>
      <c r="G228" s="45"/>
      <c r="H228" s="45"/>
      <c r="I228" s="278"/>
      <c r="J228" s="45"/>
      <c r="K228" s="66"/>
      <c r="L228" s="66"/>
    </row>
    <row r="229" spans="1:12" x14ac:dyDescent="0.2">
      <c r="A229" s="41"/>
      <c r="B229" s="2"/>
      <c r="E229" s="279"/>
      <c r="F229" s="280"/>
      <c r="G229" s="45"/>
      <c r="H229" s="45"/>
      <c r="I229" s="278"/>
      <c r="J229" s="45"/>
      <c r="K229" s="66"/>
      <c r="L229" s="66"/>
    </row>
    <row r="230" spans="1:12" x14ac:dyDescent="0.2">
      <c r="A230" s="41"/>
      <c r="B230" s="2"/>
      <c r="E230" s="279"/>
      <c r="F230" s="280"/>
      <c r="G230" s="45"/>
      <c r="H230" s="45"/>
      <c r="I230" s="278"/>
      <c r="J230" s="45"/>
      <c r="K230" s="66"/>
      <c r="L230" s="66"/>
    </row>
    <row r="231" spans="1:12" x14ac:dyDescent="0.2">
      <c r="A231" s="41"/>
      <c r="B231" s="2"/>
      <c r="E231" s="279"/>
      <c r="F231" s="280"/>
      <c r="G231" s="45"/>
      <c r="H231" s="45"/>
      <c r="I231" s="278"/>
      <c r="J231" s="45"/>
      <c r="K231" s="66"/>
      <c r="L231" s="66"/>
    </row>
    <row r="232" spans="1:12" x14ac:dyDescent="0.2">
      <c r="A232" s="41"/>
      <c r="B232" s="2"/>
      <c r="E232" s="279"/>
      <c r="F232" s="280"/>
      <c r="G232" s="45"/>
      <c r="H232" s="45"/>
      <c r="I232" s="278"/>
      <c r="J232" s="45"/>
      <c r="K232" s="66"/>
      <c r="L232" s="66"/>
    </row>
    <row r="233" spans="1:12" x14ac:dyDescent="0.2">
      <c r="A233" s="41"/>
      <c r="B233" s="2"/>
      <c r="E233" s="279"/>
      <c r="F233" s="280"/>
      <c r="G233" s="45"/>
      <c r="H233" s="45"/>
      <c r="I233" s="278"/>
      <c r="J233" s="45"/>
      <c r="K233" s="66"/>
      <c r="L233" s="66"/>
    </row>
    <row r="234" spans="1:12" x14ac:dyDescent="0.2">
      <c r="A234" s="41"/>
      <c r="B234" s="2"/>
      <c r="E234" s="279"/>
      <c r="F234" s="280"/>
      <c r="G234" s="45"/>
      <c r="H234" s="45"/>
      <c r="I234" s="278"/>
      <c r="J234" s="45"/>
      <c r="K234" s="66"/>
      <c r="L234" s="66"/>
    </row>
    <row r="235" spans="1:12" x14ac:dyDescent="0.2">
      <c r="A235" s="41"/>
      <c r="B235" s="2"/>
      <c r="E235" s="279"/>
      <c r="F235" s="280"/>
      <c r="G235" s="45"/>
      <c r="H235" s="45"/>
      <c r="I235" s="278"/>
      <c r="J235" s="45"/>
      <c r="K235" s="66"/>
      <c r="L235" s="66"/>
    </row>
    <row r="236" spans="1:12" x14ac:dyDescent="0.2">
      <c r="A236" s="41"/>
      <c r="B236" s="2"/>
      <c r="E236" s="279"/>
      <c r="F236" s="280"/>
      <c r="G236" s="45"/>
      <c r="H236" s="45"/>
      <c r="I236" s="278"/>
      <c r="J236" s="45"/>
      <c r="K236" s="66"/>
      <c r="L236" s="66"/>
    </row>
    <row r="237" spans="1:12" x14ac:dyDescent="0.2">
      <c r="A237" s="41"/>
      <c r="B237" s="2"/>
      <c r="E237" s="279"/>
      <c r="F237" s="280"/>
      <c r="G237" s="45"/>
      <c r="H237" s="45"/>
      <c r="I237" s="278"/>
      <c r="J237" s="45"/>
      <c r="K237" s="66"/>
      <c r="L237" s="66"/>
    </row>
    <row r="238" spans="1:12" x14ac:dyDescent="0.2">
      <c r="A238" s="41"/>
      <c r="B238" s="2"/>
      <c r="E238" s="279"/>
      <c r="F238" s="280"/>
      <c r="G238" s="45"/>
      <c r="H238" s="45"/>
      <c r="I238" s="278"/>
      <c r="J238" s="45"/>
      <c r="K238" s="66"/>
      <c r="L238" s="66"/>
    </row>
    <row r="239" spans="1:12" x14ac:dyDescent="0.2">
      <c r="A239" s="41"/>
      <c r="B239" s="2"/>
      <c r="E239" s="279"/>
      <c r="F239" s="280"/>
      <c r="G239" s="45"/>
      <c r="H239" s="45"/>
      <c r="I239" s="278"/>
      <c r="J239" s="45"/>
      <c r="K239" s="66"/>
      <c r="L239" s="66"/>
    </row>
    <row r="240" spans="1:12" x14ac:dyDescent="0.2">
      <c r="A240" s="41"/>
      <c r="B240" s="2"/>
      <c r="E240" s="279"/>
      <c r="F240" s="280"/>
      <c r="G240" s="45"/>
      <c r="H240" s="45"/>
      <c r="I240" s="278"/>
      <c r="J240" s="45"/>
      <c r="K240" s="66"/>
      <c r="L240" s="66"/>
    </row>
    <row r="241" spans="1:12" x14ac:dyDescent="0.2">
      <c r="A241" s="41"/>
      <c r="B241" s="2"/>
      <c r="E241" s="279"/>
      <c r="F241" s="280"/>
      <c r="G241" s="45"/>
      <c r="H241" s="45"/>
      <c r="I241" s="278"/>
      <c r="J241" s="45"/>
      <c r="K241" s="66"/>
      <c r="L241" s="66"/>
    </row>
    <row r="242" spans="1:12" x14ac:dyDescent="0.2">
      <c r="A242" s="41"/>
      <c r="B242" s="2"/>
      <c r="E242" s="279"/>
      <c r="F242" s="280"/>
      <c r="G242" s="45"/>
      <c r="H242" s="45"/>
      <c r="I242" s="278"/>
      <c r="J242" s="45"/>
      <c r="K242" s="66"/>
      <c r="L242" s="66"/>
    </row>
    <row r="243" spans="1:12" x14ac:dyDescent="0.2">
      <c r="A243" s="41"/>
      <c r="B243" s="2"/>
      <c r="E243" s="279"/>
      <c r="F243" s="280"/>
      <c r="G243" s="45"/>
      <c r="H243" s="45"/>
      <c r="I243" s="278"/>
      <c r="J243" s="45"/>
      <c r="K243" s="66"/>
      <c r="L243" s="66"/>
    </row>
    <row r="244" spans="1:12" x14ac:dyDescent="0.2">
      <c r="A244" s="41"/>
      <c r="B244" s="2"/>
      <c r="E244" s="279"/>
      <c r="F244" s="280"/>
      <c r="G244" s="45"/>
      <c r="H244" s="45"/>
      <c r="I244" s="278"/>
      <c r="J244" s="45"/>
      <c r="K244" s="66"/>
      <c r="L244" s="66"/>
    </row>
    <row r="245" spans="1:12" x14ac:dyDescent="0.2">
      <c r="A245" s="41"/>
      <c r="B245" s="2"/>
      <c r="E245" s="279"/>
      <c r="F245" s="280"/>
      <c r="G245" s="45"/>
      <c r="H245" s="45"/>
      <c r="I245" s="278"/>
      <c r="J245" s="45"/>
      <c r="K245" s="66"/>
      <c r="L245" s="66"/>
    </row>
    <row r="246" spans="1:12" x14ac:dyDescent="0.2">
      <c r="A246" s="41"/>
      <c r="B246" s="2"/>
      <c r="E246" s="279"/>
      <c r="F246" s="280"/>
      <c r="G246" s="45"/>
      <c r="H246" s="45"/>
      <c r="I246" s="278"/>
      <c r="J246" s="45"/>
      <c r="K246" s="66"/>
      <c r="L246" s="66"/>
    </row>
    <row r="247" spans="1:12" x14ac:dyDescent="0.2">
      <c r="A247" s="41"/>
      <c r="B247" s="2"/>
      <c r="E247" s="279"/>
      <c r="F247" s="280"/>
      <c r="G247" s="45"/>
      <c r="H247" s="45"/>
      <c r="I247" s="278"/>
      <c r="J247" s="45"/>
      <c r="K247" s="66"/>
      <c r="L247" s="66"/>
    </row>
    <row r="248" spans="1:12" x14ac:dyDescent="0.2">
      <c r="A248" s="41"/>
      <c r="B248" s="2"/>
      <c r="E248" s="279"/>
      <c r="F248" s="280"/>
      <c r="G248" s="45"/>
      <c r="H248" s="45"/>
      <c r="I248" s="278"/>
      <c r="J248" s="45"/>
      <c r="K248" s="66"/>
      <c r="L248" s="66"/>
    </row>
    <row r="249" spans="1:12" x14ac:dyDescent="0.2">
      <c r="A249" s="41"/>
      <c r="B249" s="2"/>
      <c r="E249" s="279"/>
      <c r="F249" s="280"/>
      <c r="G249" s="45"/>
      <c r="H249" s="45"/>
      <c r="I249" s="278"/>
      <c r="J249" s="45"/>
      <c r="K249" s="66"/>
      <c r="L249" s="66"/>
    </row>
    <row r="250" spans="1:12" x14ac:dyDescent="0.2">
      <c r="A250" s="41"/>
      <c r="B250" s="2"/>
      <c r="E250" s="279"/>
      <c r="F250" s="280"/>
      <c r="G250" s="45"/>
      <c r="H250" s="45"/>
      <c r="I250" s="278"/>
      <c r="J250" s="45"/>
      <c r="K250" s="66"/>
      <c r="L250" s="66"/>
    </row>
    <row r="251" spans="1:12" x14ac:dyDescent="0.2">
      <c r="A251" s="41"/>
      <c r="B251" s="2"/>
      <c r="E251" s="279"/>
      <c r="F251" s="280"/>
      <c r="G251" s="45"/>
      <c r="H251" s="45"/>
      <c r="I251" s="278"/>
      <c r="J251" s="45"/>
      <c r="K251" s="66"/>
      <c r="L251" s="66"/>
    </row>
    <row r="252" spans="1:12" x14ac:dyDescent="0.2">
      <c r="A252" s="41"/>
      <c r="B252" s="2"/>
      <c r="E252" s="279"/>
      <c r="F252" s="280"/>
      <c r="G252" s="45"/>
      <c r="H252" s="45"/>
      <c r="I252" s="278"/>
      <c r="J252" s="45"/>
      <c r="K252" s="66"/>
      <c r="L252" s="66"/>
    </row>
    <row r="253" spans="1:12" x14ac:dyDescent="0.2">
      <c r="A253" s="41"/>
      <c r="B253" s="2"/>
      <c r="E253" s="279"/>
      <c r="F253" s="280"/>
      <c r="G253" s="45"/>
      <c r="H253" s="45"/>
      <c r="I253" s="278"/>
      <c r="J253" s="45"/>
      <c r="K253" s="66"/>
      <c r="L253" s="66"/>
    </row>
    <row r="254" spans="1:12" x14ac:dyDescent="0.2">
      <c r="A254" s="41"/>
      <c r="B254" s="2"/>
      <c r="E254" s="279"/>
      <c r="F254" s="280"/>
      <c r="G254" s="45"/>
      <c r="H254" s="45"/>
      <c r="I254" s="278"/>
      <c r="J254" s="45"/>
      <c r="K254" s="66"/>
      <c r="L254" s="66"/>
    </row>
    <row r="255" spans="1:12" x14ac:dyDescent="0.2">
      <c r="A255" s="41"/>
      <c r="B255" s="2"/>
      <c r="E255" s="279"/>
      <c r="F255" s="280"/>
      <c r="G255" s="45"/>
      <c r="H255" s="45"/>
      <c r="I255" s="278"/>
      <c r="J255" s="45"/>
      <c r="K255" s="66"/>
      <c r="L255" s="66"/>
    </row>
    <row r="256" spans="1:12" x14ac:dyDescent="0.2">
      <c r="A256" s="41"/>
      <c r="B256" s="2"/>
      <c r="E256" s="279"/>
      <c r="F256" s="280"/>
      <c r="G256" s="45"/>
      <c r="H256" s="45"/>
      <c r="I256" s="278"/>
      <c r="J256" s="45"/>
      <c r="K256" s="66"/>
      <c r="L256" s="66"/>
    </row>
    <row r="257" spans="1:12" x14ac:dyDescent="0.2">
      <c r="A257" s="41"/>
      <c r="B257" s="2"/>
      <c r="E257" s="279"/>
      <c r="F257" s="280"/>
      <c r="G257" s="45"/>
      <c r="H257" s="45"/>
      <c r="I257" s="278"/>
      <c r="J257" s="45"/>
      <c r="K257" s="66"/>
      <c r="L257" s="66"/>
    </row>
    <row r="258" spans="1:12" x14ac:dyDescent="0.2">
      <c r="A258" s="41"/>
      <c r="B258" s="2"/>
      <c r="E258" s="279"/>
      <c r="F258" s="280"/>
      <c r="G258" s="45"/>
      <c r="H258" s="45"/>
      <c r="I258" s="278"/>
      <c r="J258" s="45"/>
      <c r="K258" s="66"/>
      <c r="L258" s="66"/>
    </row>
    <row r="259" spans="1:12" x14ac:dyDescent="0.2">
      <c r="A259" s="41"/>
      <c r="B259" s="2"/>
      <c r="E259" s="279"/>
      <c r="F259" s="280"/>
      <c r="G259" s="45"/>
      <c r="H259" s="45"/>
      <c r="I259" s="278"/>
      <c r="J259" s="45"/>
      <c r="K259" s="66"/>
      <c r="L259" s="66"/>
    </row>
    <row r="260" spans="1:12" x14ac:dyDescent="0.2">
      <c r="A260" s="41"/>
      <c r="B260" s="2"/>
      <c r="E260" s="279"/>
      <c r="F260" s="280"/>
      <c r="G260" s="45"/>
      <c r="H260" s="45"/>
      <c r="I260" s="278"/>
      <c r="J260" s="45"/>
      <c r="K260" s="66"/>
      <c r="L260" s="66"/>
    </row>
    <row r="261" spans="1:12" x14ac:dyDescent="0.2">
      <c r="A261" s="41"/>
      <c r="B261" s="2"/>
      <c r="E261" s="279"/>
      <c r="F261" s="280"/>
      <c r="G261" s="45"/>
      <c r="H261" s="45"/>
      <c r="I261" s="278"/>
      <c r="J261" s="45"/>
      <c r="K261" s="66"/>
      <c r="L261" s="66"/>
    </row>
    <row r="262" spans="1:12" x14ac:dyDescent="0.2">
      <c r="A262" s="41"/>
      <c r="B262" s="2"/>
      <c r="E262" s="279"/>
      <c r="F262" s="280"/>
      <c r="G262" s="45"/>
      <c r="H262" s="45"/>
      <c r="I262" s="278"/>
      <c r="J262" s="45"/>
      <c r="K262" s="66"/>
      <c r="L262" s="66"/>
    </row>
    <row r="263" spans="1:12" x14ac:dyDescent="0.2">
      <c r="A263" s="41"/>
      <c r="B263" s="2"/>
      <c r="E263" s="279"/>
      <c r="F263" s="280"/>
      <c r="G263" s="45"/>
      <c r="H263" s="45"/>
      <c r="I263" s="278"/>
      <c r="J263" s="45"/>
      <c r="K263" s="66"/>
      <c r="L263" s="66"/>
    </row>
    <row r="264" spans="1:12" x14ac:dyDescent="0.2">
      <c r="A264" s="41"/>
      <c r="B264" s="2"/>
      <c r="E264" s="279"/>
      <c r="F264" s="280"/>
      <c r="G264" s="45"/>
      <c r="H264" s="45"/>
      <c r="I264" s="278"/>
      <c r="J264" s="45"/>
      <c r="K264" s="66"/>
      <c r="L264" s="66"/>
    </row>
    <row r="265" spans="1:12" x14ac:dyDescent="0.2">
      <c r="A265" s="41"/>
      <c r="B265" s="2"/>
      <c r="E265" s="279"/>
      <c r="F265" s="280"/>
      <c r="G265" s="45"/>
      <c r="H265" s="45"/>
      <c r="I265" s="278"/>
      <c r="J265" s="45"/>
      <c r="K265" s="66"/>
      <c r="L265" s="66"/>
    </row>
    <row r="266" spans="1:12" x14ac:dyDescent="0.2">
      <c r="A266" s="41"/>
      <c r="B266" s="2"/>
      <c r="E266" s="279"/>
      <c r="F266" s="280"/>
      <c r="G266" s="45"/>
      <c r="H266" s="45"/>
      <c r="I266" s="278"/>
      <c r="J266" s="45"/>
      <c r="K266" s="66"/>
      <c r="L266" s="66"/>
    </row>
    <row r="267" spans="1:12" x14ac:dyDescent="0.2">
      <c r="A267" s="41"/>
      <c r="B267" s="2"/>
      <c r="E267" s="279"/>
      <c r="F267" s="280"/>
      <c r="G267" s="45"/>
      <c r="H267" s="45"/>
      <c r="I267" s="278"/>
      <c r="J267" s="45"/>
      <c r="K267" s="66"/>
      <c r="L267" s="66"/>
    </row>
    <row r="268" spans="1:12" x14ac:dyDescent="0.2">
      <c r="A268" s="41"/>
      <c r="B268" s="2"/>
      <c r="E268" s="279"/>
      <c r="F268" s="280"/>
      <c r="G268" s="45"/>
      <c r="H268" s="45"/>
      <c r="I268" s="278"/>
      <c r="J268" s="45"/>
      <c r="K268" s="66"/>
      <c r="L268" s="66"/>
    </row>
    <row r="269" spans="1:12" x14ac:dyDescent="0.2">
      <c r="A269" s="41"/>
      <c r="B269" s="2"/>
      <c r="E269" s="279"/>
      <c r="F269" s="280"/>
      <c r="G269" s="45"/>
      <c r="H269" s="45"/>
      <c r="I269" s="278"/>
      <c r="J269" s="45"/>
      <c r="K269" s="66"/>
      <c r="L269" s="66"/>
    </row>
    <row r="270" spans="1:12" x14ac:dyDescent="0.2">
      <c r="A270" s="41"/>
      <c r="B270" s="2"/>
      <c r="E270" s="279"/>
      <c r="F270" s="280"/>
      <c r="G270" s="45"/>
      <c r="H270" s="45"/>
      <c r="I270" s="278"/>
      <c r="J270" s="45"/>
      <c r="K270" s="66"/>
      <c r="L270" s="66"/>
    </row>
    <row r="271" spans="1:12" x14ac:dyDescent="0.2">
      <c r="A271" s="41"/>
      <c r="B271" s="2"/>
      <c r="E271" s="279"/>
      <c r="F271" s="280"/>
      <c r="G271" s="45"/>
      <c r="H271" s="45"/>
      <c r="I271" s="278"/>
      <c r="J271" s="45"/>
      <c r="K271" s="66"/>
      <c r="L271" s="66"/>
    </row>
    <row r="272" spans="1:12" x14ac:dyDescent="0.2">
      <c r="A272" s="41"/>
      <c r="B272" s="2"/>
      <c r="E272" s="279"/>
      <c r="F272" s="280"/>
      <c r="G272" s="45"/>
      <c r="H272" s="45"/>
      <c r="I272" s="278"/>
      <c r="J272" s="45"/>
      <c r="K272" s="66"/>
      <c r="L272" s="66"/>
    </row>
    <row r="273" spans="1:12" x14ac:dyDescent="0.2">
      <c r="A273" s="41"/>
      <c r="B273" s="2"/>
      <c r="E273" s="279"/>
      <c r="F273" s="280"/>
      <c r="G273" s="45"/>
      <c r="H273" s="45"/>
      <c r="I273" s="278"/>
      <c r="J273" s="45"/>
      <c r="K273" s="66"/>
      <c r="L273" s="66"/>
    </row>
    <row r="274" spans="1:12" x14ac:dyDescent="0.2">
      <c r="A274" s="41"/>
      <c r="B274" s="2"/>
      <c r="E274" s="279"/>
      <c r="F274" s="280"/>
      <c r="G274" s="45"/>
      <c r="H274" s="45"/>
      <c r="I274" s="278"/>
      <c r="J274" s="45"/>
      <c r="K274" s="66"/>
      <c r="L274" s="66"/>
    </row>
    <row r="275" spans="1:12" x14ac:dyDescent="0.2">
      <c r="A275" s="41"/>
      <c r="B275" s="2"/>
      <c r="E275" s="279"/>
      <c r="F275" s="280"/>
      <c r="G275" s="45"/>
      <c r="H275" s="45"/>
      <c r="I275" s="278"/>
      <c r="J275" s="45"/>
      <c r="K275" s="66"/>
      <c r="L275" s="66"/>
    </row>
    <row r="276" spans="1:12" x14ac:dyDescent="0.2">
      <c r="A276" s="41"/>
      <c r="B276" s="2"/>
      <c r="E276" s="279"/>
      <c r="F276" s="280"/>
      <c r="G276" s="45"/>
      <c r="H276" s="45"/>
      <c r="I276" s="278"/>
      <c r="J276" s="45"/>
      <c r="K276" s="66"/>
      <c r="L276" s="66"/>
    </row>
    <row r="277" spans="1:12" x14ac:dyDescent="0.2">
      <c r="A277" s="41"/>
      <c r="B277" s="2"/>
      <c r="E277" s="279"/>
      <c r="F277" s="280"/>
      <c r="G277" s="45"/>
      <c r="H277" s="45"/>
      <c r="I277" s="278"/>
      <c r="J277" s="45"/>
      <c r="K277" s="66"/>
      <c r="L277" s="66"/>
    </row>
    <row r="278" spans="1:12" x14ac:dyDescent="0.2">
      <c r="A278" s="41"/>
      <c r="B278" s="2"/>
      <c r="E278" s="279"/>
      <c r="F278" s="280"/>
      <c r="G278" s="45"/>
      <c r="H278" s="45"/>
      <c r="I278" s="278"/>
      <c r="J278" s="45"/>
      <c r="K278" s="66"/>
      <c r="L278" s="66"/>
    </row>
    <row r="279" spans="1:12" x14ac:dyDescent="0.2">
      <c r="A279" s="41"/>
      <c r="B279" s="2"/>
      <c r="E279" s="279"/>
      <c r="F279" s="280"/>
      <c r="G279" s="45"/>
      <c r="H279" s="45"/>
      <c r="I279" s="278"/>
      <c r="J279" s="45"/>
      <c r="K279" s="66"/>
      <c r="L279" s="66"/>
    </row>
    <row r="280" spans="1:12" x14ac:dyDescent="0.2">
      <c r="A280" s="41"/>
      <c r="B280" s="2"/>
      <c r="E280" s="279"/>
      <c r="F280" s="280"/>
      <c r="G280" s="45"/>
      <c r="H280" s="45"/>
      <c r="I280" s="278"/>
      <c r="J280" s="45"/>
      <c r="K280" s="66"/>
      <c r="L280" s="66"/>
    </row>
    <row r="281" spans="1:12" x14ac:dyDescent="0.2">
      <c r="A281" s="41"/>
      <c r="B281" s="2"/>
      <c r="E281" s="279"/>
      <c r="F281" s="280"/>
      <c r="G281" s="45"/>
      <c r="H281" s="45"/>
      <c r="I281" s="278"/>
      <c r="J281" s="45"/>
      <c r="K281" s="66"/>
      <c r="L281" s="66"/>
    </row>
    <row r="282" spans="1:12" x14ac:dyDescent="0.2">
      <c r="A282" s="41"/>
      <c r="B282" s="2"/>
      <c r="E282" s="279"/>
      <c r="F282" s="280"/>
      <c r="G282" s="45"/>
      <c r="H282" s="45"/>
      <c r="I282" s="278"/>
      <c r="J282" s="45"/>
      <c r="K282" s="66"/>
      <c r="L282" s="66"/>
    </row>
    <row r="283" spans="1:12" x14ac:dyDescent="0.2">
      <c r="A283" s="41"/>
      <c r="B283" s="2"/>
      <c r="E283" s="279"/>
      <c r="F283" s="280"/>
      <c r="G283" s="45"/>
      <c r="H283" s="45"/>
      <c r="I283" s="278"/>
      <c r="J283" s="45"/>
      <c r="K283" s="66"/>
      <c r="L283" s="66"/>
    </row>
    <row r="284" spans="1:12" x14ac:dyDescent="0.2">
      <c r="A284" s="41"/>
      <c r="B284" s="2"/>
      <c r="E284" s="279"/>
      <c r="F284" s="280"/>
      <c r="G284" s="45"/>
      <c r="H284" s="45"/>
      <c r="I284" s="278"/>
      <c r="J284" s="45"/>
      <c r="K284" s="66"/>
      <c r="L284" s="66"/>
    </row>
    <row r="285" spans="1:12" x14ac:dyDescent="0.2">
      <c r="A285" s="41"/>
      <c r="B285" s="2"/>
      <c r="E285" s="279"/>
      <c r="F285" s="280"/>
      <c r="G285" s="45"/>
      <c r="H285" s="45"/>
      <c r="I285" s="278"/>
      <c r="J285" s="45"/>
      <c r="K285" s="66"/>
      <c r="L285" s="66"/>
    </row>
    <row r="286" spans="1:12" x14ac:dyDescent="0.2">
      <c r="A286" s="41"/>
      <c r="B286" s="2"/>
      <c r="E286" s="279"/>
      <c r="F286" s="280"/>
      <c r="G286" s="45"/>
      <c r="H286" s="45"/>
      <c r="I286" s="278"/>
      <c r="J286" s="45"/>
      <c r="K286" s="66"/>
      <c r="L286" s="66"/>
    </row>
    <row r="287" spans="1:12" x14ac:dyDescent="0.2">
      <c r="A287" s="41"/>
      <c r="B287" s="2"/>
      <c r="E287" s="279"/>
      <c r="F287" s="280"/>
      <c r="G287" s="45"/>
      <c r="H287" s="45"/>
      <c r="I287" s="278"/>
      <c r="J287" s="45"/>
      <c r="K287" s="66"/>
      <c r="L287" s="66"/>
    </row>
    <row r="288" spans="1:12" x14ac:dyDescent="0.2">
      <c r="A288" s="41"/>
      <c r="B288" s="2"/>
      <c r="E288" s="279"/>
      <c r="F288" s="280"/>
      <c r="G288" s="45"/>
      <c r="H288" s="45"/>
      <c r="I288" s="278"/>
      <c r="J288" s="45"/>
      <c r="K288" s="66"/>
      <c r="L288" s="66"/>
    </row>
    <row r="289" spans="1:12" x14ac:dyDescent="0.2">
      <c r="A289" s="41"/>
      <c r="B289" s="2"/>
      <c r="E289" s="279"/>
      <c r="F289" s="280"/>
      <c r="G289" s="45"/>
      <c r="H289" s="45"/>
      <c r="I289" s="278"/>
      <c r="J289" s="45"/>
      <c r="K289" s="66"/>
      <c r="L289" s="66"/>
    </row>
    <row r="290" spans="1:12" x14ac:dyDescent="0.2">
      <c r="A290" s="41"/>
      <c r="B290" s="2"/>
      <c r="E290" s="279"/>
      <c r="F290" s="280"/>
      <c r="G290" s="45"/>
      <c r="H290" s="45"/>
      <c r="I290" s="278"/>
      <c r="J290" s="45"/>
      <c r="K290" s="66"/>
      <c r="L290" s="66"/>
    </row>
    <row r="291" spans="1:12" x14ac:dyDescent="0.2">
      <c r="A291" s="41"/>
      <c r="B291" s="2"/>
      <c r="E291" s="279"/>
      <c r="F291" s="280"/>
      <c r="G291" s="45"/>
      <c r="H291" s="45"/>
      <c r="I291" s="278"/>
      <c r="J291" s="45"/>
      <c r="K291" s="66"/>
      <c r="L291" s="66"/>
    </row>
    <row r="292" spans="1:12" x14ac:dyDescent="0.2">
      <c r="A292" s="41"/>
      <c r="B292" s="2"/>
      <c r="E292" s="279"/>
      <c r="F292" s="280"/>
      <c r="G292" s="45"/>
      <c r="H292" s="45"/>
      <c r="I292" s="278"/>
      <c r="J292" s="45"/>
      <c r="K292" s="66"/>
      <c r="L292" s="66"/>
    </row>
    <row r="293" spans="1:12" x14ac:dyDescent="0.2">
      <c r="A293" s="41"/>
      <c r="B293" s="2"/>
      <c r="E293" s="279"/>
      <c r="F293" s="280"/>
      <c r="G293" s="45"/>
      <c r="H293" s="45"/>
      <c r="I293" s="278"/>
      <c r="J293" s="45"/>
      <c r="K293" s="66"/>
      <c r="L293" s="66"/>
    </row>
    <row r="294" spans="1:12" x14ac:dyDescent="0.2">
      <c r="A294" s="41"/>
      <c r="B294" s="2"/>
      <c r="E294" s="279"/>
      <c r="F294" s="280"/>
      <c r="G294" s="45"/>
      <c r="H294" s="45"/>
      <c r="I294" s="278"/>
      <c r="J294" s="45"/>
      <c r="K294" s="66"/>
      <c r="L294" s="66"/>
    </row>
    <row r="295" spans="1:12" x14ac:dyDescent="0.2">
      <c r="A295" s="41"/>
      <c r="B295" s="2"/>
      <c r="E295" s="279"/>
      <c r="F295" s="280"/>
      <c r="G295" s="45"/>
      <c r="H295" s="45"/>
      <c r="I295" s="278"/>
      <c r="J295" s="45"/>
      <c r="K295" s="66"/>
      <c r="L295" s="66"/>
    </row>
    <row r="296" spans="1:12" x14ac:dyDescent="0.2">
      <c r="A296" s="41"/>
      <c r="B296" s="2"/>
      <c r="E296" s="279"/>
      <c r="F296" s="280"/>
      <c r="G296" s="45"/>
      <c r="H296" s="45"/>
      <c r="I296" s="278"/>
      <c r="J296" s="45"/>
      <c r="K296" s="66"/>
      <c r="L296" s="66"/>
    </row>
    <row r="297" spans="1:12" x14ac:dyDescent="0.2">
      <c r="A297" s="41"/>
      <c r="B297" s="2"/>
      <c r="E297" s="279"/>
      <c r="F297" s="280"/>
      <c r="G297" s="45"/>
      <c r="H297" s="45"/>
      <c r="I297" s="278"/>
      <c r="J297" s="45"/>
      <c r="K297" s="66"/>
      <c r="L297" s="66"/>
    </row>
    <row r="298" spans="1:12" x14ac:dyDescent="0.2">
      <c r="A298" s="41"/>
      <c r="B298" s="2"/>
      <c r="E298" s="279"/>
      <c r="F298" s="280"/>
      <c r="G298" s="45"/>
      <c r="H298" s="45"/>
      <c r="I298" s="278"/>
      <c r="J298" s="45"/>
      <c r="K298" s="66"/>
      <c r="L298" s="66"/>
    </row>
    <row r="299" spans="1:12" x14ac:dyDescent="0.2">
      <c r="A299" s="41"/>
      <c r="B299" s="2"/>
      <c r="E299" s="279"/>
      <c r="F299" s="280"/>
      <c r="G299" s="45"/>
      <c r="H299" s="45"/>
      <c r="I299" s="278"/>
      <c r="J299" s="45"/>
      <c r="K299" s="66"/>
      <c r="L299" s="66"/>
    </row>
    <row r="300" spans="1:12" x14ac:dyDescent="0.2">
      <c r="A300" s="41"/>
      <c r="B300" s="2"/>
      <c r="E300" s="279"/>
      <c r="F300" s="280"/>
      <c r="G300" s="45"/>
      <c r="H300" s="45"/>
      <c r="I300" s="278"/>
      <c r="J300" s="45"/>
      <c r="K300" s="66"/>
      <c r="L300" s="66"/>
    </row>
    <row r="301" spans="1:12" x14ac:dyDescent="0.2">
      <c r="A301" s="41"/>
      <c r="B301" s="2"/>
      <c r="E301" s="279"/>
      <c r="F301" s="280"/>
      <c r="G301" s="45"/>
      <c r="H301" s="45"/>
      <c r="I301" s="278"/>
      <c r="J301" s="45"/>
      <c r="K301" s="66"/>
      <c r="L301" s="66"/>
    </row>
    <row r="302" spans="1:12" x14ac:dyDescent="0.2">
      <c r="A302" s="41"/>
      <c r="B302" s="2"/>
      <c r="E302" s="279"/>
      <c r="F302" s="280"/>
      <c r="G302" s="45"/>
      <c r="H302" s="45"/>
      <c r="I302" s="278"/>
      <c r="J302" s="45"/>
      <c r="K302" s="66"/>
      <c r="L302" s="66"/>
    </row>
    <row r="303" spans="1:12" x14ac:dyDescent="0.2">
      <c r="A303" s="41"/>
      <c r="B303" s="2"/>
      <c r="E303" s="279"/>
      <c r="F303" s="280"/>
      <c r="G303" s="45"/>
      <c r="H303" s="45"/>
      <c r="I303" s="278"/>
      <c r="J303" s="45"/>
      <c r="K303" s="66"/>
      <c r="L303" s="66"/>
    </row>
    <row r="304" spans="1:12" x14ac:dyDescent="0.2">
      <c r="A304" s="41"/>
      <c r="B304" s="2"/>
      <c r="E304" s="279"/>
      <c r="F304" s="280"/>
      <c r="G304" s="45"/>
      <c r="H304" s="45"/>
      <c r="I304" s="278"/>
      <c r="J304" s="45"/>
      <c r="K304" s="66"/>
      <c r="L304" s="66"/>
    </row>
    <row r="305" spans="1:12" x14ac:dyDescent="0.2">
      <c r="A305" s="41"/>
      <c r="B305" s="2"/>
      <c r="E305" s="279"/>
      <c r="F305" s="280"/>
      <c r="G305" s="45"/>
      <c r="H305" s="45"/>
      <c r="I305" s="278"/>
      <c r="J305" s="45"/>
      <c r="K305" s="66"/>
      <c r="L305" s="66"/>
    </row>
    <row r="306" spans="1:12" x14ac:dyDescent="0.2">
      <c r="A306" s="41"/>
      <c r="B306" s="2"/>
      <c r="E306" s="279"/>
      <c r="F306" s="280"/>
      <c r="G306" s="45"/>
      <c r="H306" s="45"/>
      <c r="I306" s="278"/>
      <c r="J306" s="45"/>
      <c r="K306" s="66"/>
      <c r="L306" s="66"/>
    </row>
    <row r="307" spans="1:12" x14ac:dyDescent="0.2">
      <c r="A307" s="41"/>
      <c r="B307" s="2"/>
      <c r="E307" s="279"/>
      <c r="F307" s="280"/>
      <c r="G307" s="45"/>
      <c r="H307" s="45"/>
      <c r="I307" s="278"/>
      <c r="J307" s="45"/>
      <c r="K307" s="66"/>
      <c r="L307" s="66"/>
    </row>
    <row r="308" spans="1:12" x14ac:dyDescent="0.2">
      <c r="A308" s="41"/>
      <c r="B308" s="2"/>
      <c r="E308" s="279"/>
      <c r="F308" s="280"/>
      <c r="G308" s="45"/>
      <c r="H308" s="45"/>
      <c r="I308" s="278"/>
      <c r="J308" s="45"/>
      <c r="K308" s="66"/>
      <c r="L308" s="66"/>
    </row>
    <row r="309" spans="1:12" x14ac:dyDescent="0.2">
      <c r="A309" s="41"/>
      <c r="B309" s="2"/>
      <c r="E309" s="279"/>
      <c r="F309" s="280"/>
      <c r="G309" s="45"/>
      <c r="H309" s="45"/>
      <c r="I309" s="278"/>
      <c r="J309" s="45"/>
      <c r="K309" s="66"/>
      <c r="L309" s="66"/>
    </row>
    <row r="310" spans="1:12" x14ac:dyDescent="0.2">
      <c r="A310" s="41"/>
      <c r="B310" s="2"/>
      <c r="E310" s="279"/>
      <c r="F310" s="280"/>
      <c r="G310" s="45"/>
      <c r="H310" s="45"/>
      <c r="I310" s="278"/>
      <c r="J310" s="45"/>
      <c r="K310" s="66"/>
      <c r="L310" s="66"/>
    </row>
    <row r="311" spans="1:12" x14ac:dyDescent="0.2">
      <c r="A311" s="41"/>
      <c r="B311" s="2"/>
      <c r="E311" s="279"/>
      <c r="F311" s="280"/>
      <c r="G311" s="45"/>
      <c r="H311" s="45"/>
      <c r="I311" s="278"/>
      <c r="J311" s="45"/>
      <c r="K311" s="66"/>
      <c r="L311" s="66"/>
    </row>
    <row r="312" spans="1:12" x14ac:dyDescent="0.2">
      <c r="A312" s="41"/>
      <c r="B312" s="2"/>
      <c r="E312" s="279"/>
      <c r="F312" s="280"/>
      <c r="G312" s="45"/>
      <c r="H312" s="45"/>
      <c r="I312" s="278"/>
      <c r="J312" s="45"/>
      <c r="K312" s="66"/>
      <c r="L312" s="66"/>
    </row>
    <row r="313" spans="1:12" x14ac:dyDescent="0.2">
      <c r="A313" s="41"/>
      <c r="B313" s="2"/>
      <c r="E313" s="279"/>
      <c r="F313" s="280"/>
      <c r="G313" s="45"/>
      <c r="H313" s="45"/>
      <c r="I313" s="278"/>
      <c r="J313" s="45"/>
      <c r="K313" s="66"/>
      <c r="L313" s="66"/>
    </row>
    <row r="314" spans="1:12" x14ac:dyDescent="0.2">
      <c r="A314" s="41"/>
      <c r="B314" s="2"/>
      <c r="E314" s="279"/>
      <c r="F314" s="280"/>
      <c r="G314" s="45"/>
      <c r="H314" s="45"/>
      <c r="I314" s="278"/>
      <c r="J314" s="45"/>
      <c r="K314" s="66"/>
      <c r="L314" s="66"/>
    </row>
    <row r="315" spans="1:12" x14ac:dyDescent="0.2">
      <c r="A315" s="41"/>
      <c r="B315" s="2"/>
      <c r="E315" s="279"/>
      <c r="F315" s="280"/>
      <c r="G315" s="45"/>
      <c r="H315" s="45"/>
      <c r="I315" s="278"/>
      <c r="J315" s="45"/>
      <c r="K315" s="66"/>
      <c r="L315" s="66"/>
    </row>
    <row r="316" spans="1:12" x14ac:dyDescent="0.2">
      <c r="A316" s="41"/>
      <c r="B316" s="2"/>
      <c r="E316" s="279"/>
      <c r="F316" s="280"/>
      <c r="G316" s="45"/>
      <c r="H316" s="45"/>
      <c r="I316" s="278"/>
      <c r="J316" s="45"/>
      <c r="K316" s="66"/>
      <c r="L316" s="66"/>
    </row>
    <row r="317" spans="1:12" x14ac:dyDescent="0.2">
      <c r="A317" s="41"/>
      <c r="B317" s="2"/>
      <c r="E317" s="279"/>
      <c r="F317" s="280"/>
      <c r="G317" s="45"/>
      <c r="H317" s="45"/>
      <c r="I317" s="278"/>
      <c r="J317" s="45"/>
      <c r="K317" s="66"/>
      <c r="L317" s="66"/>
    </row>
    <row r="318" spans="1:12" x14ac:dyDescent="0.2">
      <c r="A318" s="41"/>
      <c r="B318" s="2"/>
      <c r="E318" s="279"/>
      <c r="F318" s="280"/>
      <c r="G318" s="45"/>
      <c r="H318" s="45"/>
      <c r="I318" s="278"/>
      <c r="J318" s="45"/>
      <c r="K318" s="66"/>
      <c r="L318" s="66"/>
    </row>
    <row r="319" spans="1:12" x14ac:dyDescent="0.2">
      <c r="A319" s="41"/>
      <c r="B319" s="2"/>
      <c r="E319" s="279"/>
      <c r="F319" s="280"/>
      <c r="G319" s="45"/>
      <c r="H319" s="45"/>
      <c r="I319" s="278"/>
      <c r="J319" s="45"/>
      <c r="K319" s="66"/>
      <c r="L319" s="66"/>
    </row>
    <row r="320" spans="1:12" x14ac:dyDescent="0.2">
      <c r="A320" s="41"/>
      <c r="B320" s="2"/>
      <c r="E320" s="279"/>
      <c r="F320" s="280"/>
      <c r="G320" s="45"/>
      <c r="H320" s="45"/>
      <c r="I320" s="278"/>
      <c r="J320" s="45"/>
      <c r="K320" s="66"/>
      <c r="L320" s="66"/>
    </row>
    <row r="321" spans="1:12" x14ac:dyDescent="0.2">
      <c r="A321" s="41"/>
      <c r="B321" s="2"/>
      <c r="E321" s="279"/>
      <c r="F321" s="280"/>
      <c r="G321" s="45"/>
      <c r="H321" s="45"/>
      <c r="I321" s="278"/>
      <c r="J321" s="45"/>
      <c r="K321" s="66"/>
      <c r="L321" s="66"/>
    </row>
    <row r="322" spans="1:12" x14ac:dyDescent="0.2">
      <c r="A322" s="41"/>
      <c r="B322" s="2"/>
      <c r="E322" s="279"/>
      <c r="F322" s="280"/>
      <c r="G322" s="45"/>
      <c r="H322" s="45"/>
      <c r="I322" s="278"/>
      <c r="J322" s="45"/>
      <c r="K322" s="66"/>
      <c r="L322" s="66"/>
    </row>
    <row r="323" spans="1:12" x14ac:dyDescent="0.2">
      <c r="A323" s="41"/>
      <c r="B323" s="2"/>
      <c r="E323" s="279"/>
      <c r="F323" s="280"/>
      <c r="G323" s="45"/>
      <c r="H323" s="45"/>
      <c r="I323" s="278"/>
      <c r="J323" s="45"/>
      <c r="K323" s="66"/>
      <c r="L323" s="66"/>
    </row>
    <row r="324" spans="1:12" x14ac:dyDescent="0.2">
      <c r="A324" s="41"/>
      <c r="B324" s="2"/>
      <c r="E324" s="279"/>
      <c r="F324" s="280"/>
      <c r="G324" s="45"/>
      <c r="H324" s="45"/>
      <c r="I324" s="278"/>
      <c r="J324" s="45"/>
      <c r="K324" s="66"/>
      <c r="L324" s="66"/>
    </row>
    <row r="325" spans="1:12" x14ac:dyDescent="0.2">
      <c r="A325" s="41"/>
      <c r="B325" s="2"/>
      <c r="E325" s="279"/>
      <c r="F325" s="280"/>
      <c r="G325" s="45"/>
      <c r="H325" s="45"/>
      <c r="I325" s="278"/>
      <c r="J325" s="45"/>
      <c r="K325" s="66"/>
      <c r="L325" s="66"/>
    </row>
    <row r="326" spans="1:12" x14ac:dyDescent="0.2">
      <c r="A326" s="41"/>
      <c r="B326" s="2"/>
      <c r="E326" s="279"/>
      <c r="F326" s="280"/>
      <c r="G326" s="45"/>
      <c r="H326" s="45"/>
      <c r="I326" s="278"/>
      <c r="J326" s="45"/>
      <c r="K326" s="66"/>
      <c r="L326" s="66"/>
    </row>
    <row r="327" spans="1:12" x14ac:dyDescent="0.2">
      <c r="A327" s="41"/>
      <c r="B327" s="2"/>
      <c r="E327" s="279"/>
      <c r="F327" s="280"/>
      <c r="G327" s="45"/>
      <c r="H327" s="45"/>
      <c r="I327" s="278"/>
      <c r="J327" s="45"/>
      <c r="K327" s="66"/>
      <c r="L327" s="66"/>
    </row>
    <row r="328" spans="1:12" x14ac:dyDescent="0.2">
      <c r="A328" s="41"/>
      <c r="B328" s="2"/>
      <c r="E328" s="279"/>
      <c r="F328" s="280"/>
      <c r="G328" s="45"/>
      <c r="H328" s="45"/>
      <c r="I328" s="278"/>
      <c r="J328" s="45"/>
      <c r="K328" s="66"/>
      <c r="L328" s="66"/>
    </row>
    <row r="329" spans="1:12" x14ac:dyDescent="0.2">
      <c r="A329" s="41"/>
      <c r="B329" s="2"/>
      <c r="E329" s="279"/>
      <c r="F329" s="280"/>
      <c r="G329" s="45"/>
      <c r="H329" s="45"/>
      <c r="I329" s="278"/>
      <c r="J329" s="45"/>
      <c r="K329" s="66"/>
      <c r="L329" s="66"/>
    </row>
    <row r="330" spans="1:12" x14ac:dyDescent="0.2">
      <c r="A330" s="41"/>
      <c r="B330" s="2"/>
      <c r="E330" s="279"/>
      <c r="F330" s="280"/>
      <c r="G330" s="45"/>
      <c r="H330" s="45"/>
      <c r="I330" s="278"/>
      <c r="J330" s="45"/>
      <c r="K330" s="66"/>
      <c r="L330" s="66"/>
    </row>
    <row r="331" spans="1:12" x14ac:dyDescent="0.2">
      <c r="A331" s="41"/>
      <c r="B331" s="2"/>
      <c r="E331" s="279"/>
      <c r="F331" s="280"/>
      <c r="G331" s="45"/>
      <c r="H331" s="45"/>
      <c r="I331" s="278"/>
      <c r="J331" s="45"/>
      <c r="K331" s="66"/>
      <c r="L331" s="66"/>
    </row>
    <row r="332" spans="1:12" x14ac:dyDescent="0.2">
      <c r="A332" s="41"/>
      <c r="B332" s="2"/>
      <c r="E332" s="279"/>
      <c r="F332" s="280"/>
      <c r="G332" s="45"/>
      <c r="H332" s="45"/>
      <c r="I332" s="278"/>
      <c r="J332" s="45"/>
      <c r="K332" s="66"/>
      <c r="L332" s="66"/>
    </row>
    <row r="333" spans="1:12" x14ac:dyDescent="0.2">
      <c r="A333" s="41"/>
      <c r="B333" s="2"/>
      <c r="E333" s="279"/>
      <c r="F333" s="280"/>
      <c r="G333" s="45"/>
      <c r="H333" s="45"/>
      <c r="I333" s="278"/>
      <c r="J333" s="45"/>
      <c r="K333" s="66"/>
      <c r="L333" s="66"/>
    </row>
    <row r="334" spans="1:12" x14ac:dyDescent="0.2">
      <c r="A334" s="41"/>
      <c r="B334" s="2"/>
      <c r="E334" s="279"/>
      <c r="F334" s="280"/>
      <c r="G334" s="45"/>
      <c r="H334" s="45"/>
      <c r="I334" s="278"/>
      <c r="J334" s="45"/>
      <c r="K334" s="66"/>
      <c r="L334" s="66"/>
    </row>
    <row r="335" spans="1:12" x14ac:dyDescent="0.2">
      <c r="A335" s="41"/>
      <c r="B335" s="2"/>
      <c r="E335" s="279"/>
      <c r="F335" s="280"/>
      <c r="G335" s="45"/>
      <c r="H335" s="45"/>
      <c r="I335" s="278"/>
      <c r="J335" s="45"/>
      <c r="K335" s="66"/>
      <c r="L335" s="66"/>
    </row>
    <row r="336" spans="1:12" x14ac:dyDescent="0.2">
      <c r="A336" s="41"/>
      <c r="B336" s="2"/>
      <c r="E336" s="279"/>
      <c r="F336" s="280"/>
      <c r="G336" s="45"/>
      <c r="H336" s="45"/>
      <c r="I336" s="278"/>
      <c r="J336" s="45"/>
      <c r="K336" s="66"/>
      <c r="L336" s="66"/>
    </row>
    <row r="337" spans="1:12" x14ac:dyDescent="0.2">
      <c r="A337" s="41"/>
      <c r="B337" s="2"/>
      <c r="E337" s="279"/>
      <c r="F337" s="280"/>
      <c r="G337" s="45"/>
      <c r="H337" s="45"/>
      <c r="I337" s="278"/>
      <c r="J337" s="45"/>
      <c r="K337" s="66"/>
      <c r="L337" s="66"/>
    </row>
    <row r="338" spans="1:12" x14ac:dyDescent="0.2">
      <c r="A338" s="41"/>
      <c r="B338" s="2"/>
      <c r="E338" s="279"/>
      <c r="F338" s="280"/>
      <c r="G338" s="45"/>
      <c r="H338" s="45"/>
      <c r="I338" s="278"/>
      <c r="J338" s="45"/>
      <c r="K338" s="66"/>
      <c r="L338" s="66"/>
    </row>
    <row r="339" spans="1:12" x14ac:dyDescent="0.2">
      <c r="A339" s="41"/>
      <c r="B339" s="2"/>
      <c r="E339" s="279"/>
      <c r="F339" s="280"/>
      <c r="G339" s="45"/>
      <c r="H339" s="45"/>
      <c r="I339" s="278"/>
      <c r="J339" s="45"/>
      <c r="K339" s="66"/>
      <c r="L339" s="66"/>
    </row>
    <row r="340" spans="1:12" x14ac:dyDescent="0.2">
      <c r="A340" s="41"/>
      <c r="B340" s="2"/>
      <c r="E340" s="279"/>
      <c r="F340" s="280"/>
      <c r="G340" s="45"/>
      <c r="H340" s="45"/>
      <c r="I340" s="278"/>
      <c r="J340" s="45"/>
      <c r="K340" s="66"/>
      <c r="L340" s="66"/>
    </row>
    <row r="341" spans="1:12" x14ac:dyDescent="0.2">
      <c r="A341" s="41"/>
      <c r="B341" s="2"/>
      <c r="E341" s="279"/>
      <c r="F341" s="280"/>
      <c r="G341" s="45"/>
      <c r="H341" s="45"/>
      <c r="I341" s="278"/>
      <c r="J341" s="45"/>
      <c r="K341" s="66"/>
      <c r="L341" s="66"/>
    </row>
    <row r="342" spans="1:12" x14ac:dyDescent="0.2">
      <c r="A342" s="41"/>
      <c r="B342" s="2"/>
      <c r="E342" s="279"/>
      <c r="F342" s="280"/>
      <c r="G342" s="45"/>
      <c r="H342" s="45"/>
      <c r="I342" s="278"/>
      <c r="J342" s="45"/>
      <c r="K342" s="66"/>
      <c r="L342" s="66"/>
    </row>
    <row r="343" spans="1:12" x14ac:dyDescent="0.2">
      <c r="A343" s="41"/>
      <c r="B343" s="2"/>
      <c r="E343" s="279"/>
      <c r="F343" s="280"/>
      <c r="G343" s="45"/>
      <c r="H343" s="45"/>
      <c r="I343" s="278"/>
      <c r="J343" s="45"/>
      <c r="K343" s="66"/>
      <c r="L343" s="66"/>
    </row>
    <row r="344" spans="1:12" x14ac:dyDescent="0.2">
      <c r="A344" s="41"/>
      <c r="B344" s="2"/>
      <c r="E344" s="279"/>
      <c r="F344" s="280"/>
      <c r="G344" s="45"/>
      <c r="H344" s="45"/>
      <c r="I344" s="278"/>
      <c r="J344" s="45"/>
      <c r="K344" s="66"/>
      <c r="L344" s="66"/>
    </row>
    <row r="345" spans="1:12" x14ac:dyDescent="0.2">
      <c r="A345" s="41"/>
      <c r="B345" s="2"/>
      <c r="E345" s="279"/>
      <c r="F345" s="280"/>
      <c r="G345" s="45"/>
      <c r="H345" s="45"/>
      <c r="I345" s="278"/>
      <c r="J345" s="45"/>
      <c r="K345" s="66"/>
      <c r="L345" s="66"/>
    </row>
    <row r="346" spans="1:12" x14ac:dyDescent="0.2">
      <c r="A346" s="41"/>
      <c r="B346" s="2"/>
      <c r="E346" s="279"/>
      <c r="F346" s="280"/>
      <c r="G346" s="45"/>
      <c r="H346" s="45"/>
      <c r="I346" s="278"/>
      <c r="J346" s="45"/>
      <c r="K346" s="66"/>
      <c r="L346" s="66"/>
    </row>
    <row r="347" spans="1:12" x14ac:dyDescent="0.2">
      <c r="A347" s="41"/>
      <c r="B347" s="2"/>
      <c r="E347" s="279"/>
      <c r="F347" s="280"/>
      <c r="G347" s="45"/>
      <c r="H347" s="45"/>
      <c r="I347" s="278"/>
      <c r="J347" s="45"/>
      <c r="K347" s="66"/>
      <c r="L347" s="66"/>
    </row>
    <row r="348" spans="1:12" x14ac:dyDescent="0.2">
      <c r="A348" s="41"/>
      <c r="B348" s="2"/>
      <c r="E348" s="279"/>
      <c r="F348" s="280"/>
      <c r="G348" s="45"/>
      <c r="H348" s="45"/>
      <c r="I348" s="278"/>
      <c r="J348" s="45"/>
      <c r="K348" s="66"/>
      <c r="L348" s="66"/>
    </row>
    <row r="349" spans="1:12" x14ac:dyDescent="0.2">
      <c r="A349" s="41"/>
      <c r="B349" s="2"/>
      <c r="E349" s="279"/>
      <c r="F349" s="280"/>
      <c r="G349" s="45"/>
      <c r="H349" s="45"/>
      <c r="I349" s="278"/>
      <c r="J349" s="45"/>
      <c r="K349" s="66"/>
      <c r="L349" s="66"/>
    </row>
    <row r="350" spans="1:12" x14ac:dyDescent="0.2">
      <c r="A350" s="41"/>
      <c r="B350" s="2"/>
      <c r="E350" s="279"/>
      <c r="F350" s="280"/>
      <c r="G350" s="45"/>
      <c r="H350" s="45"/>
      <c r="I350" s="278"/>
      <c r="J350" s="45"/>
      <c r="K350" s="66"/>
      <c r="L350" s="66"/>
    </row>
    <row r="351" spans="1:12" x14ac:dyDescent="0.2">
      <c r="A351" s="41"/>
      <c r="B351" s="2"/>
      <c r="E351" s="279"/>
      <c r="F351" s="280"/>
      <c r="G351" s="45"/>
      <c r="H351" s="45"/>
      <c r="I351" s="278"/>
      <c r="J351" s="45"/>
      <c r="K351" s="66"/>
      <c r="L351" s="66"/>
    </row>
    <row r="352" spans="1:12" x14ac:dyDescent="0.2">
      <c r="A352" s="41"/>
      <c r="B352" s="2"/>
      <c r="E352" s="279"/>
      <c r="F352" s="280"/>
      <c r="G352" s="45"/>
      <c r="H352" s="45"/>
      <c r="I352" s="278"/>
      <c r="J352" s="45"/>
      <c r="K352" s="66"/>
      <c r="L352" s="66"/>
    </row>
    <row r="353" spans="1:12" x14ac:dyDescent="0.2">
      <c r="A353" s="41"/>
      <c r="B353" s="2"/>
      <c r="E353" s="279"/>
      <c r="F353" s="280"/>
      <c r="G353" s="45"/>
      <c r="H353" s="45"/>
      <c r="I353" s="278"/>
      <c r="J353" s="45"/>
      <c r="K353" s="66"/>
      <c r="L353" s="66"/>
    </row>
    <row r="354" spans="1:12" x14ac:dyDescent="0.2">
      <c r="A354" s="41"/>
      <c r="B354" s="2"/>
      <c r="E354" s="279"/>
      <c r="F354" s="280"/>
      <c r="G354" s="45"/>
      <c r="H354" s="45"/>
      <c r="I354" s="278"/>
      <c r="J354" s="45"/>
      <c r="K354" s="66"/>
      <c r="L354" s="66"/>
    </row>
    <row r="355" spans="1:12" x14ac:dyDescent="0.2">
      <c r="A355" s="41"/>
      <c r="B355" s="2"/>
      <c r="E355" s="279"/>
      <c r="F355" s="280"/>
      <c r="G355" s="45"/>
      <c r="H355" s="45"/>
      <c r="I355" s="278"/>
      <c r="J355" s="45"/>
      <c r="K355" s="66"/>
      <c r="L355" s="66"/>
    </row>
    <row r="356" spans="1:12" x14ac:dyDescent="0.2">
      <c r="A356" s="41"/>
      <c r="B356" s="2"/>
      <c r="E356" s="279"/>
      <c r="F356" s="280"/>
      <c r="G356" s="45"/>
      <c r="H356" s="45"/>
      <c r="I356" s="278"/>
      <c r="J356" s="45"/>
      <c r="K356" s="66"/>
      <c r="L356" s="66"/>
    </row>
    <row r="357" spans="1:12" x14ac:dyDescent="0.2">
      <c r="A357" s="41"/>
      <c r="B357" s="2"/>
      <c r="E357" s="279"/>
      <c r="F357" s="280"/>
      <c r="G357" s="45"/>
      <c r="H357" s="45"/>
      <c r="I357" s="278"/>
      <c r="J357" s="45"/>
      <c r="K357" s="66"/>
      <c r="L357" s="66"/>
    </row>
    <row r="358" spans="1:12" x14ac:dyDescent="0.2">
      <c r="A358" s="41"/>
      <c r="B358" s="2"/>
      <c r="E358" s="279"/>
      <c r="F358" s="280"/>
      <c r="G358" s="45"/>
      <c r="H358" s="45"/>
      <c r="I358" s="278"/>
      <c r="J358" s="45"/>
      <c r="K358" s="66"/>
      <c r="L358" s="66"/>
    </row>
    <row r="359" spans="1:12" x14ac:dyDescent="0.2">
      <c r="A359" s="41"/>
      <c r="B359" s="2"/>
      <c r="E359" s="279"/>
      <c r="F359" s="280"/>
      <c r="G359" s="45"/>
      <c r="H359" s="45"/>
      <c r="I359" s="278"/>
      <c r="J359" s="45"/>
      <c r="K359" s="66"/>
      <c r="L359" s="66"/>
    </row>
    <row r="360" spans="1:12" x14ac:dyDescent="0.2">
      <c r="A360" s="41"/>
      <c r="B360" s="2"/>
      <c r="E360" s="279"/>
      <c r="F360" s="280"/>
      <c r="G360" s="45"/>
      <c r="H360" s="45"/>
      <c r="I360" s="278"/>
      <c r="J360" s="45"/>
      <c r="K360" s="66"/>
      <c r="L360" s="66"/>
    </row>
    <row r="361" spans="1:12" x14ac:dyDescent="0.2">
      <c r="A361" s="41"/>
      <c r="B361" s="2"/>
      <c r="E361" s="279"/>
      <c r="F361" s="280"/>
      <c r="G361" s="45"/>
      <c r="H361" s="45"/>
      <c r="I361" s="278"/>
      <c r="J361" s="45"/>
      <c r="K361" s="66"/>
      <c r="L361" s="66"/>
    </row>
    <row r="362" spans="1:12" x14ac:dyDescent="0.2">
      <c r="A362" s="41"/>
      <c r="B362" s="2"/>
      <c r="E362" s="279"/>
      <c r="F362" s="280"/>
      <c r="G362" s="45"/>
      <c r="H362" s="45"/>
      <c r="I362" s="278"/>
      <c r="J362" s="45"/>
      <c r="K362" s="66"/>
      <c r="L362" s="66"/>
    </row>
    <row r="363" spans="1:12" x14ac:dyDescent="0.2">
      <c r="A363" s="41"/>
      <c r="B363" s="2"/>
      <c r="E363" s="279"/>
      <c r="F363" s="280"/>
      <c r="G363" s="45"/>
      <c r="H363" s="45"/>
      <c r="I363" s="278"/>
      <c r="J363" s="45"/>
      <c r="K363" s="66"/>
      <c r="L363" s="66"/>
    </row>
    <row r="364" spans="1:12" x14ac:dyDescent="0.2">
      <c r="A364" s="41"/>
      <c r="B364" s="2"/>
      <c r="E364" s="279"/>
      <c r="F364" s="280"/>
      <c r="G364" s="45"/>
      <c r="H364" s="45"/>
      <c r="I364" s="278"/>
      <c r="J364" s="45"/>
      <c r="K364" s="66"/>
      <c r="L364" s="66"/>
    </row>
    <row r="365" spans="1:12" x14ac:dyDescent="0.2">
      <c r="A365" s="41"/>
      <c r="B365" s="2"/>
      <c r="E365" s="279"/>
      <c r="F365" s="280"/>
      <c r="G365" s="45"/>
      <c r="H365" s="45"/>
      <c r="I365" s="278"/>
      <c r="J365" s="45"/>
      <c r="K365" s="66"/>
      <c r="L365" s="66"/>
    </row>
    <row r="366" spans="1:12" x14ac:dyDescent="0.2">
      <c r="A366" s="41"/>
      <c r="B366" s="2"/>
      <c r="E366" s="279"/>
      <c r="F366" s="280"/>
      <c r="G366" s="45"/>
      <c r="H366" s="45"/>
      <c r="I366" s="278"/>
      <c r="J366" s="45"/>
      <c r="K366" s="66"/>
      <c r="L366" s="66"/>
    </row>
    <row r="367" spans="1:12" x14ac:dyDescent="0.2">
      <c r="A367" s="41"/>
      <c r="B367" s="2"/>
      <c r="E367" s="279"/>
      <c r="F367" s="280"/>
      <c r="G367" s="45"/>
      <c r="H367" s="45"/>
      <c r="I367" s="278"/>
      <c r="J367" s="45"/>
      <c r="K367" s="66"/>
      <c r="L367" s="66"/>
    </row>
    <row r="368" spans="1:12" x14ac:dyDescent="0.2">
      <c r="A368" s="41"/>
      <c r="B368" s="2"/>
      <c r="E368" s="279"/>
      <c r="F368" s="280"/>
      <c r="G368" s="45"/>
      <c r="H368" s="45"/>
      <c r="I368" s="278"/>
      <c r="J368" s="45"/>
      <c r="K368" s="66"/>
      <c r="L368" s="66"/>
    </row>
    <row r="369" spans="1:12" x14ac:dyDescent="0.2">
      <c r="A369" s="41"/>
      <c r="B369" s="2"/>
      <c r="E369" s="279"/>
      <c r="F369" s="280"/>
      <c r="G369" s="45"/>
      <c r="H369" s="45"/>
      <c r="I369" s="278"/>
      <c r="J369" s="45"/>
      <c r="K369" s="66"/>
      <c r="L369" s="66"/>
    </row>
    <row r="370" spans="1:12" x14ac:dyDescent="0.2">
      <c r="A370" s="41"/>
      <c r="B370" s="2"/>
      <c r="E370" s="279"/>
      <c r="F370" s="280"/>
      <c r="G370" s="45"/>
      <c r="H370" s="45"/>
      <c r="I370" s="278"/>
      <c r="J370" s="45"/>
      <c r="K370" s="66"/>
      <c r="L370" s="66"/>
    </row>
    <row r="371" spans="1:12" x14ac:dyDescent="0.2">
      <c r="A371" s="41"/>
      <c r="B371" s="2"/>
      <c r="E371" s="279"/>
      <c r="F371" s="280"/>
      <c r="G371" s="45"/>
      <c r="H371" s="45"/>
      <c r="I371" s="278"/>
      <c r="J371" s="45"/>
      <c r="K371" s="66"/>
      <c r="L371" s="66"/>
    </row>
    <row r="372" spans="1:12" x14ac:dyDescent="0.2">
      <c r="A372" s="41"/>
      <c r="B372" s="2"/>
      <c r="E372" s="279"/>
      <c r="F372" s="280"/>
      <c r="G372" s="45"/>
      <c r="H372" s="45"/>
      <c r="I372" s="278"/>
      <c r="J372" s="45"/>
      <c r="K372" s="66"/>
      <c r="L372" s="66"/>
    </row>
    <row r="373" spans="1:12" x14ac:dyDescent="0.2">
      <c r="A373" s="41"/>
      <c r="B373" s="2"/>
      <c r="E373" s="279"/>
      <c r="F373" s="280"/>
      <c r="G373" s="45"/>
      <c r="H373" s="45"/>
      <c r="I373" s="278"/>
      <c r="J373" s="45"/>
      <c r="K373" s="66"/>
      <c r="L373" s="66"/>
    </row>
    <row r="374" spans="1:12" x14ac:dyDescent="0.2">
      <c r="A374" s="41"/>
      <c r="B374" s="2"/>
      <c r="E374" s="279"/>
      <c r="F374" s="280"/>
      <c r="G374" s="45"/>
      <c r="H374" s="45"/>
      <c r="I374" s="278"/>
      <c r="J374" s="45"/>
      <c r="K374" s="66"/>
      <c r="L374" s="66"/>
    </row>
    <row r="375" spans="1:12" x14ac:dyDescent="0.2">
      <c r="A375" s="41"/>
      <c r="B375" s="2"/>
      <c r="E375" s="279"/>
      <c r="F375" s="280"/>
      <c r="G375" s="45"/>
      <c r="H375" s="45"/>
      <c r="I375" s="278"/>
      <c r="J375" s="45"/>
      <c r="K375" s="66"/>
      <c r="L375" s="66"/>
    </row>
    <row r="376" spans="1:12" x14ac:dyDescent="0.2">
      <c r="A376" s="41"/>
      <c r="B376" s="2"/>
      <c r="E376" s="279"/>
      <c r="F376" s="280"/>
      <c r="G376" s="45"/>
      <c r="H376" s="45"/>
      <c r="I376" s="278"/>
      <c r="J376" s="45"/>
      <c r="K376" s="66"/>
      <c r="L376" s="66"/>
    </row>
    <row r="377" spans="1:12" x14ac:dyDescent="0.2">
      <c r="A377" s="41"/>
      <c r="B377" s="2"/>
      <c r="E377" s="279"/>
      <c r="F377" s="280"/>
      <c r="G377" s="45"/>
      <c r="H377" s="45"/>
      <c r="I377" s="278"/>
      <c r="J377" s="45"/>
      <c r="K377" s="66"/>
      <c r="L377" s="66"/>
    </row>
    <row r="378" spans="1:12" x14ac:dyDescent="0.2">
      <c r="A378" s="41"/>
      <c r="B378" s="2"/>
      <c r="E378" s="279"/>
      <c r="F378" s="280"/>
      <c r="G378" s="45"/>
      <c r="H378" s="45"/>
      <c r="I378" s="278"/>
      <c r="J378" s="45"/>
      <c r="K378" s="66"/>
      <c r="L378" s="66"/>
    </row>
    <row r="379" spans="1:12" x14ac:dyDescent="0.2">
      <c r="A379" s="41"/>
      <c r="B379" s="2"/>
      <c r="E379" s="279"/>
      <c r="F379" s="280"/>
      <c r="G379" s="45"/>
      <c r="H379" s="45"/>
      <c r="I379" s="278"/>
      <c r="J379" s="45"/>
      <c r="K379" s="66"/>
      <c r="L379" s="66"/>
    </row>
    <row r="380" spans="1:12" x14ac:dyDescent="0.2">
      <c r="A380" s="41"/>
      <c r="B380" s="2"/>
      <c r="E380" s="279"/>
      <c r="F380" s="280"/>
      <c r="G380" s="45"/>
      <c r="H380" s="45"/>
      <c r="I380" s="278"/>
      <c r="J380" s="45"/>
      <c r="K380" s="66"/>
      <c r="L380" s="66"/>
    </row>
    <row r="381" spans="1:12" x14ac:dyDescent="0.2">
      <c r="A381" s="41"/>
      <c r="B381" s="2"/>
      <c r="E381" s="279"/>
      <c r="F381" s="280"/>
      <c r="G381" s="45"/>
      <c r="H381" s="45"/>
      <c r="I381" s="278"/>
      <c r="J381" s="45"/>
      <c r="K381" s="66"/>
      <c r="L381" s="66"/>
    </row>
    <row r="382" spans="1:12" x14ac:dyDescent="0.2">
      <c r="A382" s="41"/>
      <c r="B382" s="2"/>
      <c r="E382" s="279"/>
      <c r="F382" s="280"/>
      <c r="G382" s="45"/>
      <c r="H382" s="45"/>
      <c r="I382" s="278"/>
      <c r="J382" s="45"/>
      <c r="K382" s="66"/>
      <c r="L382" s="66"/>
    </row>
    <row r="383" spans="1:12" x14ac:dyDescent="0.2">
      <c r="A383" s="41"/>
      <c r="B383" s="2"/>
      <c r="E383" s="279"/>
      <c r="F383" s="280"/>
      <c r="G383" s="45"/>
      <c r="H383" s="45"/>
      <c r="I383" s="278"/>
      <c r="J383" s="45"/>
      <c r="K383" s="66"/>
      <c r="L383" s="66"/>
    </row>
    <row r="384" spans="1:12" x14ac:dyDescent="0.2">
      <c r="A384" s="41"/>
      <c r="B384" s="2"/>
      <c r="E384" s="279"/>
      <c r="F384" s="280"/>
      <c r="G384" s="45"/>
      <c r="H384" s="45"/>
      <c r="I384" s="278"/>
      <c r="J384" s="45"/>
      <c r="K384" s="66"/>
      <c r="L384" s="66"/>
    </row>
    <row r="385" spans="1:12" x14ac:dyDescent="0.2">
      <c r="A385" s="41"/>
      <c r="B385" s="2"/>
      <c r="E385" s="279"/>
      <c r="F385" s="280"/>
      <c r="G385" s="45"/>
      <c r="H385" s="45"/>
      <c r="I385" s="278"/>
      <c r="J385" s="45"/>
      <c r="K385" s="66"/>
      <c r="L385" s="66"/>
    </row>
    <row r="386" spans="1:12" x14ac:dyDescent="0.2">
      <c r="A386" s="41"/>
      <c r="B386" s="2"/>
      <c r="E386" s="279"/>
      <c r="F386" s="280"/>
      <c r="G386" s="45"/>
      <c r="H386" s="45"/>
      <c r="I386" s="278"/>
      <c r="J386" s="45"/>
      <c r="K386" s="66"/>
      <c r="L386" s="66"/>
    </row>
    <row r="387" spans="1:12" x14ac:dyDescent="0.2">
      <c r="A387" s="41"/>
      <c r="B387" s="2"/>
      <c r="E387" s="279"/>
      <c r="F387" s="280"/>
      <c r="G387" s="45"/>
      <c r="H387" s="45"/>
      <c r="I387" s="278"/>
      <c r="J387" s="45"/>
      <c r="K387" s="66"/>
      <c r="L387" s="66"/>
    </row>
    <row r="388" spans="1:12" x14ac:dyDescent="0.2">
      <c r="A388" s="41"/>
      <c r="B388" s="2"/>
      <c r="E388" s="279"/>
      <c r="F388" s="280"/>
      <c r="G388" s="45"/>
      <c r="H388" s="45"/>
      <c r="I388" s="278"/>
      <c r="J388" s="45"/>
      <c r="K388" s="66"/>
      <c r="L388" s="66"/>
    </row>
    <row r="389" spans="1:12" x14ac:dyDescent="0.2">
      <c r="A389" s="41"/>
      <c r="B389" s="2"/>
      <c r="E389" s="279"/>
      <c r="F389" s="280"/>
      <c r="G389" s="45"/>
      <c r="H389" s="45"/>
      <c r="I389" s="278"/>
      <c r="J389" s="45"/>
      <c r="K389" s="66"/>
      <c r="L389" s="66"/>
    </row>
    <row r="390" spans="1:12" x14ac:dyDescent="0.2">
      <c r="A390" s="41"/>
      <c r="B390" s="2"/>
      <c r="E390" s="279"/>
      <c r="F390" s="280"/>
      <c r="G390" s="45"/>
      <c r="H390" s="45"/>
      <c r="I390" s="278"/>
      <c r="J390" s="45"/>
      <c r="K390" s="66"/>
      <c r="L390" s="66"/>
    </row>
    <row r="391" spans="1:12" x14ac:dyDescent="0.2">
      <c r="A391" s="41"/>
      <c r="B391" s="2"/>
      <c r="E391" s="279"/>
      <c r="F391" s="280"/>
      <c r="G391" s="45"/>
      <c r="H391" s="45"/>
      <c r="I391" s="278"/>
      <c r="J391" s="45"/>
      <c r="K391" s="66"/>
      <c r="L391" s="66"/>
    </row>
    <row r="392" spans="1:12" x14ac:dyDescent="0.2">
      <c r="A392" s="41"/>
      <c r="B392" s="2"/>
      <c r="E392" s="279"/>
      <c r="F392" s="280"/>
      <c r="G392" s="45"/>
      <c r="H392" s="45"/>
      <c r="I392" s="278"/>
      <c r="J392" s="45"/>
      <c r="K392" s="66"/>
      <c r="L392" s="66"/>
    </row>
    <row r="393" spans="1:12" x14ac:dyDescent="0.2">
      <c r="A393" s="41"/>
      <c r="B393" s="2"/>
      <c r="E393" s="279"/>
      <c r="F393" s="280"/>
      <c r="G393" s="45"/>
      <c r="H393" s="45"/>
      <c r="I393" s="278"/>
      <c r="J393" s="45"/>
      <c r="K393" s="66"/>
      <c r="L393" s="66"/>
    </row>
    <row r="394" spans="1:12" x14ac:dyDescent="0.2">
      <c r="A394" s="41"/>
      <c r="B394" s="2"/>
      <c r="E394" s="279"/>
      <c r="F394" s="280"/>
      <c r="G394" s="45"/>
      <c r="H394" s="45"/>
      <c r="I394" s="278"/>
      <c r="J394" s="45"/>
      <c r="K394" s="66"/>
      <c r="L394" s="66"/>
    </row>
    <row r="395" spans="1:12" x14ac:dyDescent="0.2">
      <c r="A395" s="41"/>
      <c r="B395" s="2"/>
      <c r="E395" s="279"/>
      <c r="F395" s="280"/>
      <c r="G395" s="45"/>
      <c r="H395" s="45"/>
      <c r="I395" s="278"/>
      <c r="J395" s="45"/>
      <c r="K395" s="66"/>
      <c r="L395" s="66"/>
    </row>
    <row r="396" spans="1:12" x14ac:dyDescent="0.2">
      <c r="A396" s="41"/>
      <c r="B396" s="2"/>
      <c r="E396" s="279"/>
      <c r="F396" s="280"/>
      <c r="G396" s="45"/>
      <c r="H396" s="45"/>
      <c r="I396" s="278"/>
      <c r="J396" s="45"/>
      <c r="K396" s="66"/>
      <c r="L396" s="66"/>
    </row>
    <row r="397" spans="1:12" x14ac:dyDescent="0.2">
      <c r="A397" s="41"/>
      <c r="B397" s="2"/>
      <c r="E397" s="279"/>
      <c r="F397" s="280"/>
      <c r="G397" s="45"/>
      <c r="H397" s="45"/>
      <c r="I397" s="278"/>
      <c r="J397" s="45"/>
      <c r="K397" s="66"/>
      <c r="L397" s="66"/>
    </row>
    <row r="398" spans="1:12" x14ac:dyDescent="0.2">
      <c r="A398" s="41"/>
      <c r="B398" s="2"/>
      <c r="E398" s="279"/>
      <c r="F398" s="280"/>
      <c r="G398" s="45"/>
      <c r="H398" s="45"/>
      <c r="I398" s="278"/>
      <c r="J398" s="45"/>
      <c r="K398" s="66"/>
      <c r="L398" s="66"/>
    </row>
    <row r="399" spans="1:12" x14ac:dyDescent="0.2">
      <c r="A399" s="41"/>
      <c r="B399" s="2"/>
      <c r="E399" s="279"/>
      <c r="F399" s="280"/>
      <c r="G399" s="45"/>
      <c r="H399" s="45"/>
      <c r="I399" s="278"/>
      <c r="J399" s="45"/>
      <c r="K399" s="66"/>
      <c r="L399" s="66"/>
    </row>
    <row r="400" spans="1:12" x14ac:dyDescent="0.2">
      <c r="A400" s="41"/>
      <c r="B400" s="2"/>
      <c r="E400" s="279"/>
      <c r="F400" s="280"/>
      <c r="G400" s="45"/>
      <c r="H400" s="45"/>
      <c r="I400" s="278"/>
      <c r="J400" s="45"/>
      <c r="K400" s="66"/>
      <c r="L400" s="66"/>
    </row>
    <row r="401" spans="1:12" x14ac:dyDescent="0.2">
      <c r="A401" s="41"/>
      <c r="B401" s="2"/>
      <c r="E401" s="279"/>
      <c r="F401" s="280"/>
      <c r="G401" s="45"/>
      <c r="H401" s="45"/>
      <c r="I401" s="278"/>
      <c r="J401" s="45"/>
      <c r="K401" s="66"/>
      <c r="L401" s="66"/>
    </row>
    <row r="402" spans="1:12" x14ac:dyDescent="0.2">
      <c r="A402" s="41"/>
      <c r="B402" s="2"/>
      <c r="E402" s="279"/>
      <c r="F402" s="280"/>
      <c r="G402" s="45"/>
      <c r="H402" s="45"/>
      <c r="I402" s="278"/>
      <c r="J402" s="45"/>
      <c r="K402" s="66"/>
      <c r="L402" s="66"/>
    </row>
    <row r="403" spans="1:12" x14ac:dyDescent="0.2">
      <c r="A403" s="41"/>
      <c r="B403" s="2"/>
      <c r="E403" s="279"/>
      <c r="F403" s="280"/>
      <c r="G403" s="45"/>
      <c r="H403" s="45"/>
      <c r="I403" s="278"/>
      <c r="J403" s="45"/>
      <c r="K403" s="66"/>
      <c r="L403" s="66"/>
    </row>
    <row r="404" spans="1:12" x14ac:dyDescent="0.2">
      <c r="A404" s="41"/>
      <c r="B404" s="2"/>
      <c r="E404" s="279"/>
      <c r="F404" s="280"/>
      <c r="G404" s="45"/>
      <c r="H404" s="45"/>
      <c r="I404" s="278"/>
      <c r="J404" s="45"/>
      <c r="K404" s="66"/>
      <c r="L404" s="66"/>
    </row>
    <row r="405" spans="1:12" x14ac:dyDescent="0.2">
      <c r="A405" s="41"/>
      <c r="B405" s="2"/>
      <c r="E405" s="279"/>
      <c r="F405" s="280"/>
      <c r="G405" s="45"/>
      <c r="H405" s="45"/>
      <c r="I405" s="278"/>
      <c r="J405" s="45"/>
      <c r="K405" s="66"/>
      <c r="L405" s="66"/>
    </row>
    <row r="406" spans="1:12" x14ac:dyDescent="0.2">
      <c r="A406" s="41"/>
      <c r="B406" s="2"/>
      <c r="E406" s="279"/>
      <c r="F406" s="280"/>
      <c r="G406" s="45"/>
      <c r="H406" s="45"/>
      <c r="I406" s="278"/>
      <c r="J406" s="45"/>
      <c r="K406" s="66"/>
      <c r="L406" s="66"/>
    </row>
    <row r="407" spans="1:12" x14ac:dyDescent="0.2">
      <c r="A407" s="41"/>
      <c r="B407" s="2"/>
      <c r="E407" s="279"/>
      <c r="F407" s="280"/>
      <c r="G407" s="45"/>
      <c r="H407" s="45"/>
      <c r="I407" s="278"/>
      <c r="J407" s="45"/>
      <c r="K407" s="66"/>
      <c r="L407" s="66"/>
    </row>
    <row r="408" spans="1:12" x14ac:dyDescent="0.2">
      <c r="A408" s="41"/>
      <c r="B408" s="2"/>
      <c r="E408" s="279"/>
      <c r="F408" s="280"/>
      <c r="G408" s="45"/>
      <c r="H408" s="45"/>
      <c r="I408" s="278"/>
      <c r="J408" s="45"/>
      <c r="K408" s="66"/>
      <c r="L408" s="66"/>
    </row>
    <row r="409" spans="1:12" x14ac:dyDescent="0.2">
      <c r="A409" s="41"/>
      <c r="B409" s="2"/>
      <c r="E409" s="279"/>
      <c r="F409" s="280"/>
      <c r="G409" s="45"/>
      <c r="H409" s="45"/>
      <c r="I409" s="278"/>
      <c r="J409" s="45"/>
      <c r="K409" s="66"/>
      <c r="L409" s="66"/>
    </row>
    <row r="410" spans="1:12" x14ac:dyDescent="0.2">
      <c r="A410" s="41"/>
      <c r="B410" s="2"/>
      <c r="E410" s="279"/>
      <c r="F410" s="280"/>
      <c r="G410" s="45"/>
      <c r="H410" s="45"/>
      <c r="I410" s="278"/>
      <c r="J410" s="45"/>
      <c r="K410" s="66"/>
      <c r="L410" s="66"/>
    </row>
    <row r="411" spans="1:12" x14ac:dyDescent="0.2">
      <c r="A411" s="41"/>
      <c r="B411" s="2"/>
      <c r="E411" s="279"/>
      <c r="F411" s="280"/>
      <c r="G411" s="45"/>
      <c r="H411" s="45"/>
      <c r="I411" s="278"/>
      <c r="J411" s="45"/>
      <c r="K411" s="66"/>
      <c r="L411" s="66"/>
    </row>
    <row r="412" spans="1:12" x14ac:dyDescent="0.2">
      <c r="A412" s="41"/>
      <c r="B412" s="2"/>
      <c r="E412" s="279"/>
      <c r="F412" s="280"/>
      <c r="G412" s="45"/>
      <c r="H412" s="45"/>
      <c r="I412" s="278"/>
      <c r="J412" s="45"/>
      <c r="K412" s="66"/>
      <c r="L412" s="66"/>
    </row>
    <row r="413" spans="1:12" x14ac:dyDescent="0.2">
      <c r="A413" s="41"/>
      <c r="B413" s="2"/>
      <c r="E413" s="279"/>
      <c r="F413" s="280"/>
      <c r="G413" s="45"/>
      <c r="H413" s="45"/>
      <c r="I413" s="278"/>
      <c r="J413" s="45"/>
      <c r="K413" s="66"/>
      <c r="L413" s="66"/>
    </row>
    <row r="414" spans="1:12" x14ac:dyDescent="0.2">
      <c r="A414" s="41"/>
      <c r="B414" s="2"/>
      <c r="E414" s="279"/>
      <c r="F414" s="280"/>
      <c r="G414" s="45"/>
      <c r="H414" s="45"/>
      <c r="I414" s="278"/>
      <c r="J414" s="45"/>
      <c r="K414" s="66"/>
      <c r="L414" s="66"/>
    </row>
    <row r="415" spans="1:12" x14ac:dyDescent="0.2">
      <c r="A415" s="41"/>
      <c r="B415" s="2"/>
      <c r="E415" s="279"/>
      <c r="F415" s="280"/>
      <c r="G415" s="45"/>
      <c r="H415" s="45"/>
      <c r="I415" s="278"/>
      <c r="J415" s="45"/>
      <c r="K415" s="66"/>
      <c r="L415" s="66"/>
    </row>
    <row r="416" spans="1:12" x14ac:dyDescent="0.2">
      <c r="A416" s="41"/>
      <c r="B416" s="2"/>
      <c r="E416" s="279"/>
      <c r="F416" s="280"/>
      <c r="G416" s="45"/>
      <c r="H416" s="45"/>
      <c r="I416" s="278"/>
      <c r="J416" s="45"/>
      <c r="K416" s="66"/>
      <c r="L416" s="66"/>
    </row>
    <row r="417" spans="1:12" x14ac:dyDescent="0.2">
      <c r="A417" s="41"/>
      <c r="B417" s="2"/>
      <c r="E417" s="279"/>
      <c r="F417" s="280"/>
      <c r="G417" s="45"/>
      <c r="H417" s="45"/>
      <c r="I417" s="278"/>
      <c r="J417" s="45"/>
      <c r="K417" s="66"/>
      <c r="L417" s="66"/>
    </row>
    <row r="418" spans="1:12" x14ac:dyDescent="0.2">
      <c r="A418" s="41"/>
      <c r="B418" s="2"/>
      <c r="E418" s="279"/>
      <c r="F418" s="280"/>
      <c r="G418" s="45"/>
      <c r="H418" s="45"/>
      <c r="I418" s="278"/>
      <c r="J418" s="45"/>
      <c r="K418" s="66"/>
      <c r="L418" s="66"/>
    </row>
    <row r="419" spans="1:12" x14ac:dyDescent="0.2">
      <c r="A419" s="41"/>
      <c r="B419" s="2"/>
      <c r="E419" s="279"/>
      <c r="F419" s="280"/>
      <c r="G419" s="45"/>
      <c r="H419" s="45"/>
      <c r="I419" s="278"/>
      <c r="J419" s="45"/>
      <c r="K419" s="66"/>
      <c r="L419" s="66"/>
    </row>
    <row r="420" spans="1:12" x14ac:dyDescent="0.2">
      <c r="A420" s="41"/>
      <c r="B420" s="2"/>
      <c r="E420" s="279"/>
      <c r="F420" s="280"/>
      <c r="G420" s="45"/>
      <c r="H420" s="45"/>
      <c r="I420" s="278"/>
      <c r="J420" s="45"/>
      <c r="K420" s="66"/>
      <c r="L420" s="66"/>
    </row>
    <row r="421" spans="1:12" x14ac:dyDescent="0.2">
      <c r="A421" s="41"/>
      <c r="B421" s="2"/>
      <c r="E421" s="279"/>
      <c r="F421" s="280"/>
      <c r="G421" s="45"/>
      <c r="H421" s="45"/>
      <c r="I421" s="278"/>
      <c r="J421" s="45"/>
      <c r="K421" s="66"/>
      <c r="L421" s="66"/>
    </row>
    <row r="422" spans="1:12" x14ac:dyDescent="0.2">
      <c r="A422" s="41"/>
      <c r="B422" s="2"/>
      <c r="E422" s="279"/>
      <c r="F422" s="280"/>
      <c r="G422" s="45"/>
      <c r="H422" s="45"/>
      <c r="I422" s="278"/>
      <c r="J422" s="45"/>
      <c r="K422" s="66"/>
      <c r="L422" s="66"/>
    </row>
    <row r="423" spans="1:12" x14ac:dyDescent="0.2">
      <c r="A423" s="41"/>
      <c r="B423" s="2"/>
      <c r="E423" s="279"/>
      <c r="F423" s="280"/>
      <c r="G423" s="45"/>
      <c r="H423" s="45"/>
      <c r="I423" s="278"/>
      <c r="J423" s="45"/>
      <c r="K423" s="66"/>
      <c r="L423" s="66"/>
    </row>
    <row r="424" spans="1:12" x14ac:dyDescent="0.2">
      <c r="A424" s="41"/>
      <c r="B424" s="2"/>
      <c r="E424" s="279"/>
      <c r="F424" s="280"/>
      <c r="G424" s="45"/>
      <c r="H424" s="45"/>
      <c r="I424" s="278"/>
      <c r="J424" s="45"/>
      <c r="K424" s="66"/>
      <c r="L424" s="66"/>
    </row>
    <row r="425" spans="1:12" x14ac:dyDescent="0.2">
      <c r="A425" s="41"/>
      <c r="B425" s="2"/>
      <c r="E425" s="279"/>
      <c r="F425" s="280"/>
      <c r="G425" s="45"/>
      <c r="H425" s="45"/>
      <c r="I425" s="278"/>
      <c r="J425" s="45"/>
      <c r="K425" s="66"/>
      <c r="L425" s="66"/>
    </row>
    <row r="426" spans="1:12" x14ac:dyDescent="0.2">
      <c r="A426" s="41"/>
      <c r="B426" s="2"/>
      <c r="E426" s="279"/>
      <c r="F426" s="280"/>
      <c r="G426" s="45"/>
      <c r="H426" s="45"/>
      <c r="I426" s="278"/>
      <c r="J426" s="45"/>
      <c r="K426" s="66"/>
      <c r="L426" s="66"/>
    </row>
    <row r="427" spans="1:12" x14ac:dyDescent="0.2">
      <c r="A427" s="41"/>
      <c r="B427" s="2"/>
      <c r="E427" s="279"/>
      <c r="F427" s="280"/>
      <c r="G427" s="45"/>
      <c r="H427" s="45"/>
      <c r="I427" s="278"/>
      <c r="J427" s="45"/>
      <c r="K427" s="66"/>
      <c r="L427" s="66"/>
    </row>
    <row r="428" spans="1:12" x14ac:dyDescent="0.2">
      <c r="A428" s="41"/>
      <c r="B428" s="2"/>
      <c r="E428" s="279"/>
      <c r="F428" s="280"/>
      <c r="G428" s="45"/>
      <c r="H428" s="45"/>
      <c r="I428" s="278"/>
      <c r="J428" s="45"/>
      <c r="K428" s="66"/>
      <c r="L428" s="66"/>
    </row>
    <row r="429" spans="1:12" x14ac:dyDescent="0.2">
      <c r="A429" s="41"/>
      <c r="B429" s="2"/>
      <c r="E429" s="279"/>
      <c r="F429" s="280"/>
      <c r="G429" s="45"/>
      <c r="H429" s="45"/>
      <c r="I429" s="278"/>
      <c r="J429" s="45"/>
      <c r="K429" s="66"/>
      <c r="L429" s="66"/>
    </row>
    <row r="430" spans="1:12" x14ac:dyDescent="0.2">
      <c r="A430" s="41"/>
      <c r="B430" s="2"/>
      <c r="E430" s="279"/>
      <c r="F430" s="280"/>
      <c r="G430" s="45"/>
      <c r="H430" s="45"/>
      <c r="I430" s="278"/>
      <c r="J430" s="45"/>
      <c r="K430" s="66"/>
      <c r="L430" s="66"/>
    </row>
    <row r="431" spans="1:12" x14ac:dyDescent="0.2">
      <c r="A431" s="41"/>
      <c r="B431" s="2"/>
      <c r="E431" s="279"/>
      <c r="F431" s="280"/>
      <c r="G431" s="45"/>
      <c r="H431" s="45"/>
      <c r="I431" s="278"/>
      <c r="J431" s="45"/>
      <c r="K431" s="66"/>
      <c r="L431" s="66"/>
    </row>
    <row r="432" spans="1:12" x14ac:dyDescent="0.2">
      <c r="A432" s="41"/>
      <c r="B432" s="2"/>
      <c r="E432" s="279"/>
      <c r="F432" s="280"/>
      <c r="G432" s="45"/>
      <c r="H432" s="45"/>
      <c r="I432" s="278"/>
      <c r="J432" s="45"/>
      <c r="K432" s="66"/>
      <c r="L432" s="66"/>
    </row>
    <row r="433" spans="1:12" x14ac:dyDescent="0.2">
      <c r="A433" s="41"/>
      <c r="B433" s="2"/>
      <c r="E433" s="279"/>
      <c r="F433" s="280"/>
      <c r="G433" s="45"/>
      <c r="H433" s="45"/>
      <c r="I433" s="278"/>
      <c r="J433" s="45"/>
      <c r="K433" s="66"/>
      <c r="L433" s="66"/>
    </row>
    <row r="434" spans="1:12" x14ac:dyDescent="0.2">
      <c r="A434" s="41"/>
      <c r="B434" s="2"/>
      <c r="E434" s="279"/>
      <c r="F434" s="280"/>
      <c r="G434" s="45"/>
      <c r="H434" s="45"/>
      <c r="I434" s="278"/>
      <c r="J434" s="45"/>
      <c r="K434" s="66"/>
      <c r="L434" s="66"/>
    </row>
    <row r="435" spans="1:12" x14ac:dyDescent="0.2">
      <c r="A435" s="41"/>
      <c r="B435" s="2"/>
      <c r="E435" s="279"/>
      <c r="F435" s="280"/>
      <c r="G435" s="45"/>
      <c r="H435" s="45"/>
      <c r="I435" s="278"/>
      <c r="J435" s="45"/>
      <c r="K435" s="66"/>
      <c r="L435" s="66"/>
    </row>
    <row r="436" spans="1:12" x14ac:dyDescent="0.2">
      <c r="A436" s="41"/>
      <c r="B436" s="2"/>
      <c r="E436" s="279"/>
      <c r="F436" s="280"/>
      <c r="G436" s="45"/>
      <c r="H436" s="45"/>
      <c r="I436" s="278"/>
      <c r="J436" s="45"/>
      <c r="K436" s="66"/>
      <c r="L436" s="66"/>
    </row>
    <row r="437" spans="1:12" x14ac:dyDescent="0.2">
      <c r="A437" s="41"/>
      <c r="B437" s="2"/>
      <c r="E437" s="279"/>
      <c r="F437" s="280"/>
      <c r="G437" s="45"/>
      <c r="H437" s="45"/>
      <c r="I437" s="278"/>
      <c r="J437" s="45"/>
      <c r="K437" s="66"/>
      <c r="L437" s="66"/>
    </row>
    <row r="438" spans="1:12" x14ac:dyDescent="0.2">
      <c r="A438" s="41"/>
      <c r="B438" s="2"/>
      <c r="E438" s="279"/>
      <c r="F438" s="280"/>
      <c r="G438" s="45"/>
      <c r="H438" s="45"/>
      <c r="I438" s="278"/>
      <c r="J438" s="45"/>
      <c r="K438" s="66"/>
      <c r="L438" s="66"/>
    </row>
    <row r="439" spans="1:12" x14ac:dyDescent="0.2">
      <c r="A439" s="41"/>
      <c r="B439" s="2"/>
      <c r="E439" s="279"/>
      <c r="F439" s="280"/>
      <c r="G439" s="45"/>
      <c r="H439" s="45"/>
      <c r="I439" s="278"/>
      <c r="J439" s="45"/>
      <c r="K439" s="66"/>
      <c r="L439" s="66"/>
    </row>
    <row r="440" spans="1:12" x14ac:dyDescent="0.2">
      <c r="A440" s="41"/>
      <c r="B440" s="2"/>
      <c r="E440" s="279"/>
      <c r="F440" s="280"/>
      <c r="G440" s="45"/>
      <c r="H440" s="45"/>
      <c r="I440" s="278"/>
      <c r="J440" s="45"/>
      <c r="K440" s="66"/>
      <c r="L440" s="66"/>
    </row>
    <row r="441" spans="1:12" x14ac:dyDescent="0.2">
      <c r="A441" s="41"/>
      <c r="B441" s="2"/>
      <c r="E441" s="279"/>
      <c r="F441" s="280"/>
      <c r="G441" s="45"/>
      <c r="H441" s="45"/>
      <c r="I441" s="278"/>
      <c r="J441" s="45"/>
      <c r="K441" s="66"/>
      <c r="L441" s="66"/>
    </row>
    <row r="442" spans="1:12" x14ac:dyDescent="0.2">
      <c r="A442" s="41"/>
      <c r="B442" s="2"/>
      <c r="E442" s="279"/>
      <c r="F442" s="280"/>
      <c r="G442" s="45"/>
      <c r="H442" s="45"/>
      <c r="I442" s="278"/>
      <c r="J442" s="45"/>
      <c r="K442" s="66"/>
      <c r="L442" s="66"/>
    </row>
    <row r="443" spans="1:12" x14ac:dyDescent="0.2">
      <c r="A443" s="41"/>
      <c r="B443" s="2"/>
      <c r="E443" s="279"/>
      <c r="F443" s="280"/>
      <c r="G443" s="45"/>
      <c r="H443" s="45"/>
      <c r="I443" s="278"/>
      <c r="J443" s="45"/>
      <c r="K443" s="66"/>
      <c r="L443" s="66"/>
    </row>
    <row r="444" spans="1:12" x14ac:dyDescent="0.2">
      <c r="A444" s="41"/>
      <c r="B444" s="2"/>
      <c r="E444" s="279"/>
      <c r="F444" s="280"/>
      <c r="G444" s="45"/>
      <c r="H444" s="45"/>
      <c r="I444" s="278"/>
      <c r="J444" s="45"/>
      <c r="K444" s="66"/>
      <c r="L444" s="66"/>
    </row>
    <row r="445" spans="1:12" x14ac:dyDescent="0.2">
      <c r="A445" s="41"/>
      <c r="B445" s="2"/>
      <c r="E445" s="279"/>
      <c r="F445" s="280"/>
      <c r="G445" s="45"/>
      <c r="H445" s="45"/>
      <c r="I445" s="278"/>
      <c r="J445" s="45"/>
      <c r="K445" s="66"/>
      <c r="L445" s="66"/>
    </row>
    <row r="446" spans="1:12" x14ac:dyDescent="0.2">
      <c r="A446" s="41"/>
      <c r="B446" s="2"/>
      <c r="E446" s="279"/>
      <c r="F446" s="280"/>
      <c r="G446" s="45"/>
      <c r="H446" s="45"/>
      <c r="I446" s="278"/>
      <c r="J446" s="45"/>
      <c r="K446" s="66"/>
      <c r="L446" s="66"/>
    </row>
    <row r="447" spans="1:12" x14ac:dyDescent="0.2">
      <c r="A447" s="41"/>
      <c r="B447" s="2"/>
      <c r="E447" s="279"/>
      <c r="F447" s="280"/>
      <c r="G447" s="45"/>
      <c r="H447" s="45"/>
      <c r="I447" s="278"/>
      <c r="J447" s="45"/>
      <c r="K447" s="66"/>
      <c r="L447" s="66"/>
    </row>
    <row r="448" spans="1:12" x14ac:dyDescent="0.2">
      <c r="A448" s="41"/>
      <c r="B448" s="2"/>
      <c r="E448" s="279"/>
      <c r="F448" s="280"/>
      <c r="G448" s="45"/>
      <c r="H448" s="45"/>
      <c r="I448" s="278"/>
      <c r="J448" s="45"/>
      <c r="K448" s="66"/>
      <c r="L448" s="66"/>
    </row>
    <row r="449" spans="1:12" x14ac:dyDescent="0.2">
      <c r="A449" s="41"/>
      <c r="B449" s="2"/>
      <c r="E449" s="279"/>
      <c r="F449" s="280"/>
      <c r="G449" s="45"/>
      <c r="H449" s="45"/>
      <c r="I449" s="278"/>
      <c r="J449" s="45"/>
      <c r="K449" s="66"/>
      <c r="L449" s="66"/>
    </row>
    <row r="450" spans="1:12" x14ac:dyDescent="0.2">
      <c r="A450" s="41"/>
      <c r="B450" s="2"/>
      <c r="E450" s="279"/>
      <c r="F450" s="280"/>
      <c r="G450" s="45"/>
      <c r="H450" s="45"/>
      <c r="I450" s="278"/>
      <c r="J450" s="45"/>
      <c r="K450" s="66"/>
      <c r="L450" s="66"/>
    </row>
    <row r="451" spans="1:12" x14ac:dyDescent="0.2">
      <c r="A451" s="41"/>
      <c r="B451" s="2"/>
      <c r="E451" s="279"/>
      <c r="F451" s="280"/>
      <c r="G451" s="45"/>
      <c r="H451" s="45"/>
      <c r="I451" s="278"/>
      <c r="J451" s="45"/>
      <c r="K451" s="66"/>
      <c r="L451" s="66"/>
    </row>
    <row r="452" spans="1:12" x14ac:dyDescent="0.2">
      <c r="A452" s="41"/>
      <c r="B452" s="2"/>
      <c r="E452" s="279"/>
      <c r="F452" s="280"/>
      <c r="G452" s="45"/>
      <c r="H452" s="45"/>
      <c r="I452" s="278"/>
      <c r="J452" s="45"/>
      <c r="K452" s="66"/>
      <c r="L452" s="66"/>
    </row>
    <row r="453" spans="1:12" x14ac:dyDescent="0.2">
      <c r="A453" s="41"/>
      <c r="B453" s="2"/>
      <c r="E453" s="279"/>
      <c r="F453" s="280"/>
      <c r="G453" s="45"/>
      <c r="H453" s="45"/>
      <c r="I453" s="278"/>
      <c r="J453" s="45"/>
      <c r="K453" s="66"/>
      <c r="L453" s="66"/>
    </row>
    <row r="454" spans="1:12" x14ac:dyDescent="0.2">
      <c r="A454" s="41"/>
      <c r="B454" s="2"/>
      <c r="E454" s="279"/>
      <c r="F454" s="280"/>
      <c r="G454" s="45"/>
      <c r="H454" s="45"/>
      <c r="I454" s="278"/>
      <c r="J454" s="45"/>
      <c r="K454" s="66"/>
      <c r="L454" s="66"/>
    </row>
    <row r="455" spans="1:12" x14ac:dyDescent="0.2">
      <c r="A455" s="41"/>
      <c r="B455" s="2"/>
      <c r="E455" s="279"/>
      <c r="F455" s="280"/>
      <c r="G455" s="45"/>
      <c r="H455" s="45"/>
      <c r="I455" s="278"/>
      <c r="J455" s="45"/>
      <c r="K455" s="66"/>
      <c r="L455" s="66"/>
    </row>
    <row r="456" spans="1:12" x14ac:dyDescent="0.2">
      <c r="A456" s="41"/>
      <c r="B456" s="2"/>
      <c r="E456" s="279"/>
      <c r="F456" s="280"/>
      <c r="G456" s="45"/>
      <c r="H456" s="45"/>
      <c r="I456" s="278"/>
      <c r="J456" s="45"/>
      <c r="K456" s="66"/>
      <c r="L456" s="66"/>
    </row>
    <row r="457" spans="1:12" x14ac:dyDescent="0.2">
      <c r="A457" s="41"/>
      <c r="B457" s="2"/>
      <c r="E457" s="279"/>
      <c r="F457" s="280"/>
      <c r="G457" s="45"/>
      <c r="H457" s="45"/>
      <c r="I457" s="278"/>
      <c r="J457" s="45"/>
      <c r="K457" s="66"/>
      <c r="L457" s="66"/>
    </row>
    <row r="458" spans="1:12" x14ac:dyDescent="0.2">
      <c r="A458" s="41"/>
      <c r="B458" s="2"/>
      <c r="E458" s="279"/>
      <c r="F458" s="280"/>
      <c r="G458" s="45"/>
      <c r="H458" s="45"/>
      <c r="I458" s="278"/>
      <c r="J458" s="45"/>
      <c r="K458" s="66"/>
      <c r="L458" s="66"/>
    </row>
    <row r="459" spans="1:12" x14ac:dyDescent="0.2">
      <c r="A459" s="41"/>
      <c r="B459" s="2"/>
      <c r="E459" s="279"/>
      <c r="F459" s="280"/>
      <c r="G459" s="45"/>
      <c r="H459" s="45"/>
      <c r="I459" s="278"/>
      <c r="J459" s="45"/>
      <c r="K459" s="66"/>
      <c r="L459" s="66"/>
    </row>
    <row r="460" spans="1:12" x14ac:dyDescent="0.2">
      <c r="A460" s="41"/>
      <c r="B460" s="2"/>
      <c r="E460" s="279"/>
      <c r="F460" s="280"/>
      <c r="G460" s="45"/>
      <c r="H460" s="45"/>
      <c r="I460" s="278"/>
      <c r="J460" s="45"/>
      <c r="K460" s="66"/>
      <c r="L460" s="66"/>
    </row>
    <row r="461" spans="1:12" x14ac:dyDescent="0.2">
      <c r="A461" s="41"/>
      <c r="B461" s="2"/>
      <c r="E461" s="279"/>
      <c r="F461" s="280"/>
      <c r="G461" s="45"/>
      <c r="H461" s="45"/>
      <c r="I461" s="278"/>
      <c r="J461" s="45"/>
      <c r="K461" s="66"/>
      <c r="L461" s="66"/>
    </row>
    <row r="462" spans="1:12" x14ac:dyDescent="0.2">
      <c r="A462" s="41"/>
      <c r="B462" s="2"/>
      <c r="E462" s="279"/>
      <c r="F462" s="280"/>
      <c r="G462" s="45"/>
      <c r="H462" s="45"/>
      <c r="I462" s="278"/>
      <c r="J462" s="45"/>
      <c r="K462" s="66"/>
      <c r="L462" s="66"/>
    </row>
    <row r="463" spans="1:12" x14ac:dyDescent="0.2">
      <c r="A463" s="41"/>
      <c r="B463" s="2"/>
      <c r="E463" s="279"/>
      <c r="F463" s="280"/>
      <c r="G463" s="45"/>
      <c r="H463" s="45"/>
      <c r="I463" s="278"/>
      <c r="J463" s="45"/>
      <c r="K463" s="66"/>
      <c r="L463" s="66"/>
    </row>
    <row r="464" spans="1:12" x14ac:dyDescent="0.2">
      <c r="A464" s="41"/>
      <c r="B464" s="2"/>
      <c r="E464" s="279"/>
      <c r="F464" s="280"/>
      <c r="G464" s="45"/>
      <c r="H464" s="45"/>
      <c r="I464" s="278"/>
      <c r="J464" s="45"/>
      <c r="K464" s="66"/>
      <c r="L464" s="66"/>
    </row>
    <row r="465" spans="1:12" x14ac:dyDescent="0.2">
      <c r="A465" s="41"/>
      <c r="B465" s="2"/>
      <c r="E465" s="279"/>
      <c r="F465" s="280"/>
      <c r="G465" s="45"/>
      <c r="H465" s="45"/>
      <c r="I465" s="278"/>
      <c r="J465" s="45"/>
      <c r="K465" s="66"/>
      <c r="L465" s="66"/>
    </row>
    <row r="466" spans="1:12" x14ac:dyDescent="0.2">
      <c r="A466" s="41"/>
      <c r="B466" s="2"/>
      <c r="E466" s="279"/>
      <c r="F466" s="280"/>
      <c r="G466" s="45"/>
      <c r="H466" s="45"/>
      <c r="I466" s="278"/>
      <c r="J466" s="45"/>
      <c r="K466" s="66"/>
      <c r="L466" s="66"/>
    </row>
    <row r="467" spans="1:12" x14ac:dyDescent="0.2">
      <c r="A467" s="41"/>
      <c r="B467" s="2"/>
      <c r="E467" s="279"/>
      <c r="F467" s="280"/>
      <c r="G467" s="45"/>
      <c r="H467" s="45"/>
      <c r="I467" s="278"/>
      <c r="J467" s="45"/>
      <c r="K467" s="66"/>
      <c r="L467" s="66"/>
    </row>
    <row r="468" spans="1:12" x14ac:dyDescent="0.2">
      <c r="A468" s="41"/>
      <c r="B468" s="2"/>
      <c r="E468" s="279"/>
      <c r="F468" s="280"/>
      <c r="G468" s="45"/>
      <c r="H468" s="45"/>
      <c r="I468" s="278"/>
      <c r="J468" s="45"/>
      <c r="K468" s="66"/>
      <c r="L468" s="66"/>
    </row>
    <row r="469" spans="1:12" x14ac:dyDescent="0.2">
      <c r="A469" s="41"/>
      <c r="B469" s="2"/>
      <c r="E469" s="279"/>
      <c r="F469" s="280"/>
      <c r="G469" s="45"/>
      <c r="H469" s="45"/>
      <c r="I469" s="278"/>
      <c r="J469" s="45"/>
      <c r="K469" s="66"/>
      <c r="L469" s="66"/>
    </row>
    <row r="470" spans="1:12" x14ac:dyDescent="0.2">
      <c r="A470" s="41"/>
      <c r="B470" s="2"/>
      <c r="E470" s="279"/>
      <c r="F470" s="280"/>
      <c r="G470" s="45"/>
      <c r="H470" s="45"/>
      <c r="I470" s="278"/>
      <c r="J470" s="45"/>
      <c r="K470" s="66"/>
      <c r="L470" s="66"/>
    </row>
    <row r="471" spans="1:12" x14ac:dyDescent="0.2">
      <c r="A471" s="41"/>
      <c r="B471" s="2"/>
      <c r="E471" s="279"/>
      <c r="F471" s="280"/>
      <c r="G471" s="45"/>
      <c r="H471" s="45"/>
      <c r="I471" s="278"/>
      <c r="J471" s="45"/>
      <c r="K471" s="66"/>
      <c r="L471" s="66"/>
    </row>
    <row r="472" spans="1:12" x14ac:dyDescent="0.2">
      <c r="A472" s="41"/>
      <c r="B472" s="2"/>
      <c r="E472" s="279"/>
      <c r="F472" s="280"/>
      <c r="G472" s="45"/>
      <c r="H472" s="45"/>
      <c r="I472" s="278"/>
      <c r="J472" s="45"/>
      <c r="K472" s="66"/>
      <c r="L472" s="66"/>
    </row>
    <row r="473" spans="1:12" x14ac:dyDescent="0.2">
      <c r="A473" s="41"/>
      <c r="B473" s="2"/>
      <c r="E473" s="279"/>
      <c r="F473" s="280"/>
      <c r="G473" s="45"/>
      <c r="H473" s="45"/>
      <c r="I473" s="278"/>
      <c r="J473" s="45"/>
      <c r="K473" s="66"/>
      <c r="L473" s="66"/>
    </row>
    <row r="474" spans="1:12" x14ac:dyDescent="0.2">
      <c r="A474" s="41"/>
      <c r="B474" s="2"/>
      <c r="E474" s="279"/>
      <c r="F474" s="280"/>
      <c r="G474" s="45"/>
      <c r="H474" s="45"/>
      <c r="I474" s="278"/>
      <c r="J474" s="45"/>
      <c r="K474" s="66"/>
      <c r="L474" s="66"/>
    </row>
    <row r="475" spans="1:12" x14ac:dyDescent="0.2">
      <c r="A475" s="41"/>
      <c r="B475" s="2"/>
      <c r="E475" s="279"/>
      <c r="F475" s="280"/>
      <c r="G475" s="45"/>
      <c r="H475" s="45"/>
      <c r="I475" s="278"/>
      <c r="J475" s="45"/>
      <c r="K475" s="66"/>
      <c r="L475" s="66"/>
    </row>
    <row r="476" spans="1:12" x14ac:dyDescent="0.2">
      <c r="A476" s="41"/>
      <c r="B476" s="2"/>
      <c r="E476" s="279"/>
      <c r="F476" s="280"/>
      <c r="G476" s="45"/>
      <c r="H476" s="45"/>
      <c r="I476" s="278"/>
      <c r="J476" s="45"/>
      <c r="K476" s="66"/>
      <c r="L476" s="66"/>
    </row>
    <row r="477" spans="1:12" x14ac:dyDescent="0.2">
      <c r="A477" s="41"/>
      <c r="B477" s="2"/>
      <c r="E477" s="279"/>
      <c r="F477" s="280"/>
      <c r="G477" s="45"/>
      <c r="H477" s="45"/>
      <c r="I477" s="278"/>
      <c r="J477" s="45"/>
      <c r="K477" s="66"/>
      <c r="L477" s="66"/>
    </row>
    <row r="478" spans="1:12" x14ac:dyDescent="0.2">
      <c r="A478" s="41"/>
      <c r="B478" s="2"/>
      <c r="E478" s="279"/>
      <c r="F478" s="280"/>
      <c r="G478" s="45"/>
      <c r="H478" s="45"/>
      <c r="I478" s="278"/>
      <c r="J478" s="45"/>
      <c r="K478" s="66"/>
      <c r="L478" s="66"/>
    </row>
    <row r="479" spans="1:12" x14ac:dyDescent="0.2">
      <c r="A479" s="41"/>
      <c r="B479" s="2"/>
      <c r="E479" s="279"/>
      <c r="F479" s="280"/>
      <c r="G479" s="45"/>
      <c r="H479" s="45"/>
      <c r="I479" s="278"/>
      <c r="J479" s="45"/>
      <c r="K479" s="66"/>
      <c r="L479" s="66"/>
    </row>
    <row r="480" spans="1:12" x14ac:dyDescent="0.2">
      <c r="A480" s="41"/>
      <c r="B480" s="2"/>
      <c r="E480" s="279"/>
      <c r="F480" s="280"/>
      <c r="G480" s="45"/>
      <c r="H480" s="45"/>
      <c r="I480" s="278"/>
      <c r="J480" s="45"/>
      <c r="K480" s="66"/>
      <c r="L480" s="66"/>
    </row>
    <row r="481" spans="1:12" x14ac:dyDescent="0.2">
      <c r="A481" s="41"/>
      <c r="B481" s="2"/>
      <c r="E481" s="279"/>
      <c r="F481" s="280"/>
      <c r="G481" s="45"/>
      <c r="H481" s="45"/>
      <c r="I481" s="278"/>
      <c r="J481" s="45"/>
      <c r="K481" s="66"/>
      <c r="L481" s="66"/>
    </row>
    <row r="482" spans="1:12" x14ac:dyDescent="0.2">
      <c r="A482" s="41"/>
      <c r="B482" s="2"/>
      <c r="E482" s="279"/>
      <c r="F482" s="280"/>
      <c r="G482" s="45"/>
      <c r="H482" s="45"/>
      <c r="I482" s="278"/>
      <c r="J482" s="45"/>
      <c r="K482" s="66"/>
      <c r="L482" s="66"/>
    </row>
    <row r="483" spans="1:12" x14ac:dyDescent="0.2">
      <c r="A483" s="41"/>
      <c r="B483" s="2"/>
      <c r="E483" s="279"/>
      <c r="F483" s="280"/>
      <c r="G483" s="45"/>
      <c r="H483" s="45"/>
      <c r="I483" s="278"/>
      <c r="J483" s="45"/>
      <c r="K483" s="66"/>
      <c r="L483" s="66"/>
    </row>
    <row r="484" spans="1:12" x14ac:dyDescent="0.2">
      <c r="A484" s="41"/>
      <c r="B484" s="2"/>
      <c r="E484" s="279"/>
      <c r="F484" s="280"/>
      <c r="G484" s="45"/>
      <c r="H484" s="45"/>
      <c r="I484" s="278"/>
      <c r="J484" s="45"/>
      <c r="K484" s="66"/>
      <c r="L484" s="66"/>
    </row>
    <row r="485" spans="1:12" x14ac:dyDescent="0.2">
      <c r="A485" s="41"/>
      <c r="B485" s="2"/>
      <c r="E485" s="279"/>
      <c r="F485" s="280"/>
      <c r="G485" s="45"/>
      <c r="H485" s="45"/>
      <c r="I485" s="278"/>
      <c r="J485" s="45"/>
      <c r="K485" s="66"/>
      <c r="L485" s="66"/>
    </row>
    <row r="486" spans="1:12" x14ac:dyDescent="0.2">
      <c r="A486" s="41"/>
      <c r="B486" s="2"/>
      <c r="E486" s="279"/>
      <c r="F486" s="280"/>
      <c r="G486" s="45"/>
      <c r="H486" s="45"/>
      <c r="I486" s="278"/>
      <c r="J486" s="45"/>
      <c r="K486" s="66"/>
      <c r="L486" s="66"/>
    </row>
    <row r="487" spans="1:12" x14ac:dyDescent="0.2">
      <c r="A487" s="41"/>
      <c r="B487" s="2"/>
      <c r="E487" s="279"/>
      <c r="F487" s="280"/>
      <c r="G487" s="45"/>
      <c r="H487" s="45"/>
      <c r="I487" s="278"/>
      <c r="J487" s="45"/>
      <c r="K487" s="66"/>
      <c r="L487" s="66"/>
    </row>
    <row r="488" spans="1:12" x14ac:dyDescent="0.2">
      <c r="A488" s="41"/>
      <c r="B488" s="2"/>
      <c r="E488" s="279"/>
      <c r="F488" s="280"/>
      <c r="G488" s="45"/>
      <c r="H488" s="45"/>
      <c r="I488" s="278"/>
      <c r="J488" s="45"/>
      <c r="K488" s="66"/>
      <c r="L488" s="66"/>
    </row>
    <row r="489" spans="1:12" x14ac:dyDescent="0.2">
      <c r="A489" s="41"/>
      <c r="B489" s="2"/>
      <c r="E489" s="279"/>
      <c r="F489" s="280"/>
      <c r="G489" s="45"/>
      <c r="H489" s="45"/>
      <c r="I489" s="278"/>
      <c r="J489" s="45"/>
      <c r="K489" s="66"/>
      <c r="L489" s="66"/>
    </row>
    <row r="490" spans="1:12" x14ac:dyDescent="0.2">
      <c r="A490" s="41"/>
      <c r="B490" s="2"/>
      <c r="E490" s="279"/>
      <c r="F490" s="280"/>
      <c r="G490" s="45"/>
      <c r="H490" s="45"/>
      <c r="I490" s="278"/>
      <c r="J490" s="45"/>
      <c r="K490" s="66"/>
      <c r="L490" s="66"/>
    </row>
    <row r="491" spans="1:12" x14ac:dyDescent="0.2">
      <c r="A491" s="41"/>
      <c r="B491" s="2"/>
      <c r="E491" s="279"/>
      <c r="F491" s="280"/>
      <c r="G491" s="45"/>
      <c r="H491" s="45"/>
      <c r="I491" s="278"/>
      <c r="J491" s="45"/>
      <c r="K491" s="66"/>
      <c r="L491" s="66"/>
    </row>
    <row r="492" spans="1:12" x14ac:dyDescent="0.2">
      <c r="A492" s="41"/>
      <c r="B492" s="2"/>
      <c r="E492" s="279"/>
      <c r="F492" s="280"/>
      <c r="G492" s="45"/>
      <c r="H492" s="45"/>
      <c r="I492" s="278"/>
      <c r="J492" s="45"/>
      <c r="K492" s="66"/>
      <c r="L492" s="66"/>
    </row>
    <row r="493" spans="1:12" x14ac:dyDescent="0.2">
      <c r="A493" s="41"/>
      <c r="B493" s="2"/>
      <c r="E493" s="279"/>
      <c r="F493" s="280"/>
      <c r="G493" s="45"/>
      <c r="H493" s="45"/>
      <c r="I493" s="278"/>
      <c r="J493" s="45"/>
      <c r="K493" s="66"/>
      <c r="L493" s="66"/>
    </row>
    <row r="494" spans="1:12" x14ac:dyDescent="0.2">
      <c r="A494" s="41"/>
      <c r="B494" s="2"/>
      <c r="E494" s="279"/>
      <c r="F494" s="280"/>
      <c r="G494" s="45"/>
      <c r="H494" s="45"/>
      <c r="I494" s="278"/>
      <c r="J494" s="45"/>
      <c r="K494" s="66"/>
      <c r="L494" s="66"/>
    </row>
    <row r="495" spans="1:12" x14ac:dyDescent="0.2">
      <c r="A495" s="41"/>
      <c r="B495" s="2"/>
      <c r="E495" s="279"/>
      <c r="F495" s="280"/>
      <c r="G495" s="45"/>
      <c r="H495" s="45"/>
      <c r="I495" s="278"/>
      <c r="J495" s="45"/>
      <c r="K495" s="66"/>
      <c r="L495" s="66"/>
    </row>
    <row r="496" spans="1:12" x14ac:dyDescent="0.2">
      <c r="A496" s="41"/>
      <c r="B496" s="2"/>
      <c r="E496" s="279"/>
      <c r="F496" s="280"/>
      <c r="G496" s="45"/>
      <c r="H496" s="45"/>
      <c r="I496" s="278"/>
      <c r="J496" s="45"/>
      <c r="K496" s="66"/>
      <c r="L496" s="66"/>
    </row>
    <row r="497" spans="1:12" x14ac:dyDescent="0.2">
      <c r="A497" s="41"/>
      <c r="B497" s="2"/>
      <c r="E497" s="279"/>
      <c r="F497" s="280"/>
      <c r="G497" s="45"/>
      <c r="H497" s="45"/>
      <c r="I497" s="278"/>
      <c r="J497" s="45"/>
      <c r="K497" s="66"/>
      <c r="L497" s="66"/>
    </row>
    <row r="498" spans="1:12" x14ac:dyDescent="0.2">
      <c r="A498" s="41"/>
      <c r="B498" s="2"/>
      <c r="E498" s="279"/>
      <c r="F498" s="280"/>
      <c r="G498" s="45"/>
      <c r="H498" s="45"/>
      <c r="I498" s="278"/>
      <c r="J498" s="45"/>
      <c r="K498" s="66"/>
      <c r="L498" s="66"/>
    </row>
    <row r="499" spans="1:12" x14ac:dyDescent="0.2">
      <c r="A499" s="41"/>
      <c r="B499" s="2"/>
      <c r="E499" s="279"/>
      <c r="F499" s="280"/>
      <c r="G499" s="45"/>
      <c r="H499" s="45"/>
      <c r="I499" s="278"/>
      <c r="J499" s="45"/>
      <c r="K499" s="66"/>
      <c r="L499" s="66"/>
    </row>
    <row r="500" spans="1:12" x14ac:dyDescent="0.2">
      <c r="A500" s="41"/>
      <c r="B500" s="2"/>
      <c r="E500" s="279"/>
      <c r="F500" s="280"/>
      <c r="G500" s="45"/>
      <c r="H500" s="45"/>
      <c r="I500" s="278"/>
      <c r="J500" s="45"/>
      <c r="K500" s="66"/>
      <c r="L500" s="66"/>
    </row>
    <row r="501" spans="1:12" x14ac:dyDescent="0.2">
      <c r="A501" s="41"/>
      <c r="B501" s="2"/>
      <c r="E501" s="279"/>
      <c r="F501" s="280"/>
      <c r="G501" s="45"/>
      <c r="H501" s="45"/>
      <c r="I501" s="278"/>
      <c r="J501" s="45"/>
      <c r="K501" s="66"/>
      <c r="L501" s="66"/>
    </row>
    <row r="502" spans="1:12" x14ac:dyDescent="0.2">
      <c r="A502" s="41"/>
      <c r="B502" s="2"/>
      <c r="E502" s="279"/>
      <c r="F502" s="280"/>
      <c r="G502" s="45"/>
      <c r="H502" s="45"/>
      <c r="I502" s="278"/>
      <c r="J502" s="45"/>
      <c r="K502" s="66"/>
      <c r="L502" s="66"/>
    </row>
    <row r="503" spans="1:12" x14ac:dyDescent="0.2">
      <c r="A503" s="41"/>
      <c r="B503" s="2"/>
      <c r="E503" s="279"/>
      <c r="F503" s="280"/>
      <c r="G503" s="45"/>
      <c r="H503" s="45"/>
      <c r="I503" s="278"/>
      <c r="J503" s="45"/>
      <c r="K503" s="66"/>
      <c r="L503" s="66"/>
    </row>
    <row r="504" spans="1:12" x14ac:dyDescent="0.2">
      <c r="A504" s="41"/>
      <c r="B504" s="2"/>
      <c r="E504" s="279"/>
      <c r="F504" s="280"/>
      <c r="G504" s="45"/>
      <c r="H504" s="45"/>
      <c r="I504" s="278"/>
      <c r="J504" s="45"/>
      <c r="K504" s="66"/>
      <c r="L504" s="66"/>
    </row>
    <row r="505" spans="1:12" x14ac:dyDescent="0.2">
      <c r="A505" s="41"/>
      <c r="B505" s="2"/>
      <c r="E505" s="279"/>
      <c r="F505" s="280"/>
      <c r="G505" s="45"/>
      <c r="H505" s="45"/>
      <c r="I505" s="278"/>
      <c r="J505" s="45"/>
      <c r="K505" s="66"/>
      <c r="L505" s="66"/>
    </row>
    <row r="506" spans="1:12" x14ac:dyDescent="0.2">
      <c r="A506" s="41"/>
      <c r="B506" s="2"/>
      <c r="E506" s="279"/>
      <c r="F506" s="280"/>
      <c r="G506" s="45"/>
      <c r="H506" s="45"/>
      <c r="I506" s="278"/>
      <c r="J506" s="45"/>
      <c r="K506" s="66"/>
      <c r="L506" s="66"/>
    </row>
    <row r="507" spans="1:12" x14ac:dyDescent="0.2">
      <c r="A507" s="41"/>
      <c r="B507" s="2"/>
      <c r="E507" s="279"/>
      <c r="F507" s="280"/>
      <c r="G507" s="45"/>
      <c r="H507" s="45"/>
      <c r="I507" s="278"/>
      <c r="J507" s="45"/>
      <c r="K507" s="66"/>
      <c r="L507" s="66"/>
    </row>
    <row r="508" spans="1:12" x14ac:dyDescent="0.2">
      <c r="A508" s="41"/>
      <c r="B508" s="2"/>
      <c r="E508" s="279"/>
      <c r="F508" s="280"/>
      <c r="G508" s="45"/>
      <c r="H508" s="45"/>
      <c r="I508" s="278"/>
      <c r="J508" s="45"/>
      <c r="K508" s="66"/>
      <c r="L508" s="66"/>
    </row>
    <row r="509" spans="1:12" x14ac:dyDescent="0.2">
      <c r="A509" s="41"/>
      <c r="B509" s="2"/>
      <c r="E509" s="279"/>
      <c r="F509" s="280"/>
      <c r="G509" s="45"/>
      <c r="H509" s="45"/>
      <c r="I509" s="278"/>
      <c r="J509" s="45"/>
      <c r="K509" s="66"/>
      <c r="L509" s="66"/>
    </row>
    <row r="510" spans="1:12" x14ac:dyDescent="0.2">
      <c r="A510" s="41"/>
      <c r="B510" s="2"/>
      <c r="E510" s="279"/>
      <c r="F510" s="280"/>
      <c r="G510" s="45"/>
      <c r="H510" s="45"/>
      <c r="I510" s="278"/>
      <c r="J510" s="45"/>
      <c r="K510" s="66"/>
      <c r="L510" s="66"/>
    </row>
    <row r="511" spans="1:12" x14ac:dyDescent="0.2">
      <c r="A511" s="41"/>
      <c r="B511" s="2"/>
      <c r="E511" s="279"/>
      <c r="F511" s="280"/>
      <c r="G511" s="45"/>
      <c r="H511" s="45"/>
      <c r="I511" s="278"/>
      <c r="J511" s="45"/>
      <c r="K511" s="66"/>
      <c r="L511" s="66"/>
    </row>
    <row r="512" spans="1:12" x14ac:dyDescent="0.2">
      <c r="A512" s="41"/>
      <c r="B512" s="2"/>
      <c r="E512" s="279"/>
      <c r="F512" s="280"/>
      <c r="G512" s="45"/>
      <c r="H512" s="45"/>
      <c r="I512" s="278"/>
      <c r="J512" s="45"/>
      <c r="K512" s="66"/>
      <c r="L512" s="66"/>
    </row>
    <row r="513" spans="1:12" x14ac:dyDescent="0.2">
      <c r="A513" s="41"/>
      <c r="B513" s="2"/>
      <c r="E513" s="279"/>
      <c r="F513" s="280"/>
      <c r="G513" s="45"/>
      <c r="H513" s="45"/>
      <c r="I513" s="278"/>
      <c r="J513" s="45"/>
      <c r="K513" s="66"/>
      <c r="L513" s="66"/>
    </row>
    <row r="514" spans="1:12" x14ac:dyDescent="0.2">
      <c r="A514" s="41"/>
      <c r="B514" s="2"/>
      <c r="E514" s="279"/>
      <c r="F514" s="280"/>
      <c r="G514" s="45"/>
      <c r="H514" s="45"/>
      <c r="I514" s="278"/>
      <c r="J514" s="45"/>
      <c r="K514" s="66"/>
      <c r="L514" s="66"/>
    </row>
    <row r="515" spans="1:12" x14ac:dyDescent="0.2">
      <c r="A515" s="41"/>
      <c r="B515" s="2"/>
      <c r="E515" s="279"/>
      <c r="F515" s="280"/>
      <c r="G515" s="45"/>
      <c r="H515" s="45"/>
      <c r="I515" s="278"/>
      <c r="J515" s="45"/>
      <c r="K515" s="66"/>
      <c r="L515" s="66"/>
    </row>
    <row r="516" spans="1:12" x14ac:dyDescent="0.2">
      <c r="A516" s="41"/>
      <c r="B516" s="2"/>
      <c r="E516" s="279"/>
      <c r="F516" s="280"/>
      <c r="G516" s="45"/>
      <c r="H516" s="45"/>
      <c r="I516" s="278"/>
      <c r="J516" s="45"/>
      <c r="K516" s="66"/>
      <c r="L516" s="66"/>
    </row>
    <row r="517" spans="1:12" x14ac:dyDescent="0.2">
      <c r="A517" s="41"/>
      <c r="B517" s="2"/>
      <c r="E517" s="279"/>
      <c r="F517" s="280"/>
      <c r="G517" s="45"/>
      <c r="H517" s="45"/>
      <c r="I517" s="278"/>
      <c r="J517" s="45"/>
      <c r="K517" s="66"/>
      <c r="L517" s="66"/>
    </row>
    <row r="518" spans="1:12" x14ac:dyDescent="0.2">
      <c r="A518" s="41"/>
      <c r="B518" s="2"/>
      <c r="E518" s="279"/>
      <c r="F518" s="280"/>
      <c r="G518" s="45"/>
      <c r="H518" s="45"/>
      <c r="I518" s="278"/>
      <c r="J518" s="45"/>
      <c r="K518" s="66"/>
      <c r="L518" s="66"/>
    </row>
    <row r="519" spans="1:12" x14ac:dyDescent="0.2">
      <c r="A519" s="41"/>
      <c r="B519" s="2"/>
      <c r="E519" s="279"/>
      <c r="F519" s="280"/>
      <c r="G519" s="45"/>
      <c r="H519" s="45"/>
      <c r="I519" s="278"/>
      <c r="J519" s="45"/>
      <c r="K519" s="66"/>
      <c r="L519" s="66"/>
    </row>
    <row r="520" spans="1:12" x14ac:dyDescent="0.2">
      <c r="A520" s="41"/>
      <c r="B520" s="2"/>
      <c r="E520" s="279"/>
      <c r="F520" s="280"/>
      <c r="G520" s="45"/>
      <c r="H520" s="45"/>
      <c r="I520" s="278"/>
      <c r="J520" s="45"/>
      <c r="K520" s="66"/>
      <c r="L520" s="66"/>
    </row>
    <row r="521" spans="1:12" x14ac:dyDescent="0.2">
      <c r="A521" s="41"/>
      <c r="B521" s="2"/>
      <c r="E521" s="279"/>
      <c r="F521" s="280"/>
      <c r="G521" s="45"/>
      <c r="H521" s="45"/>
      <c r="I521" s="278"/>
      <c r="J521" s="45"/>
      <c r="K521" s="66"/>
      <c r="L521" s="66"/>
    </row>
    <row r="522" spans="1:12" x14ac:dyDescent="0.2">
      <c r="A522" s="41"/>
      <c r="B522" s="2"/>
      <c r="E522" s="279"/>
      <c r="F522" s="280"/>
      <c r="G522" s="45"/>
      <c r="H522" s="45"/>
      <c r="I522" s="278"/>
      <c r="J522" s="45"/>
      <c r="K522" s="66"/>
      <c r="L522" s="66"/>
    </row>
    <row r="523" spans="1:12" x14ac:dyDescent="0.2">
      <c r="A523" s="41"/>
      <c r="B523" s="2"/>
      <c r="E523" s="279"/>
      <c r="F523" s="280"/>
      <c r="G523" s="45"/>
      <c r="H523" s="45"/>
      <c r="I523" s="278"/>
      <c r="J523" s="45"/>
      <c r="K523" s="66"/>
      <c r="L523" s="66"/>
    </row>
    <row r="524" spans="1:12" x14ac:dyDescent="0.2">
      <c r="A524" s="41"/>
      <c r="B524" s="2"/>
      <c r="E524" s="279"/>
      <c r="F524" s="280"/>
      <c r="G524" s="45"/>
      <c r="H524" s="45"/>
      <c r="I524" s="278"/>
      <c r="J524" s="45"/>
      <c r="K524" s="66"/>
      <c r="L524" s="66"/>
    </row>
    <row r="525" spans="1:12" x14ac:dyDescent="0.2">
      <c r="A525" s="41"/>
      <c r="B525" s="2"/>
      <c r="E525" s="279"/>
      <c r="F525" s="280"/>
      <c r="G525" s="45"/>
      <c r="H525" s="45"/>
      <c r="I525" s="278"/>
      <c r="J525" s="45"/>
      <c r="K525" s="66"/>
      <c r="L525" s="66"/>
    </row>
    <row r="526" spans="1:12" x14ac:dyDescent="0.2">
      <c r="A526" s="41"/>
      <c r="B526" s="2"/>
      <c r="E526" s="279"/>
      <c r="F526" s="280"/>
      <c r="G526" s="45"/>
      <c r="H526" s="45"/>
      <c r="I526" s="278"/>
      <c r="J526" s="45"/>
      <c r="K526" s="66"/>
      <c r="L526" s="66"/>
    </row>
    <row r="527" spans="1:12" x14ac:dyDescent="0.2">
      <c r="A527" s="41"/>
      <c r="B527" s="2"/>
      <c r="E527" s="279"/>
      <c r="F527" s="280"/>
      <c r="G527" s="45"/>
      <c r="H527" s="45"/>
      <c r="I527" s="278"/>
      <c r="J527" s="45"/>
      <c r="K527" s="66"/>
      <c r="L527" s="66"/>
    </row>
    <row r="528" spans="1:12" x14ac:dyDescent="0.2">
      <c r="A528" s="41"/>
      <c r="B528" s="2"/>
      <c r="E528" s="279"/>
      <c r="F528" s="280"/>
      <c r="G528" s="45"/>
      <c r="H528" s="45"/>
      <c r="I528" s="278"/>
      <c r="J528" s="45"/>
      <c r="K528" s="66"/>
      <c r="L528" s="66"/>
    </row>
    <row r="529" spans="1:12" x14ac:dyDescent="0.2">
      <c r="A529" s="41"/>
      <c r="B529" s="2"/>
      <c r="E529" s="279"/>
      <c r="F529" s="280"/>
      <c r="G529" s="45"/>
      <c r="H529" s="45"/>
      <c r="I529" s="278"/>
      <c r="J529" s="45"/>
      <c r="K529" s="66"/>
      <c r="L529" s="66"/>
    </row>
    <row r="530" spans="1:12" x14ac:dyDescent="0.2">
      <c r="A530" s="41"/>
      <c r="B530" s="2"/>
      <c r="E530" s="279"/>
      <c r="F530" s="280"/>
      <c r="G530" s="45"/>
      <c r="H530" s="45"/>
      <c r="I530" s="278"/>
      <c r="J530" s="45"/>
      <c r="K530" s="66"/>
      <c r="L530" s="66"/>
    </row>
    <row r="531" spans="1:12" x14ac:dyDescent="0.2">
      <c r="A531" s="41"/>
      <c r="B531" s="2"/>
      <c r="E531" s="279"/>
      <c r="F531" s="280"/>
      <c r="G531" s="45"/>
      <c r="H531" s="45"/>
      <c r="I531" s="278"/>
      <c r="J531" s="45"/>
      <c r="K531" s="66"/>
      <c r="L531" s="66"/>
    </row>
    <row r="532" spans="1:12" x14ac:dyDescent="0.2">
      <c r="A532" s="41"/>
      <c r="B532" s="2"/>
      <c r="E532" s="279"/>
      <c r="F532" s="280"/>
      <c r="G532" s="45"/>
      <c r="H532" s="45"/>
      <c r="I532" s="278"/>
      <c r="J532" s="45"/>
      <c r="K532" s="66"/>
      <c r="L532" s="66"/>
    </row>
    <row r="533" spans="1:12" x14ac:dyDescent="0.2">
      <c r="A533" s="41"/>
      <c r="B533" s="2"/>
      <c r="E533" s="279"/>
      <c r="F533" s="280"/>
      <c r="G533" s="45"/>
      <c r="H533" s="45"/>
      <c r="I533" s="278"/>
      <c r="J533" s="45"/>
      <c r="K533" s="66"/>
      <c r="L533" s="66"/>
    </row>
    <row r="534" spans="1:12" x14ac:dyDescent="0.2">
      <c r="A534" s="41"/>
      <c r="B534" s="2"/>
      <c r="E534" s="279"/>
      <c r="F534" s="280"/>
      <c r="G534" s="45"/>
      <c r="H534" s="45"/>
      <c r="I534" s="278"/>
      <c r="J534" s="45"/>
      <c r="K534" s="66"/>
      <c r="L534" s="66"/>
    </row>
    <row r="535" spans="1:12" x14ac:dyDescent="0.2">
      <c r="A535" s="41"/>
      <c r="B535" s="2"/>
      <c r="E535" s="279"/>
      <c r="F535" s="280"/>
      <c r="G535" s="45"/>
      <c r="H535" s="45"/>
      <c r="I535" s="278"/>
      <c r="J535" s="45"/>
      <c r="K535" s="66"/>
      <c r="L535" s="66"/>
    </row>
    <row r="536" spans="1:12" x14ac:dyDescent="0.2">
      <c r="A536" s="41"/>
      <c r="B536" s="2"/>
      <c r="E536" s="279"/>
      <c r="F536" s="280"/>
      <c r="G536" s="45"/>
      <c r="H536" s="45"/>
      <c r="I536" s="278"/>
      <c r="J536" s="45"/>
      <c r="K536" s="66"/>
      <c r="L536" s="66"/>
    </row>
    <row r="537" spans="1:12" x14ac:dyDescent="0.2">
      <c r="A537" s="41"/>
      <c r="B537" s="2"/>
      <c r="E537" s="279"/>
      <c r="F537" s="280"/>
      <c r="G537" s="45"/>
      <c r="H537" s="45"/>
      <c r="I537" s="278"/>
      <c r="J537" s="45"/>
      <c r="K537" s="66"/>
      <c r="L537" s="66"/>
    </row>
    <row r="538" spans="1:12" x14ac:dyDescent="0.2">
      <c r="A538" s="41"/>
      <c r="B538" s="2"/>
      <c r="E538" s="279"/>
      <c r="F538" s="280"/>
      <c r="G538" s="45"/>
      <c r="H538" s="45"/>
      <c r="I538" s="278"/>
      <c r="J538" s="45"/>
      <c r="K538" s="66"/>
      <c r="L538" s="66"/>
    </row>
    <row r="539" spans="1:12" x14ac:dyDescent="0.2">
      <c r="A539" s="41"/>
      <c r="B539" s="2"/>
      <c r="E539" s="279"/>
      <c r="F539" s="280"/>
      <c r="G539" s="45"/>
      <c r="H539" s="45"/>
      <c r="I539" s="278"/>
      <c r="J539" s="45"/>
      <c r="K539" s="66"/>
      <c r="L539" s="66"/>
    </row>
    <row r="540" spans="1:12" x14ac:dyDescent="0.2">
      <c r="A540" s="41"/>
      <c r="B540" s="2"/>
      <c r="E540" s="279"/>
      <c r="F540" s="280"/>
      <c r="G540" s="45"/>
      <c r="H540" s="45"/>
      <c r="I540" s="278"/>
      <c r="J540" s="45"/>
      <c r="K540" s="66"/>
      <c r="L540" s="66"/>
    </row>
    <row r="541" spans="1:12" x14ac:dyDescent="0.2">
      <c r="A541" s="41"/>
      <c r="B541" s="2"/>
      <c r="E541" s="279"/>
      <c r="F541" s="280"/>
      <c r="G541" s="45"/>
      <c r="H541" s="45"/>
      <c r="I541" s="278"/>
      <c r="J541" s="45"/>
      <c r="K541" s="66"/>
      <c r="L541" s="66"/>
    </row>
    <row r="542" spans="1:12" x14ac:dyDescent="0.2">
      <c r="A542" s="41"/>
      <c r="B542" s="2"/>
      <c r="E542" s="279"/>
      <c r="F542" s="280"/>
      <c r="G542" s="45"/>
      <c r="H542" s="45"/>
      <c r="I542" s="278"/>
      <c r="J542" s="45"/>
      <c r="K542" s="66"/>
      <c r="L542" s="66"/>
    </row>
    <row r="543" spans="1:12" x14ac:dyDescent="0.2">
      <c r="A543" s="41"/>
      <c r="B543" s="2"/>
      <c r="E543" s="279"/>
      <c r="F543" s="280"/>
      <c r="G543" s="45"/>
      <c r="H543" s="45"/>
      <c r="I543" s="278"/>
      <c r="J543" s="45"/>
      <c r="K543" s="66"/>
      <c r="L543" s="66"/>
    </row>
    <row r="544" spans="1:12" x14ac:dyDescent="0.2">
      <c r="A544" s="41"/>
      <c r="B544" s="2"/>
      <c r="E544" s="279"/>
      <c r="F544" s="280"/>
      <c r="G544" s="45"/>
      <c r="H544" s="45"/>
      <c r="I544" s="278"/>
      <c r="J544" s="45"/>
      <c r="K544" s="66"/>
      <c r="L544" s="66"/>
    </row>
    <row r="545" spans="1:12" x14ac:dyDescent="0.2">
      <c r="A545" s="41"/>
      <c r="B545" s="2"/>
      <c r="E545" s="279"/>
      <c r="F545" s="280"/>
      <c r="G545" s="45"/>
      <c r="H545" s="45"/>
      <c r="I545" s="278"/>
      <c r="J545" s="45"/>
      <c r="K545" s="66"/>
      <c r="L545" s="66"/>
    </row>
    <row r="546" spans="1:12" x14ac:dyDescent="0.2">
      <c r="A546" s="41"/>
      <c r="B546" s="2"/>
      <c r="E546" s="279"/>
      <c r="F546" s="280"/>
      <c r="G546" s="45"/>
      <c r="H546" s="45"/>
      <c r="I546" s="278"/>
      <c r="J546" s="45"/>
      <c r="K546" s="66"/>
      <c r="L546" s="66"/>
    </row>
    <row r="547" spans="1:12" x14ac:dyDescent="0.2">
      <c r="A547" s="41"/>
      <c r="B547" s="2"/>
      <c r="E547" s="279"/>
      <c r="F547" s="280"/>
      <c r="G547" s="45"/>
      <c r="H547" s="45"/>
      <c r="I547" s="278"/>
      <c r="J547" s="45"/>
      <c r="K547" s="66"/>
      <c r="L547" s="66"/>
    </row>
    <row r="548" spans="1:12" x14ac:dyDescent="0.2">
      <c r="A548" s="41"/>
      <c r="B548" s="2"/>
      <c r="E548" s="279"/>
      <c r="F548" s="280"/>
      <c r="G548" s="45"/>
      <c r="H548" s="45"/>
      <c r="I548" s="278"/>
      <c r="J548" s="45"/>
      <c r="K548" s="66"/>
      <c r="L548" s="66"/>
    </row>
    <row r="549" spans="1:12" x14ac:dyDescent="0.2">
      <c r="A549" s="41"/>
      <c r="B549" s="2"/>
      <c r="E549" s="279"/>
      <c r="F549" s="280"/>
      <c r="G549" s="45"/>
      <c r="H549" s="45"/>
      <c r="I549" s="278"/>
      <c r="J549" s="45"/>
      <c r="K549" s="66"/>
      <c r="L549" s="66"/>
    </row>
    <row r="550" spans="1:12" x14ac:dyDescent="0.2">
      <c r="A550" s="41"/>
      <c r="B550" s="2"/>
      <c r="E550" s="279"/>
      <c r="F550" s="280"/>
      <c r="G550" s="45"/>
      <c r="H550" s="45"/>
      <c r="I550" s="278"/>
      <c r="J550" s="45"/>
      <c r="K550" s="66"/>
      <c r="L550" s="66"/>
    </row>
    <row r="551" spans="1:12" x14ac:dyDescent="0.2">
      <c r="A551" s="41"/>
      <c r="B551" s="2"/>
      <c r="E551" s="279"/>
      <c r="F551" s="280"/>
      <c r="G551" s="45"/>
      <c r="H551" s="45"/>
      <c r="I551" s="278"/>
      <c r="J551" s="45"/>
      <c r="K551" s="66"/>
      <c r="L551" s="66"/>
    </row>
    <row r="552" spans="1:12" x14ac:dyDescent="0.2">
      <c r="A552" s="41"/>
      <c r="B552" s="2"/>
      <c r="E552" s="279"/>
      <c r="F552" s="280"/>
      <c r="G552" s="45"/>
      <c r="H552" s="45"/>
      <c r="I552" s="278"/>
      <c r="J552" s="45"/>
      <c r="K552" s="66"/>
      <c r="L552" s="66"/>
    </row>
    <row r="553" spans="1:12" x14ac:dyDescent="0.2">
      <c r="A553" s="41"/>
      <c r="B553" s="2"/>
      <c r="E553" s="279"/>
      <c r="F553" s="280"/>
      <c r="G553" s="45"/>
      <c r="H553" s="45"/>
      <c r="I553" s="278"/>
      <c r="J553" s="45"/>
      <c r="K553" s="66"/>
      <c r="L553" s="66"/>
    </row>
    <row r="554" spans="1:12" x14ac:dyDescent="0.2">
      <c r="A554" s="41"/>
      <c r="B554" s="2"/>
      <c r="E554" s="279"/>
      <c r="F554" s="280"/>
      <c r="G554" s="45"/>
      <c r="H554" s="45"/>
      <c r="I554" s="278"/>
      <c r="J554" s="45"/>
      <c r="K554" s="66"/>
      <c r="L554" s="66"/>
    </row>
    <row r="555" spans="1:12" x14ac:dyDescent="0.2">
      <c r="A555" s="41"/>
      <c r="B555" s="2"/>
      <c r="E555" s="279"/>
      <c r="F555" s="280"/>
      <c r="G555" s="45"/>
      <c r="H555" s="45"/>
      <c r="I555" s="278"/>
      <c r="J555" s="45"/>
      <c r="K555" s="66"/>
      <c r="L555" s="66"/>
    </row>
    <row r="556" spans="1:12" x14ac:dyDescent="0.2">
      <c r="A556" s="41"/>
      <c r="B556" s="2"/>
      <c r="E556" s="279"/>
      <c r="F556" s="280"/>
      <c r="G556" s="45"/>
      <c r="H556" s="45"/>
      <c r="I556" s="278"/>
      <c r="J556" s="45"/>
      <c r="K556" s="66"/>
      <c r="L556" s="66"/>
    </row>
    <row r="557" spans="1:12" x14ac:dyDescent="0.2">
      <c r="A557" s="41"/>
      <c r="B557" s="2"/>
      <c r="E557" s="279"/>
      <c r="F557" s="280"/>
      <c r="G557" s="45"/>
      <c r="H557" s="45"/>
      <c r="I557" s="278"/>
      <c r="J557" s="45"/>
      <c r="K557" s="66"/>
      <c r="L557" s="66"/>
    </row>
    <row r="558" spans="1:12" x14ac:dyDescent="0.2">
      <c r="A558" s="41"/>
      <c r="B558" s="2"/>
      <c r="E558" s="279"/>
      <c r="F558" s="280"/>
      <c r="G558" s="45"/>
      <c r="H558" s="45"/>
      <c r="I558" s="278"/>
      <c r="J558" s="45"/>
      <c r="K558" s="66"/>
      <c r="L558" s="66"/>
    </row>
    <row r="559" spans="1:12" x14ac:dyDescent="0.2">
      <c r="A559" s="41"/>
      <c r="B559" s="2"/>
      <c r="E559" s="279"/>
      <c r="F559" s="280"/>
      <c r="G559" s="45"/>
      <c r="H559" s="45"/>
      <c r="I559" s="278"/>
      <c r="J559" s="45"/>
      <c r="K559" s="66"/>
      <c r="L559" s="66"/>
    </row>
    <row r="560" spans="1:12" x14ac:dyDescent="0.2">
      <c r="A560" s="41"/>
      <c r="B560" s="2"/>
      <c r="E560" s="279"/>
      <c r="F560" s="280"/>
      <c r="G560" s="45"/>
      <c r="H560" s="45"/>
      <c r="I560" s="278"/>
      <c r="J560" s="45"/>
      <c r="K560" s="66"/>
      <c r="L560" s="66"/>
    </row>
    <row r="561" spans="1:12" x14ac:dyDescent="0.2">
      <c r="A561" s="41"/>
      <c r="B561" s="2"/>
      <c r="E561" s="279"/>
      <c r="F561" s="280"/>
      <c r="G561" s="45"/>
      <c r="H561" s="45"/>
      <c r="I561" s="278"/>
      <c r="J561" s="45"/>
      <c r="K561" s="66"/>
      <c r="L561" s="66"/>
    </row>
    <row r="562" spans="1:12" x14ac:dyDescent="0.2">
      <c r="A562" s="41"/>
      <c r="B562" s="2"/>
      <c r="E562" s="279"/>
      <c r="F562" s="280"/>
      <c r="G562" s="45"/>
      <c r="H562" s="45"/>
      <c r="I562" s="278"/>
      <c r="J562" s="45"/>
      <c r="K562" s="66"/>
      <c r="L562" s="66"/>
    </row>
    <row r="563" spans="1:12" x14ac:dyDescent="0.2">
      <c r="A563" s="41"/>
      <c r="B563" s="2"/>
      <c r="E563" s="279"/>
      <c r="F563" s="280"/>
      <c r="G563" s="45"/>
      <c r="H563" s="45"/>
      <c r="I563" s="278"/>
      <c r="J563" s="45"/>
      <c r="K563" s="66"/>
      <c r="L563" s="66"/>
    </row>
    <row r="564" spans="1:12" x14ac:dyDescent="0.2">
      <c r="A564" s="41"/>
      <c r="B564" s="2"/>
      <c r="E564" s="279"/>
      <c r="F564" s="280"/>
      <c r="G564" s="45"/>
      <c r="H564" s="45"/>
      <c r="I564" s="278"/>
      <c r="J564" s="45"/>
      <c r="K564" s="66"/>
      <c r="L564" s="66"/>
    </row>
    <row r="565" spans="1:12" x14ac:dyDescent="0.2">
      <c r="A565" s="41"/>
      <c r="B565" s="2"/>
      <c r="E565" s="279"/>
      <c r="F565" s="280"/>
      <c r="G565" s="45"/>
      <c r="H565" s="45"/>
      <c r="I565" s="278"/>
      <c r="J565" s="45"/>
      <c r="K565" s="66"/>
      <c r="L565" s="66"/>
    </row>
    <row r="566" spans="1:12" x14ac:dyDescent="0.2">
      <c r="A566" s="41"/>
      <c r="B566" s="2"/>
      <c r="E566" s="279"/>
      <c r="F566" s="280"/>
      <c r="G566" s="45"/>
      <c r="H566" s="45"/>
      <c r="I566" s="278"/>
      <c r="J566" s="45"/>
      <c r="K566" s="66"/>
      <c r="L566" s="66"/>
    </row>
    <row r="567" spans="1:12" x14ac:dyDescent="0.2">
      <c r="A567" s="41"/>
      <c r="B567" s="2"/>
      <c r="E567" s="279"/>
      <c r="F567" s="280"/>
      <c r="G567" s="45"/>
      <c r="H567" s="45"/>
      <c r="I567" s="278"/>
      <c r="J567" s="45"/>
      <c r="K567" s="66"/>
      <c r="L567" s="66"/>
    </row>
    <row r="568" spans="1:12" x14ac:dyDescent="0.2">
      <c r="A568" s="41"/>
      <c r="B568" s="2"/>
      <c r="E568" s="279"/>
      <c r="F568" s="280"/>
      <c r="G568" s="45"/>
      <c r="H568" s="45"/>
      <c r="I568" s="278"/>
      <c r="J568" s="45"/>
      <c r="K568" s="66"/>
      <c r="L568" s="66"/>
    </row>
    <row r="569" spans="1:12" x14ac:dyDescent="0.2">
      <c r="A569" s="41"/>
      <c r="B569" s="2"/>
      <c r="E569" s="279"/>
      <c r="F569" s="280"/>
      <c r="G569" s="45"/>
      <c r="H569" s="45"/>
      <c r="I569" s="278"/>
      <c r="J569" s="45"/>
      <c r="K569" s="66"/>
      <c r="L569" s="66"/>
    </row>
    <row r="570" spans="1:12" x14ac:dyDescent="0.2">
      <c r="A570" s="41"/>
      <c r="B570" s="2"/>
      <c r="E570" s="279"/>
      <c r="F570" s="280"/>
      <c r="G570" s="45"/>
      <c r="H570" s="45"/>
      <c r="I570" s="278"/>
      <c r="J570" s="45"/>
      <c r="K570" s="66"/>
      <c r="L570" s="66"/>
    </row>
    <row r="571" spans="1:12" x14ac:dyDescent="0.2">
      <c r="A571" s="41"/>
      <c r="B571" s="2"/>
      <c r="E571" s="279"/>
      <c r="F571" s="280"/>
      <c r="G571" s="45"/>
      <c r="H571" s="45"/>
      <c r="I571" s="278"/>
      <c r="J571" s="45"/>
      <c r="K571" s="66"/>
      <c r="L571" s="66"/>
    </row>
    <row r="572" spans="1:12" x14ac:dyDescent="0.2">
      <c r="A572" s="41"/>
      <c r="B572" s="2"/>
      <c r="E572" s="279"/>
      <c r="F572" s="280"/>
      <c r="G572" s="45"/>
      <c r="H572" s="45"/>
      <c r="I572" s="278"/>
      <c r="J572" s="45"/>
      <c r="K572" s="66"/>
      <c r="L572" s="66"/>
    </row>
    <row r="573" spans="1:12" x14ac:dyDescent="0.2">
      <c r="A573" s="41"/>
      <c r="B573" s="2"/>
      <c r="E573" s="279"/>
      <c r="F573" s="280"/>
      <c r="G573" s="45"/>
      <c r="H573" s="45"/>
      <c r="I573" s="278"/>
      <c r="J573" s="45"/>
      <c r="K573" s="66"/>
      <c r="L573" s="66"/>
    </row>
    <row r="574" spans="1:12" x14ac:dyDescent="0.2">
      <c r="A574" s="41"/>
      <c r="B574" s="2"/>
      <c r="E574" s="279"/>
      <c r="F574" s="280"/>
      <c r="G574" s="45"/>
      <c r="H574" s="45"/>
      <c r="I574" s="278"/>
      <c r="J574" s="45"/>
      <c r="K574" s="66"/>
      <c r="L574" s="66"/>
    </row>
    <row r="575" spans="1:12" x14ac:dyDescent="0.2">
      <c r="A575" s="41"/>
      <c r="B575" s="2"/>
      <c r="E575" s="279"/>
      <c r="F575" s="280"/>
      <c r="G575" s="45"/>
      <c r="H575" s="45"/>
      <c r="I575" s="278"/>
      <c r="J575" s="45"/>
      <c r="K575" s="66"/>
      <c r="L575" s="66"/>
    </row>
    <row r="576" spans="1:12" x14ac:dyDescent="0.2">
      <c r="A576" s="41"/>
      <c r="B576" s="2"/>
      <c r="E576" s="279"/>
      <c r="F576" s="280"/>
      <c r="G576" s="45"/>
      <c r="H576" s="45"/>
      <c r="I576" s="278"/>
      <c r="J576" s="45"/>
      <c r="K576" s="66"/>
      <c r="L576" s="66"/>
    </row>
    <row r="577" spans="1:12" x14ac:dyDescent="0.2">
      <c r="A577" s="41"/>
      <c r="B577" s="2"/>
      <c r="E577" s="279"/>
      <c r="F577" s="280"/>
      <c r="G577" s="45"/>
      <c r="H577" s="45"/>
      <c r="I577" s="278"/>
      <c r="J577" s="45"/>
      <c r="K577" s="66"/>
      <c r="L577" s="66"/>
    </row>
    <row r="578" spans="1:12" x14ac:dyDescent="0.2">
      <c r="A578" s="41"/>
      <c r="B578" s="2"/>
      <c r="E578" s="279"/>
      <c r="F578" s="280"/>
      <c r="G578" s="45"/>
      <c r="H578" s="45"/>
      <c r="I578" s="278"/>
      <c r="J578" s="45"/>
      <c r="K578" s="66"/>
      <c r="L578" s="66"/>
    </row>
    <row r="579" spans="1:12" x14ac:dyDescent="0.2">
      <c r="A579" s="41"/>
      <c r="B579" s="2"/>
      <c r="E579" s="279"/>
      <c r="F579" s="280"/>
      <c r="G579" s="45"/>
      <c r="H579" s="45"/>
      <c r="I579" s="278"/>
      <c r="J579" s="45"/>
      <c r="K579" s="66"/>
      <c r="L579" s="66"/>
    </row>
    <row r="580" spans="1:12" x14ac:dyDescent="0.2">
      <c r="A580" s="41"/>
      <c r="B580" s="2"/>
      <c r="E580" s="279"/>
      <c r="F580" s="280"/>
      <c r="G580" s="45"/>
      <c r="H580" s="45"/>
      <c r="I580" s="278"/>
      <c r="J580" s="45"/>
      <c r="K580" s="66"/>
      <c r="L580" s="66"/>
    </row>
    <row r="581" spans="1:12" x14ac:dyDescent="0.2">
      <c r="A581" s="41"/>
      <c r="B581" s="2"/>
      <c r="E581" s="279"/>
      <c r="F581" s="280"/>
      <c r="G581" s="45"/>
      <c r="H581" s="45"/>
      <c r="I581" s="278"/>
      <c r="J581" s="45"/>
      <c r="K581" s="66"/>
      <c r="L581" s="66"/>
    </row>
    <row r="582" spans="1:12" x14ac:dyDescent="0.2">
      <c r="A582" s="41"/>
      <c r="B582" s="2"/>
      <c r="E582" s="279"/>
      <c r="F582" s="280"/>
      <c r="G582" s="45"/>
      <c r="H582" s="45"/>
      <c r="I582" s="278"/>
      <c r="J582" s="45"/>
      <c r="K582" s="66"/>
      <c r="L582" s="66"/>
    </row>
    <row r="583" spans="1:12" x14ac:dyDescent="0.2">
      <c r="A583" s="41"/>
      <c r="B583" s="2"/>
      <c r="E583" s="279"/>
      <c r="F583" s="280"/>
      <c r="G583" s="45"/>
      <c r="H583" s="45"/>
      <c r="I583" s="278"/>
      <c r="J583" s="45"/>
      <c r="K583" s="66"/>
      <c r="L583" s="66"/>
    </row>
    <row r="584" spans="1:12" x14ac:dyDescent="0.2">
      <c r="A584" s="41"/>
      <c r="B584" s="2"/>
      <c r="E584" s="279"/>
      <c r="F584" s="280"/>
      <c r="G584" s="45"/>
      <c r="H584" s="45"/>
      <c r="I584" s="278"/>
      <c r="J584" s="45"/>
      <c r="K584" s="66"/>
      <c r="L584" s="66"/>
    </row>
    <row r="585" spans="1:12" x14ac:dyDescent="0.2">
      <c r="A585" s="41"/>
      <c r="B585" s="2"/>
      <c r="E585" s="279"/>
      <c r="F585" s="280"/>
      <c r="G585" s="45"/>
      <c r="H585" s="45"/>
      <c r="I585" s="278"/>
      <c r="J585" s="45"/>
      <c r="K585" s="66"/>
      <c r="L585" s="66"/>
    </row>
    <row r="586" spans="1:12" x14ac:dyDescent="0.2">
      <c r="A586" s="41"/>
      <c r="B586" s="2"/>
      <c r="E586" s="279"/>
      <c r="F586" s="280"/>
      <c r="G586" s="45"/>
      <c r="H586" s="45"/>
      <c r="I586" s="278"/>
      <c r="J586" s="45"/>
      <c r="K586" s="66"/>
      <c r="L586" s="66"/>
    </row>
    <row r="587" spans="1:12" x14ac:dyDescent="0.2">
      <c r="A587" s="41"/>
      <c r="B587" s="2"/>
      <c r="E587" s="279"/>
      <c r="F587" s="280"/>
      <c r="G587" s="45"/>
      <c r="H587" s="45"/>
      <c r="I587" s="278"/>
      <c r="J587" s="45"/>
      <c r="K587" s="66"/>
      <c r="L587" s="66"/>
    </row>
    <row r="588" spans="1:12" x14ac:dyDescent="0.2">
      <c r="A588" s="41"/>
      <c r="B588" s="2"/>
      <c r="E588" s="279"/>
      <c r="F588" s="280"/>
      <c r="G588" s="45"/>
      <c r="H588" s="45"/>
      <c r="I588" s="278"/>
      <c r="J588" s="45"/>
      <c r="K588" s="66"/>
      <c r="L588" s="66"/>
    </row>
    <row r="589" spans="1:12" x14ac:dyDescent="0.2">
      <c r="A589" s="41"/>
      <c r="B589" s="2"/>
      <c r="E589" s="279"/>
      <c r="F589" s="280"/>
      <c r="G589" s="45"/>
      <c r="H589" s="45"/>
      <c r="I589" s="278"/>
      <c r="J589" s="45"/>
      <c r="K589" s="66"/>
      <c r="L589" s="66"/>
    </row>
    <row r="590" spans="1:12" x14ac:dyDescent="0.2">
      <c r="A590" s="41"/>
      <c r="B590" s="2"/>
      <c r="E590" s="279"/>
      <c r="F590" s="280"/>
      <c r="G590" s="45"/>
      <c r="H590" s="45"/>
      <c r="I590" s="278"/>
      <c r="J590" s="45"/>
      <c r="K590" s="66"/>
      <c r="L590" s="66"/>
    </row>
    <row r="591" spans="1:12" x14ac:dyDescent="0.2">
      <c r="A591" s="41"/>
      <c r="B591" s="2"/>
      <c r="E591" s="279"/>
      <c r="F591" s="280"/>
      <c r="G591" s="45"/>
      <c r="H591" s="45"/>
      <c r="I591" s="278"/>
      <c r="J591" s="45"/>
      <c r="K591" s="66"/>
      <c r="L591" s="66"/>
    </row>
    <row r="592" spans="1:12" x14ac:dyDescent="0.2">
      <c r="A592" s="41"/>
      <c r="B592" s="2"/>
      <c r="E592" s="279"/>
      <c r="F592" s="280"/>
      <c r="G592" s="45"/>
      <c r="H592" s="45"/>
      <c r="I592" s="278"/>
      <c r="J592" s="45"/>
      <c r="K592" s="66"/>
      <c r="L592" s="66"/>
    </row>
    <row r="593" spans="1:12" x14ac:dyDescent="0.2">
      <c r="A593" s="41"/>
      <c r="B593" s="2"/>
      <c r="E593" s="279"/>
      <c r="F593" s="280"/>
      <c r="G593" s="45"/>
      <c r="H593" s="45"/>
      <c r="I593" s="278"/>
      <c r="J593" s="45"/>
      <c r="K593" s="66"/>
      <c r="L593" s="66"/>
    </row>
    <row r="594" spans="1:12" x14ac:dyDescent="0.2">
      <c r="A594" s="41"/>
      <c r="B594" s="2"/>
      <c r="E594" s="279"/>
      <c r="F594" s="280"/>
      <c r="G594" s="45"/>
      <c r="H594" s="45"/>
      <c r="I594" s="278"/>
      <c r="J594" s="45"/>
      <c r="K594" s="66"/>
      <c r="L594" s="66"/>
    </row>
    <row r="595" spans="1:12" x14ac:dyDescent="0.2">
      <c r="A595" s="41"/>
      <c r="B595" s="2"/>
      <c r="E595" s="279"/>
      <c r="F595" s="280"/>
      <c r="G595" s="45"/>
      <c r="H595" s="45"/>
      <c r="I595" s="278"/>
      <c r="J595" s="45"/>
      <c r="K595" s="66"/>
      <c r="L595" s="66"/>
    </row>
    <row r="596" spans="1:12" x14ac:dyDescent="0.2">
      <c r="A596" s="41"/>
      <c r="B596" s="2"/>
      <c r="E596" s="279"/>
      <c r="F596" s="280"/>
      <c r="G596" s="45"/>
      <c r="H596" s="45"/>
      <c r="I596" s="278"/>
      <c r="J596" s="45"/>
      <c r="K596" s="66"/>
      <c r="L596" s="66"/>
    </row>
    <row r="597" spans="1:12" x14ac:dyDescent="0.2">
      <c r="A597" s="41"/>
      <c r="B597" s="2"/>
      <c r="E597" s="279"/>
      <c r="F597" s="280"/>
      <c r="G597" s="45"/>
      <c r="H597" s="45"/>
      <c r="I597" s="278"/>
      <c r="J597" s="45"/>
      <c r="K597" s="66"/>
      <c r="L597" s="66"/>
    </row>
    <row r="598" spans="1:12" x14ac:dyDescent="0.2">
      <c r="A598" s="41"/>
      <c r="B598" s="2"/>
      <c r="E598" s="279"/>
      <c r="F598" s="280"/>
      <c r="G598" s="45"/>
      <c r="H598" s="45"/>
      <c r="I598" s="278"/>
      <c r="J598" s="45"/>
      <c r="K598" s="66"/>
      <c r="L598" s="66"/>
    </row>
    <row r="599" spans="1:12" x14ac:dyDescent="0.2">
      <c r="A599" s="41"/>
      <c r="B599" s="2"/>
      <c r="E599" s="279"/>
      <c r="F599" s="280"/>
      <c r="G599" s="45"/>
      <c r="H599" s="45"/>
      <c r="I599" s="278"/>
      <c r="J599" s="45"/>
      <c r="K599" s="66"/>
      <c r="L599" s="66"/>
    </row>
    <row r="600" spans="1:12" x14ac:dyDescent="0.2">
      <c r="A600" s="41"/>
      <c r="B600" s="2"/>
      <c r="E600" s="279"/>
      <c r="F600" s="280"/>
      <c r="G600" s="45"/>
      <c r="H600" s="45"/>
      <c r="I600" s="278"/>
      <c r="J600" s="45"/>
      <c r="K600" s="66"/>
      <c r="L600" s="66"/>
    </row>
    <row r="601" spans="1:12" x14ac:dyDescent="0.2">
      <c r="A601" s="41"/>
      <c r="B601" s="2"/>
      <c r="E601" s="279"/>
      <c r="F601" s="280"/>
      <c r="G601" s="45"/>
      <c r="H601" s="45"/>
      <c r="I601" s="278"/>
      <c r="J601" s="45"/>
      <c r="K601" s="66"/>
      <c r="L601" s="66"/>
    </row>
    <row r="602" spans="1:12" x14ac:dyDescent="0.2">
      <c r="A602" s="41"/>
      <c r="B602" s="2"/>
      <c r="E602" s="279"/>
      <c r="F602" s="280"/>
      <c r="G602" s="45"/>
      <c r="H602" s="45"/>
      <c r="I602" s="278"/>
      <c r="J602" s="45"/>
      <c r="K602" s="66"/>
      <c r="L602" s="66"/>
    </row>
    <row r="603" spans="1:12" x14ac:dyDescent="0.2">
      <c r="A603" s="41"/>
      <c r="B603" s="2"/>
      <c r="E603" s="279"/>
      <c r="F603" s="280"/>
      <c r="G603" s="45"/>
      <c r="H603" s="45"/>
      <c r="I603" s="278"/>
      <c r="J603" s="45"/>
      <c r="K603" s="66"/>
      <c r="L603" s="66"/>
    </row>
    <row r="604" spans="1:12" x14ac:dyDescent="0.2">
      <c r="A604" s="41"/>
      <c r="B604" s="2"/>
      <c r="E604" s="279"/>
      <c r="F604" s="280"/>
      <c r="G604" s="45"/>
      <c r="H604" s="45"/>
      <c r="I604" s="278"/>
      <c r="J604" s="45"/>
      <c r="K604" s="66"/>
      <c r="L604" s="66"/>
    </row>
    <row r="605" spans="1:12" x14ac:dyDescent="0.2">
      <c r="A605" s="41"/>
      <c r="B605" s="2"/>
      <c r="E605" s="279"/>
      <c r="F605" s="280"/>
      <c r="G605" s="45"/>
      <c r="H605" s="45"/>
      <c r="I605" s="278"/>
      <c r="J605" s="45"/>
      <c r="K605" s="66"/>
      <c r="L605" s="66"/>
    </row>
    <row r="606" spans="1:12" x14ac:dyDescent="0.2">
      <c r="A606" s="41"/>
      <c r="B606" s="2"/>
      <c r="E606" s="279"/>
      <c r="F606" s="280"/>
      <c r="G606" s="45"/>
      <c r="H606" s="45"/>
      <c r="I606" s="278"/>
      <c r="J606" s="45"/>
      <c r="K606" s="66"/>
      <c r="L606" s="66"/>
    </row>
    <row r="607" spans="1:12" x14ac:dyDescent="0.2">
      <c r="A607" s="41"/>
      <c r="B607" s="2"/>
      <c r="E607" s="279"/>
      <c r="F607" s="280"/>
      <c r="G607" s="45"/>
      <c r="H607" s="45"/>
      <c r="I607" s="278"/>
      <c r="J607" s="45"/>
      <c r="K607" s="66"/>
      <c r="L607" s="66"/>
    </row>
    <row r="608" spans="1:12" x14ac:dyDescent="0.2">
      <c r="A608" s="41"/>
      <c r="B608" s="2"/>
      <c r="E608" s="279"/>
      <c r="F608" s="280"/>
      <c r="G608" s="45"/>
      <c r="H608" s="45"/>
      <c r="I608" s="278"/>
      <c r="J608" s="45"/>
      <c r="K608" s="66"/>
      <c r="L608" s="66"/>
    </row>
    <row r="609" spans="1:12" x14ac:dyDescent="0.2">
      <c r="A609" s="41"/>
      <c r="B609" s="2"/>
      <c r="E609" s="279"/>
      <c r="F609" s="280"/>
      <c r="G609" s="45"/>
      <c r="H609" s="45"/>
      <c r="I609" s="278"/>
      <c r="J609" s="45"/>
      <c r="K609" s="66"/>
      <c r="L609" s="66"/>
    </row>
    <row r="610" spans="1:12" x14ac:dyDescent="0.2">
      <c r="A610" s="41"/>
      <c r="B610" s="2"/>
      <c r="E610" s="279"/>
      <c r="F610" s="280"/>
      <c r="G610" s="45"/>
      <c r="H610" s="45"/>
      <c r="I610" s="278"/>
      <c r="J610" s="45"/>
      <c r="K610" s="66"/>
      <c r="L610" s="66"/>
    </row>
    <row r="611" spans="1:12" x14ac:dyDescent="0.2">
      <c r="A611" s="41"/>
      <c r="B611" s="2"/>
      <c r="E611" s="279"/>
      <c r="F611" s="280"/>
      <c r="G611" s="45"/>
      <c r="H611" s="45"/>
      <c r="I611" s="278"/>
      <c r="J611" s="45"/>
      <c r="K611" s="66"/>
      <c r="L611" s="66"/>
    </row>
    <row r="612" spans="1:12" x14ac:dyDescent="0.2">
      <c r="A612" s="41"/>
      <c r="B612" s="2"/>
      <c r="E612" s="279"/>
      <c r="F612" s="280"/>
      <c r="G612" s="45"/>
      <c r="H612" s="45"/>
      <c r="I612" s="278"/>
      <c r="J612" s="45"/>
      <c r="K612" s="66"/>
      <c r="L612" s="66"/>
    </row>
    <row r="613" spans="1:12" x14ac:dyDescent="0.2">
      <c r="A613" s="41"/>
      <c r="B613" s="2"/>
      <c r="E613" s="279"/>
      <c r="F613" s="280"/>
      <c r="G613" s="45"/>
      <c r="H613" s="45"/>
      <c r="I613" s="278"/>
      <c r="J613" s="45"/>
      <c r="K613" s="66"/>
      <c r="L613" s="66"/>
    </row>
    <row r="614" spans="1:12" x14ac:dyDescent="0.2">
      <c r="A614" s="41"/>
      <c r="B614" s="2"/>
      <c r="E614" s="279"/>
      <c r="F614" s="280"/>
      <c r="G614" s="45"/>
      <c r="H614" s="45"/>
      <c r="I614" s="278"/>
      <c r="J614" s="45"/>
      <c r="K614" s="66"/>
      <c r="L614" s="66"/>
    </row>
    <row r="615" spans="1:12" x14ac:dyDescent="0.2">
      <c r="A615" s="41"/>
      <c r="B615" s="2"/>
      <c r="E615" s="279"/>
      <c r="F615" s="280"/>
      <c r="G615" s="45"/>
      <c r="H615" s="45"/>
      <c r="I615" s="278"/>
      <c r="J615" s="45"/>
      <c r="K615" s="66"/>
      <c r="L615" s="66"/>
    </row>
    <row r="616" spans="1:12" x14ac:dyDescent="0.2">
      <c r="A616" s="41"/>
      <c r="B616" s="2"/>
      <c r="E616" s="279"/>
      <c r="F616" s="280"/>
      <c r="G616" s="45"/>
      <c r="H616" s="45"/>
      <c r="I616" s="278"/>
      <c r="J616" s="45"/>
      <c r="K616" s="66"/>
      <c r="L616" s="66"/>
    </row>
    <row r="617" spans="1:12" x14ac:dyDescent="0.2">
      <c r="A617" s="41"/>
      <c r="B617" s="2"/>
      <c r="E617" s="279"/>
      <c r="F617" s="280"/>
      <c r="G617" s="45"/>
      <c r="H617" s="45"/>
      <c r="I617" s="278"/>
      <c r="J617" s="45"/>
      <c r="K617" s="66"/>
      <c r="L617" s="66"/>
    </row>
    <row r="618" spans="1:12" x14ac:dyDescent="0.2">
      <c r="A618" s="41"/>
      <c r="B618" s="2"/>
      <c r="E618" s="279"/>
      <c r="F618" s="280"/>
      <c r="G618" s="45"/>
      <c r="H618" s="45"/>
      <c r="I618" s="278"/>
      <c r="J618" s="45"/>
      <c r="K618" s="66"/>
      <c r="L618" s="66"/>
    </row>
    <row r="619" spans="1:12" x14ac:dyDescent="0.2">
      <c r="A619" s="41"/>
      <c r="B619" s="2"/>
      <c r="E619" s="279"/>
      <c r="F619" s="280"/>
      <c r="G619" s="45"/>
      <c r="H619" s="45"/>
      <c r="I619" s="278"/>
      <c r="J619" s="45"/>
      <c r="K619" s="66"/>
      <c r="L619" s="66"/>
    </row>
    <row r="620" spans="1:12" x14ac:dyDescent="0.2">
      <c r="A620" s="41"/>
      <c r="B620" s="2"/>
      <c r="E620" s="279"/>
      <c r="F620" s="280"/>
      <c r="G620" s="45"/>
      <c r="H620" s="45"/>
      <c r="I620" s="278"/>
      <c r="J620" s="45"/>
      <c r="K620" s="66"/>
      <c r="L620" s="66"/>
    </row>
    <row r="621" spans="1:12" x14ac:dyDescent="0.2">
      <c r="A621" s="41"/>
      <c r="B621" s="2"/>
      <c r="E621" s="279"/>
      <c r="F621" s="280"/>
      <c r="G621" s="45"/>
      <c r="H621" s="45"/>
      <c r="I621" s="278"/>
      <c r="J621" s="45"/>
      <c r="K621" s="66"/>
      <c r="L621" s="66"/>
    </row>
    <row r="622" spans="1:12" x14ac:dyDescent="0.2">
      <c r="A622" s="41"/>
      <c r="B622" s="2"/>
      <c r="E622" s="279"/>
      <c r="F622" s="280"/>
      <c r="G622" s="45"/>
      <c r="H622" s="45"/>
      <c r="I622" s="278"/>
      <c r="J622" s="45"/>
      <c r="K622" s="66"/>
      <c r="L622" s="66"/>
    </row>
    <row r="623" spans="1:12" x14ac:dyDescent="0.2">
      <c r="A623" s="41"/>
      <c r="B623" s="2"/>
      <c r="E623" s="279"/>
      <c r="F623" s="280"/>
      <c r="G623" s="45"/>
      <c r="H623" s="45"/>
      <c r="I623" s="278"/>
      <c r="J623" s="45"/>
      <c r="K623" s="66"/>
      <c r="L623" s="66"/>
    </row>
    <row r="624" spans="1:12" x14ac:dyDescent="0.2">
      <c r="A624" s="41"/>
      <c r="B624" s="2"/>
      <c r="E624" s="279"/>
      <c r="F624" s="280"/>
      <c r="G624" s="45"/>
      <c r="H624" s="45"/>
      <c r="I624" s="278"/>
      <c r="J624" s="45"/>
      <c r="K624" s="66"/>
      <c r="L624" s="66"/>
    </row>
    <row r="625" spans="1:12" x14ac:dyDescent="0.2">
      <c r="A625" s="41"/>
      <c r="B625" s="2"/>
      <c r="E625" s="279"/>
      <c r="F625" s="280"/>
      <c r="G625" s="45"/>
      <c r="H625" s="45"/>
      <c r="I625" s="278"/>
      <c r="J625" s="45"/>
      <c r="K625" s="66"/>
      <c r="L625" s="66"/>
    </row>
    <row r="626" spans="1:12" x14ac:dyDescent="0.2">
      <c r="A626" s="41"/>
      <c r="B626" s="2"/>
      <c r="E626" s="279"/>
      <c r="F626" s="280"/>
      <c r="G626" s="45"/>
      <c r="H626" s="45"/>
      <c r="I626" s="278"/>
      <c r="J626" s="45"/>
      <c r="K626" s="66"/>
      <c r="L626" s="66"/>
    </row>
    <row r="627" spans="1:12" x14ac:dyDescent="0.2">
      <c r="A627" s="41"/>
      <c r="B627" s="2"/>
      <c r="E627" s="279"/>
      <c r="F627" s="280"/>
      <c r="G627" s="45"/>
      <c r="H627" s="45"/>
      <c r="I627" s="278"/>
      <c r="J627" s="45"/>
      <c r="K627" s="66"/>
      <c r="L627" s="66"/>
    </row>
    <row r="628" spans="1:12" x14ac:dyDescent="0.2">
      <c r="A628" s="41"/>
      <c r="B628" s="2"/>
      <c r="E628" s="279"/>
      <c r="F628" s="280"/>
      <c r="G628" s="45"/>
      <c r="H628" s="45"/>
      <c r="I628" s="278"/>
      <c r="J628" s="45"/>
      <c r="K628" s="66"/>
      <c r="L628" s="66"/>
    </row>
    <row r="629" spans="1:12" x14ac:dyDescent="0.2">
      <c r="A629" s="41"/>
      <c r="B629" s="2"/>
      <c r="E629" s="279"/>
      <c r="F629" s="280"/>
      <c r="G629" s="45"/>
      <c r="H629" s="45"/>
      <c r="I629" s="278"/>
      <c r="J629" s="45"/>
      <c r="K629" s="66"/>
      <c r="L629" s="66"/>
    </row>
    <row r="630" spans="1:12" x14ac:dyDescent="0.2">
      <c r="A630" s="41"/>
      <c r="B630" s="2"/>
      <c r="E630" s="279"/>
      <c r="F630" s="280"/>
      <c r="G630" s="45"/>
      <c r="H630" s="45"/>
      <c r="I630" s="278"/>
      <c r="J630" s="45"/>
      <c r="K630" s="66"/>
      <c r="L630" s="66"/>
    </row>
    <row r="631" spans="1:12" x14ac:dyDescent="0.2">
      <c r="A631" s="41"/>
      <c r="B631" s="2"/>
      <c r="E631" s="279"/>
      <c r="F631" s="280"/>
      <c r="G631" s="45"/>
      <c r="H631" s="45"/>
      <c r="I631" s="278"/>
      <c r="J631" s="45"/>
      <c r="K631" s="66"/>
      <c r="L631" s="66"/>
    </row>
    <row r="632" spans="1:12" x14ac:dyDescent="0.2">
      <c r="A632" s="41"/>
      <c r="B632" s="2"/>
      <c r="E632" s="279"/>
      <c r="F632" s="280"/>
      <c r="G632" s="45"/>
      <c r="H632" s="45"/>
      <c r="I632" s="278"/>
      <c r="J632" s="45"/>
      <c r="K632" s="66"/>
      <c r="L632" s="66"/>
    </row>
    <row r="633" spans="1:12" x14ac:dyDescent="0.2">
      <c r="A633" s="41"/>
      <c r="B633" s="2"/>
      <c r="E633" s="279"/>
      <c r="F633" s="280"/>
      <c r="G633" s="45"/>
      <c r="H633" s="45"/>
      <c r="I633" s="278"/>
      <c r="J633" s="45"/>
      <c r="K633" s="66"/>
      <c r="L633" s="66"/>
    </row>
    <row r="634" spans="1:12" x14ac:dyDescent="0.2">
      <c r="A634" s="41"/>
      <c r="B634" s="2"/>
      <c r="E634" s="279"/>
      <c r="F634" s="280"/>
      <c r="G634" s="45"/>
      <c r="H634" s="45"/>
      <c r="I634" s="278"/>
      <c r="J634" s="45"/>
      <c r="K634" s="66"/>
      <c r="L634" s="66"/>
    </row>
    <row r="635" spans="1:12" x14ac:dyDescent="0.2">
      <c r="A635" s="41"/>
      <c r="B635" s="2"/>
      <c r="E635" s="279"/>
      <c r="F635" s="280"/>
      <c r="G635" s="45"/>
      <c r="H635" s="45"/>
      <c r="I635" s="278"/>
      <c r="J635" s="45"/>
      <c r="K635" s="66"/>
      <c r="L635" s="66"/>
    </row>
    <row r="636" spans="1:12" x14ac:dyDescent="0.2">
      <c r="A636" s="41"/>
      <c r="B636" s="2"/>
      <c r="E636" s="279"/>
      <c r="F636" s="280"/>
      <c r="G636" s="45"/>
      <c r="H636" s="45"/>
      <c r="I636" s="278"/>
      <c r="J636" s="45"/>
      <c r="K636" s="66"/>
      <c r="L636" s="66"/>
    </row>
    <row r="637" spans="1:12" x14ac:dyDescent="0.2">
      <c r="A637" s="41"/>
      <c r="B637" s="2"/>
      <c r="E637" s="279"/>
      <c r="F637" s="280"/>
      <c r="G637" s="45"/>
      <c r="H637" s="45"/>
      <c r="I637" s="278"/>
      <c r="J637" s="45"/>
      <c r="K637" s="66"/>
      <c r="L637" s="66"/>
    </row>
    <row r="638" spans="1:12" x14ac:dyDescent="0.2">
      <c r="A638" s="41"/>
      <c r="B638" s="2"/>
      <c r="E638" s="279"/>
      <c r="F638" s="280"/>
      <c r="G638" s="45"/>
      <c r="H638" s="45"/>
      <c r="I638" s="278"/>
      <c r="J638" s="45"/>
      <c r="K638" s="66"/>
      <c r="L638" s="66"/>
    </row>
    <row r="639" spans="1:12" x14ac:dyDescent="0.2">
      <c r="A639" s="41"/>
      <c r="B639" s="2"/>
      <c r="E639" s="279"/>
      <c r="F639" s="280"/>
      <c r="G639" s="45"/>
      <c r="H639" s="45"/>
      <c r="I639" s="278"/>
      <c r="J639" s="45"/>
      <c r="K639" s="66"/>
      <c r="L639" s="66"/>
    </row>
    <row r="640" spans="1:12" x14ac:dyDescent="0.2">
      <c r="A640" s="41"/>
      <c r="B640" s="2"/>
      <c r="E640" s="279"/>
      <c r="F640" s="280"/>
      <c r="G640" s="45"/>
      <c r="H640" s="45"/>
      <c r="I640" s="278"/>
      <c r="J640" s="45"/>
      <c r="K640" s="66"/>
      <c r="L640" s="66"/>
    </row>
    <row r="641" spans="1:12" x14ac:dyDescent="0.2">
      <c r="A641" s="41"/>
      <c r="B641" s="2"/>
      <c r="E641" s="279"/>
      <c r="F641" s="280"/>
      <c r="G641" s="45"/>
      <c r="H641" s="45"/>
      <c r="I641" s="278"/>
      <c r="J641" s="45"/>
      <c r="K641" s="66"/>
      <c r="L641" s="66"/>
    </row>
    <row r="642" spans="1:12" x14ac:dyDescent="0.2">
      <c r="A642" s="41"/>
      <c r="B642" s="2"/>
      <c r="E642" s="279"/>
      <c r="F642" s="280"/>
      <c r="G642" s="45"/>
      <c r="H642" s="45"/>
      <c r="I642" s="278"/>
      <c r="J642" s="45"/>
      <c r="K642" s="66"/>
      <c r="L642" s="66"/>
    </row>
    <row r="643" spans="1:12" x14ac:dyDescent="0.2">
      <c r="A643" s="41"/>
      <c r="B643" s="2"/>
      <c r="E643" s="279"/>
      <c r="F643" s="280"/>
      <c r="G643" s="45"/>
      <c r="H643" s="45"/>
      <c r="I643" s="278"/>
      <c r="J643" s="45"/>
      <c r="K643" s="66"/>
      <c r="L643" s="66"/>
    </row>
    <row r="644" spans="1:12" x14ac:dyDescent="0.2">
      <c r="A644" s="41"/>
      <c r="B644" s="2"/>
      <c r="E644" s="279"/>
      <c r="F644" s="280"/>
      <c r="G644" s="45"/>
      <c r="H644" s="45"/>
      <c r="I644" s="278"/>
      <c r="J644" s="45"/>
      <c r="K644" s="66"/>
      <c r="L644" s="66"/>
    </row>
    <row r="645" spans="1:12" x14ac:dyDescent="0.2">
      <c r="A645" s="41"/>
      <c r="B645" s="2"/>
      <c r="E645" s="279"/>
      <c r="F645" s="280"/>
      <c r="G645" s="45"/>
      <c r="H645" s="45"/>
      <c r="I645" s="278"/>
      <c r="J645" s="45"/>
      <c r="K645" s="66"/>
      <c r="L645" s="66"/>
    </row>
    <row r="646" spans="1:12" x14ac:dyDescent="0.2">
      <c r="A646" s="41"/>
      <c r="B646" s="2"/>
      <c r="E646" s="279"/>
      <c r="F646" s="280"/>
      <c r="G646" s="45"/>
      <c r="H646" s="45"/>
      <c r="I646" s="278"/>
      <c r="J646" s="45"/>
      <c r="K646" s="66"/>
      <c r="L646" s="66"/>
    </row>
    <row r="647" spans="1:12" x14ac:dyDescent="0.2">
      <c r="A647" s="41"/>
      <c r="B647" s="2"/>
      <c r="E647" s="279"/>
      <c r="F647" s="280"/>
      <c r="G647" s="45"/>
      <c r="H647" s="45"/>
      <c r="I647" s="278"/>
      <c r="J647" s="45"/>
      <c r="K647" s="66"/>
      <c r="L647" s="66"/>
    </row>
    <row r="648" spans="1:12" x14ac:dyDescent="0.2">
      <c r="A648" s="41"/>
      <c r="B648" s="2"/>
      <c r="E648" s="279"/>
      <c r="F648" s="280"/>
      <c r="G648" s="45"/>
      <c r="H648" s="45"/>
      <c r="I648" s="278"/>
      <c r="J648" s="45"/>
      <c r="K648" s="66"/>
      <c r="L648" s="66"/>
    </row>
    <row r="649" spans="1:12" x14ac:dyDescent="0.2">
      <c r="A649" s="41"/>
      <c r="B649" s="2"/>
      <c r="E649" s="279"/>
      <c r="F649" s="280"/>
      <c r="G649" s="45"/>
      <c r="H649" s="45"/>
      <c r="I649" s="278"/>
      <c r="J649" s="45"/>
      <c r="K649" s="66"/>
      <c r="L649" s="66"/>
    </row>
    <row r="650" spans="1:12" x14ac:dyDescent="0.2">
      <c r="A650" s="41"/>
      <c r="B650" s="2"/>
      <c r="E650" s="279"/>
      <c r="F650" s="280"/>
      <c r="G650" s="45"/>
      <c r="H650" s="45"/>
      <c r="I650" s="278"/>
      <c r="J650" s="45"/>
      <c r="K650" s="66"/>
      <c r="L650" s="66"/>
    </row>
    <row r="651" spans="1:12" x14ac:dyDescent="0.2">
      <c r="A651" s="41"/>
      <c r="B651" s="2"/>
      <c r="E651" s="279"/>
      <c r="F651" s="280"/>
      <c r="G651" s="45"/>
      <c r="H651" s="45"/>
      <c r="I651" s="278"/>
      <c r="J651" s="45"/>
      <c r="K651" s="66"/>
      <c r="L651" s="66"/>
    </row>
    <row r="652" spans="1:12" x14ac:dyDescent="0.2">
      <c r="A652" s="41"/>
      <c r="B652" s="2"/>
      <c r="E652" s="279"/>
      <c r="F652" s="280"/>
      <c r="G652" s="45"/>
      <c r="H652" s="45"/>
      <c r="I652" s="278"/>
      <c r="J652" s="45"/>
      <c r="K652" s="66"/>
      <c r="L652" s="66"/>
    </row>
    <row r="653" spans="1:12" x14ac:dyDescent="0.2">
      <c r="A653" s="41"/>
      <c r="B653" s="2"/>
      <c r="E653" s="279"/>
      <c r="F653" s="280"/>
      <c r="G653" s="45"/>
      <c r="H653" s="45"/>
      <c r="I653" s="278"/>
      <c r="J653" s="45"/>
      <c r="K653" s="66"/>
      <c r="L653" s="66"/>
    </row>
    <row r="654" spans="1:12" x14ac:dyDescent="0.2">
      <c r="A654" s="41"/>
      <c r="B654" s="2"/>
      <c r="E654" s="279"/>
      <c r="F654" s="280"/>
      <c r="G654" s="45"/>
      <c r="H654" s="45"/>
      <c r="I654" s="278"/>
      <c r="J654" s="45"/>
      <c r="K654" s="66"/>
      <c r="L654" s="66"/>
    </row>
    <row r="655" spans="1:12" x14ac:dyDescent="0.2">
      <c r="A655" s="41"/>
      <c r="B655" s="2"/>
      <c r="E655" s="279"/>
      <c r="F655" s="280"/>
      <c r="G655" s="45"/>
      <c r="H655" s="45"/>
      <c r="I655" s="278"/>
      <c r="J655" s="45"/>
      <c r="K655" s="66"/>
      <c r="L655" s="66"/>
    </row>
    <row r="656" spans="1:12" x14ac:dyDescent="0.2">
      <c r="A656" s="41"/>
      <c r="B656" s="2"/>
      <c r="E656" s="279"/>
      <c r="F656" s="280"/>
      <c r="G656" s="45"/>
      <c r="H656" s="45"/>
      <c r="I656" s="278"/>
      <c r="J656" s="45"/>
      <c r="K656" s="66"/>
      <c r="L656" s="66"/>
    </row>
    <row r="657" spans="1:12" x14ac:dyDescent="0.2">
      <c r="A657" s="41"/>
      <c r="B657" s="2"/>
      <c r="E657" s="279"/>
      <c r="F657" s="280"/>
      <c r="G657" s="45"/>
      <c r="H657" s="45"/>
      <c r="I657" s="278"/>
      <c r="J657" s="45"/>
      <c r="K657" s="66"/>
      <c r="L657" s="66"/>
    </row>
    <row r="658" spans="1:12" x14ac:dyDescent="0.2">
      <c r="A658" s="41"/>
      <c r="B658" s="2"/>
      <c r="E658" s="279"/>
      <c r="F658" s="280"/>
      <c r="G658" s="45"/>
      <c r="H658" s="45"/>
      <c r="I658" s="278"/>
      <c r="J658" s="45"/>
      <c r="K658" s="66"/>
      <c r="L658" s="66"/>
    </row>
    <row r="659" spans="1:12" x14ac:dyDescent="0.2">
      <c r="A659" s="41"/>
      <c r="B659" s="2"/>
      <c r="E659" s="279"/>
      <c r="F659" s="280"/>
      <c r="G659" s="45"/>
      <c r="H659" s="45"/>
      <c r="I659" s="278"/>
      <c r="J659" s="45"/>
      <c r="K659" s="66"/>
      <c r="L659" s="66"/>
    </row>
    <row r="660" spans="1:12" x14ac:dyDescent="0.2">
      <c r="A660" s="41"/>
      <c r="B660" s="2"/>
      <c r="E660" s="279"/>
      <c r="F660" s="280"/>
      <c r="G660" s="45"/>
      <c r="H660" s="45"/>
      <c r="I660" s="278"/>
      <c r="J660" s="45"/>
      <c r="K660" s="66"/>
      <c r="L660" s="66"/>
    </row>
    <row r="661" spans="1:12" x14ac:dyDescent="0.2">
      <c r="A661" s="41"/>
      <c r="B661" s="2"/>
      <c r="E661" s="279"/>
      <c r="F661" s="280"/>
      <c r="G661" s="45"/>
      <c r="H661" s="45"/>
      <c r="I661" s="278"/>
      <c r="J661" s="45"/>
      <c r="K661" s="66"/>
      <c r="L661" s="66"/>
    </row>
    <row r="662" spans="1:12" x14ac:dyDescent="0.2">
      <c r="A662" s="41"/>
      <c r="B662" s="2"/>
      <c r="E662" s="279"/>
      <c r="F662" s="280"/>
      <c r="G662" s="45"/>
      <c r="H662" s="45"/>
      <c r="I662" s="278"/>
      <c r="J662" s="45"/>
      <c r="K662" s="66"/>
      <c r="L662" s="66"/>
    </row>
    <row r="663" spans="1:12" x14ac:dyDescent="0.2">
      <c r="A663" s="41"/>
      <c r="B663" s="2"/>
      <c r="E663" s="279"/>
      <c r="F663" s="280"/>
      <c r="G663" s="45"/>
      <c r="H663" s="45"/>
      <c r="I663" s="278"/>
      <c r="J663" s="45"/>
      <c r="K663" s="66"/>
      <c r="L663" s="66"/>
    </row>
    <row r="664" spans="1:12" x14ac:dyDescent="0.2">
      <c r="A664" s="41"/>
      <c r="B664" s="2"/>
      <c r="E664" s="279"/>
      <c r="F664" s="280"/>
      <c r="G664" s="45"/>
      <c r="H664" s="45"/>
      <c r="I664" s="278"/>
      <c r="J664" s="45"/>
      <c r="K664" s="66"/>
      <c r="L664" s="66"/>
    </row>
    <row r="665" spans="1:12" x14ac:dyDescent="0.2">
      <c r="A665" s="41"/>
      <c r="B665" s="2"/>
      <c r="E665" s="279"/>
      <c r="F665" s="280"/>
      <c r="G665" s="45"/>
      <c r="H665" s="45"/>
      <c r="I665" s="278"/>
      <c r="J665" s="45"/>
      <c r="K665" s="66"/>
      <c r="L665" s="66"/>
    </row>
    <row r="666" spans="1:12" x14ac:dyDescent="0.2">
      <c r="A666" s="41"/>
      <c r="B666" s="2"/>
      <c r="E666" s="279"/>
      <c r="F666" s="280"/>
      <c r="G666" s="45"/>
      <c r="H666" s="45"/>
      <c r="I666" s="278"/>
      <c r="J666" s="45"/>
      <c r="K666" s="66"/>
      <c r="L666" s="66"/>
    </row>
    <row r="667" spans="1:12" x14ac:dyDescent="0.2">
      <c r="A667" s="41"/>
      <c r="B667" s="2"/>
      <c r="E667" s="279"/>
      <c r="F667" s="280"/>
      <c r="G667" s="45"/>
      <c r="H667" s="45"/>
      <c r="I667" s="278"/>
      <c r="J667" s="45"/>
      <c r="K667" s="66"/>
      <c r="L667" s="66"/>
    </row>
    <row r="668" spans="1:12" x14ac:dyDescent="0.2">
      <c r="A668" s="41"/>
      <c r="B668" s="2"/>
      <c r="E668" s="279"/>
      <c r="F668" s="280"/>
      <c r="G668" s="45"/>
      <c r="H668" s="45"/>
      <c r="I668" s="278"/>
      <c r="J668" s="45"/>
      <c r="K668" s="66"/>
      <c r="L668" s="66"/>
    </row>
    <row r="669" spans="1:12" x14ac:dyDescent="0.2">
      <c r="A669" s="41"/>
      <c r="B669" s="2"/>
      <c r="E669" s="279"/>
      <c r="F669" s="280"/>
      <c r="G669" s="45"/>
      <c r="H669" s="45"/>
      <c r="I669" s="278"/>
      <c r="J669" s="45"/>
      <c r="K669" s="66"/>
      <c r="L669" s="66"/>
    </row>
    <row r="670" spans="1:12" x14ac:dyDescent="0.2">
      <c r="A670" s="41"/>
      <c r="B670" s="2"/>
      <c r="E670" s="279"/>
      <c r="F670" s="280"/>
      <c r="G670" s="45"/>
      <c r="H670" s="45"/>
      <c r="I670" s="278"/>
      <c r="J670" s="45"/>
      <c r="K670" s="66"/>
      <c r="L670" s="66"/>
    </row>
    <row r="671" spans="1:12" x14ac:dyDescent="0.2">
      <c r="A671" s="41"/>
      <c r="B671" s="2"/>
      <c r="E671" s="279"/>
      <c r="F671" s="280"/>
      <c r="G671" s="45"/>
      <c r="H671" s="45"/>
      <c r="I671" s="278"/>
      <c r="J671" s="45"/>
      <c r="K671" s="66"/>
      <c r="L671" s="66"/>
    </row>
    <row r="672" spans="1:12" x14ac:dyDescent="0.2">
      <c r="A672" s="41"/>
      <c r="B672" s="2"/>
      <c r="E672" s="279"/>
      <c r="F672" s="280"/>
      <c r="G672" s="45"/>
      <c r="H672" s="45"/>
      <c r="I672" s="278"/>
      <c r="J672" s="45"/>
      <c r="K672" s="66"/>
      <c r="L672" s="66"/>
    </row>
    <row r="673" spans="1:12" x14ac:dyDescent="0.2">
      <c r="A673" s="41"/>
      <c r="B673" s="2"/>
      <c r="E673" s="279"/>
      <c r="F673" s="280"/>
      <c r="G673" s="45"/>
      <c r="H673" s="45"/>
      <c r="I673" s="278"/>
      <c r="J673" s="45"/>
      <c r="K673" s="66"/>
      <c r="L673" s="66"/>
    </row>
    <row r="674" spans="1:12" x14ac:dyDescent="0.2">
      <c r="A674" s="41"/>
      <c r="B674" s="2"/>
      <c r="E674" s="279"/>
      <c r="F674" s="280"/>
      <c r="G674" s="45"/>
      <c r="H674" s="45"/>
      <c r="I674" s="278"/>
      <c r="J674" s="45"/>
      <c r="K674" s="66"/>
      <c r="L674" s="66"/>
    </row>
    <row r="675" spans="1:12" x14ac:dyDescent="0.2">
      <c r="A675" s="41"/>
      <c r="B675" s="2"/>
      <c r="E675" s="279"/>
      <c r="F675" s="280"/>
      <c r="G675" s="45"/>
      <c r="H675" s="45"/>
      <c r="I675" s="278"/>
      <c r="J675" s="45"/>
      <c r="K675" s="66"/>
      <c r="L675" s="66"/>
    </row>
    <row r="676" spans="1:12" x14ac:dyDescent="0.2">
      <c r="A676" s="41"/>
      <c r="B676" s="2"/>
      <c r="E676" s="279"/>
      <c r="F676" s="280"/>
      <c r="G676" s="45"/>
      <c r="H676" s="45"/>
      <c r="I676" s="278"/>
      <c r="J676" s="45"/>
      <c r="K676" s="66"/>
      <c r="L676" s="66"/>
    </row>
    <row r="677" spans="1:12" x14ac:dyDescent="0.2">
      <c r="A677" s="41"/>
      <c r="B677" s="2"/>
      <c r="E677" s="279"/>
      <c r="F677" s="280"/>
      <c r="G677" s="45"/>
      <c r="H677" s="45"/>
      <c r="I677" s="278"/>
      <c r="J677" s="45"/>
      <c r="K677" s="66"/>
      <c r="L677" s="66"/>
    </row>
    <row r="678" spans="1:12" x14ac:dyDescent="0.2">
      <c r="A678" s="41"/>
      <c r="B678" s="2"/>
      <c r="E678" s="279"/>
      <c r="F678" s="280"/>
      <c r="G678" s="45"/>
      <c r="H678" s="45"/>
      <c r="I678" s="278"/>
      <c r="J678" s="45"/>
      <c r="K678" s="66"/>
      <c r="L678" s="66"/>
    </row>
    <row r="679" spans="1:12" x14ac:dyDescent="0.2">
      <c r="A679" s="41"/>
      <c r="B679" s="2"/>
      <c r="E679" s="279"/>
      <c r="F679" s="280"/>
      <c r="G679" s="45"/>
      <c r="H679" s="45"/>
      <c r="I679" s="278"/>
      <c r="J679" s="45"/>
      <c r="K679" s="66"/>
      <c r="L679" s="66"/>
    </row>
    <row r="680" spans="1:12" x14ac:dyDescent="0.2">
      <c r="A680" s="41"/>
      <c r="B680" s="2"/>
      <c r="E680" s="279"/>
      <c r="F680" s="280"/>
      <c r="G680" s="45"/>
      <c r="H680" s="45"/>
      <c r="I680" s="278"/>
      <c r="J680" s="45"/>
      <c r="K680" s="66"/>
      <c r="L680" s="66"/>
    </row>
    <row r="681" spans="1:12" x14ac:dyDescent="0.2">
      <c r="A681" s="41"/>
      <c r="B681" s="2"/>
      <c r="E681" s="279"/>
      <c r="F681" s="280"/>
      <c r="G681" s="45"/>
      <c r="H681" s="45"/>
      <c r="I681" s="278"/>
      <c r="J681" s="45"/>
      <c r="K681" s="66"/>
      <c r="L681" s="66"/>
    </row>
    <row r="682" spans="1:12" x14ac:dyDescent="0.2">
      <c r="A682" s="41"/>
      <c r="B682" s="2"/>
      <c r="E682" s="279"/>
      <c r="F682" s="280"/>
      <c r="G682" s="45"/>
      <c r="H682" s="45"/>
      <c r="I682" s="278"/>
      <c r="J682" s="45"/>
      <c r="K682" s="66"/>
      <c r="L682" s="66"/>
    </row>
    <row r="683" spans="1:12" x14ac:dyDescent="0.2">
      <c r="A683" s="41"/>
      <c r="B683" s="2"/>
      <c r="E683" s="279"/>
      <c r="F683" s="280"/>
      <c r="G683" s="45"/>
      <c r="H683" s="45"/>
      <c r="I683" s="278"/>
      <c r="J683" s="45"/>
      <c r="K683" s="66"/>
      <c r="L683" s="66"/>
    </row>
    <row r="684" spans="1:12" x14ac:dyDescent="0.2">
      <c r="A684" s="41"/>
      <c r="B684" s="2"/>
      <c r="E684" s="279"/>
      <c r="F684" s="280"/>
      <c r="G684" s="45"/>
      <c r="H684" s="45"/>
      <c r="I684" s="278"/>
      <c r="J684" s="45"/>
      <c r="K684" s="66"/>
      <c r="L684" s="66"/>
    </row>
    <row r="685" spans="1:12" x14ac:dyDescent="0.2">
      <c r="A685" s="41"/>
      <c r="B685" s="2"/>
      <c r="E685" s="279"/>
      <c r="F685" s="280"/>
      <c r="G685" s="45"/>
      <c r="H685" s="45"/>
      <c r="I685" s="278"/>
      <c r="J685" s="45"/>
      <c r="K685" s="66"/>
      <c r="L685" s="66"/>
    </row>
    <row r="686" spans="1:12" x14ac:dyDescent="0.2">
      <c r="A686" s="41"/>
      <c r="B686" s="2"/>
      <c r="E686" s="279"/>
      <c r="F686" s="280"/>
      <c r="G686" s="45"/>
      <c r="H686" s="45"/>
      <c r="I686" s="278"/>
      <c r="J686" s="45"/>
      <c r="K686" s="66"/>
      <c r="L686" s="66"/>
    </row>
    <row r="687" spans="1:12" x14ac:dyDescent="0.2">
      <c r="A687" s="41"/>
      <c r="B687" s="2"/>
      <c r="E687" s="279"/>
      <c r="F687" s="280"/>
      <c r="G687" s="45"/>
      <c r="H687" s="45"/>
      <c r="I687" s="278"/>
      <c r="J687" s="45"/>
      <c r="K687" s="66"/>
      <c r="L687" s="66"/>
    </row>
    <row r="688" spans="1:12" x14ac:dyDescent="0.2">
      <c r="A688" s="41"/>
      <c r="B688" s="2"/>
      <c r="E688" s="279"/>
      <c r="F688" s="280"/>
      <c r="G688" s="45"/>
      <c r="H688" s="45"/>
      <c r="I688" s="278"/>
      <c r="J688" s="45"/>
      <c r="K688" s="66"/>
      <c r="L688" s="66"/>
    </row>
    <row r="689" spans="1:12" x14ac:dyDescent="0.2">
      <c r="A689" s="41"/>
      <c r="B689" s="2"/>
      <c r="E689" s="279"/>
      <c r="F689" s="280"/>
      <c r="G689" s="45"/>
      <c r="H689" s="45"/>
      <c r="I689" s="278"/>
      <c r="J689" s="45"/>
      <c r="K689" s="66"/>
      <c r="L689" s="66"/>
    </row>
    <row r="690" spans="1:12" x14ac:dyDescent="0.2">
      <c r="A690" s="41"/>
      <c r="B690" s="2"/>
      <c r="E690" s="279"/>
      <c r="F690" s="280"/>
      <c r="G690" s="45"/>
      <c r="H690" s="45"/>
      <c r="I690" s="278"/>
      <c r="J690" s="45"/>
      <c r="K690" s="66"/>
      <c r="L690" s="66"/>
    </row>
    <row r="691" spans="1:12" x14ac:dyDescent="0.2">
      <c r="A691" s="41"/>
      <c r="B691" s="2"/>
      <c r="E691" s="279"/>
      <c r="F691" s="280"/>
      <c r="G691" s="45"/>
      <c r="H691" s="45"/>
      <c r="I691" s="278"/>
      <c r="J691" s="45"/>
      <c r="K691" s="66"/>
      <c r="L691" s="66"/>
    </row>
    <row r="692" spans="1:12" x14ac:dyDescent="0.2">
      <c r="A692" s="41"/>
      <c r="B692" s="2"/>
      <c r="E692" s="279"/>
      <c r="F692" s="280"/>
      <c r="G692" s="45"/>
      <c r="H692" s="45"/>
      <c r="I692" s="278"/>
      <c r="J692" s="45"/>
      <c r="K692" s="66"/>
      <c r="L692" s="66"/>
    </row>
    <row r="693" spans="1:12" x14ac:dyDescent="0.2">
      <c r="A693" s="41"/>
      <c r="B693" s="2"/>
      <c r="E693" s="279"/>
      <c r="F693" s="280"/>
      <c r="G693" s="45"/>
      <c r="H693" s="45"/>
      <c r="I693" s="278"/>
      <c r="J693" s="45"/>
      <c r="K693" s="66"/>
      <c r="L693" s="66"/>
    </row>
    <row r="694" spans="1:12" x14ac:dyDescent="0.2">
      <c r="A694" s="41"/>
      <c r="B694" s="2"/>
      <c r="E694" s="279"/>
      <c r="F694" s="280"/>
      <c r="G694" s="45"/>
      <c r="H694" s="45"/>
      <c r="I694" s="278"/>
      <c r="J694" s="45"/>
      <c r="K694" s="66"/>
      <c r="L694" s="66"/>
    </row>
    <row r="695" spans="1:12" x14ac:dyDescent="0.2">
      <c r="A695" s="41"/>
      <c r="B695" s="2"/>
      <c r="E695" s="279"/>
      <c r="F695" s="280"/>
      <c r="G695" s="45"/>
      <c r="H695" s="45"/>
      <c r="I695" s="278"/>
      <c r="J695" s="45"/>
      <c r="K695" s="66"/>
      <c r="L695" s="66"/>
    </row>
    <row r="696" spans="1:12" x14ac:dyDescent="0.2">
      <c r="A696" s="41"/>
      <c r="B696" s="2"/>
      <c r="E696" s="279"/>
      <c r="F696" s="280"/>
      <c r="G696" s="45"/>
      <c r="H696" s="45"/>
      <c r="I696" s="278"/>
      <c r="J696" s="45"/>
      <c r="K696" s="66"/>
      <c r="L696" s="66"/>
    </row>
    <row r="697" spans="1:12" x14ac:dyDescent="0.2">
      <c r="A697" s="41"/>
      <c r="B697" s="2"/>
      <c r="E697" s="279"/>
      <c r="F697" s="280"/>
      <c r="G697" s="45"/>
      <c r="H697" s="45"/>
      <c r="I697" s="278"/>
      <c r="J697" s="45"/>
      <c r="K697" s="66"/>
      <c r="L697" s="66"/>
    </row>
    <row r="698" spans="1:12" x14ac:dyDescent="0.2">
      <c r="A698" s="41"/>
      <c r="B698" s="2"/>
      <c r="E698" s="279"/>
      <c r="F698" s="280"/>
      <c r="G698" s="45"/>
      <c r="H698" s="45"/>
      <c r="I698" s="278"/>
      <c r="J698" s="45"/>
      <c r="K698" s="66"/>
      <c r="L698" s="66"/>
    </row>
    <row r="699" spans="1:12" x14ac:dyDescent="0.2">
      <c r="A699" s="41"/>
      <c r="B699" s="2"/>
      <c r="E699" s="279"/>
      <c r="F699" s="280"/>
      <c r="G699" s="45"/>
      <c r="H699" s="45"/>
      <c r="I699" s="278"/>
      <c r="J699" s="45"/>
      <c r="K699" s="66"/>
      <c r="L699" s="66"/>
    </row>
    <row r="700" spans="1:12" x14ac:dyDescent="0.2">
      <c r="A700" s="41"/>
      <c r="B700" s="2"/>
      <c r="E700" s="279"/>
      <c r="F700" s="280"/>
      <c r="G700" s="45"/>
      <c r="H700" s="45"/>
      <c r="I700" s="278"/>
      <c r="J700" s="45"/>
      <c r="K700" s="66"/>
      <c r="L700" s="66"/>
    </row>
    <row r="701" spans="1:12" x14ac:dyDescent="0.2">
      <c r="A701" s="41"/>
      <c r="B701" s="2"/>
      <c r="E701" s="279"/>
      <c r="F701" s="280"/>
      <c r="G701" s="45"/>
      <c r="H701" s="45"/>
      <c r="I701" s="278"/>
      <c r="J701" s="45"/>
      <c r="K701" s="66"/>
      <c r="L701" s="66"/>
    </row>
    <row r="702" spans="1:12" x14ac:dyDescent="0.2">
      <c r="A702" s="41"/>
      <c r="B702" s="2"/>
      <c r="E702" s="279"/>
      <c r="F702" s="280"/>
      <c r="G702" s="45"/>
      <c r="H702" s="45"/>
      <c r="I702" s="278"/>
      <c r="J702" s="45"/>
      <c r="K702" s="66"/>
      <c r="L702" s="66"/>
    </row>
    <row r="703" spans="1:12" x14ac:dyDescent="0.2">
      <c r="A703" s="41"/>
      <c r="B703" s="2"/>
      <c r="E703" s="279"/>
      <c r="F703" s="280"/>
      <c r="G703" s="45"/>
      <c r="H703" s="45"/>
      <c r="I703" s="278"/>
      <c r="J703" s="45"/>
      <c r="K703" s="66"/>
      <c r="L703" s="66"/>
    </row>
    <row r="704" spans="1:12" x14ac:dyDescent="0.2">
      <c r="A704" s="41"/>
      <c r="B704" s="2"/>
      <c r="E704" s="279"/>
      <c r="F704" s="280"/>
      <c r="G704" s="45"/>
      <c r="H704" s="45"/>
      <c r="I704" s="278"/>
      <c r="J704" s="45"/>
      <c r="K704" s="66"/>
      <c r="L704" s="66"/>
    </row>
    <row r="705" spans="1:12" x14ac:dyDescent="0.2">
      <c r="A705" s="41"/>
      <c r="B705" s="2"/>
      <c r="E705" s="279"/>
      <c r="F705" s="280"/>
      <c r="G705" s="45"/>
      <c r="H705" s="45"/>
      <c r="I705" s="278"/>
      <c r="J705" s="45"/>
      <c r="K705" s="66"/>
      <c r="L705" s="66"/>
    </row>
    <row r="706" spans="1:12" x14ac:dyDescent="0.2">
      <c r="A706" s="41"/>
      <c r="B706" s="2"/>
      <c r="E706" s="279"/>
      <c r="F706" s="280"/>
      <c r="G706" s="45"/>
      <c r="H706" s="45"/>
      <c r="I706" s="278"/>
      <c r="J706" s="45"/>
      <c r="K706" s="66"/>
      <c r="L706" s="66"/>
    </row>
    <row r="707" spans="1:12" x14ac:dyDescent="0.2">
      <c r="A707" s="41"/>
      <c r="B707" s="2"/>
      <c r="E707" s="279"/>
      <c r="F707" s="280"/>
      <c r="G707" s="45"/>
      <c r="H707" s="45"/>
      <c r="I707" s="278"/>
      <c r="J707" s="45"/>
      <c r="K707" s="66"/>
      <c r="L707" s="66"/>
    </row>
    <row r="708" spans="1:12" x14ac:dyDescent="0.2">
      <c r="A708" s="41"/>
      <c r="B708" s="2"/>
      <c r="E708" s="279"/>
      <c r="F708" s="280"/>
      <c r="G708" s="45"/>
      <c r="H708" s="45"/>
      <c r="I708" s="278"/>
      <c r="J708" s="45"/>
      <c r="K708" s="66"/>
      <c r="L708" s="66"/>
    </row>
    <row r="709" spans="1:12" x14ac:dyDescent="0.2">
      <c r="A709" s="41"/>
      <c r="B709" s="2"/>
      <c r="E709" s="279"/>
      <c r="F709" s="280"/>
      <c r="G709" s="45"/>
      <c r="H709" s="45"/>
      <c r="I709" s="278"/>
      <c r="J709" s="45"/>
      <c r="K709" s="66"/>
      <c r="L709" s="66"/>
    </row>
    <row r="710" spans="1:12" x14ac:dyDescent="0.2">
      <c r="A710" s="41"/>
      <c r="B710" s="2"/>
      <c r="E710" s="279"/>
      <c r="F710" s="280"/>
      <c r="G710" s="45"/>
      <c r="H710" s="45"/>
      <c r="I710" s="278"/>
      <c r="J710" s="45"/>
      <c r="K710" s="66"/>
      <c r="L710" s="66"/>
    </row>
    <row r="711" spans="1:12" x14ac:dyDescent="0.2">
      <c r="A711" s="41"/>
      <c r="B711" s="2"/>
      <c r="E711" s="279"/>
      <c r="F711" s="280"/>
      <c r="G711" s="45"/>
      <c r="H711" s="45"/>
      <c r="I711" s="278"/>
      <c r="J711" s="45"/>
      <c r="K711" s="66"/>
      <c r="L711" s="66"/>
    </row>
    <row r="712" spans="1:12" x14ac:dyDescent="0.2">
      <c r="A712" s="41"/>
      <c r="B712" s="2"/>
      <c r="E712" s="279"/>
      <c r="F712" s="280"/>
      <c r="G712" s="45"/>
      <c r="H712" s="45"/>
      <c r="I712" s="278"/>
      <c r="J712" s="45"/>
      <c r="K712" s="66"/>
      <c r="L712" s="66"/>
    </row>
    <row r="713" spans="1:12" x14ac:dyDescent="0.2">
      <c r="A713" s="41"/>
      <c r="B713" s="2"/>
      <c r="E713" s="279"/>
      <c r="F713" s="280"/>
      <c r="G713" s="45"/>
      <c r="H713" s="45"/>
      <c r="I713" s="278"/>
      <c r="J713" s="45"/>
      <c r="K713" s="66"/>
      <c r="L713" s="66"/>
    </row>
    <row r="714" spans="1:12" x14ac:dyDescent="0.2">
      <c r="A714" s="41"/>
      <c r="B714" s="2"/>
      <c r="E714" s="279"/>
      <c r="F714" s="280"/>
      <c r="G714" s="45"/>
      <c r="H714" s="45"/>
      <c r="I714" s="278"/>
      <c r="J714" s="45"/>
      <c r="K714" s="66"/>
      <c r="L714" s="66"/>
    </row>
    <row r="715" spans="1:12" x14ac:dyDescent="0.2">
      <c r="A715" s="41"/>
      <c r="B715" s="2"/>
      <c r="E715" s="279"/>
      <c r="F715" s="280"/>
      <c r="G715" s="45"/>
      <c r="H715" s="45"/>
      <c r="I715" s="278"/>
      <c r="J715" s="45"/>
      <c r="K715" s="66"/>
      <c r="L715" s="66"/>
    </row>
    <row r="716" spans="1:12" x14ac:dyDescent="0.2">
      <c r="A716" s="41"/>
      <c r="B716" s="2"/>
      <c r="E716" s="279"/>
      <c r="F716" s="280"/>
      <c r="G716" s="45"/>
      <c r="H716" s="45"/>
      <c r="I716" s="278"/>
      <c r="J716" s="45"/>
      <c r="K716" s="66"/>
      <c r="L716" s="66"/>
    </row>
    <row r="717" spans="1:12" x14ac:dyDescent="0.2">
      <c r="A717" s="41"/>
      <c r="B717" s="2"/>
      <c r="E717" s="279"/>
      <c r="F717" s="280"/>
      <c r="G717" s="45"/>
      <c r="H717" s="45"/>
      <c r="I717" s="278"/>
      <c r="J717" s="45"/>
      <c r="K717" s="66"/>
      <c r="L717" s="66"/>
    </row>
    <row r="718" spans="1:12" x14ac:dyDescent="0.2">
      <c r="A718" s="41"/>
      <c r="B718" s="2"/>
      <c r="E718" s="279"/>
      <c r="F718" s="280"/>
      <c r="G718" s="45"/>
      <c r="H718" s="45"/>
      <c r="I718" s="278"/>
      <c r="J718" s="45"/>
      <c r="K718" s="66"/>
      <c r="L718" s="66"/>
    </row>
    <row r="719" spans="1:12" x14ac:dyDescent="0.2">
      <c r="A719" s="41"/>
      <c r="B719" s="2"/>
      <c r="E719" s="279"/>
      <c r="F719" s="280"/>
      <c r="G719" s="45"/>
      <c r="H719" s="45"/>
      <c r="I719" s="278"/>
      <c r="J719" s="45"/>
      <c r="K719" s="66"/>
      <c r="L719" s="66"/>
    </row>
    <row r="720" spans="1:12" x14ac:dyDescent="0.2">
      <c r="A720" s="41"/>
      <c r="B720" s="2"/>
      <c r="E720" s="279"/>
      <c r="F720" s="280"/>
      <c r="G720" s="45"/>
      <c r="H720" s="45"/>
      <c r="I720" s="278"/>
      <c r="J720" s="45"/>
      <c r="K720" s="66"/>
      <c r="L720" s="66"/>
    </row>
    <row r="721" spans="1:12" x14ac:dyDescent="0.2">
      <c r="A721" s="41"/>
      <c r="B721" s="2"/>
      <c r="E721" s="279"/>
      <c r="F721" s="280"/>
      <c r="G721" s="45"/>
      <c r="H721" s="45"/>
      <c r="I721" s="278"/>
      <c r="J721" s="45"/>
      <c r="K721" s="66"/>
      <c r="L721" s="66"/>
    </row>
    <row r="722" spans="1:12" x14ac:dyDescent="0.2">
      <c r="A722" s="41"/>
      <c r="B722" s="2"/>
      <c r="E722" s="279"/>
      <c r="F722" s="280"/>
      <c r="G722" s="45"/>
      <c r="H722" s="45"/>
      <c r="I722" s="278"/>
      <c r="J722" s="45"/>
      <c r="K722" s="66"/>
      <c r="L722" s="66"/>
    </row>
    <row r="723" spans="1:12" x14ac:dyDescent="0.2">
      <c r="A723" s="41"/>
      <c r="B723" s="2"/>
      <c r="E723" s="279"/>
      <c r="F723" s="280"/>
      <c r="G723" s="45"/>
      <c r="H723" s="45"/>
      <c r="I723" s="278"/>
      <c r="J723" s="45"/>
      <c r="K723" s="66"/>
      <c r="L723" s="66"/>
    </row>
    <row r="724" spans="1:12" x14ac:dyDescent="0.2">
      <c r="A724" s="41"/>
      <c r="B724" s="2"/>
      <c r="E724" s="279"/>
      <c r="F724" s="280"/>
      <c r="G724" s="45"/>
      <c r="H724" s="45"/>
      <c r="I724" s="278"/>
      <c r="J724" s="45"/>
      <c r="K724" s="66"/>
      <c r="L724" s="66"/>
    </row>
    <row r="725" spans="1:12" x14ac:dyDescent="0.2">
      <c r="A725" s="41"/>
      <c r="B725" s="2"/>
      <c r="E725" s="279"/>
      <c r="F725" s="280"/>
      <c r="G725" s="45"/>
      <c r="H725" s="45"/>
      <c r="I725" s="278"/>
      <c r="J725" s="45"/>
      <c r="K725" s="66"/>
      <c r="L725" s="66"/>
    </row>
    <row r="726" spans="1:12" x14ac:dyDescent="0.2">
      <c r="A726" s="41"/>
      <c r="B726" s="2"/>
      <c r="E726" s="279"/>
      <c r="F726" s="280"/>
      <c r="G726" s="45"/>
      <c r="H726" s="45"/>
      <c r="I726" s="278"/>
      <c r="J726" s="45"/>
      <c r="K726" s="66"/>
      <c r="L726" s="66"/>
    </row>
    <row r="727" spans="1:12" x14ac:dyDescent="0.2">
      <c r="A727" s="41"/>
      <c r="B727" s="2"/>
      <c r="E727" s="279"/>
      <c r="F727" s="280"/>
      <c r="G727" s="45"/>
      <c r="H727" s="45"/>
      <c r="I727" s="278"/>
      <c r="J727" s="45"/>
      <c r="K727" s="66"/>
      <c r="L727" s="66"/>
    </row>
    <row r="728" spans="1:12" x14ac:dyDescent="0.2">
      <c r="A728" s="41"/>
      <c r="B728" s="2"/>
      <c r="E728" s="279"/>
      <c r="F728" s="280"/>
      <c r="G728" s="45"/>
      <c r="H728" s="45"/>
      <c r="I728" s="278"/>
      <c r="J728" s="45"/>
      <c r="K728" s="66"/>
      <c r="L728" s="66"/>
    </row>
    <row r="729" spans="1:12" x14ac:dyDescent="0.2">
      <c r="A729" s="41"/>
      <c r="B729" s="2"/>
      <c r="E729" s="279"/>
      <c r="F729" s="280"/>
      <c r="G729" s="45"/>
      <c r="H729" s="45"/>
      <c r="I729" s="278"/>
      <c r="J729" s="45"/>
      <c r="K729" s="66"/>
      <c r="L729" s="66"/>
    </row>
    <row r="730" spans="1:12" x14ac:dyDescent="0.2">
      <c r="A730" s="41"/>
      <c r="B730" s="2"/>
      <c r="E730" s="279"/>
      <c r="F730" s="280"/>
      <c r="G730" s="45"/>
      <c r="H730" s="45"/>
      <c r="I730" s="278"/>
      <c r="J730" s="45"/>
      <c r="K730" s="66"/>
      <c r="L730" s="66"/>
    </row>
    <row r="731" spans="1:12" x14ac:dyDescent="0.2">
      <c r="A731" s="41"/>
      <c r="B731" s="2"/>
      <c r="E731" s="279"/>
      <c r="F731" s="280"/>
      <c r="G731" s="45"/>
      <c r="H731" s="45"/>
      <c r="I731" s="278"/>
      <c r="J731" s="45"/>
      <c r="K731" s="66"/>
      <c r="L731" s="66"/>
    </row>
    <row r="732" spans="1:12" x14ac:dyDescent="0.2">
      <c r="A732" s="41"/>
      <c r="B732" s="2"/>
      <c r="E732" s="279"/>
      <c r="F732" s="280"/>
      <c r="G732" s="45"/>
      <c r="H732" s="45"/>
      <c r="I732" s="278"/>
      <c r="J732" s="45"/>
      <c r="K732" s="66"/>
      <c r="L732" s="66"/>
    </row>
    <row r="733" spans="1:12" x14ac:dyDescent="0.2">
      <c r="A733" s="41"/>
      <c r="B733" s="2"/>
      <c r="E733" s="279"/>
      <c r="F733" s="280"/>
      <c r="G733" s="45"/>
      <c r="H733" s="45"/>
      <c r="I733" s="278"/>
      <c r="J733" s="45"/>
      <c r="K733" s="66"/>
      <c r="L733" s="66"/>
    </row>
    <row r="734" spans="1:12" x14ac:dyDescent="0.2">
      <c r="A734" s="41"/>
      <c r="B734" s="2"/>
      <c r="E734" s="279"/>
      <c r="F734" s="280"/>
      <c r="G734" s="45"/>
      <c r="H734" s="45"/>
      <c r="I734" s="278"/>
      <c r="J734" s="45"/>
      <c r="K734" s="66"/>
      <c r="L734" s="66"/>
    </row>
    <row r="735" spans="1:12" x14ac:dyDescent="0.2">
      <c r="A735" s="41"/>
      <c r="B735" s="2"/>
      <c r="E735" s="279"/>
      <c r="F735" s="280"/>
      <c r="G735" s="45"/>
      <c r="H735" s="45"/>
      <c r="I735" s="278"/>
      <c r="J735" s="45"/>
      <c r="K735" s="66"/>
      <c r="L735" s="66"/>
    </row>
    <row r="736" spans="1:12" x14ac:dyDescent="0.2">
      <c r="A736" s="41"/>
      <c r="B736" s="2"/>
      <c r="E736" s="279"/>
      <c r="F736" s="280"/>
      <c r="G736" s="45"/>
      <c r="H736" s="45"/>
      <c r="I736" s="278"/>
      <c r="J736" s="45"/>
      <c r="K736" s="66"/>
      <c r="L736" s="66"/>
    </row>
    <row r="737" spans="1:12" x14ac:dyDescent="0.2">
      <c r="A737" s="41"/>
      <c r="B737" s="2"/>
      <c r="E737" s="279"/>
      <c r="F737" s="280"/>
      <c r="G737" s="45"/>
      <c r="H737" s="45"/>
      <c r="I737" s="278"/>
      <c r="J737" s="45"/>
      <c r="K737" s="66"/>
      <c r="L737" s="66"/>
    </row>
    <row r="738" spans="1:12" x14ac:dyDescent="0.2">
      <c r="A738" s="41"/>
      <c r="B738" s="2"/>
      <c r="E738" s="279"/>
      <c r="F738" s="280"/>
      <c r="G738" s="45"/>
      <c r="H738" s="45"/>
      <c r="I738" s="278"/>
      <c r="J738" s="45"/>
      <c r="K738" s="66"/>
      <c r="L738" s="66"/>
    </row>
    <row r="739" spans="1:12" x14ac:dyDescent="0.2">
      <c r="A739" s="41"/>
      <c r="B739" s="2"/>
      <c r="E739" s="279"/>
      <c r="F739" s="280"/>
      <c r="G739" s="45"/>
      <c r="H739" s="45"/>
      <c r="I739" s="278"/>
      <c r="J739" s="45"/>
      <c r="K739" s="66"/>
      <c r="L739" s="66"/>
    </row>
    <row r="740" spans="1:12" x14ac:dyDescent="0.2">
      <c r="A740" s="41"/>
      <c r="B740" s="2"/>
      <c r="E740" s="279"/>
      <c r="F740" s="280"/>
      <c r="G740" s="45"/>
      <c r="H740" s="45"/>
      <c r="I740" s="278"/>
      <c r="J740" s="45"/>
      <c r="K740" s="66"/>
      <c r="L740" s="66"/>
    </row>
    <row r="741" spans="1:12" x14ac:dyDescent="0.2">
      <c r="A741" s="41"/>
      <c r="B741" s="2"/>
      <c r="E741" s="279"/>
      <c r="F741" s="280"/>
      <c r="G741" s="45"/>
      <c r="H741" s="45"/>
      <c r="I741" s="278"/>
      <c r="J741" s="45"/>
      <c r="K741" s="66"/>
      <c r="L741" s="66"/>
    </row>
    <row r="742" spans="1:12" x14ac:dyDescent="0.2">
      <c r="A742" s="41"/>
      <c r="B742" s="2"/>
      <c r="E742" s="279"/>
      <c r="F742" s="280"/>
      <c r="G742" s="45"/>
      <c r="H742" s="45"/>
      <c r="I742" s="278"/>
      <c r="J742" s="45"/>
      <c r="K742" s="66"/>
      <c r="L742" s="66"/>
    </row>
    <row r="743" spans="1:12" x14ac:dyDescent="0.2">
      <c r="A743" s="41"/>
      <c r="B743" s="2"/>
      <c r="E743" s="279"/>
      <c r="F743" s="280"/>
      <c r="G743" s="45"/>
      <c r="H743" s="45"/>
      <c r="I743" s="278"/>
      <c r="J743" s="45"/>
      <c r="K743" s="66"/>
      <c r="L743" s="66"/>
    </row>
    <row r="744" spans="1:12" x14ac:dyDescent="0.2">
      <c r="A744" s="41"/>
      <c r="B744" s="2"/>
      <c r="E744" s="279"/>
      <c r="F744" s="280"/>
      <c r="G744" s="45"/>
      <c r="H744" s="45"/>
      <c r="I744" s="278"/>
      <c r="J744" s="45"/>
      <c r="K744" s="66"/>
      <c r="L744" s="66"/>
    </row>
    <row r="745" spans="1:12" x14ac:dyDescent="0.2">
      <c r="A745" s="41"/>
      <c r="B745" s="2"/>
      <c r="E745" s="279"/>
      <c r="F745" s="280"/>
      <c r="G745" s="45"/>
      <c r="H745" s="45"/>
      <c r="I745" s="278"/>
      <c r="J745" s="45"/>
      <c r="K745" s="66"/>
      <c r="L745" s="66"/>
    </row>
    <row r="746" spans="1:12" x14ac:dyDescent="0.2">
      <c r="A746" s="41"/>
      <c r="B746" s="2"/>
      <c r="E746" s="279"/>
      <c r="F746" s="280"/>
      <c r="G746" s="45"/>
      <c r="H746" s="45"/>
      <c r="I746" s="278"/>
      <c r="J746" s="45"/>
      <c r="K746" s="66"/>
      <c r="L746" s="66"/>
    </row>
    <row r="747" spans="1:12" x14ac:dyDescent="0.2">
      <c r="A747" s="41"/>
      <c r="B747" s="2"/>
      <c r="E747" s="279"/>
      <c r="F747" s="280"/>
      <c r="G747" s="45"/>
      <c r="H747" s="45"/>
      <c r="I747" s="278"/>
      <c r="J747" s="45"/>
      <c r="K747" s="66"/>
      <c r="L747" s="66"/>
    </row>
    <row r="748" spans="1:12" x14ac:dyDescent="0.2">
      <c r="A748" s="41"/>
      <c r="B748" s="2"/>
      <c r="E748" s="279"/>
      <c r="F748" s="280"/>
      <c r="G748" s="45"/>
      <c r="H748" s="45"/>
      <c r="I748" s="278"/>
      <c r="J748" s="45"/>
      <c r="K748" s="66"/>
      <c r="L748" s="66"/>
    </row>
    <row r="749" spans="1:12" x14ac:dyDescent="0.2">
      <c r="A749" s="41"/>
      <c r="B749" s="2"/>
      <c r="E749" s="279"/>
      <c r="F749" s="280"/>
      <c r="G749" s="45"/>
      <c r="H749" s="45"/>
      <c r="I749" s="278"/>
      <c r="J749" s="45"/>
      <c r="K749" s="66"/>
      <c r="L749" s="66"/>
    </row>
    <row r="750" spans="1:12" x14ac:dyDescent="0.2">
      <c r="A750" s="41"/>
      <c r="B750" s="2"/>
      <c r="E750" s="279"/>
      <c r="F750" s="280"/>
      <c r="G750" s="45"/>
      <c r="H750" s="45"/>
      <c r="I750" s="278"/>
      <c r="J750" s="45"/>
      <c r="K750" s="66"/>
      <c r="L750" s="66"/>
    </row>
    <row r="751" spans="1:12" x14ac:dyDescent="0.2">
      <c r="A751" s="41"/>
      <c r="B751" s="2"/>
      <c r="E751" s="279"/>
      <c r="F751" s="280"/>
      <c r="G751" s="45"/>
      <c r="H751" s="45"/>
      <c r="I751" s="278"/>
      <c r="J751" s="45"/>
      <c r="K751" s="66"/>
      <c r="L751" s="66"/>
    </row>
    <row r="752" spans="1:12" x14ac:dyDescent="0.2">
      <c r="A752" s="41"/>
      <c r="B752" s="2"/>
      <c r="E752" s="279"/>
      <c r="F752" s="280"/>
      <c r="G752" s="45"/>
      <c r="H752" s="45"/>
      <c r="I752" s="278"/>
      <c r="J752" s="45"/>
      <c r="K752" s="66"/>
      <c r="L752" s="66"/>
    </row>
    <row r="753" spans="1:12" x14ac:dyDescent="0.2">
      <c r="A753" s="41"/>
      <c r="B753" s="2"/>
      <c r="E753" s="279"/>
      <c r="F753" s="280"/>
      <c r="G753" s="45"/>
      <c r="H753" s="45"/>
      <c r="I753" s="278"/>
      <c r="J753" s="45"/>
      <c r="K753" s="66"/>
      <c r="L753" s="66"/>
    </row>
    <row r="754" spans="1:12" x14ac:dyDescent="0.2">
      <c r="A754" s="41"/>
      <c r="B754" s="2"/>
      <c r="E754" s="279"/>
      <c r="F754" s="280"/>
      <c r="G754" s="45"/>
      <c r="H754" s="45"/>
      <c r="I754" s="278"/>
      <c r="J754" s="45"/>
      <c r="K754" s="66"/>
      <c r="L754" s="66"/>
    </row>
    <row r="755" spans="1:12" x14ac:dyDescent="0.2">
      <c r="A755" s="41"/>
      <c r="B755" s="2"/>
      <c r="E755" s="279"/>
      <c r="F755" s="280"/>
      <c r="G755" s="45"/>
      <c r="H755" s="45"/>
      <c r="I755" s="278"/>
      <c r="J755" s="45"/>
      <c r="K755" s="66"/>
      <c r="L755" s="66"/>
    </row>
    <row r="756" spans="1:12" x14ac:dyDescent="0.2">
      <c r="A756" s="41"/>
      <c r="B756" s="2"/>
      <c r="E756" s="279"/>
      <c r="F756" s="280"/>
      <c r="G756" s="45"/>
      <c r="H756" s="45"/>
      <c r="I756" s="278"/>
      <c r="J756" s="45"/>
      <c r="K756" s="66"/>
      <c r="L756" s="66"/>
    </row>
    <row r="757" spans="1:12" x14ac:dyDescent="0.2">
      <c r="A757" s="41"/>
      <c r="B757" s="2"/>
      <c r="E757" s="279"/>
      <c r="F757" s="280"/>
      <c r="G757" s="45"/>
      <c r="H757" s="45"/>
      <c r="I757" s="278"/>
      <c r="J757" s="45"/>
      <c r="K757" s="66"/>
      <c r="L757" s="66"/>
    </row>
    <row r="758" spans="1:12" x14ac:dyDescent="0.2">
      <c r="A758" s="41"/>
      <c r="B758" s="2"/>
      <c r="E758" s="279"/>
      <c r="F758" s="280"/>
      <c r="G758" s="45"/>
      <c r="H758" s="45"/>
      <c r="I758" s="278"/>
      <c r="J758" s="45"/>
      <c r="K758" s="66"/>
      <c r="L758" s="66"/>
    </row>
    <row r="759" spans="1:12" x14ac:dyDescent="0.2">
      <c r="A759" s="41"/>
      <c r="B759" s="2"/>
      <c r="E759" s="279"/>
      <c r="F759" s="280"/>
      <c r="G759" s="45"/>
      <c r="H759" s="45"/>
      <c r="I759" s="278"/>
      <c r="J759" s="45"/>
      <c r="K759" s="66"/>
      <c r="L759" s="66"/>
    </row>
    <row r="760" spans="1:12" x14ac:dyDescent="0.2">
      <c r="A760" s="41"/>
      <c r="B760" s="2"/>
      <c r="E760" s="279"/>
      <c r="F760" s="280"/>
      <c r="G760" s="45"/>
      <c r="H760" s="45"/>
      <c r="I760" s="278"/>
      <c r="J760" s="45"/>
      <c r="K760" s="66"/>
      <c r="L760" s="66"/>
    </row>
    <row r="761" spans="1:12" x14ac:dyDescent="0.2">
      <c r="A761" s="41"/>
      <c r="B761" s="2"/>
      <c r="E761" s="279"/>
      <c r="F761" s="280"/>
      <c r="G761" s="45"/>
      <c r="H761" s="45"/>
      <c r="I761" s="278"/>
      <c r="J761" s="45"/>
      <c r="K761" s="66"/>
      <c r="L761" s="66"/>
    </row>
    <row r="762" spans="1:12" x14ac:dyDescent="0.2">
      <c r="A762" s="41"/>
      <c r="B762" s="2"/>
      <c r="E762" s="279"/>
      <c r="F762" s="280"/>
      <c r="G762" s="45"/>
      <c r="H762" s="45"/>
      <c r="I762" s="278"/>
      <c r="J762" s="45"/>
      <c r="K762" s="66"/>
      <c r="L762" s="66"/>
    </row>
    <row r="763" spans="1:12" x14ac:dyDescent="0.2">
      <c r="A763" s="41"/>
      <c r="B763" s="2"/>
      <c r="E763" s="279"/>
      <c r="F763" s="280"/>
      <c r="G763" s="45"/>
      <c r="H763" s="45"/>
      <c r="I763" s="278"/>
      <c r="J763" s="45"/>
      <c r="K763" s="66"/>
      <c r="L763" s="66"/>
    </row>
    <row r="764" spans="1:12" x14ac:dyDescent="0.2">
      <c r="A764" s="41"/>
      <c r="B764" s="2"/>
      <c r="E764" s="279"/>
      <c r="F764" s="280"/>
      <c r="G764" s="45"/>
      <c r="H764" s="45"/>
      <c r="I764" s="278"/>
      <c r="J764" s="45"/>
      <c r="K764" s="66"/>
      <c r="L764" s="66"/>
    </row>
    <row r="765" spans="1:12" x14ac:dyDescent="0.2">
      <c r="A765" s="41"/>
      <c r="B765" s="2"/>
      <c r="E765" s="279"/>
      <c r="F765" s="280"/>
      <c r="G765" s="45"/>
      <c r="H765" s="45"/>
      <c r="I765" s="278"/>
      <c r="J765" s="45"/>
      <c r="K765" s="66"/>
      <c r="L765" s="66"/>
    </row>
    <row r="766" spans="1:12" x14ac:dyDescent="0.2">
      <c r="A766" s="41"/>
      <c r="B766" s="2"/>
      <c r="E766" s="279"/>
      <c r="F766" s="280"/>
      <c r="G766" s="45"/>
      <c r="H766" s="45"/>
      <c r="I766" s="278"/>
      <c r="J766" s="45"/>
      <c r="K766" s="66"/>
      <c r="L766" s="66"/>
    </row>
    <row r="767" spans="1:12" x14ac:dyDescent="0.2">
      <c r="A767" s="41"/>
      <c r="B767" s="2"/>
      <c r="E767" s="279"/>
      <c r="F767" s="280"/>
      <c r="G767" s="45"/>
      <c r="H767" s="45"/>
      <c r="I767" s="278"/>
      <c r="J767" s="45"/>
      <c r="K767" s="66"/>
      <c r="L767" s="66"/>
    </row>
    <row r="768" spans="1:12" x14ac:dyDescent="0.2">
      <c r="A768" s="41"/>
      <c r="B768" s="2"/>
      <c r="E768" s="279"/>
      <c r="F768" s="280"/>
      <c r="G768" s="45"/>
      <c r="H768" s="45"/>
      <c r="I768" s="278"/>
      <c r="J768" s="45"/>
      <c r="K768" s="66"/>
      <c r="L768" s="66"/>
    </row>
    <row r="769" spans="1:12" x14ac:dyDescent="0.2">
      <c r="A769" s="41"/>
      <c r="B769" s="2"/>
      <c r="E769" s="279"/>
      <c r="F769" s="280"/>
      <c r="G769" s="45"/>
      <c r="H769" s="45"/>
      <c r="I769" s="278"/>
      <c r="J769" s="45"/>
      <c r="K769" s="66"/>
      <c r="L769" s="66"/>
    </row>
    <row r="770" spans="1:12" x14ac:dyDescent="0.2">
      <c r="A770" s="41"/>
      <c r="B770" s="2"/>
      <c r="E770" s="279"/>
      <c r="F770" s="280"/>
      <c r="G770" s="45"/>
      <c r="H770" s="45"/>
      <c r="I770" s="278"/>
      <c r="J770" s="45"/>
      <c r="K770" s="66"/>
      <c r="L770" s="66"/>
    </row>
    <row r="771" spans="1:12" x14ac:dyDescent="0.2">
      <c r="A771" s="41"/>
      <c r="B771" s="2"/>
      <c r="E771" s="279"/>
      <c r="F771" s="280"/>
      <c r="G771" s="45"/>
      <c r="H771" s="45"/>
      <c r="I771" s="278"/>
      <c r="J771" s="45"/>
      <c r="K771" s="66"/>
      <c r="L771" s="66"/>
    </row>
    <row r="772" spans="1:12" x14ac:dyDescent="0.2">
      <c r="A772" s="41"/>
      <c r="B772" s="2"/>
      <c r="E772" s="279"/>
      <c r="F772" s="280"/>
      <c r="G772" s="45"/>
      <c r="H772" s="45"/>
      <c r="I772" s="278"/>
      <c r="J772" s="45"/>
      <c r="K772" s="66"/>
      <c r="L772" s="66"/>
    </row>
    <row r="773" spans="1:12" x14ac:dyDescent="0.2">
      <c r="A773" s="41"/>
      <c r="B773" s="2"/>
      <c r="E773" s="279"/>
      <c r="F773" s="280"/>
      <c r="G773" s="45"/>
      <c r="H773" s="45"/>
      <c r="I773" s="278"/>
      <c r="J773" s="45"/>
      <c r="K773" s="66"/>
      <c r="L773" s="66"/>
    </row>
    <row r="774" spans="1:12" x14ac:dyDescent="0.2">
      <c r="A774" s="41"/>
      <c r="B774" s="2"/>
      <c r="E774" s="279"/>
      <c r="F774" s="280"/>
      <c r="G774" s="45"/>
      <c r="H774" s="45"/>
      <c r="I774" s="278"/>
      <c r="J774" s="45"/>
      <c r="K774" s="66"/>
      <c r="L774" s="66"/>
    </row>
    <row r="775" spans="1:12" x14ac:dyDescent="0.2">
      <c r="A775" s="41"/>
      <c r="B775" s="2"/>
      <c r="E775" s="279"/>
      <c r="F775" s="280"/>
      <c r="G775" s="45"/>
      <c r="H775" s="45"/>
      <c r="I775" s="278"/>
      <c r="J775" s="45"/>
      <c r="K775" s="66"/>
      <c r="L775" s="66"/>
    </row>
    <row r="776" spans="1:12" x14ac:dyDescent="0.2">
      <c r="A776" s="41"/>
      <c r="B776" s="2"/>
      <c r="E776" s="279"/>
      <c r="F776" s="280"/>
      <c r="G776" s="45"/>
      <c r="H776" s="45"/>
      <c r="I776" s="278"/>
      <c r="J776" s="45"/>
      <c r="K776" s="66"/>
      <c r="L776" s="66"/>
    </row>
    <row r="777" spans="1:12" x14ac:dyDescent="0.2">
      <c r="A777" s="41"/>
      <c r="B777" s="2"/>
      <c r="E777" s="279"/>
      <c r="F777" s="280"/>
      <c r="G777" s="45"/>
      <c r="H777" s="45"/>
      <c r="I777" s="278"/>
      <c r="J777" s="45"/>
      <c r="K777" s="66"/>
      <c r="L777" s="66"/>
    </row>
    <row r="778" spans="1:12" x14ac:dyDescent="0.2">
      <c r="A778" s="41"/>
      <c r="B778" s="2"/>
      <c r="E778" s="279"/>
      <c r="F778" s="280"/>
      <c r="G778" s="45"/>
      <c r="H778" s="45"/>
      <c r="I778" s="278"/>
      <c r="J778" s="45"/>
      <c r="K778" s="66"/>
      <c r="L778" s="66"/>
    </row>
    <row r="779" spans="1:12" x14ac:dyDescent="0.2">
      <c r="A779" s="41"/>
      <c r="B779" s="2"/>
      <c r="E779" s="279"/>
      <c r="F779" s="280"/>
      <c r="G779" s="45"/>
      <c r="H779" s="45"/>
      <c r="I779" s="278"/>
      <c r="J779" s="45"/>
      <c r="K779" s="66"/>
      <c r="L779" s="66"/>
    </row>
    <row r="780" spans="1:12" x14ac:dyDescent="0.2">
      <c r="A780" s="41"/>
      <c r="B780" s="2"/>
      <c r="E780" s="279"/>
      <c r="F780" s="280"/>
      <c r="G780" s="45"/>
      <c r="H780" s="45"/>
      <c r="I780" s="278"/>
      <c r="J780" s="45"/>
      <c r="K780" s="66"/>
      <c r="L780" s="66"/>
    </row>
    <row r="781" spans="1:12" x14ac:dyDescent="0.2">
      <c r="A781" s="41"/>
      <c r="B781" s="2"/>
      <c r="E781" s="279"/>
      <c r="F781" s="280"/>
      <c r="G781" s="45"/>
      <c r="H781" s="45"/>
      <c r="I781" s="278"/>
      <c r="J781" s="45"/>
      <c r="K781" s="66"/>
      <c r="L781" s="66"/>
    </row>
    <row r="782" spans="1:12" x14ac:dyDescent="0.2">
      <c r="A782" s="41"/>
      <c r="B782" s="2"/>
      <c r="E782" s="279"/>
      <c r="F782" s="280"/>
      <c r="G782" s="45"/>
      <c r="H782" s="45"/>
      <c r="I782" s="278"/>
      <c r="J782" s="45"/>
      <c r="K782" s="66"/>
      <c r="L782" s="66"/>
    </row>
    <row r="783" spans="1:12" x14ac:dyDescent="0.2">
      <c r="A783" s="41"/>
      <c r="B783" s="2"/>
      <c r="E783" s="279"/>
      <c r="F783" s="280"/>
      <c r="G783" s="45"/>
      <c r="H783" s="45"/>
      <c r="I783" s="278"/>
      <c r="J783" s="45"/>
      <c r="K783" s="66"/>
      <c r="L783" s="66"/>
    </row>
    <row r="784" spans="1:12" x14ac:dyDescent="0.2">
      <c r="A784" s="41"/>
      <c r="B784" s="2"/>
      <c r="E784" s="279"/>
      <c r="F784" s="280"/>
      <c r="G784" s="45"/>
      <c r="H784" s="45"/>
      <c r="I784" s="278"/>
      <c r="J784" s="45"/>
      <c r="K784" s="66"/>
      <c r="L784" s="66"/>
    </row>
    <row r="785" spans="1:12" x14ac:dyDescent="0.2">
      <c r="A785" s="41"/>
      <c r="B785" s="2"/>
      <c r="E785" s="279"/>
      <c r="F785" s="280"/>
      <c r="G785" s="45"/>
      <c r="H785" s="45"/>
      <c r="I785" s="278"/>
      <c r="J785" s="45"/>
      <c r="K785" s="66"/>
      <c r="L785" s="66"/>
    </row>
    <row r="786" spans="1:12" x14ac:dyDescent="0.2">
      <c r="A786" s="41"/>
      <c r="B786" s="2"/>
      <c r="E786" s="279"/>
      <c r="F786" s="280"/>
      <c r="G786" s="45"/>
      <c r="H786" s="45"/>
      <c r="I786" s="278"/>
      <c r="J786" s="45"/>
      <c r="K786" s="66"/>
      <c r="L786" s="66"/>
    </row>
    <row r="787" spans="1:12" x14ac:dyDescent="0.2">
      <c r="A787" s="41"/>
      <c r="B787" s="2"/>
      <c r="E787" s="279"/>
      <c r="F787" s="280"/>
      <c r="G787" s="45"/>
      <c r="H787" s="45"/>
      <c r="I787" s="278"/>
      <c r="J787" s="45"/>
      <c r="K787" s="66"/>
      <c r="L787" s="66"/>
    </row>
    <row r="788" spans="1:12" x14ac:dyDescent="0.2">
      <c r="A788" s="41"/>
      <c r="B788" s="2"/>
      <c r="E788" s="279"/>
      <c r="F788" s="280"/>
      <c r="G788" s="45"/>
      <c r="H788" s="45"/>
      <c r="I788" s="278"/>
      <c r="J788" s="45"/>
      <c r="K788" s="66"/>
      <c r="L788" s="66"/>
    </row>
    <row r="789" spans="1:12" x14ac:dyDescent="0.2">
      <c r="A789" s="41"/>
      <c r="B789" s="2"/>
      <c r="E789" s="279"/>
      <c r="F789" s="280"/>
      <c r="G789" s="45"/>
      <c r="H789" s="45"/>
      <c r="I789" s="278"/>
      <c r="J789" s="45"/>
      <c r="K789" s="66"/>
      <c r="L789" s="66"/>
    </row>
    <row r="790" spans="1:12" x14ac:dyDescent="0.2">
      <c r="A790" s="41"/>
      <c r="B790" s="2"/>
      <c r="E790" s="279"/>
      <c r="F790" s="280"/>
      <c r="G790" s="45"/>
      <c r="H790" s="45"/>
      <c r="I790" s="278"/>
      <c r="J790" s="45"/>
      <c r="K790" s="66"/>
      <c r="L790" s="66"/>
    </row>
    <row r="791" spans="1:12" x14ac:dyDescent="0.2">
      <c r="A791" s="41"/>
      <c r="B791" s="2"/>
      <c r="E791" s="279"/>
      <c r="F791" s="280"/>
      <c r="G791" s="45"/>
      <c r="H791" s="45"/>
      <c r="I791" s="278"/>
      <c r="J791" s="45"/>
      <c r="K791" s="66"/>
      <c r="L791" s="66"/>
    </row>
    <row r="792" spans="1:12" x14ac:dyDescent="0.2">
      <c r="A792" s="41"/>
      <c r="B792" s="2"/>
      <c r="E792" s="279"/>
      <c r="F792" s="280"/>
      <c r="G792" s="45"/>
      <c r="H792" s="45"/>
      <c r="I792" s="278"/>
      <c r="J792" s="45"/>
      <c r="K792" s="66"/>
      <c r="L792" s="66"/>
    </row>
    <row r="793" spans="1:12" x14ac:dyDescent="0.2">
      <c r="A793" s="41"/>
      <c r="B793" s="2"/>
      <c r="E793" s="279"/>
      <c r="F793" s="280"/>
      <c r="G793" s="45"/>
      <c r="H793" s="45"/>
      <c r="I793" s="278"/>
      <c r="J793" s="45"/>
      <c r="K793" s="66"/>
      <c r="L793" s="66"/>
    </row>
    <row r="794" spans="1:12" x14ac:dyDescent="0.2">
      <c r="A794" s="41"/>
      <c r="B794" s="2"/>
      <c r="E794" s="279"/>
      <c r="F794" s="280"/>
      <c r="G794" s="45"/>
      <c r="H794" s="45"/>
      <c r="I794" s="278"/>
      <c r="J794" s="45"/>
      <c r="K794" s="66"/>
      <c r="L794" s="66"/>
    </row>
    <row r="795" spans="1:12" x14ac:dyDescent="0.2">
      <c r="A795" s="41"/>
      <c r="B795" s="2"/>
      <c r="E795" s="279"/>
      <c r="F795" s="280"/>
      <c r="G795" s="45"/>
      <c r="H795" s="45"/>
      <c r="I795" s="278"/>
      <c r="J795" s="45"/>
      <c r="K795" s="66"/>
      <c r="L795" s="66"/>
    </row>
    <row r="796" spans="1:12" x14ac:dyDescent="0.2">
      <c r="A796" s="41"/>
      <c r="B796" s="2"/>
      <c r="E796" s="279"/>
      <c r="F796" s="280"/>
      <c r="G796" s="45"/>
      <c r="H796" s="45"/>
      <c r="I796" s="278"/>
      <c r="J796" s="45"/>
      <c r="K796" s="66"/>
      <c r="L796" s="66"/>
    </row>
    <row r="797" spans="1:12" x14ac:dyDescent="0.2">
      <c r="A797" s="41"/>
      <c r="B797" s="2"/>
      <c r="E797" s="279"/>
      <c r="F797" s="280"/>
      <c r="G797" s="45"/>
      <c r="H797" s="45"/>
      <c r="I797" s="278"/>
      <c r="J797" s="45"/>
      <c r="K797" s="66"/>
      <c r="L797" s="66"/>
    </row>
    <row r="798" spans="1:12" x14ac:dyDescent="0.2">
      <c r="A798" s="41"/>
      <c r="B798" s="2"/>
      <c r="E798" s="279"/>
      <c r="F798" s="280"/>
      <c r="G798" s="45"/>
      <c r="H798" s="45"/>
      <c r="I798" s="278"/>
      <c r="J798" s="45"/>
      <c r="K798" s="66"/>
      <c r="L798" s="66"/>
    </row>
    <row r="799" spans="1:12" x14ac:dyDescent="0.2">
      <c r="A799" s="41"/>
      <c r="B799" s="2"/>
      <c r="E799" s="279"/>
      <c r="F799" s="280"/>
      <c r="G799" s="45"/>
      <c r="H799" s="45"/>
      <c r="I799" s="278"/>
      <c r="J799" s="45"/>
      <c r="K799" s="66"/>
      <c r="L799" s="66"/>
    </row>
    <row r="800" spans="1:12" x14ac:dyDescent="0.2">
      <c r="A800" s="41"/>
      <c r="B800" s="2"/>
      <c r="E800" s="279"/>
      <c r="F800" s="280"/>
      <c r="G800" s="45"/>
      <c r="H800" s="45"/>
      <c r="I800" s="278"/>
      <c r="J800" s="45"/>
      <c r="K800" s="66"/>
      <c r="L800" s="66"/>
    </row>
    <row r="801" spans="1:12" x14ac:dyDescent="0.2">
      <c r="A801" s="41"/>
      <c r="B801" s="2"/>
      <c r="E801" s="279"/>
      <c r="F801" s="280"/>
      <c r="G801" s="45"/>
      <c r="H801" s="45"/>
      <c r="I801" s="278"/>
      <c r="J801" s="45"/>
      <c r="K801" s="66"/>
      <c r="L801" s="66"/>
    </row>
    <row r="802" spans="1:12" x14ac:dyDescent="0.2">
      <c r="A802" s="41"/>
      <c r="B802" s="2"/>
      <c r="E802" s="279"/>
      <c r="F802" s="280"/>
      <c r="G802" s="45"/>
      <c r="H802" s="45"/>
      <c r="I802" s="278"/>
      <c r="J802" s="45"/>
      <c r="K802" s="66"/>
      <c r="L802" s="66"/>
    </row>
    <row r="803" spans="1:12" x14ac:dyDescent="0.2">
      <c r="A803" s="41"/>
      <c r="B803" s="2"/>
      <c r="E803" s="279"/>
      <c r="F803" s="280"/>
      <c r="G803" s="45"/>
      <c r="H803" s="45"/>
      <c r="I803" s="278"/>
      <c r="J803" s="45"/>
      <c r="K803" s="66"/>
      <c r="L803" s="66"/>
    </row>
    <row r="804" spans="1:12" x14ac:dyDescent="0.2">
      <c r="A804" s="41"/>
      <c r="B804" s="2"/>
      <c r="E804" s="279"/>
      <c r="F804" s="280"/>
      <c r="G804" s="45"/>
      <c r="H804" s="45"/>
      <c r="I804" s="278"/>
      <c r="J804" s="45"/>
      <c r="K804" s="66"/>
      <c r="L804" s="66"/>
    </row>
    <row r="805" spans="1:12" x14ac:dyDescent="0.2">
      <c r="A805" s="41"/>
      <c r="B805" s="2"/>
      <c r="E805" s="279"/>
      <c r="F805" s="280"/>
      <c r="G805" s="45"/>
      <c r="H805" s="45"/>
      <c r="I805" s="278"/>
      <c r="J805" s="45"/>
      <c r="K805" s="66"/>
      <c r="L805" s="66"/>
    </row>
    <row r="806" spans="1:12" x14ac:dyDescent="0.2">
      <c r="A806" s="41"/>
      <c r="B806" s="2"/>
      <c r="E806" s="279"/>
      <c r="F806" s="280"/>
      <c r="G806" s="45"/>
      <c r="H806" s="45"/>
      <c r="I806" s="278"/>
      <c r="J806" s="45"/>
      <c r="K806" s="66"/>
      <c r="L806" s="66"/>
    </row>
    <row r="807" spans="1:12" x14ac:dyDescent="0.2">
      <c r="A807" s="41"/>
      <c r="B807" s="2"/>
      <c r="E807" s="279"/>
      <c r="F807" s="280"/>
      <c r="G807" s="45"/>
      <c r="H807" s="45"/>
      <c r="I807" s="278"/>
      <c r="J807" s="45"/>
      <c r="K807" s="66"/>
      <c r="L807" s="66"/>
    </row>
    <row r="808" spans="1:12" x14ac:dyDescent="0.2">
      <c r="A808" s="41"/>
      <c r="B808" s="2"/>
      <c r="E808" s="279"/>
      <c r="F808" s="280"/>
      <c r="G808" s="45"/>
      <c r="H808" s="45"/>
      <c r="I808" s="278"/>
      <c r="J808" s="45"/>
      <c r="K808" s="66"/>
      <c r="L808" s="66"/>
    </row>
    <row r="809" spans="1:12" x14ac:dyDescent="0.2">
      <c r="A809" s="41"/>
      <c r="B809" s="2"/>
      <c r="E809" s="279"/>
      <c r="F809" s="280"/>
      <c r="G809" s="45"/>
      <c r="H809" s="45"/>
      <c r="I809" s="278"/>
      <c r="J809" s="45"/>
      <c r="K809" s="66"/>
      <c r="L809" s="66"/>
    </row>
    <row r="810" spans="1:12" x14ac:dyDescent="0.2">
      <c r="A810" s="41"/>
      <c r="B810" s="2"/>
      <c r="E810" s="279"/>
      <c r="F810" s="280"/>
      <c r="G810" s="45"/>
      <c r="H810" s="45"/>
      <c r="I810" s="278"/>
      <c r="J810" s="45"/>
      <c r="K810" s="66"/>
      <c r="L810" s="66"/>
    </row>
    <row r="811" spans="1:12" x14ac:dyDescent="0.2">
      <c r="A811" s="41"/>
      <c r="B811" s="2"/>
      <c r="E811" s="279"/>
      <c r="F811" s="280"/>
      <c r="G811" s="45"/>
      <c r="H811" s="45"/>
      <c r="I811" s="278"/>
      <c r="J811" s="45"/>
      <c r="K811" s="66"/>
      <c r="L811" s="66"/>
    </row>
    <row r="812" spans="1:12" x14ac:dyDescent="0.2">
      <c r="A812" s="41"/>
      <c r="B812" s="2"/>
      <c r="E812" s="279"/>
      <c r="F812" s="280"/>
      <c r="G812" s="45"/>
      <c r="H812" s="45"/>
      <c r="I812" s="278"/>
      <c r="J812" s="45"/>
      <c r="K812" s="66"/>
      <c r="L812" s="66"/>
    </row>
    <row r="813" spans="1:12" x14ac:dyDescent="0.2">
      <c r="A813" s="41"/>
      <c r="B813" s="2"/>
      <c r="E813" s="279"/>
      <c r="F813" s="280"/>
      <c r="G813" s="45"/>
      <c r="H813" s="45"/>
      <c r="I813" s="278"/>
      <c r="J813" s="45"/>
      <c r="K813" s="66"/>
      <c r="L813" s="66"/>
    </row>
    <row r="814" spans="1:12" x14ac:dyDescent="0.2">
      <c r="A814" s="41"/>
      <c r="B814" s="2"/>
      <c r="E814" s="279"/>
      <c r="F814" s="280"/>
      <c r="G814" s="45"/>
      <c r="H814" s="45"/>
      <c r="I814" s="278"/>
      <c r="J814" s="45"/>
      <c r="K814" s="66"/>
      <c r="L814" s="66"/>
    </row>
    <row r="815" spans="1:12" x14ac:dyDescent="0.2">
      <c r="A815" s="41"/>
      <c r="B815" s="2"/>
      <c r="E815" s="279"/>
      <c r="F815" s="280"/>
      <c r="G815" s="45"/>
      <c r="H815" s="45"/>
      <c r="I815" s="278"/>
      <c r="J815" s="45"/>
      <c r="K815" s="66"/>
      <c r="L815" s="66"/>
    </row>
    <row r="816" spans="1:12" x14ac:dyDescent="0.2">
      <c r="A816" s="41"/>
      <c r="B816" s="2"/>
      <c r="E816" s="279"/>
      <c r="F816" s="280"/>
      <c r="G816" s="45"/>
      <c r="H816" s="45"/>
      <c r="I816" s="278"/>
      <c r="J816" s="45"/>
      <c r="K816" s="66"/>
      <c r="L816" s="66"/>
    </row>
    <row r="817" spans="1:12" x14ac:dyDescent="0.2">
      <c r="A817" s="41"/>
      <c r="B817" s="2"/>
      <c r="E817" s="279"/>
      <c r="F817" s="280"/>
      <c r="G817" s="45"/>
      <c r="H817" s="45"/>
      <c r="I817" s="278"/>
      <c r="J817" s="45"/>
      <c r="K817" s="66"/>
      <c r="L817" s="66"/>
    </row>
    <row r="818" spans="1:12" x14ac:dyDescent="0.2">
      <c r="A818" s="41"/>
      <c r="B818" s="2"/>
      <c r="E818" s="279"/>
      <c r="F818" s="280"/>
      <c r="G818" s="45"/>
      <c r="H818" s="45"/>
      <c r="I818" s="278"/>
      <c r="J818" s="45"/>
      <c r="K818" s="66"/>
      <c r="L818" s="66"/>
    </row>
    <row r="819" spans="1:12" x14ac:dyDescent="0.2">
      <c r="A819" s="41"/>
      <c r="B819" s="2"/>
      <c r="E819" s="279"/>
      <c r="F819" s="280"/>
      <c r="G819" s="45"/>
      <c r="H819" s="45"/>
      <c r="I819" s="278"/>
      <c r="J819" s="45"/>
      <c r="K819" s="66"/>
      <c r="L819" s="66"/>
    </row>
    <row r="820" spans="1:12" x14ac:dyDescent="0.2">
      <c r="A820" s="41"/>
      <c r="B820" s="2"/>
      <c r="E820" s="279"/>
      <c r="F820" s="280"/>
      <c r="G820" s="45"/>
      <c r="H820" s="45"/>
      <c r="I820" s="278"/>
      <c r="J820" s="45"/>
      <c r="K820" s="66"/>
      <c r="L820" s="66"/>
    </row>
    <row r="821" spans="1:12" x14ac:dyDescent="0.2">
      <c r="A821" s="41"/>
      <c r="B821" s="2"/>
      <c r="E821" s="279"/>
      <c r="F821" s="280"/>
      <c r="G821" s="45"/>
      <c r="H821" s="45"/>
      <c r="I821" s="278"/>
      <c r="J821" s="45"/>
      <c r="K821" s="66"/>
      <c r="L821" s="66"/>
    </row>
    <row r="822" spans="1:12" x14ac:dyDescent="0.2">
      <c r="A822" s="41"/>
      <c r="B822" s="2"/>
      <c r="E822" s="279"/>
      <c r="F822" s="280"/>
      <c r="G822" s="45"/>
      <c r="H822" s="45"/>
      <c r="I822" s="278"/>
      <c r="J822" s="45"/>
      <c r="K822" s="66"/>
      <c r="L822" s="66"/>
    </row>
    <row r="823" spans="1:12" x14ac:dyDescent="0.2">
      <c r="A823" s="41"/>
      <c r="B823" s="2"/>
      <c r="E823" s="279"/>
      <c r="F823" s="280"/>
      <c r="G823" s="45"/>
      <c r="H823" s="45"/>
      <c r="I823" s="278"/>
      <c r="J823" s="45"/>
      <c r="K823" s="66"/>
      <c r="L823" s="66"/>
    </row>
    <row r="824" spans="1:12" x14ac:dyDescent="0.2">
      <c r="A824" s="41"/>
      <c r="B824" s="2"/>
      <c r="E824" s="279"/>
      <c r="F824" s="280"/>
      <c r="G824" s="45"/>
      <c r="H824" s="45"/>
      <c r="I824" s="278"/>
      <c r="J824" s="45"/>
      <c r="K824" s="66"/>
      <c r="L824" s="66"/>
    </row>
    <row r="825" spans="1:12" x14ac:dyDescent="0.2">
      <c r="A825" s="41"/>
      <c r="B825" s="2"/>
      <c r="E825" s="279"/>
      <c r="F825" s="280"/>
      <c r="G825" s="45"/>
      <c r="H825" s="45"/>
      <c r="I825" s="278"/>
      <c r="J825" s="45"/>
      <c r="K825" s="66"/>
      <c r="L825" s="66"/>
    </row>
    <row r="826" spans="1:12" x14ac:dyDescent="0.2">
      <c r="A826" s="41"/>
      <c r="B826" s="2"/>
      <c r="E826" s="279"/>
      <c r="F826" s="280"/>
      <c r="G826" s="45"/>
      <c r="H826" s="45"/>
      <c r="I826" s="278"/>
      <c r="J826" s="45"/>
      <c r="K826" s="66"/>
      <c r="L826" s="66"/>
    </row>
    <row r="827" spans="1:12" x14ac:dyDescent="0.2">
      <c r="A827" s="41"/>
      <c r="B827" s="2"/>
      <c r="E827" s="279"/>
      <c r="F827" s="280"/>
      <c r="G827" s="45"/>
      <c r="H827" s="45"/>
      <c r="I827" s="278"/>
      <c r="J827" s="45"/>
      <c r="K827" s="66"/>
      <c r="L827" s="66"/>
    </row>
    <row r="828" spans="1:12" x14ac:dyDescent="0.2">
      <c r="A828" s="41"/>
      <c r="B828" s="2"/>
      <c r="E828" s="279"/>
      <c r="F828" s="280"/>
      <c r="G828" s="45"/>
      <c r="H828" s="45"/>
      <c r="I828" s="278"/>
      <c r="J828" s="45"/>
      <c r="K828" s="66"/>
      <c r="L828" s="66"/>
    </row>
    <row r="829" spans="1:12" x14ac:dyDescent="0.2">
      <c r="A829" s="41"/>
      <c r="B829" s="2"/>
      <c r="E829" s="279"/>
      <c r="F829" s="280"/>
      <c r="G829" s="45"/>
      <c r="H829" s="45"/>
      <c r="I829" s="278"/>
      <c r="J829" s="45"/>
      <c r="K829" s="66"/>
      <c r="L829" s="66"/>
    </row>
    <row r="830" spans="1:12" x14ac:dyDescent="0.2">
      <c r="A830" s="41"/>
      <c r="B830" s="2"/>
      <c r="E830" s="279"/>
      <c r="F830" s="280"/>
      <c r="G830" s="45"/>
      <c r="H830" s="45"/>
      <c r="I830" s="278"/>
      <c r="J830" s="45"/>
      <c r="K830" s="66"/>
      <c r="L830" s="66"/>
    </row>
    <row r="831" spans="1:12" x14ac:dyDescent="0.2">
      <c r="A831" s="41"/>
      <c r="B831" s="2"/>
      <c r="E831" s="279"/>
      <c r="F831" s="280"/>
      <c r="G831" s="45"/>
      <c r="H831" s="45"/>
      <c r="I831" s="278"/>
      <c r="J831" s="45"/>
      <c r="K831" s="66"/>
      <c r="L831" s="66"/>
    </row>
    <row r="832" spans="1:12" x14ac:dyDescent="0.2">
      <c r="A832" s="41"/>
      <c r="B832" s="2"/>
      <c r="E832" s="279"/>
      <c r="F832" s="280"/>
      <c r="G832" s="45"/>
      <c r="H832" s="45"/>
      <c r="I832" s="278"/>
      <c r="J832" s="45"/>
      <c r="K832" s="66"/>
      <c r="L832" s="66"/>
    </row>
    <row r="833" spans="1:12" x14ac:dyDescent="0.2">
      <c r="A833" s="41"/>
      <c r="B833" s="2"/>
      <c r="E833" s="279"/>
      <c r="F833" s="280"/>
      <c r="G833" s="45"/>
      <c r="H833" s="45"/>
      <c r="I833" s="278"/>
      <c r="J833" s="45"/>
      <c r="K833" s="66"/>
      <c r="L833" s="66"/>
    </row>
    <row r="834" spans="1:12" x14ac:dyDescent="0.2">
      <c r="A834" s="41"/>
      <c r="B834" s="2"/>
      <c r="E834" s="279"/>
      <c r="F834" s="280"/>
      <c r="G834" s="45"/>
      <c r="H834" s="45"/>
      <c r="I834" s="278"/>
      <c r="J834" s="45"/>
      <c r="K834" s="66"/>
      <c r="L834" s="66"/>
    </row>
    <row r="835" spans="1:12" x14ac:dyDescent="0.2">
      <c r="A835" s="41"/>
      <c r="B835" s="2"/>
      <c r="E835" s="279"/>
      <c r="F835" s="280"/>
      <c r="G835" s="45"/>
      <c r="H835" s="45"/>
      <c r="I835" s="278"/>
      <c r="J835" s="45"/>
      <c r="K835" s="66"/>
      <c r="L835" s="66"/>
    </row>
    <row r="836" spans="1:12" x14ac:dyDescent="0.2">
      <c r="A836" s="41"/>
      <c r="B836" s="2"/>
      <c r="E836" s="279"/>
      <c r="F836" s="280"/>
      <c r="G836" s="45"/>
      <c r="H836" s="45"/>
      <c r="I836" s="278"/>
      <c r="J836" s="45"/>
      <c r="K836" s="66"/>
      <c r="L836" s="66"/>
    </row>
    <row r="837" spans="1:12" x14ac:dyDescent="0.2">
      <c r="A837" s="41"/>
      <c r="B837" s="2"/>
      <c r="E837" s="279"/>
      <c r="F837" s="280"/>
      <c r="G837" s="45"/>
      <c r="H837" s="45"/>
      <c r="I837" s="278"/>
      <c r="J837" s="45"/>
      <c r="K837" s="66"/>
      <c r="L837" s="66"/>
    </row>
    <row r="838" spans="1:12" x14ac:dyDescent="0.2">
      <c r="A838" s="41"/>
      <c r="B838" s="2"/>
      <c r="E838" s="279"/>
      <c r="F838" s="280"/>
      <c r="G838" s="45"/>
      <c r="H838" s="45"/>
      <c r="I838" s="278"/>
      <c r="J838" s="45"/>
      <c r="K838" s="66"/>
      <c r="L838" s="66"/>
    </row>
    <row r="839" spans="1:12" x14ac:dyDescent="0.2">
      <c r="A839" s="41"/>
      <c r="B839" s="2"/>
      <c r="E839" s="279"/>
      <c r="F839" s="280"/>
      <c r="G839" s="45"/>
      <c r="H839" s="45"/>
      <c r="I839" s="278"/>
      <c r="J839" s="45"/>
      <c r="K839" s="66"/>
      <c r="L839" s="66"/>
    </row>
    <row r="840" spans="1:12" x14ac:dyDescent="0.2">
      <c r="A840" s="41"/>
      <c r="B840" s="2"/>
      <c r="E840" s="279"/>
      <c r="F840" s="280"/>
      <c r="G840" s="45"/>
      <c r="H840" s="45"/>
      <c r="I840" s="278"/>
      <c r="J840" s="45"/>
      <c r="K840" s="66"/>
      <c r="L840" s="66"/>
    </row>
    <row r="841" spans="1:12" x14ac:dyDescent="0.2">
      <c r="A841" s="41"/>
      <c r="B841" s="2"/>
      <c r="E841" s="279"/>
      <c r="F841" s="280"/>
      <c r="G841" s="45"/>
      <c r="H841" s="45"/>
      <c r="I841" s="278"/>
      <c r="J841" s="45"/>
      <c r="K841" s="66"/>
      <c r="L841" s="66"/>
    </row>
    <row r="842" spans="1:12" x14ac:dyDescent="0.2">
      <c r="A842" s="41"/>
      <c r="B842" s="2"/>
      <c r="E842" s="279"/>
      <c r="F842" s="280"/>
      <c r="G842" s="45"/>
      <c r="H842" s="45"/>
      <c r="I842" s="278"/>
      <c r="J842" s="45"/>
      <c r="K842" s="66"/>
      <c r="L842" s="66"/>
    </row>
    <row r="843" spans="1:12" x14ac:dyDescent="0.2">
      <c r="A843" s="41"/>
      <c r="B843" s="2"/>
      <c r="E843" s="279"/>
      <c r="F843" s="280"/>
      <c r="G843" s="45"/>
      <c r="H843" s="45"/>
      <c r="I843" s="278"/>
      <c r="J843" s="45"/>
      <c r="K843" s="66"/>
      <c r="L843" s="66"/>
    </row>
    <row r="844" spans="1:12" x14ac:dyDescent="0.2">
      <c r="A844" s="41"/>
      <c r="B844" s="2"/>
      <c r="E844" s="279"/>
      <c r="F844" s="280"/>
      <c r="G844" s="45"/>
      <c r="H844" s="45"/>
      <c r="I844" s="278"/>
      <c r="J844" s="45"/>
      <c r="K844" s="66"/>
      <c r="L844" s="66"/>
    </row>
    <row r="845" spans="1:12" x14ac:dyDescent="0.2">
      <c r="A845" s="41"/>
      <c r="B845" s="2"/>
      <c r="E845" s="279"/>
      <c r="F845" s="280"/>
      <c r="G845" s="45"/>
      <c r="H845" s="45"/>
      <c r="I845" s="278"/>
      <c r="J845" s="45"/>
      <c r="K845" s="66"/>
      <c r="L845" s="66"/>
    </row>
    <row r="846" spans="1:12" x14ac:dyDescent="0.2">
      <c r="A846" s="41"/>
      <c r="B846" s="2"/>
      <c r="E846" s="279"/>
      <c r="F846" s="280"/>
      <c r="G846" s="45"/>
      <c r="H846" s="45"/>
      <c r="I846" s="278"/>
      <c r="J846" s="45"/>
      <c r="K846" s="66"/>
      <c r="L846" s="66"/>
    </row>
    <row r="847" spans="1:12" x14ac:dyDescent="0.2">
      <c r="A847" s="41"/>
      <c r="B847" s="2"/>
      <c r="E847" s="279"/>
      <c r="F847" s="280"/>
      <c r="G847" s="45"/>
      <c r="H847" s="45"/>
      <c r="I847" s="278"/>
      <c r="J847" s="45"/>
      <c r="K847" s="66"/>
      <c r="L847" s="66"/>
    </row>
    <row r="848" spans="1:12" x14ac:dyDescent="0.2">
      <c r="A848" s="41"/>
      <c r="B848" s="2"/>
      <c r="E848" s="279"/>
      <c r="F848" s="280"/>
      <c r="G848" s="45"/>
      <c r="H848" s="45"/>
      <c r="I848" s="278"/>
      <c r="J848" s="45"/>
      <c r="K848" s="66"/>
      <c r="L848" s="66"/>
    </row>
    <row r="849" spans="1:12" x14ac:dyDescent="0.2">
      <c r="A849" s="41"/>
      <c r="B849" s="2"/>
      <c r="E849" s="279"/>
      <c r="F849" s="280"/>
      <c r="G849" s="45"/>
      <c r="H849" s="45"/>
      <c r="I849" s="278"/>
      <c r="J849" s="45"/>
      <c r="K849" s="66"/>
      <c r="L849" s="66"/>
    </row>
    <row r="850" spans="1:12" x14ac:dyDescent="0.2">
      <c r="A850" s="41"/>
      <c r="B850" s="2"/>
      <c r="E850" s="279"/>
      <c r="F850" s="280"/>
      <c r="G850" s="45"/>
      <c r="H850" s="45"/>
      <c r="I850" s="278"/>
      <c r="J850" s="45"/>
      <c r="K850" s="66"/>
      <c r="L850" s="66"/>
    </row>
    <row r="851" spans="1:12" x14ac:dyDescent="0.2">
      <c r="A851" s="41"/>
      <c r="B851" s="2"/>
      <c r="E851" s="279"/>
      <c r="F851" s="280"/>
      <c r="G851" s="45"/>
      <c r="H851" s="45"/>
      <c r="I851" s="278"/>
      <c r="J851" s="45"/>
      <c r="K851" s="66"/>
      <c r="L851" s="66"/>
    </row>
    <row r="852" spans="1:12" x14ac:dyDescent="0.2">
      <c r="A852" s="41"/>
      <c r="B852" s="2"/>
      <c r="E852" s="279"/>
      <c r="F852" s="280"/>
      <c r="G852" s="45"/>
      <c r="H852" s="45"/>
      <c r="I852" s="278"/>
      <c r="J852" s="45"/>
      <c r="K852" s="66"/>
      <c r="L852" s="66"/>
    </row>
    <row r="853" spans="1:12" x14ac:dyDescent="0.2">
      <c r="A853" s="41"/>
      <c r="B853" s="2"/>
      <c r="E853" s="279"/>
      <c r="F853" s="280"/>
      <c r="G853" s="45"/>
      <c r="H853" s="45"/>
      <c r="I853" s="278"/>
      <c r="J853" s="45"/>
      <c r="K853" s="66"/>
      <c r="L853" s="66"/>
    </row>
    <row r="854" spans="1:12" x14ac:dyDescent="0.2">
      <c r="A854" s="41"/>
      <c r="B854" s="2"/>
      <c r="E854" s="279"/>
      <c r="F854" s="280"/>
      <c r="G854" s="45"/>
      <c r="H854" s="45"/>
      <c r="I854" s="278"/>
      <c r="J854" s="45"/>
      <c r="K854" s="66"/>
      <c r="L854" s="66"/>
    </row>
    <row r="855" spans="1:12" x14ac:dyDescent="0.2">
      <c r="A855" s="41"/>
      <c r="B855" s="2"/>
      <c r="E855" s="279"/>
      <c r="F855" s="280"/>
      <c r="G855" s="45"/>
      <c r="H855" s="45"/>
      <c r="I855" s="278"/>
      <c r="J855" s="45"/>
      <c r="K855" s="66"/>
      <c r="L855" s="66"/>
    </row>
    <row r="856" spans="1:12" x14ac:dyDescent="0.2">
      <c r="A856" s="41"/>
      <c r="B856" s="2"/>
      <c r="E856" s="279"/>
      <c r="F856" s="280"/>
      <c r="G856" s="45"/>
      <c r="H856" s="45"/>
      <c r="I856" s="278"/>
      <c r="J856" s="45"/>
      <c r="K856" s="66"/>
      <c r="L856" s="66"/>
    </row>
    <row r="857" spans="1:12" x14ac:dyDescent="0.2">
      <c r="A857" s="41"/>
      <c r="B857" s="2"/>
      <c r="E857" s="279"/>
      <c r="F857" s="280"/>
      <c r="G857" s="45"/>
      <c r="H857" s="45"/>
      <c r="I857" s="278"/>
      <c r="J857" s="45"/>
      <c r="K857" s="66"/>
      <c r="L857" s="66"/>
    </row>
    <row r="858" spans="1:12" x14ac:dyDescent="0.2">
      <c r="A858" s="41"/>
      <c r="B858" s="2"/>
      <c r="E858" s="279"/>
      <c r="F858" s="280"/>
      <c r="G858" s="45"/>
      <c r="H858" s="45"/>
      <c r="I858" s="278"/>
      <c r="J858" s="45"/>
      <c r="K858" s="66"/>
      <c r="L858" s="66"/>
    </row>
    <row r="859" spans="1:12" x14ac:dyDescent="0.2">
      <c r="A859" s="41"/>
      <c r="B859" s="2"/>
      <c r="E859" s="279"/>
      <c r="F859" s="280"/>
      <c r="G859" s="45"/>
      <c r="H859" s="45"/>
      <c r="I859" s="278"/>
      <c r="J859" s="45"/>
      <c r="K859" s="66"/>
      <c r="L859" s="66"/>
    </row>
    <row r="860" spans="1:12" x14ac:dyDescent="0.2">
      <c r="A860" s="41"/>
      <c r="B860" s="2"/>
      <c r="E860" s="279"/>
      <c r="F860" s="280"/>
      <c r="G860" s="45"/>
      <c r="H860" s="45"/>
      <c r="I860" s="278"/>
      <c r="J860" s="45"/>
      <c r="K860" s="66"/>
      <c r="L860" s="66"/>
    </row>
    <row r="861" spans="1:12" x14ac:dyDescent="0.2">
      <c r="A861" s="41"/>
      <c r="B861" s="2"/>
      <c r="E861" s="279"/>
      <c r="F861" s="280"/>
      <c r="G861" s="45"/>
      <c r="H861" s="45"/>
      <c r="I861" s="278"/>
      <c r="J861" s="45"/>
      <c r="K861" s="66"/>
      <c r="L861" s="66"/>
    </row>
    <row r="862" spans="1:12" x14ac:dyDescent="0.2">
      <c r="A862" s="41"/>
      <c r="B862" s="2"/>
      <c r="E862" s="279"/>
      <c r="F862" s="280"/>
      <c r="G862" s="45"/>
      <c r="H862" s="45"/>
      <c r="I862" s="278"/>
      <c r="J862" s="45"/>
      <c r="K862" s="66"/>
      <c r="L862" s="66"/>
    </row>
    <row r="863" spans="1:12" x14ac:dyDescent="0.2">
      <c r="A863" s="41"/>
      <c r="B863" s="2"/>
      <c r="E863" s="279"/>
      <c r="F863" s="280"/>
      <c r="G863" s="45"/>
      <c r="H863" s="45"/>
      <c r="I863" s="278"/>
      <c r="J863" s="45"/>
      <c r="K863" s="66"/>
      <c r="L863" s="66"/>
    </row>
    <row r="864" spans="1:12" x14ac:dyDescent="0.2">
      <c r="A864" s="41"/>
      <c r="B864" s="2"/>
      <c r="E864" s="279"/>
      <c r="F864" s="280"/>
      <c r="G864" s="45"/>
      <c r="H864" s="45"/>
      <c r="I864" s="278"/>
      <c r="J864" s="45"/>
      <c r="K864" s="66"/>
      <c r="L864" s="66"/>
    </row>
    <row r="865" spans="1:12" x14ac:dyDescent="0.2">
      <c r="A865" s="41"/>
      <c r="B865" s="2"/>
      <c r="E865" s="279"/>
      <c r="F865" s="280"/>
      <c r="G865" s="45"/>
      <c r="H865" s="45"/>
      <c r="I865" s="278"/>
      <c r="J865" s="45"/>
      <c r="K865" s="66"/>
      <c r="L865" s="66"/>
    </row>
    <row r="866" spans="1:12" x14ac:dyDescent="0.2">
      <c r="A866" s="41"/>
      <c r="B866" s="2"/>
      <c r="E866" s="279"/>
      <c r="F866" s="280"/>
      <c r="G866" s="45"/>
      <c r="H866" s="45"/>
      <c r="I866" s="278"/>
      <c r="J866" s="45"/>
      <c r="K866" s="66"/>
      <c r="L866" s="66"/>
    </row>
    <row r="867" spans="1:12" x14ac:dyDescent="0.2">
      <c r="A867" s="41"/>
      <c r="B867" s="2"/>
      <c r="E867" s="279"/>
      <c r="F867" s="280"/>
      <c r="G867" s="45"/>
      <c r="H867" s="45"/>
      <c r="I867" s="278"/>
      <c r="J867" s="45"/>
      <c r="K867" s="66"/>
      <c r="L867" s="66"/>
    </row>
    <row r="868" spans="1:12" x14ac:dyDescent="0.2">
      <c r="A868" s="41"/>
      <c r="B868" s="2"/>
      <c r="E868" s="279"/>
      <c r="F868" s="280"/>
      <c r="G868" s="45"/>
      <c r="H868" s="45"/>
      <c r="I868" s="278"/>
      <c r="J868" s="45"/>
      <c r="K868" s="66"/>
      <c r="L868" s="66"/>
    </row>
    <row r="869" spans="1:12" x14ac:dyDescent="0.2">
      <c r="A869" s="41"/>
      <c r="B869" s="2"/>
      <c r="E869" s="279"/>
      <c r="F869" s="280"/>
      <c r="G869" s="45"/>
      <c r="H869" s="45"/>
      <c r="I869" s="278"/>
      <c r="J869" s="45"/>
      <c r="K869" s="66"/>
      <c r="L869" s="66"/>
    </row>
    <row r="870" spans="1:12" x14ac:dyDescent="0.2">
      <c r="A870" s="41"/>
      <c r="B870" s="2"/>
      <c r="E870" s="279"/>
      <c r="F870" s="280"/>
      <c r="G870" s="45"/>
      <c r="H870" s="45"/>
      <c r="I870" s="278"/>
      <c r="J870" s="45"/>
      <c r="K870" s="66"/>
      <c r="L870" s="66"/>
    </row>
    <row r="871" spans="1:12" x14ac:dyDescent="0.2">
      <c r="A871" s="41"/>
      <c r="B871" s="2"/>
      <c r="E871" s="279"/>
      <c r="F871" s="280"/>
      <c r="G871" s="45"/>
      <c r="H871" s="45"/>
      <c r="I871" s="278"/>
      <c r="J871" s="45"/>
      <c r="K871" s="66"/>
      <c r="L871" s="66"/>
    </row>
    <row r="872" spans="1:12" x14ac:dyDescent="0.2">
      <c r="A872" s="41"/>
      <c r="B872" s="2"/>
      <c r="E872" s="279"/>
      <c r="F872" s="280"/>
      <c r="G872" s="45"/>
      <c r="H872" s="45"/>
      <c r="I872" s="278"/>
      <c r="J872" s="45"/>
      <c r="K872" s="66"/>
      <c r="L872" s="66"/>
    </row>
    <row r="873" spans="1:12" x14ac:dyDescent="0.2">
      <c r="A873" s="41"/>
      <c r="B873" s="2"/>
      <c r="E873" s="279"/>
      <c r="F873" s="280"/>
      <c r="G873" s="45"/>
      <c r="H873" s="45"/>
      <c r="I873" s="278"/>
      <c r="J873" s="45"/>
      <c r="K873" s="66"/>
      <c r="L873" s="66"/>
    </row>
    <row r="874" spans="1:12" x14ac:dyDescent="0.2">
      <c r="A874" s="41"/>
      <c r="B874" s="2"/>
      <c r="E874" s="279"/>
      <c r="F874" s="280"/>
      <c r="G874" s="45"/>
      <c r="H874" s="45"/>
      <c r="I874" s="278"/>
      <c r="J874" s="45"/>
      <c r="K874" s="66"/>
      <c r="L874" s="66"/>
    </row>
    <row r="875" spans="1:12" x14ac:dyDescent="0.2">
      <c r="A875" s="41"/>
      <c r="B875" s="2"/>
      <c r="E875" s="279"/>
      <c r="F875" s="280"/>
      <c r="G875" s="45"/>
      <c r="H875" s="45"/>
      <c r="I875" s="278"/>
      <c r="J875" s="45"/>
      <c r="K875" s="66"/>
      <c r="L875" s="66"/>
    </row>
    <row r="876" spans="1:12" x14ac:dyDescent="0.2">
      <c r="A876" s="41"/>
      <c r="B876" s="2"/>
      <c r="E876" s="279"/>
      <c r="F876" s="280"/>
      <c r="G876" s="45"/>
      <c r="H876" s="45"/>
      <c r="I876" s="278"/>
      <c r="J876" s="45"/>
      <c r="K876" s="66"/>
      <c r="L876" s="66"/>
    </row>
    <row r="877" spans="1:12" x14ac:dyDescent="0.2">
      <c r="A877" s="41"/>
      <c r="B877" s="2"/>
      <c r="E877" s="279"/>
      <c r="F877" s="280"/>
      <c r="G877" s="45"/>
      <c r="H877" s="45"/>
      <c r="I877" s="278"/>
      <c r="J877" s="45"/>
      <c r="K877" s="66"/>
      <c r="L877" s="66"/>
    </row>
    <row r="878" spans="1:12" x14ac:dyDescent="0.2">
      <c r="A878" s="41"/>
      <c r="B878" s="2"/>
      <c r="E878" s="279"/>
      <c r="F878" s="280"/>
      <c r="G878" s="45"/>
      <c r="H878" s="45"/>
      <c r="I878" s="278"/>
      <c r="J878" s="45"/>
      <c r="K878" s="66"/>
      <c r="L878" s="66"/>
    </row>
    <row r="879" spans="1:12" x14ac:dyDescent="0.2">
      <c r="A879" s="41"/>
      <c r="B879" s="2"/>
      <c r="E879" s="279"/>
      <c r="F879" s="280"/>
      <c r="G879" s="45"/>
      <c r="H879" s="45"/>
      <c r="I879" s="278"/>
      <c r="J879" s="45"/>
      <c r="K879" s="66"/>
      <c r="L879" s="66"/>
    </row>
    <row r="880" spans="1:12" x14ac:dyDescent="0.2">
      <c r="A880" s="41"/>
      <c r="B880" s="2"/>
      <c r="E880" s="279"/>
      <c r="F880" s="280"/>
      <c r="G880" s="45"/>
      <c r="H880" s="45"/>
      <c r="I880" s="278"/>
      <c r="J880" s="45"/>
      <c r="K880" s="66"/>
      <c r="L880" s="66"/>
    </row>
    <row r="881" spans="1:12" x14ac:dyDescent="0.2">
      <c r="A881" s="41"/>
      <c r="B881" s="2"/>
      <c r="E881" s="279"/>
      <c r="F881" s="280"/>
      <c r="G881" s="45"/>
      <c r="H881" s="45"/>
      <c r="I881" s="278"/>
      <c r="J881" s="45"/>
      <c r="K881" s="66"/>
      <c r="L881" s="66"/>
    </row>
    <row r="882" spans="1:12" x14ac:dyDescent="0.2">
      <c r="A882" s="41"/>
      <c r="B882" s="2"/>
      <c r="E882" s="279"/>
      <c r="F882" s="280"/>
      <c r="G882" s="45"/>
      <c r="H882" s="45"/>
      <c r="I882" s="278"/>
      <c r="J882" s="45"/>
      <c r="K882" s="66"/>
      <c r="L882" s="66"/>
    </row>
    <row r="883" spans="1:12" x14ac:dyDescent="0.2">
      <c r="A883" s="41"/>
      <c r="B883" s="2"/>
      <c r="E883" s="279"/>
      <c r="F883" s="280"/>
      <c r="G883" s="45"/>
      <c r="H883" s="45"/>
      <c r="I883" s="278"/>
      <c r="J883" s="45"/>
      <c r="K883" s="66"/>
      <c r="L883" s="66"/>
    </row>
    <row r="884" spans="1:12" x14ac:dyDescent="0.2">
      <c r="A884" s="41"/>
      <c r="B884" s="2"/>
      <c r="E884" s="279"/>
      <c r="F884" s="280"/>
      <c r="G884" s="45"/>
      <c r="H884" s="45"/>
      <c r="I884" s="278"/>
      <c r="J884" s="45"/>
      <c r="K884" s="66"/>
      <c r="L884" s="66"/>
    </row>
    <row r="885" spans="1:12" x14ac:dyDescent="0.2">
      <c r="A885" s="41"/>
      <c r="B885" s="2"/>
      <c r="E885" s="279"/>
      <c r="F885" s="280"/>
      <c r="G885" s="45"/>
      <c r="H885" s="45"/>
      <c r="I885" s="278"/>
      <c r="J885" s="45"/>
      <c r="K885" s="66"/>
      <c r="L885" s="66"/>
    </row>
    <row r="886" spans="1:12" x14ac:dyDescent="0.2">
      <c r="A886" s="41"/>
      <c r="B886" s="2"/>
      <c r="E886" s="279"/>
      <c r="F886" s="280"/>
      <c r="G886" s="45"/>
      <c r="H886" s="45"/>
      <c r="I886" s="278"/>
      <c r="J886" s="45"/>
      <c r="K886" s="66"/>
      <c r="L886" s="66"/>
    </row>
    <row r="887" spans="1:12" x14ac:dyDescent="0.2">
      <c r="A887" s="41"/>
      <c r="B887" s="2"/>
      <c r="E887" s="279"/>
      <c r="F887" s="280"/>
      <c r="G887" s="45"/>
      <c r="H887" s="45"/>
      <c r="I887" s="278"/>
      <c r="J887" s="45"/>
      <c r="K887" s="66"/>
      <c r="L887" s="66"/>
    </row>
    <row r="888" spans="1:12" x14ac:dyDescent="0.2">
      <c r="A888" s="41"/>
      <c r="B888" s="2"/>
      <c r="E888" s="279"/>
      <c r="F888" s="280"/>
      <c r="G888" s="45"/>
      <c r="H888" s="45"/>
      <c r="I888" s="278"/>
      <c r="J888" s="45"/>
      <c r="K888" s="66"/>
      <c r="L888" s="66"/>
    </row>
    <row r="889" spans="1:12" x14ac:dyDescent="0.2">
      <c r="A889" s="41"/>
      <c r="B889" s="2"/>
      <c r="E889" s="279"/>
      <c r="F889" s="280"/>
      <c r="G889" s="45"/>
      <c r="H889" s="45"/>
      <c r="I889" s="278"/>
      <c r="J889" s="45"/>
      <c r="K889" s="66"/>
      <c r="L889" s="66"/>
    </row>
    <row r="890" spans="1:12" x14ac:dyDescent="0.2">
      <c r="A890" s="41"/>
      <c r="B890" s="2"/>
      <c r="E890" s="279"/>
      <c r="F890" s="280"/>
      <c r="G890" s="45"/>
      <c r="H890" s="45"/>
      <c r="I890" s="278"/>
      <c r="J890" s="45"/>
      <c r="K890" s="66"/>
      <c r="L890" s="66"/>
    </row>
    <row r="891" spans="1:12" x14ac:dyDescent="0.2">
      <c r="A891" s="41"/>
      <c r="B891" s="2"/>
      <c r="E891" s="279"/>
      <c r="F891" s="280"/>
      <c r="G891" s="45"/>
      <c r="H891" s="45"/>
      <c r="I891" s="278"/>
      <c r="J891" s="45"/>
      <c r="K891" s="66"/>
      <c r="L891" s="66"/>
    </row>
    <row r="892" spans="1:12" x14ac:dyDescent="0.2">
      <c r="A892" s="41"/>
      <c r="B892" s="2"/>
      <c r="E892" s="279"/>
      <c r="F892" s="280"/>
      <c r="G892" s="45"/>
      <c r="H892" s="45"/>
      <c r="I892" s="278"/>
      <c r="J892" s="45"/>
      <c r="K892" s="66"/>
      <c r="L892" s="66"/>
    </row>
    <row r="893" spans="1:12" x14ac:dyDescent="0.2">
      <c r="A893" s="41"/>
      <c r="B893" s="2"/>
      <c r="E893" s="279"/>
      <c r="F893" s="280"/>
      <c r="G893" s="45"/>
      <c r="H893" s="45"/>
      <c r="I893" s="278"/>
      <c r="J893" s="45"/>
      <c r="K893" s="66"/>
      <c r="L893" s="66"/>
    </row>
    <row r="894" spans="1:12" x14ac:dyDescent="0.2">
      <c r="A894" s="41"/>
      <c r="B894" s="2"/>
      <c r="E894" s="279"/>
      <c r="F894" s="280"/>
      <c r="G894" s="45"/>
      <c r="H894" s="45"/>
      <c r="I894" s="278"/>
      <c r="J894" s="45"/>
      <c r="K894" s="66"/>
      <c r="L894" s="66"/>
    </row>
    <row r="895" spans="1:12" x14ac:dyDescent="0.2">
      <c r="A895" s="41"/>
      <c r="B895" s="2"/>
      <c r="E895" s="279"/>
      <c r="F895" s="280"/>
      <c r="G895" s="45"/>
      <c r="H895" s="45"/>
      <c r="I895" s="278"/>
      <c r="J895" s="45"/>
      <c r="K895" s="66"/>
      <c r="L895" s="66"/>
    </row>
    <row r="896" spans="1:12" x14ac:dyDescent="0.2">
      <c r="A896" s="41"/>
      <c r="B896" s="2"/>
      <c r="E896" s="279"/>
      <c r="F896" s="280"/>
      <c r="G896" s="45"/>
      <c r="H896" s="45"/>
      <c r="I896" s="278"/>
      <c r="J896" s="45"/>
      <c r="K896" s="66"/>
      <c r="L896" s="66"/>
    </row>
    <row r="897" spans="1:12" x14ac:dyDescent="0.2">
      <c r="A897" s="41"/>
      <c r="B897" s="2"/>
      <c r="E897" s="279"/>
      <c r="F897" s="280"/>
      <c r="G897" s="45"/>
      <c r="H897" s="45"/>
      <c r="I897" s="278"/>
      <c r="J897" s="45"/>
      <c r="K897" s="66"/>
      <c r="L897" s="66"/>
    </row>
    <row r="898" spans="1:12" x14ac:dyDescent="0.2">
      <c r="A898" s="41"/>
      <c r="B898" s="2"/>
      <c r="E898" s="279"/>
      <c r="F898" s="280"/>
      <c r="G898" s="45"/>
      <c r="H898" s="45"/>
      <c r="I898" s="278"/>
      <c r="J898" s="45"/>
      <c r="K898" s="66"/>
      <c r="L898" s="66"/>
    </row>
    <row r="899" spans="1:12" x14ac:dyDescent="0.2">
      <c r="A899" s="41"/>
      <c r="B899" s="2"/>
      <c r="E899" s="279"/>
      <c r="F899" s="280"/>
      <c r="G899" s="45"/>
      <c r="H899" s="45"/>
      <c r="I899" s="278"/>
      <c r="J899" s="45"/>
      <c r="K899" s="66"/>
      <c r="L899" s="66"/>
    </row>
    <row r="900" spans="1:12" x14ac:dyDescent="0.2">
      <c r="A900" s="41"/>
      <c r="B900" s="2"/>
      <c r="E900" s="279"/>
      <c r="F900" s="280"/>
      <c r="G900" s="45"/>
      <c r="H900" s="45"/>
      <c r="I900" s="278"/>
      <c r="J900" s="45"/>
      <c r="K900" s="66"/>
      <c r="L900" s="66"/>
    </row>
    <row r="901" spans="1:12" x14ac:dyDescent="0.2">
      <c r="A901" s="41"/>
      <c r="B901" s="2"/>
      <c r="E901" s="279"/>
      <c r="F901" s="280"/>
      <c r="G901" s="45"/>
      <c r="H901" s="45"/>
      <c r="I901" s="278"/>
      <c r="J901" s="45"/>
      <c r="K901" s="66"/>
      <c r="L901" s="66"/>
    </row>
    <row r="902" spans="1:12" x14ac:dyDescent="0.2">
      <c r="A902" s="41"/>
      <c r="B902" s="2"/>
      <c r="E902" s="279"/>
      <c r="F902" s="280"/>
      <c r="G902" s="45"/>
      <c r="H902" s="45"/>
      <c r="I902" s="278"/>
      <c r="J902" s="45"/>
      <c r="K902" s="66"/>
      <c r="L902" s="66"/>
    </row>
    <row r="903" spans="1:12" x14ac:dyDescent="0.2">
      <c r="A903" s="41"/>
      <c r="B903" s="2"/>
      <c r="E903" s="279"/>
      <c r="F903" s="280"/>
      <c r="G903" s="45"/>
      <c r="H903" s="45"/>
      <c r="I903" s="278"/>
      <c r="J903" s="45"/>
      <c r="K903" s="66"/>
      <c r="L903" s="66"/>
    </row>
    <row r="904" spans="1:12" x14ac:dyDescent="0.2">
      <c r="A904" s="41"/>
      <c r="B904" s="2"/>
      <c r="E904" s="279"/>
      <c r="F904" s="280"/>
      <c r="G904" s="45"/>
      <c r="H904" s="45"/>
      <c r="I904" s="278"/>
      <c r="J904" s="45"/>
      <c r="K904" s="66"/>
      <c r="L904" s="66"/>
    </row>
    <row r="905" spans="1:12" x14ac:dyDescent="0.2">
      <c r="A905" s="41"/>
      <c r="B905" s="2"/>
      <c r="E905" s="279"/>
      <c r="F905" s="280"/>
      <c r="G905" s="45"/>
      <c r="H905" s="45"/>
      <c r="I905" s="278"/>
      <c r="J905" s="45"/>
      <c r="K905" s="66"/>
      <c r="L905" s="66"/>
    </row>
    <row r="906" spans="1:12" x14ac:dyDescent="0.2">
      <c r="A906" s="41"/>
      <c r="B906" s="2"/>
      <c r="E906" s="279"/>
      <c r="F906" s="280"/>
      <c r="G906" s="45"/>
      <c r="H906" s="45"/>
      <c r="I906" s="278"/>
      <c r="J906" s="45"/>
      <c r="K906" s="66"/>
      <c r="L906" s="66"/>
    </row>
    <row r="907" spans="1:12" x14ac:dyDescent="0.2">
      <c r="A907" s="41"/>
      <c r="B907" s="2"/>
      <c r="E907" s="279"/>
      <c r="F907" s="280"/>
      <c r="G907" s="45"/>
      <c r="H907" s="45"/>
      <c r="I907" s="278"/>
      <c r="J907" s="45"/>
      <c r="K907" s="66"/>
      <c r="L907" s="66"/>
    </row>
    <row r="908" spans="1:12" x14ac:dyDescent="0.2">
      <c r="A908" s="41"/>
      <c r="B908" s="2"/>
      <c r="E908" s="279"/>
      <c r="F908" s="280"/>
      <c r="G908" s="45"/>
      <c r="H908" s="45"/>
      <c r="I908" s="278"/>
      <c r="J908" s="45"/>
      <c r="K908" s="66"/>
      <c r="L908" s="66"/>
    </row>
    <row r="909" spans="1:12" x14ac:dyDescent="0.2">
      <c r="A909" s="41"/>
      <c r="B909" s="2"/>
      <c r="E909" s="279"/>
      <c r="F909" s="280"/>
      <c r="G909" s="45"/>
      <c r="H909" s="45"/>
      <c r="I909" s="278"/>
      <c r="J909" s="45"/>
      <c r="K909" s="66"/>
      <c r="L909" s="66"/>
    </row>
    <row r="910" spans="1:12" x14ac:dyDescent="0.2">
      <c r="A910" s="41"/>
      <c r="B910" s="2"/>
      <c r="E910" s="279"/>
      <c r="F910" s="280"/>
      <c r="G910" s="45"/>
      <c r="H910" s="45"/>
      <c r="I910" s="278"/>
      <c r="J910" s="45"/>
      <c r="K910" s="66"/>
      <c r="L910" s="66"/>
    </row>
    <row r="911" spans="1:12" x14ac:dyDescent="0.2">
      <c r="A911" s="41"/>
      <c r="B911" s="2"/>
      <c r="E911" s="279"/>
      <c r="F911" s="280"/>
      <c r="G911" s="45"/>
      <c r="H911" s="45"/>
      <c r="I911" s="278"/>
      <c r="J911" s="45"/>
      <c r="K911" s="66"/>
      <c r="L911" s="66"/>
    </row>
    <row r="912" spans="1:12" x14ac:dyDescent="0.2">
      <c r="A912" s="41"/>
      <c r="B912" s="2"/>
      <c r="E912" s="279"/>
      <c r="F912" s="280"/>
      <c r="G912" s="45"/>
      <c r="H912" s="45"/>
      <c r="I912" s="278"/>
      <c r="J912" s="45"/>
      <c r="K912" s="66"/>
      <c r="L912" s="66"/>
    </row>
    <row r="913" spans="1:12" x14ac:dyDescent="0.2">
      <c r="A913" s="41"/>
      <c r="B913" s="2"/>
      <c r="E913" s="279"/>
      <c r="F913" s="280"/>
      <c r="G913" s="45"/>
      <c r="H913" s="45"/>
      <c r="I913" s="278"/>
      <c r="J913" s="45"/>
      <c r="K913" s="66"/>
      <c r="L913" s="66"/>
    </row>
    <row r="914" spans="1:12" x14ac:dyDescent="0.2">
      <c r="A914" s="41"/>
      <c r="B914" s="2"/>
      <c r="E914" s="279"/>
      <c r="F914" s="280"/>
      <c r="G914" s="45"/>
      <c r="H914" s="45"/>
      <c r="I914" s="278"/>
      <c r="J914" s="45"/>
      <c r="K914" s="66"/>
      <c r="L914" s="66"/>
    </row>
    <row r="915" spans="1:12" x14ac:dyDescent="0.2">
      <c r="A915" s="41"/>
      <c r="B915" s="2"/>
      <c r="E915" s="279"/>
      <c r="F915" s="280"/>
      <c r="G915" s="45"/>
      <c r="H915" s="45"/>
      <c r="I915" s="278"/>
      <c r="J915" s="45"/>
      <c r="K915" s="66"/>
      <c r="L915" s="66"/>
    </row>
    <row r="916" spans="1:12" x14ac:dyDescent="0.2">
      <c r="A916" s="41"/>
      <c r="B916" s="2"/>
      <c r="E916" s="279"/>
      <c r="F916" s="280"/>
      <c r="G916" s="45"/>
      <c r="H916" s="45"/>
      <c r="I916" s="278"/>
      <c r="J916" s="45"/>
      <c r="K916" s="66"/>
      <c r="L916" s="66"/>
    </row>
    <row r="917" spans="1:12" x14ac:dyDescent="0.2">
      <c r="A917" s="41"/>
      <c r="B917" s="2"/>
      <c r="E917" s="279"/>
      <c r="F917" s="280"/>
      <c r="G917" s="45"/>
      <c r="H917" s="45"/>
      <c r="I917" s="278"/>
      <c r="J917" s="45"/>
      <c r="K917" s="66"/>
      <c r="L917" s="66"/>
    </row>
    <row r="918" spans="1:12" x14ac:dyDescent="0.2">
      <c r="A918" s="41"/>
      <c r="B918" s="2"/>
      <c r="E918" s="279"/>
      <c r="F918" s="280"/>
      <c r="G918" s="45"/>
      <c r="H918" s="45"/>
      <c r="I918" s="278"/>
      <c r="J918" s="45"/>
      <c r="K918" s="66"/>
      <c r="L918" s="66"/>
    </row>
    <row r="919" spans="1:12" x14ac:dyDescent="0.2">
      <c r="A919" s="41"/>
      <c r="B919" s="2"/>
      <c r="E919" s="279"/>
      <c r="F919" s="280"/>
      <c r="G919" s="45"/>
      <c r="H919" s="45"/>
      <c r="I919" s="278"/>
      <c r="J919" s="45"/>
      <c r="K919" s="66"/>
      <c r="L919" s="66"/>
    </row>
    <row r="920" spans="1:12" x14ac:dyDescent="0.2">
      <c r="A920" s="41"/>
      <c r="B920" s="2"/>
      <c r="E920" s="279"/>
      <c r="F920" s="280"/>
      <c r="G920" s="45"/>
      <c r="H920" s="45"/>
      <c r="I920" s="278"/>
      <c r="J920" s="45"/>
      <c r="K920" s="66"/>
      <c r="L920" s="66"/>
    </row>
    <row r="921" spans="1:12" x14ac:dyDescent="0.2">
      <c r="A921" s="41"/>
      <c r="B921" s="2"/>
      <c r="E921" s="279"/>
      <c r="F921" s="280"/>
      <c r="G921" s="45"/>
      <c r="H921" s="45"/>
      <c r="I921" s="278"/>
      <c r="J921" s="45"/>
      <c r="K921" s="66"/>
      <c r="L921" s="66"/>
    </row>
    <row r="922" spans="1:12" x14ac:dyDescent="0.2">
      <c r="A922" s="41"/>
      <c r="B922" s="2"/>
      <c r="E922" s="279"/>
      <c r="F922" s="280"/>
      <c r="G922" s="45"/>
      <c r="H922" s="45"/>
      <c r="I922" s="278"/>
      <c r="J922" s="45"/>
      <c r="K922" s="66"/>
      <c r="L922" s="66"/>
    </row>
    <row r="923" spans="1:12" x14ac:dyDescent="0.2">
      <c r="A923" s="41"/>
      <c r="B923" s="2"/>
      <c r="E923" s="279"/>
      <c r="F923" s="280"/>
      <c r="G923" s="45"/>
      <c r="H923" s="45"/>
      <c r="I923" s="278"/>
      <c r="J923" s="45"/>
      <c r="K923" s="66"/>
      <c r="L923" s="66"/>
    </row>
    <row r="924" spans="1:12" x14ac:dyDescent="0.2">
      <c r="A924" s="41"/>
      <c r="B924" s="2"/>
      <c r="E924" s="279"/>
      <c r="F924" s="280"/>
      <c r="G924" s="45"/>
      <c r="H924" s="45"/>
      <c r="I924" s="278"/>
      <c r="J924" s="45"/>
      <c r="K924" s="66"/>
      <c r="L924" s="66"/>
    </row>
    <row r="925" spans="1:12" x14ac:dyDescent="0.2">
      <c r="A925" s="41"/>
      <c r="B925" s="2"/>
      <c r="E925" s="279"/>
      <c r="F925" s="280"/>
      <c r="G925" s="45"/>
      <c r="H925" s="45"/>
      <c r="I925" s="278"/>
      <c r="J925" s="45"/>
      <c r="K925" s="66"/>
      <c r="L925" s="66"/>
    </row>
    <row r="926" spans="1:12" x14ac:dyDescent="0.2">
      <c r="A926" s="41"/>
      <c r="B926" s="2"/>
      <c r="E926" s="279"/>
      <c r="F926" s="280"/>
      <c r="G926" s="45"/>
      <c r="H926" s="45"/>
      <c r="I926" s="278"/>
      <c r="J926" s="45"/>
      <c r="K926" s="66"/>
      <c r="L926" s="66"/>
    </row>
    <row r="927" spans="1:12" x14ac:dyDescent="0.2">
      <c r="A927" s="41"/>
      <c r="B927" s="2"/>
      <c r="E927" s="279"/>
      <c r="F927" s="280"/>
      <c r="G927" s="45"/>
      <c r="H927" s="45"/>
      <c r="I927" s="278"/>
      <c r="J927" s="45"/>
      <c r="K927" s="66"/>
      <c r="L927" s="66"/>
    </row>
    <row r="928" spans="1:12" x14ac:dyDescent="0.2">
      <c r="A928" s="41"/>
      <c r="B928" s="2"/>
      <c r="E928" s="279"/>
      <c r="F928" s="280"/>
      <c r="G928" s="45"/>
      <c r="H928" s="45"/>
      <c r="I928" s="278"/>
      <c r="J928" s="45"/>
      <c r="K928" s="66"/>
      <c r="L928" s="66"/>
    </row>
    <row r="929" spans="1:12" x14ac:dyDescent="0.2">
      <c r="A929" s="41"/>
      <c r="B929" s="2"/>
      <c r="E929" s="279"/>
      <c r="F929" s="280"/>
      <c r="G929" s="45"/>
      <c r="H929" s="45"/>
      <c r="I929" s="278"/>
      <c r="J929" s="45"/>
      <c r="K929" s="66"/>
      <c r="L929" s="66"/>
    </row>
    <row r="930" spans="1:12" x14ac:dyDescent="0.2">
      <c r="A930" s="41"/>
      <c r="B930" s="2"/>
      <c r="E930" s="279"/>
      <c r="F930" s="280"/>
      <c r="G930" s="45"/>
      <c r="H930" s="45"/>
      <c r="I930" s="278"/>
      <c r="J930" s="45"/>
      <c r="K930" s="66"/>
      <c r="L930" s="66"/>
    </row>
    <row r="931" spans="1:12" x14ac:dyDescent="0.2">
      <c r="A931" s="41"/>
      <c r="B931" s="2"/>
      <c r="E931" s="279"/>
      <c r="F931" s="280"/>
      <c r="G931" s="45"/>
      <c r="H931" s="45"/>
      <c r="I931" s="278"/>
      <c r="J931" s="45"/>
      <c r="K931" s="66"/>
      <c r="L931" s="66"/>
    </row>
    <row r="932" spans="1:12" x14ac:dyDescent="0.2">
      <c r="A932" s="41"/>
      <c r="B932" s="2"/>
      <c r="E932" s="279"/>
      <c r="F932" s="280"/>
      <c r="G932" s="45"/>
      <c r="H932" s="45"/>
      <c r="I932" s="278"/>
      <c r="J932" s="45"/>
      <c r="K932" s="66"/>
      <c r="L932" s="66"/>
    </row>
    <row r="933" spans="1:12" x14ac:dyDescent="0.2">
      <c r="A933" s="41"/>
      <c r="B933" s="2"/>
      <c r="E933" s="279"/>
      <c r="F933" s="280"/>
      <c r="G933" s="45"/>
      <c r="H933" s="45"/>
      <c r="I933" s="278"/>
      <c r="J933" s="45"/>
      <c r="K933" s="66"/>
      <c r="L933" s="66"/>
    </row>
    <row r="934" spans="1:12" x14ac:dyDescent="0.2">
      <c r="A934" s="41"/>
      <c r="B934" s="2"/>
      <c r="E934" s="279"/>
      <c r="F934" s="280"/>
      <c r="G934" s="45"/>
      <c r="H934" s="45"/>
      <c r="I934" s="278"/>
      <c r="J934" s="45"/>
      <c r="K934" s="66"/>
      <c r="L934" s="66"/>
    </row>
    <row r="935" spans="1:12" x14ac:dyDescent="0.2">
      <c r="A935" s="41"/>
      <c r="B935" s="2"/>
      <c r="E935" s="279"/>
      <c r="F935" s="280"/>
      <c r="G935" s="45"/>
      <c r="H935" s="45"/>
      <c r="I935" s="278"/>
      <c r="J935" s="45"/>
      <c r="K935" s="66"/>
      <c r="L935" s="66"/>
    </row>
    <row r="936" spans="1:12" x14ac:dyDescent="0.2">
      <c r="A936" s="41"/>
      <c r="B936" s="2"/>
      <c r="E936" s="279"/>
      <c r="F936" s="280"/>
      <c r="G936" s="45"/>
      <c r="H936" s="45"/>
      <c r="I936" s="278"/>
      <c r="J936" s="45"/>
      <c r="K936" s="66"/>
      <c r="L936" s="66"/>
    </row>
    <row r="937" spans="1:12" x14ac:dyDescent="0.2">
      <c r="A937" s="41"/>
      <c r="B937" s="2"/>
      <c r="E937" s="279"/>
      <c r="F937" s="280"/>
      <c r="G937" s="45"/>
      <c r="H937" s="45"/>
      <c r="I937" s="278"/>
      <c r="J937" s="45"/>
      <c r="K937" s="66"/>
      <c r="L937" s="66"/>
    </row>
    <row r="938" spans="1:12" x14ac:dyDescent="0.2">
      <c r="A938" s="41"/>
      <c r="B938" s="2"/>
      <c r="E938" s="279"/>
      <c r="F938" s="280"/>
      <c r="G938" s="45"/>
      <c r="H938" s="45"/>
      <c r="I938" s="278"/>
      <c r="J938" s="45"/>
      <c r="K938" s="66"/>
      <c r="L938" s="66"/>
    </row>
    <row r="939" spans="1:12" x14ac:dyDescent="0.2">
      <c r="A939" s="41"/>
      <c r="B939" s="2"/>
      <c r="E939" s="279"/>
      <c r="F939" s="280"/>
      <c r="G939" s="45"/>
      <c r="H939" s="45"/>
      <c r="I939" s="278"/>
      <c r="J939" s="45"/>
      <c r="K939" s="66"/>
      <c r="L939" s="66"/>
    </row>
    <row r="940" spans="1:12" x14ac:dyDescent="0.2">
      <c r="A940" s="41"/>
      <c r="B940" s="2"/>
      <c r="E940" s="279"/>
      <c r="F940" s="280"/>
      <c r="G940" s="45"/>
      <c r="H940" s="45"/>
      <c r="I940" s="278"/>
      <c r="J940" s="45"/>
      <c r="K940" s="66"/>
      <c r="L940" s="66"/>
    </row>
    <row r="941" spans="1:12" x14ac:dyDescent="0.2">
      <c r="A941" s="41"/>
      <c r="B941" s="2"/>
      <c r="E941" s="279"/>
      <c r="F941" s="280"/>
      <c r="G941" s="45"/>
      <c r="H941" s="45"/>
      <c r="I941" s="278"/>
      <c r="J941" s="45"/>
      <c r="K941" s="66"/>
      <c r="L941" s="66"/>
    </row>
    <row r="942" spans="1:12" x14ac:dyDescent="0.2">
      <c r="A942" s="41"/>
      <c r="B942" s="2"/>
      <c r="E942" s="279"/>
      <c r="F942" s="280"/>
      <c r="G942" s="45"/>
      <c r="H942" s="45"/>
      <c r="I942" s="278"/>
      <c r="J942" s="45"/>
      <c r="K942" s="66"/>
      <c r="L942" s="66"/>
    </row>
    <row r="943" spans="1:12" x14ac:dyDescent="0.2">
      <c r="A943" s="41"/>
      <c r="B943" s="2"/>
      <c r="E943" s="279"/>
      <c r="F943" s="280"/>
      <c r="G943" s="45"/>
      <c r="H943" s="45"/>
      <c r="I943" s="278"/>
      <c r="J943" s="45"/>
      <c r="K943" s="66"/>
      <c r="L943" s="66"/>
    </row>
    <row r="944" spans="1:12" x14ac:dyDescent="0.2">
      <c r="A944" s="41"/>
      <c r="B944" s="2"/>
      <c r="E944" s="279"/>
      <c r="F944" s="280"/>
      <c r="G944" s="45"/>
      <c r="H944" s="45"/>
      <c r="I944" s="278"/>
      <c r="J944" s="45"/>
      <c r="K944" s="66"/>
      <c r="L944" s="66"/>
    </row>
    <row r="945" spans="1:12" x14ac:dyDescent="0.2">
      <c r="A945" s="41"/>
      <c r="B945" s="2"/>
      <c r="E945" s="279"/>
      <c r="F945" s="280"/>
      <c r="G945" s="45"/>
      <c r="H945" s="45"/>
      <c r="I945" s="278"/>
      <c r="J945" s="45"/>
      <c r="K945" s="66"/>
      <c r="L945" s="66"/>
    </row>
    <row r="946" spans="1:12" x14ac:dyDescent="0.2">
      <c r="A946" s="41"/>
      <c r="B946" s="2"/>
      <c r="E946" s="279"/>
      <c r="F946" s="280"/>
      <c r="G946" s="45"/>
      <c r="H946" s="45"/>
      <c r="I946" s="278"/>
      <c r="J946" s="45"/>
      <c r="K946" s="66"/>
      <c r="L946" s="66"/>
    </row>
    <row r="947" spans="1:12" x14ac:dyDescent="0.2">
      <c r="A947" s="41"/>
      <c r="B947" s="2"/>
      <c r="E947" s="279"/>
      <c r="F947" s="280"/>
      <c r="G947" s="45"/>
      <c r="H947" s="45"/>
      <c r="I947" s="278"/>
      <c r="J947" s="45"/>
      <c r="K947" s="66"/>
      <c r="L947" s="66"/>
    </row>
    <row r="948" spans="1:12" x14ac:dyDescent="0.2">
      <c r="A948" s="41"/>
      <c r="B948" s="2"/>
      <c r="E948" s="279"/>
      <c r="F948" s="280"/>
      <c r="G948" s="45"/>
      <c r="H948" s="45"/>
      <c r="I948" s="278"/>
      <c r="J948" s="45"/>
      <c r="K948" s="66"/>
      <c r="L948" s="66"/>
    </row>
    <row r="949" spans="1:12" x14ac:dyDescent="0.2">
      <c r="A949" s="41"/>
      <c r="B949" s="2"/>
      <c r="E949" s="279"/>
      <c r="F949" s="280"/>
      <c r="G949" s="45"/>
      <c r="H949" s="45"/>
      <c r="I949" s="278"/>
      <c r="J949" s="45"/>
      <c r="K949" s="66"/>
      <c r="L949" s="66"/>
    </row>
    <row r="950" spans="1:12" x14ac:dyDescent="0.2">
      <c r="A950" s="41"/>
      <c r="B950" s="2"/>
      <c r="E950" s="279"/>
      <c r="F950" s="280"/>
      <c r="G950" s="45"/>
      <c r="H950" s="45"/>
      <c r="I950" s="278"/>
      <c r="J950" s="45"/>
      <c r="K950" s="66"/>
      <c r="L950" s="66"/>
    </row>
    <row r="951" spans="1:12" x14ac:dyDescent="0.2">
      <c r="A951" s="41"/>
      <c r="B951" s="2"/>
      <c r="E951" s="279"/>
      <c r="F951" s="280"/>
      <c r="G951" s="45"/>
      <c r="H951" s="45"/>
      <c r="I951" s="278"/>
      <c r="J951" s="45"/>
      <c r="K951" s="66"/>
      <c r="L951" s="66"/>
    </row>
    <row r="952" spans="1:12" x14ac:dyDescent="0.2">
      <c r="A952" s="41"/>
      <c r="B952" s="2"/>
      <c r="E952" s="279"/>
      <c r="F952" s="280"/>
      <c r="G952" s="45"/>
      <c r="H952" s="45"/>
      <c r="I952" s="278"/>
      <c r="J952" s="45"/>
      <c r="K952" s="66"/>
      <c r="L952" s="66"/>
    </row>
    <row r="953" spans="1:12" x14ac:dyDescent="0.2">
      <c r="A953" s="41"/>
      <c r="B953" s="2"/>
      <c r="E953" s="279"/>
      <c r="F953" s="280"/>
      <c r="G953" s="45"/>
      <c r="H953" s="45"/>
      <c r="I953" s="278"/>
      <c r="J953" s="45"/>
      <c r="K953" s="66"/>
      <c r="L953" s="66"/>
    </row>
    <row r="954" spans="1:12" x14ac:dyDescent="0.2">
      <c r="A954" s="41"/>
      <c r="B954" s="2"/>
      <c r="E954" s="279"/>
      <c r="F954" s="280"/>
      <c r="G954" s="45"/>
      <c r="H954" s="45"/>
      <c r="I954" s="278"/>
      <c r="J954" s="45"/>
      <c r="K954" s="66"/>
      <c r="L954" s="66"/>
    </row>
    <row r="955" spans="1:12" x14ac:dyDescent="0.2">
      <c r="A955" s="41"/>
      <c r="B955" s="2"/>
      <c r="E955" s="279"/>
      <c r="F955" s="280"/>
      <c r="G955" s="45"/>
      <c r="H955" s="45"/>
      <c r="I955" s="278"/>
      <c r="J955" s="45"/>
      <c r="K955" s="66"/>
      <c r="L955" s="66"/>
    </row>
    <row r="956" spans="1:12" x14ac:dyDescent="0.2">
      <c r="A956" s="41"/>
      <c r="B956" s="2"/>
      <c r="E956" s="279"/>
      <c r="F956" s="280"/>
      <c r="G956" s="45"/>
      <c r="H956" s="45"/>
      <c r="I956" s="278"/>
      <c r="J956" s="45"/>
      <c r="K956" s="66"/>
      <c r="L956" s="66"/>
    </row>
    <row r="957" spans="1:12" x14ac:dyDescent="0.2">
      <c r="A957" s="41"/>
      <c r="B957" s="2"/>
      <c r="E957" s="279"/>
      <c r="F957" s="280"/>
      <c r="G957" s="45"/>
      <c r="H957" s="45"/>
      <c r="I957" s="278"/>
      <c r="J957" s="45"/>
      <c r="K957" s="66"/>
      <c r="L957" s="66"/>
    </row>
    <row r="958" spans="1:12" x14ac:dyDescent="0.2">
      <c r="A958" s="41"/>
      <c r="B958" s="2"/>
      <c r="E958" s="279"/>
      <c r="F958" s="280"/>
      <c r="G958" s="45"/>
      <c r="H958" s="45"/>
      <c r="I958" s="278"/>
      <c r="J958" s="45"/>
      <c r="K958" s="66"/>
      <c r="L958" s="66"/>
    </row>
    <row r="959" spans="1:12" x14ac:dyDescent="0.2">
      <c r="A959" s="41"/>
      <c r="B959" s="2"/>
      <c r="E959" s="279"/>
      <c r="F959" s="280"/>
      <c r="G959" s="45"/>
      <c r="H959" s="45"/>
      <c r="I959" s="278"/>
      <c r="J959" s="45"/>
      <c r="K959" s="66"/>
      <c r="L959" s="66"/>
    </row>
    <row r="960" spans="1:12" x14ac:dyDescent="0.2">
      <c r="A960" s="41"/>
      <c r="B960" s="2"/>
      <c r="E960" s="279"/>
      <c r="F960" s="280"/>
      <c r="G960" s="45"/>
      <c r="H960" s="45"/>
      <c r="I960" s="278"/>
      <c r="J960" s="45"/>
      <c r="K960" s="66"/>
      <c r="L960" s="66"/>
    </row>
    <row r="961" spans="1:12" x14ac:dyDescent="0.2">
      <c r="A961" s="41"/>
      <c r="B961" s="2"/>
      <c r="E961" s="279"/>
      <c r="F961" s="280"/>
      <c r="G961" s="45"/>
      <c r="H961" s="45"/>
      <c r="I961" s="278"/>
      <c r="J961" s="45"/>
      <c r="K961" s="66"/>
      <c r="L961" s="66"/>
    </row>
    <row r="962" spans="1:12" x14ac:dyDescent="0.2">
      <c r="A962" s="41"/>
      <c r="B962" s="2"/>
      <c r="E962" s="279"/>
      <c r="F962" s="280"/>
      <c r="G962" s="45"/>
      <c r="H962" s="45"/>
      <c r="I962" s="278"/>
      <c r="J962" s="45"/>
      <c r="K962" s="66"/>
      <c r="L962" s="66"/>
    </row>
    <row r="963" spans="1:12" x14ac:dyDescent="0.2">
      <c r="A963" s="41"/>
      <c r="B963" s="2"/>
      <c r="E963" s="279"/>
      <c r="F963" s="280"/>
      <c r="G963" s="45"/>
      <c r="H963" s="45"/>
      <c r="I963" s="278"/>
      <c r="J963" s="45"/>
      <c r="K963" s="66"/>
      <c r="L963" s="66"/>
    </row>
    <row r="964" spans="1:12" x14ac:dyDescent="0.2">
      <c r="A964" s="41"/>
      <c r="B964" s="2"/>
      <c r="E964" s="279"/>
      <c r="F964" s="280"/>
      <c r="G964" s="45"/>
      <c r="H964" s="45"/>
      <c r="I964" s="278"/>
      <c r="J964" s="45"/>
      <c r="K964" s="66"/>
      <c r="L964" s="66"/>
    </row>
    <row r="965" spans="1:12" x14ac:dyDescent="0.2">
      <c r="A965" s="41"/>
      <c r="B965" s="2"/>
      <c r="E965" s="279"/>
      <c r="F965" s="280"/>
      <c r="G965" s="45"/>
      <c r="H965" s="45"/>
      <c r="I965" s="278"/>
      <c r="J965" s="45"/>
      <c r="K965" s="66"/>
      <c r="L965" s="66"/>
    </row>
    <row r="966" spans="1:12" x14ac:dyDescent="0.2">
      <c r="A966" s="41"/>
      <c r="B966" s="2"/>
      <c r="E966" s="279"/>
      <c r="F966" s="280"/>
      <c r="G966" s="45"/>
      <c r="H966" s="45"/>
      <c r="I966" s="278"/>
      <c r="J966" s="45"/>
      <c r="K966" s="66"/>
      <c r="L966" s="66"/>
    </row>
    <row r="967" spans="1:12" x14ac:dyDescent="0.2">
      <c r="A967" s="41"/>
      <c r="B967" s="2"/>
      <c r="E967" s="279"/>
      <c r="F967" s="280"/>
      <c r="G967" s="45"/>
      <c r="H967" s="45"/>
      <c r="I967" s="278"/>
      <c r="J967" s="45"/>
      <c r="K967" s="66"/>
      <c r="L967" s="66"/>
    </row>
    <row r="968" spans="1:12" x14ac:dyDescent="0.2">
      <c r="A968" s="41"/>
      <c r="B968" s="2"/>
      <c r="E968" s="279"/>
      <c r="F968" s="280"/>
      <c r="G968" s="45"/>
      <c r="H968" s="45"/>
      <c r="I968" s="278"/>
      <c r="J968" s="45"/>
      <c r="K968" s="66"/>
      <c r="L968" s="66"/>
    </row>
    <row r="969" spans="1:12" x14ac:dyDescent="0.2">
      <c r="A969" s="41"/>
      <c r="B969" s="2"/>
      <c r="E969" s="279"/>
      <c r="F969" s="280"/>
      <c r="G969" s="45"/>
      <c r="H969" s="45"/>
      <c r="I969" s="278"/>
      <c r="J969" s="45"/>
      <c r="K969" s="66"/>
      <c r="L969" s="66"/>
    </row>
    <row r="970" spans="1:12" x14ac:dyDescent="0.2">
      <c r="A970" s="41"/>
      <c r="B970" s="2"/>
      <c r="E970" s="279"/>
      <c r="F970" s="280"/>
      <c r="G970" s="45"/>
      <c r="H970" s="45"/>
      <c r="I970" s="278"/>
      <c r="J970" s="45"/>
      <c r="K970" s="66"/>
      <c r="L970" s="66"/>
    </row>
    <row r="971" spans="1:12" x14ac:dyDescent="0.2">
      <c r="A971" s="41"/>
      <c r="B971" s="2"/>
      <c r="E971" s="279"/>
      <c r="F971" s="280"/>
      <c r="G971" s="45"/>
      <c r="H971" s="45"/>
      <c r="I971" s="278"/>
      <c r="J971" s="45"/>
      <c r="K971" s="66"/>
      <c r="L971" s="66"/>
    </row>
    <row r="972" spans="1:12" x14ac:dyDescent="0.2">
      <c r="A972" s="41"/>
      <c r="B972" s="2"/>
      <c r="E972" s="279"/>
      <c r="F972" s="280"/>
      <c r="G972" s="45"/>
      <c r="H972" s="45"/>
      <c r="I972" s="278"/>
      <c r="J972" s="45"/>
      <c r="K972" s="66"/>
      <c r="L972" s="66"/>
    </row>
    <row r="973" spans="1:12" x14ac:dyDescent="0.2">
      <c r="A973" s="41"/>
      <c r="B973" s="2"/>
      <c r="E973" s="279"/>
      <c r="F973" s="280"/>
      <c r="G973" s="45"/>
      <c r="H973" s="45"/>
      <c r="I973" s="278"/>
      <c r="J973" s="45"/>
      <c r="K973" s="66"/>
      <c r="L973" s="66"/>
    </row>
    <row r="974" spans="1:12" x14ac:dyDescent="0.2">
      <c r="A974" s="41"/>
      <c r="B974" s="2"/>
      <c r="E974" s="279"/>
      <c r="F974" s="280"/>
      <c r="G974" s="45"/>
      <c r="H974" s="45"/>
      <c r="I974" s="278"/>
      <c r="J974" s="45"/>
      <c r="K974" s="66"/>
      <c r="L974" s="66"/>
    </row>
    <row r="975" spans="1:12" x14ac:dyDescent="0.2">
      <c r="A975" s="41"/>
      <c r="B975" s="2"/>
      <c r="E975" s="279"/>
      <c r="F975" s="280"/>
      <c r="G975" s="45"/>
      <c r="H975" s="45"/>
      <c r="I975" s="278"/>
      <c r="J975" s="45"/>
      <c r="K975" s="66"/>
      <c r="L975" s="66"/>
    </row>
    <row r="976" spans="1:12" x14ac:dyDescent="0.2">
      <c r="A976" s="41"/>
      <c r="B976" s="2"/>
      <c r="E976" s="279"/>
      <c r="F976" s="280"/>
      <c r="G976" s="45"/>
      <c r="H976" s="45"/>
      <c r="I976" s="278"/>
      <c r="J976" s="45"/>
      <c r="K976" s="66"/>
      <c r="L976" s="66"/>
    </row>
    <row r="977" spans="1:12" x14ac:dyDescent="0.2">
      <c r="A977" s="41"/>
      <c r="B977" s="2"/>
      <c r="E977" s="279"/>
      <c r="F977" s="280"/>
      <c r="G977" s="45"/>
      <c r="H977" s="45"/>
      <c r="I977" s="278"/>
      <c r="J977" s="45"/>
      <c r="K977" s="66"/>
      <c r="L977" s="66"/>
    </row>
    <row r="978" spans="1:12" x14ac:dyDescent="0.2">
      <c r="A978" s="41"/>
      <c r="B978" s="2"/>
      <c r="E978" s="279"/>
      <c r="F978" s="280"/>
      <c r="G978" s="45"/>
      <c r="H978" s="45"/>
      <c r="I978" s="278"/>
      <c r="J978" s="45"/>
      <c r="K978" s="66"/>
      <c r="L978" s="66"/>
    </row>
    <row r="979" spans="1:12" x14ac:dyDescent="0.2">
      <c r="A979" s="41"/>
      <c r="B979" s="2"/>
      <c r="E979" s="279"/>
      <c r="F979" s="280"/>
      <c r="G979" s="45"/>
      <c r="H979" s="45"/>
      <c r="I979" s="278"/>
      <c r="J979" s="45"/>
      <c r="K979" s="66"/>
      <c r="L979" s="66"/>
    </row>
    <row r="980" spans="1:12" x14ac:dyDescent="0.2">
      <c r="A980" s="41"/>
      <c r="B980" s="2"/>
      <c r="E980" s="279"/>
      <c r="F980" s="280"/>
      <c r="G980" s="45"/>
      <c r="H980" s="45"/>
      <c r="I980" s="278"/>
      <c r="J980" s="45"/>
      <c r="K980" s="66"/>
      <c r="L980" s="66"/>
    </row>
    <row r="981" spans="1:12" x14ac:dyDescent="0.2">
      <c r="A981" s="41"/>
      <c r="B981" s="2"/>
      <c r="E981" s="279"/>
      <c r="F981" s="280"/>
      <c r="G981" s="45"/>
      <c r="H981" s="45"/>
      <c r="I981" s="278"/>
      <c r="J981" s="45"/>
      <c r="K981" s="66"/>
      <c r="L981" s="66"/>
    </row>
    <row r="982" spans="1:12" x14ac:dyDescent="0.2">
      <c r="A982" s="41"/>
      <c r="B982" s="2"/>
      <c r="E982" s="279"/>
      <c r="F982" s="280"/>
      <c r="G982" s="45"/>
      <c r="H982" s="45"/>
      <c r="I982" s="278"/>
      <c r="J982" s="45"/>
      <c r="K982" s="66"/>
      <c r="L982" s="66"/>
    </row>
    <row r="983" spans="1:12" x14ac:dyDescent="0.2">
      <c r="A983" s="41"/>
      <c r="B983" s="2"/>
      <c r="E983" s="279"/>
      <c r="F983" s="280"/>
      <c r="G983" s="45"/>
      <c r="H983" s="45"/>
      <c r="I983" s="278"/>
      <c r="J983" s="45"/>
      <c r="K983" s="66"/>
      <c r="L983" s="66"/>
    </row>
    <row r="984" spans="1:12" x14ac:dyDescent="0.2">
      <c r="A984" s="41"/>
      <c r="B984" s="2"/>
      <c r="E984" s="279"/>
      <c r="F984" s="280"/>
      <c r="G984" s="45"/>
      <c r="H984" s="45"/>
      <c r="I984" s="278"/>
      <c r="J984" s="45"/>
      <c r="K984" s="66"/>
      <c r="L984" s="66"/>
    </row>
    <row r="985" spans="1:12" x14ac:dyDescent="0.2">
      <c r="A985" s="41"/>
      <c r="B985" s="2"/>
      <c r="E985" s="279"/>
      <c r="F985" s="280"/>
      <c r="G985" s="45"/>
      <c r="H985" s="45"/>
      <c r="I985" s="278"/>
      <c r="J985" s="45"/>
      <c r="K985" s="66"/>
      <c r="L985" s="66"/>
    </row>
    <row r="986" spans="1:12" x14ac:dyDescent="0.2">
      <c r="A986" s="41"/>
      <c r="B986" s="2"/>
      <c r="E986" s="279"/>
      <c r="F986" s="280"/>
      <c r="G986" s="45"/>
      <c r="H986" s="45"/>
      <c r="I986" s="278"/>
      <c r="J986" s="45"/>
      <c r="K986" s="66"/>
      <c r="L986" s="66"/>
    </row>
    <row r="987" spans="1:12" x14ac:dyDescent="0.2">
      <c r="A987" s="41"/>
      <c r="B987" s="2"/>
      <c r="E987" s="279"/>
      <c r="F987" s="280"/>
      <c r="G987" s="45"/>
      <c r="H987" s="45"/>
      <c r="I987" s="278"/>
      <c r="J987" s="45"/>
      <c r="K987" s="66"/>
      <c r="L987" s="66"/>
    </row>
    <row r="988" spans="1:12" x14ac:dyDescent="0.2">
      <c r="A988" s="41"/>
      <c r="B988" s="2"/>
      <c r="E988" s="279"/>
      <c r="F988" s="280"/>
      <c r="G988" s="45"/>
      <c r="H988" s="45"/>
      <c r="I988" s="278"/>
      <c r="J988" s="45"/>
      <c r="K988" s="66"/>
      <c r="L988" s="66"/>
    </row>
    <row r="989" spans="1:12" x14ac:dyDescent="0.2">
      <c r="A989" s="41"/>
      <c r="B989" s="2"/>
      <c r="E989" s="279"/>
      <c r="F989" s="280"/>
      <c r="G989" s="45"/>
      <c r="H989" s="45"/>
      <c r="I989" s="278"/>
      <c r="J989" s="45"/>
      <c r="K989" s="66"/>
      <c r="L989" s="66"/>
    </row>
    <row r="990" spans="1:12" x14ac:dyDescent="0.2">
      <c r="A990" s="41"/>
      <c r="B990" s="2"/>
      <c r="E990" s="279"/>
      <c r="F990" s="280"/>
      <c r="G990" s="45"/>
      <c r="H990" s="45"/>
      <c r="I990" s="278"/>
      <c r="J990" s="45"/>
      <c r="K990" s="66"/>
      <c r="L990" s="66"/>
    </row>
    <row r="991" spans="1:12" x14ac:dyDescent="0.2">
      <c r="A991" s="41"/>
      <c r="B991" s="2"/>
      <c r="E991" s="279"/>
      <c r="F991" s="280"/>
      <c r="G991" s="45"/>
      <c r="H991" s="45"/>
      <c r="I991" s="278"/>
      <c r="J991" s="45"/>
      <c r="K991" s="66"/>
      <c r="L991" s="66"/>
    </row>
    <row r="992" spans="1:12" x14ac:dyDescent="0.2">
      <c r="A992" s="41"/>
      <c r="B992" s="2"/>
      <c r="E992" s="279"/>
      <c r="F992" s="280"/>
      <c r="G992" s="45"/>
      <c r="H992" s="45"/>
      <c r="I992" s="278"/>
      <c r="J992" s="45"/>
      <c r="K992" s="66"/>
      <c r="L992" s="66"/>
    </row>
    <row r="993" spans="1:12" x14ac:dyDescent="0.2">
      <c r="A993" s="41"/>
      <c r="B993" s="2"/>
      <c r="E993" s="279"/>
      <c r="F993" s="280"/>
      <c r="G993" s="45"/>
      <c r="H993" s="45"/>
      <c r="I993" s="278"/>
      <c r="J993" s="45"/>
      <c r="K993" s="66"/>
      <c r="L993" s="66"/>
    </row>
    <row r="994" spans="1:12" x14ac:dyDescent="0.2">
      <c r="A994" s="41"/>
      <c r="B994" s="2"/>
      <c r="E994" s="279"/>
      <c r="F994" s="280"/>
      <c r="G994" s="45"/>
      <c r="H994" s="45"/>
      <c r="I994" s="278"/>
      <c r="J994" s="45"/>
      <c r="K994" s="66"/>
      <c r="L994" s="66"/>
    </row>
    <row r="995" spans="1:12" x14ac:dyDescent="0.2">
      <c r="A995" s="41"/>
      <c r="B995" s="2"/>
      <c r="E995" s="279"/>
      <c r="F995" s="280"/>
      <c r="G995" s="45"/>
      <c r="H995" s="45"/>
      <c r="I995" s="278"/>
      <c r="J995" s="45"/>
      <c r="K995" s="66"/>
      <c r="L995" s="66"/>
    </row>
    <row r="996" spans="1:12" x14ac:dyDescent="0.2">
      <c r="A996" s="41"/>
      <c r="B996" s="2"/>
      <c r="E996" s="279"/>
      <c r="F996" s="280"/>
      <c r="G996" s="45"/>
      <c r="H996" s="45"/>
      <c r="I996" s="278"/>
      <c r="J996" s="45"/>
      <c r="K996" s="66"/>
      <c r="L996" s="66"/>
    </row>
    <row r="997" spans="1:12" x14ac:dyDescent="0.2">
      <c r="A997" s="41"/>
      <c r="B997" s="2"/>
      <c r="E997" s="279"/>
      <c r="F997" s="280"/>
      <c r="G997" s="45"/>
      <c r="H997" s="45"/>
      <c r="I997" s="278"/>
      <c r="J997" s="45"/>
      <c r="K997" s="66"/>
      <c r="L997" s="66"/>
    </row>
    <row r="998" spans="1:12" x14ac:dyDescent="0.2">
      <c r="A998" s="41"/>
      <c r="B998" s="2"/>
      <c r="E998" s="279"/>
      <c r="F998" s="280"/>
      <c r="G998" s="45"/>
      <c r="H998" s="45"/>
      <c r="I998" s="278"/>
      <c r="J998" s="45"/>
      <c r="K998" s="66"/>
      <c r="L998" s="66"/>
    </row>
    <row r="999" spans="1:12" x14ac:dyDescent="0.2">
      <c r="A999" s="41"/>
      <c r="B999" s="2"/>
      <c r="E999" s="279"/>
      <c r="F999" s="280"/>
      <c r="G999" s="45"/>
      <c r="H999" s="45"/>
      <c r="I999" s="278"/>
      <c r="J999" s="45"/>
      <c r="K999" s="66"/>
      <c r="L999" s="66"/>
    </row>
    <row r="1000" spans="1:12" x14ac:dyDescent="0.2">
      <c r="A1000" s="41"/>
      <c r="B1000" s="2"/>
      <c r="E1000" s="279"/>
      <c r="F1000" s="280"/>
      <c r="G1000" s="45"/>
      <c r="H1000" s="45"/>
      <c r="I1000" s="278"/>
      <c r="J1000" s="45"/>
      <c r="K1000" s="66"/>
      <c r="L1000" s="66"/>
    </row>
    <row r="1001" spans="1:12" x14ac:dyDescent="0.2">
      <c r="A1001" s="41"/>
      <c r="B1001" s="2"/>
      <c r="E1001" s="279"/>
      <c r="F1001" s="280"/>
      <c r="G1001" s="45"/>
      <c r="H1001" s="45"/>
      <c r="I1001" s="278"/>
      <c r="J1001" s="45"/>
      <c r="K1001" s="66"/>
      <c r="L1001" s="66"/>
    </row>
    <row r="1002" spans="1:12" x14ac:dyDescent="0.2">
      <c r="A1002" s="41"/>
      <c r="B1002" s="2"/>
      <c r="E1002" s="279"/>
      <c r="F1002" s="280"/>
      <c r="G1002" s="45"/>
      <c r="H1002" s="45"/>
      <c r="I1002" s="278"/>
      <c r="J1002" s="45"/>
      <c r="K1002" s="66"/>
      <c r="L1002" s="66"/>
    </row>
    <row r="1003" spans="1:12" x14ac:dyDescent="0.2">
      <c r="A1003" s="41"/>
      <c r="B1003" s="2"/>
      <c r="E1003" s="279"/>
      <c r="F1003" s="280"/>
      <c r="G1003" s="45"/>
      <c r="H1003" s="45"/>
      <c r="I1003" s="278"/>
      <c r="J1003" s="45"/>
      <c r="K1003" s="66"/>
      <c r="L1003" s="66"/>
    </row>
    <row r="1004" spans="1:12" x14ac:dyDescent="0.2">
      <c r="A1004" s="41"/>
      <c r="B1004" s="2"/>
      <c r="E1004" s="279"/>
      <c r="F1004" s="280"/>
      <c r="G1004" s="45"/>
      <c r="H1004" s="45"/>
      <c r="I1004" s="278"/>
      <c r="J1004" s="45"/>
      <c r="K1004" s="66"/>
      <c r="L1004" s="66"/>
    </row>
    <row r="1005" spans="1:12" x14ac:dyDescent="0.2">
      <c r="A1005" s="41"/>
      <c r="B1005" s="2"/>
      <c r="E1005" s="279"/>
      <c r="F1005" s="280"/>
      <c r="G1005" s="45"/>
      <c r="H1005" s="45"/>
      <c r="I1005" s="278"/>
      <c r="J1005" s="45"/>
      <c r="K1005" s="66"/>
      <c r="L1005" s="66"/>
    </row>
    <row r="1006" spans="1:12" x14ac:dyDescent="0.2">
      <c r="A1006" s="41"/>
      <c r="B1006" s="2"/>
      <c r="E1006" s="279"/>
      <c r="F1006" s="280"/>
      <c r="G1006" s="45"/>
      <c r="H1006" s="45"/>
      <c r="I1006" s="278"/>
      <c r="J1006" s="45"/>
      <c r="K1006" s="66"/>
      <c r="L1006" s="66"/>
    </row>
    <row r="1007" spans="1:12" x14ac:dyDescent="0.2">
      <c r="A1007" s="41"/>
      <c r="B1007" s="2"/>
      <c r="E1007" s="279"/>
      <c r="F1007" s="280"/>
      <c r="G1007" s="45"/>
      <c r="H1007" s="45"/>
      <c r="I1007" s="278"/>
      <c r="J1007" s="45"/>
      <c r="K1007" s="66"/>
      <c r="L1007" s="66"/>
    </row>
    <row r="1008" spans="1:12" x14ac:dyDescent="0.2">
      <c r="A1008" s="41"/>
      <c r="B1008" s="2"/>
      <c r="E1008" s="279"/>
      <c r="F1008" s="280"/>
      <c r="G1008" s="45"/>
      <c r="H1008" s="45"/>
      <c r="I1008" s="278"/>
      <c r="J1008" s="45"/>
      <c r="K1008" s="66"/>
      <c r="L1008" s="66"/>
    </row>
    <row r="1009" spans="1:12" x14ac:dyDescent="0.2">
      <c r="A1009" s="41"/>
      <c r="B1009" s="2"/>
      <c r="E1009" s="279"/>
      <c r="F1009" s="280"/>
      <c r="G1009" s="45"/>
      <c r="H1009" s="45"/>
      <c r="I1009" s="278"/>
      <c r="J1009" s="45"/>
      <c r="K1009" s="66"/>
      <c r="L1009" s="66"/>
    </row>
    <row r="1010" spans="1:12" x14ac:dyDescent="0.2">
      <c r="A1010" s="41"/>
      <c r="B1010" s="2"/>
      <c r="E1010" s="279"/>
      <c r="F1010" s="280"/>
      <c r="G1010" s="45"/>
      <c r="H1010" s="45"/>
      <c r="I1010" s="278"/>
      <c r="J1010" s="45"/>
      <c r="K1010" s="66"/>
      <c r="L1010" s="66"/>
    </row>
    <row r="1011" spans="1:12" x14ac:dyDescent="0.2">
      <c r="A1011" s="41"/>
      <c r="B1011" s="2"/>
      <c r="E1011" s="279"/>
      <c r="F1011" s="280"/>
      <c r="G1011" s="45"/>
      <c r="H1011" s="45"/>
      <c r="I1011" s="278"/>
      <c r="J1011" s="45"/>
      <c r="K1011" s="66"/>
      <c r="L1011" s="66"/>
    </row>
    <row r="1012" spans="1:12" x14ac:dyDescent="0.2">
      <c r="A1012" s="41"/>
      <c r="B1012" s="2"/>
      <c r="E1012" s="279"/>
      <c r="F1012" s="280"/>
      <c r="G1012" s="45"/>
      <c r="H1012" s="45"/>
      <c r="I1012" s="278"/>
      <c r="J1012" s="45"/>
      <c r="K1012" s="66"/>
      <c r="L1012" s="66"/>
    </row>
    <row r="1013" spans="1:12" x14ac:dyDescent="0.2">
      <c r="A1013" s="41"/>
      <c r="B1013" s="2"/>
      <c r="E1013" s="279"/>
      <c r="F1013" s="280"/>
      <c r="G1013" s="45"/>
      <c r="H1013" s="45"/>
      <c r="I1013" s="278"/>
      <c r="J1013" s="45"/>
      <c r="K1013" s="66"/>
      <c r="L1013" s="66"/>
    </row>
    <row r="1014" spans="1:12" x14ac:dyDescent="0.2">
      <c r="A1014" s="41"/>
      <c r="B1014" s="2"/>
      <c r="E1014" s="279"/>
      <c r="F1014" s="280"/>
      <c r="G1014" s="45"/>
      <c r="H1014" s="45"/>
      <c r="I1014" s="278"/>
      <c r="J1014" s="45"/>
      <c r="K1014" s="66"/>
      <c r="L1014" s="66"/>
    </row>
    <row r="1015" spans="1:12" x14ac:dyDescent="0.2">
      <c r="A1015" s="41"/>
      <c r="B1015" s="2"/>
      <c r="E1015" s="279"/>
      <c r="F1015" s="280"/>
      <c r="G1015" s="45"/>
      <c r="H1015" s="45"/>
      <c r="I1015" s="278"/>
      <c r="J1015" s="45"/>
      <c r="K1015" s="66"/>
      <c r="L1015" s="66"/>
    </row>
    <row r="1016" spans="1:12" x14ac:dyDescent="0.2">
      <c r="A1016" s="41"/>
      <c r="B1016" s="2"/>
      <c r="E1016" s="279"/>
      <c r="F1016" s="280"/>
      <c r="G1016" s="45"/>
      <c r="H1016" s="45"/>
      <c r="I1016" s="278"/>
      <c r="J1016" s="45"/>
      <c r="K1016" s="66"/>
      <c r="L1016" s="66"/>
    </row>
    <row r="1017" spans="1:12" x14ac:dyDescent="0.2">
      <c r="A1017" s="41"/>
      <c r="B1017" s="2"/>
      <c r="E1017" s="279"/>
      <c r="F1017" s="280"/>
      <c r="G1017" s="45"/>
      <c r="H1017" s="45"/>
      <c r="I1017" s="278"/>
      <c r="J1017" s="45"/>
      <c r="K1017" s="66"/>
      <c r="L1017" s="66"/>
    </row>
    <row r="1018" spans="1:12" x14ac:dyDescent="0.2">
      <c r="A1018" s="41"/>
      <c r="B1018" s="2"/>
      <c r="E1018" s="279"/>
      <c r="F1018" s="280"/>
      <c r="G1018" s="45"/>
      <c r="H1018" s="45"/>
      <c r="I1018" s="278"/>
      <c r="J1018" s="45"/>
      <c r="K1018" s="66"/>
      <c r="L1018" s="66"/>
    </row>
    <row r="1019" spans="1:12" x14ac:dyDescent="0.2">
      <c r="A1019" s="41"/>
      <c r="B1019" s="2"/>
      <c r="E1019" s="279"/>
      <c r="F1019" s="280"/>
      <c r="G1019" s="45"/>
      <c r="H1019" s="45"/>
      <c r="I1019" s="278"/>
      <c r="J1019" s="45"/>
      <c r="K1019" s="66"/>
      <c r="L1019" s="66"/>
    </row>
    <row r="1020" spans="1:12" x14ac:dyDescent="0.2">
      <c r="A1020" s="41"/>
      <c r="B1020" s="2"/>
      <c r="E1020" s="279"/>
      <c r="F1020" s="280"/>
      <c r="G1020" s="45"/>
      <c r="H1020" s="45"/>
      <c r="I1020" s="278"/>
      <c r="J1020" s="45"/>
      <c r="K1020" s="66"/>
      <c r="L1020" s="66"/>
    </row>
    <row r="1021" spans="1:12" x14ac:dyDescent="0.2">
      <c r="A1021" s="41"/>
      <c r="B1021" s="2"/>
      <c r="E1021" s="279"/>
      <c r="F1021" s="280"/>
      <c r="G1021" s="45"/>
      <c r="H1021" s="45"/>
      <c r="I1021" s="278"/>
      <c r="J1021" s="45"/>
      <c r="K1021" s="66"/>
      <c r="L1021" s="66"/>
    </row>
    <row r="1022" spans="1:12" x14ac:dyDescent="0.2">
      <c r="A1022" s="41"/>
      <c r="B1022" s="2"/>
      <c r="E1022" s="279"/>
      <c r="F1022" s="280"/>
      <c r="G1022" s="45"/>
      <c r="H1022" s="45"/>
      <c r="I1022" s="278"/>
      <c r="J1022" s="45"/>
      <c r="K1022" s="66"/>
      <c r="L1022" s="66"/>
    </row>
    <row r="1023" spans="1:12" x14ac:dyDescent="0.2">
      <c r="A1023" s="41"/>
      <c r="B1023" s="2"/>
      <c r="E1023" s="279"/>
      <c r="F1023" s="280"/>
      <c r="G1023" s="45"/>
      <c r="H1023" s="45"/>
      <c r="I1023" s="278"/>
      <c r="J1023" s="45"/>
      <c r="K1023" s="66"/>
      <c r="L1023" s="66"/>
    </row>
    <row r="1024" spans="1:12" x14ac:dyDescent="0.2">
      <c r="A1024" s="41"/>
      <c r="B1024" s="2"/>
      <c r="E1024" s="279"/>
      <c r="F1024" s="280"/>
      <c r="G1024" s="45"/>
      <c r="H1024" s="45"/>
      <c r="I1024" s="278"/>
      <c r="J1024" s="45"/>
      <c r="K1024" s="66"/>
      <c r="L1024" s="66"/>
    </row>
    <row r="1025" spans="1:12" x14ac:dyDescent="0.2">
      <c r="A1025" s="41"/>
      <c r="B1025" s="2"/>
      <c r="E1025" s="279"/>
      <c r="F1025" s="280"/>
      <c r="G1025" s="45"/>
      <c r="H1025" s="45"/>
      <c r="I1025" s="278"/>
      <c r="J1025" s="45"/>
      <c r="K1025" s="66"/>
      <c r="L1025" s="66"/>
    </row>
    <row r="1026" spans="1:12" x14ac:dyDescent="0.2">
      <c r="A1026" s="41"/>
      <c r="B1026" s="2"/>
      <c r="E1026" s="279"/>
      <c r="F1026" s="280"/>
      <c r="G1026" s="45"/>
      <c r="H1026" s="45"/>
      <c r="I1026" s="278"/>
      <c r="J1026" s="45"/>
      <c r="K1026" s="66"/>
      <c r="L1026" s="66"/>
    </row>
    <row r="1027" spans="1:12" x14ac:dyDescent="0.2">
      <c r="A1027" s="41"/>
      <c r="B1027" s="2"/>
      <c r="E1027" s="279"/>
      <c r="F1027" s="280"/>
      <c r="G1027" s="45"/>
      <c r="H1027" s="45"/>
      <c r="I1027" s="278"/>
      <c r="J1027" s="45"/>
      <c r="K1027" s="66"/>
      <c r="L1027" s="66"/>
    </row>
    <row r="1028" spans="1:12" x14ac:dyDescent="0.2">
      <c r="A1028" s="41"/>
      <c r="B1028" s="2"/>
      <c r="E1028" s="279"/>
      <c r="F1028" s="280"/>
      <c r="G1028" s="45"/>
      <c r="H1028" s="45"/>
      <c r="I1028" s="278"/>
      <c r="J1028" s="45"/>
      <c r="K1028" s="66"/>
      <c r="L1028" s="66"/>
    </row>
    <row r="1029" spans="1:12" x14ac:dyDescent="0.2">
      <c r="A1029" s="41"/>
      <c r="B1029" s="2"/>
      <c r="E1029" s="279"/>
      <c r="F1029" s="280"/>
      <c r="G1029" s="45"/>
      <c r="H1029" s="45"/>
      <c r="I1029" s="278"/>
      <c r="J1029" s="45"/>
      <c r="K1029" s="66"/>
      <c r="L1029" s="66"/>
    </row>
    <row r="1030" spans="1:12" x14ac:dyDescent="0.2">
      <c r="A1030" s="41"/>
      <c r="B1030" s="2"/>
      <c r="E1030" s="279"/>
      <c r="F1030" s="280"/>
      <c r="G1030" s="45"/>
      <c r="H1030" s="45"/>
      <c r="I1030" s="278"/>
      <c r="J1030" s="45"/>
      <c r="K1030" s="66"/>
      <c r="L1030" s="66"/>
    </row>
    <row r="1031" spans="1:12" x14ac:dyDescent="0.2">
      <c r="A1031" s="41"/>
      <c r="B1031" s="2"/>
      <c r="E1031" s="279"/>
      <c r="F1031" s="280"/>
      <c r="G1031" s="45"/>
      <c r="H1031" s="45"/>
      <c r="I1031" s="278"/>
      <c r="J1031" s="45"/>
      <c r="K1031" s="66"/>
      <c r="L1031" s="66"/>
    </row>
    <row r="1032" spans="1:12" x14ac:dyDescent="0.2">
      <c r="A1032" s="41"/>
      <c r="B1032" s="2"/>
      <c r="E1032" s="279"/>
      <c r="F1032" s="280"/>
      <c r="G1032" s="45"/>
      <c r="H1032" s="45"/>
      <c r="I1032" s="278"/>
      <c r="J1032" s="45"/>
      <c r="K1032" s="66"/>
      <c r="L1032" s="66"/>
    </row>
    <row r="1033" spans="1:12" x14ac:dyDescent="0.2">
      <c r="A1033" s="41"/>
      <c r="B1033" s="2"/>
      <c r="E1033" s="279"/>
      <c r="F1033" s="280"/>
      <c r="G1033" s="45"/>
      <c r="H1033" s="45"/>
      <c r="I1033" s="278"/>
      <c r="J1033" s="45"/>
      <c r="K1033" s="66"/>
      <c r="L1033" s="66"/>
    </row>
    <row r="1034" spans="1:12" x14ac:dyDescent="0.2">
      <c r="A1034" s="41"/>
      <c r="B1034" s="2"/>
      <c r="E1034" s="279"/>
      <c r="F1034" s="280"/>
      <c r="G1034" s="45"/>
      <c r="H1034" s="45"/>
      <c r="I1034" s="278"/>
      <c r="J1034" s="45"/>
      <c r="K1034" s="66"/>
      <c r="L1034" s="66"/>
    </row>
    <row r="1035" spans="1:12" x14ac:dyDescent="0.2">
      <c r="A1035" s="41"/>
      <c r="B1035" s="2"/>
      <c r="E1035" s="279"/>
      <c r="F1035" s="280"/>
      <c r="G1035" s="45"/>
      <c r="H1035" s="45"/>
      <c r="I1035" s="278"/>
      <c r="J1035" s="45"/>
      <c r="K1035" s="66"/>
      <c r="L1035" s="66"/>
    </row>
    <row r="1036" spans="1:12" x14ac:dyDescent="0.2">
      <c r="A1036" s="41"/>
      <c r="B1036" s="2"/>
      <c r="E1036" s="279"/>
      <c r="F1036" s="280"/>
      <c r="G1036" s="45"/>
      <c r="H1036" s="45"/>
      <c r="I1036" s="278"/>
      <c r="J1036" s="45"/>
      <c r="K1036" s="66"/>
      <c r="L1036" s="66"/>
    </row>
    <row r="1037" spans="1:12" x14ac:dyDescent="0.2">
      <c r="A1037" s="41"/>
      <c r="B1037" s="2"/>
      <c r="E1037" s="279"/>
      <c r="F1037" s="280"/>
      <c r="G1037" s="45"/>
      <c r="H1037" s="45"/>
      <c r="I1037" s="278"/>
      <c r="J1037" s="45"/>
      <c r="K1037" s="66"/>
      <c r="L1037" s="66"/>
    </row>
    <row r="1038" spans="1:12" x14ac:dyDescent="0.2">
      <c r="A1038" s="41"/>
      <c r="B1038" s="2"/>
      <c r="E1038" s="279"/>
      <c r="F1038" s="280"/>
      <c r="G1038" s="45"/>
      <c r="H1038" s="45"/>
      <c r="I1038" s="278"/>
      <c r="J1038" s="45"/>
      <c r="K1038" s="66"/>
      <c r="L1038" s="66"/>
    </row>
    <row r="1039" spans="1:12" x14ac:dyDescent="0.2">
      <c r="A1039" s="41"/>
      <c r="B1039" s="2"/>
      <c r="E1039" s="279"/>
      <c r="F1039" s="280"/>
      <c r="G1039" s="45"/>
      <c r="H1039" s="45"/>
      <c r="I1039" s="278"/>
      <c r="J1039" s="45"/>
      <c r="K1039" s="66"/>
      <c r="L1039" s="66"/>
    </row>
    <row r="1040" spans="1:12" x14ac:dyDescent="0.2">
      <c r="A1040" s="41"/>
      <c r="B1040" s="2"/>
      <c r="E1040" s="279"/>
      <c r="F1040" s="280"/>
      <c r="G1040" s="45"/>
      <c r="H1040" s="45"/>
      <c r="I1040" s="278"/>
      <c r="J1040" s="45"/>
      <c r="K1040" s="66"/>
      <c r="L1040" s="66"/>
    </row>
    <row r="1041" spans="1:12" x14ac:dyDescent="0.2">
      <c r="A1041" s="41"/>
      <c r="B1041" s="2"/>
      <c r="E1041" s="279"/>
      <c r="F1041" s="280"/>
      <c r="G1041" s="45"/>
      <c r="H1041" s="45"/>
      <c r="I1041" s="278"/>
      <c r="J1041" s="45"/>
      <c r="K1041" s="66"/>
      <c r="L1041" s="66"/>
    </row>
    <row r="1042" spans="1:12" x14ac:dyDescent="0.2">
      <c r="A1042" s="41"/>
      <c r="B1042" s="2"/>
      <c r="E1042" s="279"/>
      <c r="F1042" s="280"/>
      <c r="G1042" s="45"/>
      <c r="H1042" s="45"/>
      <c r="I1042" s="278"/>
      <c r="J1042" s="45"/>
      <c r="K1042" s="66"/>
      <c r="L1042" s="66"/>
    </row>
    <row r="1043" spans="1:12" x14ac:dyDescent="0.2">
      <c r="A1043" s="41"/>
      <c r="B1043" s="2"/>
      <c r="E1043" s="279"/>
      <c r="F1043" s="280"/>
      <c r="G1043" s="45"/>
      <c r="H1043" s="45"/>
      <c r="I1043" s="278"/>
      <c r="J1043" s="45"/>
      <c r="K1043" s="66"/>
      <c r="L1043" s="66"/>
    </row>
    <row r="1044" spans="1:12" x14ac:dyDescent="0.2">
      <c r="A1044" s="41"/>
      <c r="B1044" s="2"/>
      <c r="E1044" s="279"/>
      <c r="F1044" s="280"/>
      <c r="G1044" s="45"/>
      <c r="H1044" s="45"/>
      <c r="I1044" s="278"/>
      <c r="J1044" s="45"/>
      <c r="K1044" s="66"/>
      <c r="L1044" s="66"/>
    </row>
    <row r="1045" spans="1:12" x14ac:dyDescent="0.2">
      <c r="A1045" s="41"/>
      <c r="B1045" s="2"/>
      <c r="E1045" s="279"/>
      <c r="F1045" s="280"/>
      <c r="G1045" s="45"/>
      <c r="H1045" s="45"/>
      <c r="I1045" s="278"/>
      <c r="J1045" s="45"/>
      <c r="K1045" s="66"/>
      <c r="L1045" s="66"/>
    </row>
    <row r="1046" spans="1:12" x14ac:dyDescent="0.2">
      <c r="A1046" s="41"/>
      <c r="B1046" s="2"/>
      <c r="E1046" s="279"/>
      <c r="F1046" s="280"/>
      <c r="G1046" s="45"/>
      <c r="H1046" s="45"/>
      <c r="I1046" s="278"/>
      <c r="J1046" s="45"/>
      <c r="K1046" s="66"/>
      <c r="L1046" s="66"/>
    </row>
    <row r="1047" spans="1:12" x14ac:dyDescent="0.2">
      <c r="A1047" s="41"/>
      <c r="B1047" s="2"/>
      <c r="E1047" s="279"/>
      <c r="F1047" s="280"/>
      <c r="G1047" s="45"/>
      <c r="H1047" s="45"/>
      <c r="I1047" s="278"/>
      <c r="J1047" s="45"/>
      <c r="K1047" s="66"/>
      <c r="L1047" s="66"/>
    </row>
    <row r="1048" spans="1:12" x14ac:dyDescent="0.2">
      <c r="A1048" s="41"/>
      <c r="B1048" s="2"/>
      <c r="E1048" s="279"/>
      <c r="F1048" s="280"/>
      <c r="G1048" s="45"/>
      <c r="H1048" s="45"/>
      <c r="I1048" s="278"/>
      <c r="J1048" s="45"/>
      <c r="K1048" s="66"/>
      <c r="L1048" s="66"/>
    </row>
    <row r="1049" spans="1:12" x14ac:dyDescent="0.2">
      <c r="A1049" s="41"/>
      <c r="B1049" s="2"/>
      <c r="E1049" s="279"/>
      <c r="F1049" s="280"/>
      <c r="G1049" s="45"/>
      <c r="H1049" s="45"/>
      <c r="I1049" s="278"/>
      <c r="J1049" s="45"/>
      <c r="K1049" s="66"/>
      <c r="L1049" s="66"/>
    </row>
    <row r="1050" spans="1:12" x14ac:dyDescent="0.2">
      <c r="A1050" s="41"/>
      <c r="B1050" s="2"/>
      <c r="E1050" s="279"/>
      <c r="F1050" s="280"/>
      <c r="G1050" s="45"/>
      <c r="H1050" s="45"/>
      <c r="I1050" s="278"/>
      <c r="J1050" s="45"/>
      <c r="K1050" s="66"/>
      <c r="L1050" s="66"/>
    </row>
    <row r="1051" spans="1:12" x14ac:dyDescent="0.2">
      <c r="A1051" s="41"/>
      <c r="B1051" s="2"/>
      <c r="E1051" s="279"/>
      <c r="F1051" s="280"/>
      <c r="G1051" s="45"/>
      <c r="H1051" s="45"/>
      <c r="I1051" s="278"/>
      <c r="J1051" s="45"/>
      <c r="K1051" s="66"/>
      <c r="L1051" s="66"/>
    </row>
    <row r="1052" spans="1:12" x14ac:dyDescent="0.2">
      <c r="A1052" s="41"/>
      <c r="B1052" s="2"/>
      <c r="E1052" s="279"/>
      <c r="F1052" s="280"/>
      <c r="G1052" s="45"/>
      <c r="H1052" s="45"/>
      <c r="I1052" s="278"/>
      <c r="J1052" s="45"/>
      <c r="K1052" s="66"/>
      <c r="L1052" s="66"/>
    </row>
    <row r="1053" spans="1:12" x14ac:dyDescent="0.2">
      <c r="A1053" s="41"/>
      <c r="B1053" s="2"/>
      <c r="E1053" s="279"/>
      <c r="F1053" s="280"/>
      <c r="G1053" s="45"/>
      <c r="H1053" s="45"/>
      <c r="I1053" s="278"/>
      <c r="J1053" s="45"/>
      <c r="K1053" s="66"/>
      <c r="L1053" s="66"/>
    </row>
    <row r="1054" spans="1:12" x14ac:dyDescent="0.2">
      <c r="A1054" s="41"/>
      <c r="B1054" s="2"/>
      <c r="E1054" s="279"/>
      <c r="F1054" s="280"/>
      <c r="G1054" s="45"/>
      <c r="H1054" s="45"/>
      <c r="I1054" s="278"/>
      <c r="J1054" s="45"/>
      <c r="K1054" s="66"/>
      <c r="L1054" s="66"/>
    </row>
    <row r="1055" spans="1:12" x14ac:dyDescent="0.2">
      <c r="A1055" s="41"/>
      <c r="B1055" s="2"/>
      <c r="E1055" s="279"/>
      <c r="F1055" s="280"/>
      <c r="G1055" s="45"/>
      <c r="H1055" s="45"/>
      <c r="I1055" s="278"/>
      <c r="J1055" s="45"/>
      <c r="K1055" s="66"/>
      <c r="L1055" s="66"/>
    </row>
    <row r="1056" spans="1:12" x14ac:dyDescent="0.2">
      <c r="A1056" s="41"/>
      <c r="B1056" s="2"/>
      <c r="E1056" s="279"/>
      <c r="F1056" s="280"/>
      <c r="G1056" s="45"/>
      <c r="H1056" s="45"/>
      <c r="I1056" s="278"/>
      <c r="J1056" s="45"/>
      <c r="K1056" s="66"/>
      <c r="L1056" s="66"/>
    </row>
    <row r="1057" spans="1:12" x14ac:dyDescent="0.2">
      <c r="A1057" s="41"/>
      <c r="B1057" s="2"/>
      <c r="E1057" s="279"/>
      <c r="F1057" s="280"/>
      <c r="G1057" s="45"/>
      <c r="H1057" s="45"/>
      <c r="I1057" s="278"/>
      <c r="J1057" s="45"/>
      <c r="K1057" s="66"/>
      <c r="L1057" s="66"/>
    </row>
    <row r="1058" spans="1:12" x14ac:dyDescent="0.2">
      <c r="A1058" s="41"/>
      <c r="B1058" s="2"/>
      <c r="E1058" s="279"/>
      <c r="F1058" s="280"/>
      <c r="G1058" s="45"/>
      <c r="H1058" s="45"/>
      <c r="I1058" s="278"/>
      <c r="J1058" s="45"/>
      <c r="K1058" s="66"/>
      <c r="L1058" s="66"/>
    </row>
    <row r="1059" spans="1:12" x14ac:dyDescent="0.2">
      <c r="A1059" s="41"/>
      <c r="B1059" s="2"/>
      <c r="E1059" s="279"/>
      <c r="F1059" s="280"/>
      <c r="G1059" s="45"/>
      <c r="H1059" s="45"/>
      <c r="I1059" s="278"/>
      <c r="J1059" s="45"/>
      <c r="K1059" s="66"/>
      <c r="L1059" s="66"/>
    </row>
    <row r="1060" spans="1:12" x14ac:dyDescent="0.2">
      <c r="A1060" s="41"/>
      <c r="B1060" s="2"/>
      <c r="E1060" s="279"/>
      <c r="F1060" s="280"/>
      <c r="G1060" s="45"/>
      <c r="H1060" s="45"/>
      <c r="I1060" s="278"/>
      <c r="J1060" s="45"/>
      <c r="K1060" s="66"/>
      <c r="L1060" s="66"/>
    </row>
    <row r="1061" spans="1:12" x14ac:dyDescent="0.2">
      <c r="A1061" s="41"/>
      <c r="B1061" s="2"/>
      <c r="E1061" s="279"/>
      <c r="F1061" s="280"/>
      <c r="G1061" s="45"/>
      <c r="H1061" s="45"/>
      <c r="I1061" s="278"/>
      <c r="J1061" s="45"/>
      <c r="K1061" s="66"/>
      <c r="L1061" s="66"/>
    </row>
    <row r="1062" spans="1:12" x14ac:dyDescent="0.2">
      <c r="A1062" s="41"/>
      <c r="B1062" s="2"/>
      <c r="E1062" s="279"/>
      <c r="F1062" s="280"/>
      <c r="G1062" s="45"/>
      <c r="H1062" s="45"/>
      <c r="I1062" s="278"/>
      <c r="J1062" s="45"/>
      <c r="K1062" s="66"/>
      <c r="L1062" s="66"/>
    </row>
    <row r="1063" spans="1:12" x14ac:dyDescent="0.2">
      <c r="A1063" s="41"/>
      <c r="B1063" s="2"/>
      <c r="E1063" s="279"/>
      <c r="F1063" s="280"/>
      <c r="G1063" s="45"/>
      <c r="H1063" s="45"/>
      <c r="I1063" s="278"/>
      <c r="J1063" s="45"/>
      <c r="K1063" s="66"/>
      <c r="L1063" s="66"/>
    </row>
    <row r="1064" spans="1:12" x14ac:dyDescent="0.2">
      <c r="A1064" s="41"/>
      <c r="B1064" s="2"/>
      <c r="E1064" s="279"/>
      <c r="F1064" s="280"/>
      <c r="G1064" s="45"/>
      <c r="H1064" s="45"/>
      <c r="I1064" s="278"/>
      <c r="J1064" s="45"/>
      <c r="K1064" s="66"/>
      <c r="L1064" s="66"/>
    </row>
    <row r="1065" spans="1:12" x14ac:dyDescent="0.2">
      <c r="A1065" s="41"/>
      <c r="B1065" s="2"/>
      <c r="E1065" s="279"/>
      <c r="F1065" s="280"/>
      <c r="G1065" s="45"/>
      <c r="H1065" s="45"/>
      <c r="I1065" s="278"/>
      <c r="J1065" s="45"/>
      <c r="K1065" s="66"/>
      <c r="L1065" s="66"/>
    </row>
    <row r="1066" spans="1:12" x14ac:dyDescent="0.2">
      <c r="A1066" s="41"/>
      <c r="B1066" s="2"/>
      <c r="E1066" s="279"/>
      <c r="F1066" s="280"/>
      <c r="G1066" s="45"/>
      <c r="H1066" s="45"/>
      <c r="I1066" s="278"/>
      <c r="J1066" s="45"/>
      <c r="K1066" s="66"/>
      <c r="L1066" s="66"/>
    </row>
    <row r="1067" spans="1:12" x14ac:dyDescent="0.2">
      <c r="A1067" s="41"/>
      <c r="B1067" s="2"/>
      <c r="E1067" s="279"/>
      <c r="F1067" s="280"/>
      <c r="G1067" s="45"/>
      <c r="H1067" s="45"/>
      <c r="I1067" s="278"/>
      <c r="J1067" s="45"/>
      <c r="K1067" s="66"/>
      <c r="L1067" s="66"/>
    </row>
    <row r="1068" spans="1:12" x14ac:dyDescent="0.2">
      <c r="A1068" s="41"/>
      <c r="B1068" s="2"/>
      <c r="E1068" s="279"/>
      <c r="F1068" s="280"/>
      <c r="G1068" s="45"/>
      <c r="H1068" s="45"/>
      <c r="I1068" s="278"/>
      <c r="J1068" s="45"/>
      <c r="K1068" s="66"/>
      <c r="L1068" s="66"/>
    </row>
    <row r="1069" spans="1:12" x14ac:dyDescent="0.2">
      <c r="A1069" s="41"/>
      <c r="B1069" s="2"/>
      <c r="E1069" s="279"/>
      <c r="F1069" s="280"/>
      <c r="G1069" s="45"/>
      <c r="H1069" s="45"/>
      <c r="I1069" s="278"/>
      <c r="J1069" s="45"/>
      <c r="K1069" s="66"/>
      <c r="L1069" s="66"/>
    </row>
    <row r="1070" spans="1:12" x14ac:dyDescent="0.2">
      <c r="A1070" s="41"/>
      <c r="B1070" s="2"/>
      <c r="E1070" s="279"/>
      <c r="F1070" s="280"/>
      <c r="G1070" s="45"/>
      <c r="H1070" s="45"/>
      <c r="I1070" s="278"/>
      <c r="J1070" s="45"/>
      <c r="K1070" s="66"/>
      <c r="L1070" s="66"/>
    </row>
    <row r="1071" spans="1:12" x14ac:dyDescent="0.2">
      <c r="A1071" s="41"/>
      <c r="B1071" s="2"/>
      <c r="E1071" s="279"/>
      <c r="F1071" s="280"/>
      <c r="G1071" s="45"/>
      <c r="H1071" s="45"/>
      <c r="I1071" s="278"/>
      <c r="J1071" s="45"/>
      <c r="K1071" s="66"/>
      <c r="L1071" s="66"/>
    </row>
    <row r="1072" spans="1:12" x14ac:dyDescent="0.2">
      <c r="A1072" s="41"/>
      <c r="B1072" s="2"/>
      <c r="E1072" s="279"/>
      <c r="F1072" s="280"/>
      <c r="G1072" s="45"/>
      <c r="H1072" s="45"/>
      <c r="I1072" s="278"/>
      <c r="J1072" s="45"/>
      <c r="K1072" s="66"/>
      <c r="L1072" s="66"/>
    </row>
    <row r="1073" spans="1:12" x14ac:dyDescent="0.2">
      <c r="A1073" s="41"/>
      <c r="B1073" s="2"/>
      <c r="E1073" s="279"/>
      <c r="F1073" s="280"/>
      <c r="G1073" s="45"/>
      <c r="H1073" s="45"/>
      <c r="I1073" s="278"/>
      <c r="J1073" s="45"/>
      <c r="K1073" s="66"/>
      <c r="L1073" s="66"/>
    </row>
    <row r="1074" spans="1:12" x14ac:dyDescent="0.2">
      <c r="A1074" s="41"/>
      <c r="B1074" s="2"/>
      <c r="E1074" s="279"/>
      <c r="F1074" s="280"/>
      <c r="G1074" s="45"/>
      <c r="H1074" s="45"/>
      <c r="I1074" s="278"/>
      <c r="J1074" s="45"/>
      <c r="K1074" s="66"/>
      <c r="L1074" s="66"/>
    </row>
    <row r="1075" spans="1:12" x14ac:dyDescent="0.2">
      <c r="A1075" s="41"/>
      <c r="B1075" s="2"/>
      <c r="E1075" s="279"/>
      <c r="F1075" s="280"/>
      <c r="G1075" s="45"/>
      <c r="H1075" s="45"/>
      <c r="I1075" s="278"/>
      <c r="J1075" s="45"/>
      <c r="K1075" s="66"/>
      <c r="L1075" s="66"/>
    </row>
    <row r="1076" spans="1:12" x14ac:dyDescent="0.2">
      <c r="A1076" s="41"/>
      <c r="B1076" s="2"/>
      <c r="E1076" s="279"/>
      <c r="F1076" s="280"/>
      <c r="G1076" s="45"/>
      <c r="H1076" s="45"/>
      <c r="I1076" s="278"/>
      <c r="J1076" s="45"/>
      <c r="K1076" s="66"/>
      <c r="L1076" s="66"/>
    </row>
    <row r="1077" spans="1:12" x14ac:dyDescent="0.2">
      <c r="A1077" s="41"/>
      <c r="B1077" s="2"/>
      <c r="E1077" s="279"/>
      <c r="F1077" s="280"/>
      <c r="G1077" s="45"/>
      <c r="H1077" s="45"/>
      <c r="I1077" s="278"/>
      <c r="J1077" s="45"/>
      <c r="K1077" s="66"/>
      <c r="L1077" s="66"/>
    </row>
    <row r="1078" spans="1:12" x14ac:dyDescent="0.2">
      <c r="A1078" s="41"/>
      <c r="B1078" s="2"/>
      <c r="E1078" s="279"/>
      <c r="F1078" s="280"/>
      <c r="G1078" s="45"/>
      <c r="H1078" s="45"/>
      <c r="I1078" s="278"/>
      <c r="J1078" s="45"/>
      <c r="K1078" s="66"/>
      <c r="L1078" s="66"/>
    </row>
    <row r="1079" spans="1:12" x14ac:dyDescent="0.2">
      <c r="A1079" s="41"/>
      <c r="B1079" s="2"/>
      <c r="E1079" s="279"/>
      <c r="F1079" s="280"/>
      <c r="G1079" s="45"/>
      <c r="H1079" s="45"/>
      <c r="I1079" s="278"/>
      <c r="J1079" s="45"/>
      <c r="K1079" s="66"/>
      <c r="L1079" s="66"/>
    </row>
    <row r="1080" spans="1:12" x14ac:dyDescent="0.2">
      <c r="A1080" s="41"/>
      <c r="B1080" s="2"/>
      <c r="E1080" s="279"/>
      <c r="F1080" s="280"/>
      <c r="G1080" s="45"/>
      <c r="H1080" s="45"/>
      <c r="I1080" s="278"/>
      <c r="J1080" s="45"/>
      <c r="K1080" s="66"/>
      <c r="L1080" s="66"/>
    </row>
    <row r="1081" spans="1:12" x14ac:dyDescent="0.2">
      <c r="A1081" s="41"/>
      <c r="B1081" s="2"/>
      <c r="E1081" s="279"/>
      <c r="F1081" s="280"/>
      <c r="G1081" s="45"/>
      <c r="H1081" s="45"/>
      <c r="I1081" s="278"/>
      <c r="J1081" s="45"/>
      <c r="K1081" s="66"/>
      <c r="L1081" s="66"/>
    </row>
    <row r="1082" spans="1:12" x14ac:dyDescent="0.2">
      <c r="A1082" s="41"/>
      <c r="B1082" s="2"/>
      <c r="E1082" s="279"/>
      <c r="F1082" s="280"/>
      <c r="G1082" s="45"/>
      <c r="H1082" s="45"/>
      <c r="I1082" s="278"/>
      <c r="J1082" s="45"/>
      <c r="K1082" s="66"/>
      <c r="L1082" s="66"/>
    </row>
    <row r="1083" spans="1:12" x14ac:dyDescent="0.2">
      <c r="A1083" s="41"/>
      <c r="B1083" s="2"/>
      <c r="E1083" s="279"/>
      <c r="F1083" s="280"/>
      <c r="G1083" s="45"/>
      <c r="H1083" s="45"/>
      <c r="I1083" s="278"/>
      <c r="J1083" s="45"/>
      <c r="K1083" s="66"/>
      <c r="L1083" s="66"/>
    </row>
    <row r="1084" spans="1:12" x14ac:dyDescent="0.2">
      <c r="A1084" s="41"/>
      <c r="B1084" s="2"/>
      <c r="E1084" s="279"/>
      <c r="F1084" s="280"/>
      <c r="G1084" s="45"/>
      <c r="H1084" s="45"/>
      <c r="I1084" s="278"/>
      <c r="J1084" s="45"/>
      <c r="K1084" s="66"/>
      <c r="L1084" s="66"/>
    </row>
    <row r="1085" spans="1:12" x14ac:dyDescent="0.2">
      <c r="A1085" s="41"/>
      <c r="B1085" s="2"/>
      <c r="E1085" s="279"/>
      <c r="F1085" s="280"/>
      <c r="G1085" s="45"/>
      <c r="H1085" s="45"/>
      <c r="I1085" s="278"/>
      <c r="J1085" s="45"/>
      <c r="K1085" s="66"/>
      <c r="L1085" s="66"/>
    </row>
    <row r="1086" spans="1:12" x14ac:dyDescent="0.2">
      <c r="A1086" s="41"/>
      <c r="B1086" s="2"/>
      <c r="E1086" s="279"/>
      <c r="F1086" s="280"/>
      <c r="G1086" s="45"/>
      <c r="H1086" s="45"/>
      <c r="I1086" s="278"/>
      <c r="J1086" s="45"/>
      <c r="K1086" s="66"/>
      <c r="L1086" s="66"/>
    </row>
    <row r="1087" spans="1:12" x14ac:dyDescent="0.2">
      <c r="A1087" s="41"/>
      <c r="B1087" s="2"/>
      <c r="E1087" s="279"/>
      <c r="F1087" s="280"/>
      <c r="G1087" s="45"/>
      <c r="H1087" s="45"/>
      <c r="I1087" s="278"/>
      <c r="J1087" s="45"/>
      <c r="K1087" s="66"/>
      <c r="L1087" s="66"/>
    </row>
    <row r="1088" spans="1:12" x14ac:dyDescent="0.2">
      <c r="A1088" s="41"/>
      <c r="B1088" s="2"/>
      <c r="E1088" s="279"/>
      <c r="F1088" s="280"/>
      <c r="G1088" s="45"/>
      <c r="H1088" s="45"/>
      <c r="I1088" s="278"/>
      <c r="J1088" s="45"/>
      <c r="K1088" s="66"/>
      <c r="L1088" s="66"/>
    </row>
    <row r="1089" spans="1:12" x14ac:dyDescent="0.2">
      <c r="A1089" s="41"/>
      <c r="B1089" s="2"/>
      <c r="E1089" s="279"/>
      <c r="F1089" s="280"/>
      <c r="G1089" s="45"/>
      <c r="H1089" s="45"/>
      <c r="I1089" s="278"/>
      <c r="J1089" s="45"/>
      <c r="K1089" s="66"/>
      <c r="L1089" s="66"/>
    </row>
    <row r="1090" spans="1:12" x14ac:dyDescent="0.2">
      <c r="A1090" s="41"/>
      <c r="B1090" s="2"/>
      <c r="E1090" s="279"/>
      <c r="F1090" s="280"/>
      <c r="G1090" s="45"/>
      <c r="H1090" s="45"/>
      <c r="I1090" s="278"/>
      <c r="J1090" s="45"/>
      <c r="K1090" s="66"/>
      <c r="L1090" s="66"/>
    </row>
    <row r="1091" spans="1:12" x14ac:dyDescent="0.2">
      <c r="A1091" s="41"/>
      <c r="B1091" s="2"/>
      <c r="E1091" s="279"/>
      <c r="F1091" s="280"/>
      <c r="G1091" s="45"/>
      <c r="H1091" s="45"/>
      <c r="I1091" s="278"/>
      <c r="J1091" s="45"/>
      <c r="K1091" s="66"/>
      <c r="L1091" s="66"/>
    </row>
    <row r="1092" spans="1:12" x14ac:dyDescent="0.2">
      <c r="A1092" s="41"/>
      <c r="B1092" s="2"/>
      <c r="E1092" s="279"/>
      <c r="F1092" s="280"/>
      <c r="G1092" s="45"/>
      <c r="H1092" s="45"/>
      <c r="I1092" s="278"/>
      <c r="J1092" s="45"/>
      <c r="K1092" s="66"/>
      <c r="L1092" s="66"/>
    </row>
    <row r="1093" spans="1:12" x14ac:dyDescent="0.2">
      <c r="A1093" s="41"/>
      <c r="B1093" s="2"/>
      <c r="E1093" s="279"/>
      <c r="F1093" s="280"/>
      <c r="G1093" s="45"/>
      <c r="H1093" s="45"/>
      <c r="I1093" s="278"/>
      <c r="J1093" s="45"/>
      <c r="K1093" s="66"/>
      <c r="L1093" s="66"/>
    </row>
    <row r="1094" spans="1:12" x14ac:dyDescent="0.2">
      <c r="A1094" s="41"/>
      <c r="B1094" s="2"/>
      <c r="E1094" s="279"/>
      <c r="F1094" s="280"/>
      <c r="G1094" s="45"/>
      <c r="H1094" s="45"/>
      <c r="I1094" s="278"/>
      <c r="J1094" s="45"/>
      <c r="K1094" s="66"/>
      <c r="L1094" s="66"/>
    </row>
    <row r="1095" spans="1:12" x14ac:dyDescent="0.2">
      <c r="A1095" s="41"/>
      <c r="B1095" s="2"/>
      <c r="E1095" s="279"/>
      <c r="F1095" s="280"/>
      <c r="G1095" s="45"/>
      <c r="H1095" s="45"/>
      <c r="I1095" s="278"/>
      <c r="J1095" s="45"/>
      <c r="K1095" s="66"/>
      <c r="L1095" s="66"/>
    </row>
    <row r="1096" spans="1:12" x14ac:dyDescent="0.2">
      <c r="A1096" s="41"/>
      <c r="B1096" s="2"/>
      <c r="E1096" s="279"/>
      <c r="F1096" s="280"/>
      <c r="G1096" s="45"/>
      <c r="H1096" s="45"/>
      <c r="I1096" s="278"/>
      <c r="J1096" s="45"/>
      <c r="K1096" s="66"/>
      <c r="L1096" s="66"/>
    </row>
    <row r="1097" spans="1:12" x14ac:dyDescent="0.2">
      <c r="A1097" s="41"/>
      <c r="B1097" s="2"/>
      <c r="E1097" s="279"/>
      <c r="F1097" s="280"/>
      <c r="G1097" s="45"/>
      <c r="H1097" s="45"/>
      <c r="I1097" s="278"/>
      <c r="J1097" s="45"/>
      <c r="K1097" s="66"/>
      <c r="L1097" s="66"/>
    </row>
    <row r="1098" spans="1:12" x14ac:dyDescent="0.2">
      <c r="A1098" s="41"/>
      <c r="B1098" s="2"/>
      <c r="E1098" s="279"/>
      <c r="F1098" s="280"/>
      <c r="G1098" s="45"/>
      <c r="H1098" s="45"/>
      <c r="I1098" s="278"/>
      <c r="J1098" s="45"/>
      <c r="K1098" s="66"/>
      <c r="L1098" s="66"/>
    </row>
    <row r="1099" spans="1:12" x14ac:dyDescent="0.2">
      <c r="A1099" s="41"/>
      <c r="B1099" s="2"/>
      <c r="E1099" s="279"/>
      <c r="F1099" s="280"/>
      <c r="G1099" s="45"/>
      <c r="H1099" s="45"/>
      <c r="I1099" s="278"/>
      <c r="J1099" s="45"/>
      <c r="K1099" s="66"/>
      <c r="L1099" s="66"/>
    </row>
    <row r="1100" spans="1:12" x14ac:dyDescent="0.2">
      <c r="A1100" s="41"/>
      <c r="B1100" s="2"/>
      <c r="E1100" s="279"/>
      <c r="F1100" s="280"/>
      <c r="G1100" s="45"/>
      <c r="H1100" s="45"/>
      <c r="I1100" s="278"/>
      <c r="J1100" s="45"/>
      <c r="K1100" s="66"/>
      <c r="L1100" s="66"/>
    </row>
    <row r="1101" spans="1:12" x14ac:dyDescent="0.2">
      <c r="A1101" s="41"/>
      <c r="B1101" s="2"/>
      <c r="E1101" s="279"/>
      <c r="F1101" s="280"/>
      <c r="G1101" s="45"/>
      <c r="H1101" s="45"/>
      <c r="I1101" s="278"/>
      <c r="J1101" s="45"/>
      <c r="K1101" s="66"/>
      <c r="L1101" s="66"/>
    </row>
    <row r="1102" spans="1:12" x14ac:dyDescent="0.2">
      <c r="A1102" s="41"/>
      <c r="B1102" s="2"/>
      <c r="E1102" s="279"/>
      <c r="F1102" s="280"/>
      <c r="G1102" s="45"/>
      <c r="H1102" s="45"/>
      <c r="I1102" s="278"/>
      <c r="J1102" s="45"/>
      <c r="K1102" s="66"/>
      <c r="L1102" s="66"/>
    </row>
    <row r="1103" spans="1:12" x14ac:dyDescent="0.2">
      <c r="A1103" s="41"/>
      <c r="B1103" s="2"/>
      <c r="E1103" s="279"/>
      <c r="F1103" s="280"/>
      <c r="G1103" s="45"/>
      <c r="H1103" s="45"/>
      <c r="I1103" s="278"/>
      <c r="J1103" s="45"/>
      <c r="K1103" s="66"/>
      <c r="L1103" s="66"/>
    </row>
    <row r="1104" spans="1:12" x14ac:dyDescent="0.2">
      <c r="A1104" s="41"/>
      <c r="B1104" s="2"/>
      <c r="E1104" s="279"/>
      <c r="F1104" s="280"/>
      <c r="G1104" s="45"/>
      <c r="H1104" s="45"/>
      <c r="I1104" s="278"/>
      <c r="J1104" s="45"/>
      <c r="K1104" s="66"/>
      <c r="L1104" s="66"/>
    </row>
    <row r="1105" spans="1:12" x14ac:dyDescent="0.2">
      <c r="A1105" s="41"/>
      <c r="B1105" s="2"/>
      <c r="E1105" s="279"/>
      <c r="F1105" s="280"/>
      <c r="G1105" s="45"/>
      <c r="H1105" s="45"/>
      <c r="I1105" s="278"/>
      <c r="J1105" s="45"/>
      <c r="K1105" s="66"/>
      <c r="L1105" s="66"/>
    </row>
    <row r="1106" spans="1:12" x14ac:dyDescent="0.2">
      <c r="A1106" s="41"/>
      <c r="B1106" s="2"/>
      <c r="E1106" s="279"/>
      <c r="F1106" s="280"/>
      <c r="G1106" s="45"/>
      <c r="H1106" s="45"/>
      <c r="I1106" s="278"/>
      <c r="J1106" s="45"/>
      <c r="K1106" s="66"/>
      <c r="L1106" s="66"/>
    </row>
    <row r="1107" spans="1:12" x14ac:dyDescent="0.2">
      <c r="A1107" s="41"/>
      <c r="B1107" s="2"/>
      <c r="E1107" s="279"/>
      <c r="F1107" s="280"/>
      <c r="G1107" s="45"/>
      <c r="H1107" s="45"/>
      <c r="I1107" s="278"/>
      <c r="J1107" s="45"/>
      <c r="K1107" s="66"/>
      <c r="L1107" s="66"/>
    </row>
    <row r="1108" spans="1:12" x14ac:dyDescent="0.2">
      <c r="A1108" s="41"/>
      <c r="B1108" s="2"/>
      <c r="E1108" s="279"/>
      <c r="F1108" s="280"/>
      <c r="G1108" s="45"/>
      <c r="H1108" s="45"/>
      <c r="I1108" s="278"/>
      <c r="J1108" s="45"/>
      <c r="K1108" s="66"/>
      <c r="L1108" s="66"/>
    </row>
    <row r="1109" spans="1:12" x14ac:dyDescent="0.2">
      <c r="A1109" s="41"/>
      <c r="B1109" s="2"/>
      <c r="E1109" s="279"/>
      <c r="F1109" s="280"/>
      <c r="G1109" s="45"/>
      <c r="H1109" s="45"/>
      <c r="I1109" s="278"/>
      <c r="J1109" s="45"/>
      <c r="K1109" s="66"/>
      <c r="L1109" s="66"/>
    </row>
    <row r="1110" spans="1:12" x14ac:dyDescent="0.2">
      <c r="A1110" s="41"/>
      <c r="B1110" s="2"/>
      <c r="E1110" s="279"/>
      <c r="F1110" s="280"/>
      <c r="G1110" s="45"/>
      <c r="H1110" s="45"/>
      <c r="I1110" s="278"/>
      <c r="J1110" s="45"/>
      <c r="K1110" s="66"/>
      <c r="L1110" s="66"/>
    </row>
    <row r="1111" spans="1:12" x14ac:dyDescent="0.2">
      <c r="A1111" s="41"/>
      <c r="B1111" s="2"/>
      <c r="E1111" s="279"/>
      <c r="F1111" s="280"/>
      <c r="G1111" s="45"/>
      <c r="H1111" s="45"/>
      <c r="I1111" s="278"/>
      <c r="J1111" s="45"/>
      <c r="K1111" s="66"/>
      <c r="L1111" s="66"/>
    </row>
    <row r="1112" spans="1:12" x14ac:dyDescent="0.2">
      <c r="A1112" s="41"/>
      <c r="B1112" s="2"/>
      <c r="E1112" s="279"/>
      <c r="F1112" s="280"/>
      <c r="G1112" s="45"/>
      <c r="H1112" s="45"/>
      <c r="I1112" s="278"/>
      <c r="J1112" s="45"/>
      <c r="K1112" s="66"/>
      <c r="L1112" s="66"/>
    </row>
    <row r="1113" spans="1:12" x14ac:dyDescent="0.2">
      <c r="A1113" s="41"/>
      <c r="B1113" s="2"/>
      <c r="E1113" s="279"/>
      <c r="F1113" s="280"/>
      <c r="G1113" s="45"/>
      <c r="H1113" s="45"/>
      <c r="I1113" s="278"/>
      <c r="J1113" s="45"/>
      <c r="K1113" s="66"/>
      <c r="L1113" s="66"/>
    </row>
    <row r="1114" spans="1:12" x14ac:dyDescent="0.2">
      <c r="A1114" s="41"/>
      <c r="B1114" s="2"/>
      <c r="E1114" s="279"/>
      <c r="F1114" s="280"/>
      <c r="G1114" s="45"/>
      <c r="H1114" s="45"/>
      <c r="I1114" s="278"/>
      <c r="J1114" s="45"/>
      <c r="K1114" s="66"/>
      <c r="L1114" s="66"/>
    </row>
    <row r="1115" spans="1:12" x14ac:dyDescent="0.2">
      <c r="A1115" s="41"/>
      <c r="B1115" s="2"/>
      <c r="E1115" s="279"/>
      <c r="F1115" s="280"/>
      <c r="G1115" s="45"/>
      <c r="H1115" s="45"/>
      <c r="I1115" s="278"/>
      <c r="J1115" s="45"/>
      <c r="K1115" s="66"/>
      <c r="L1115" s="66"/>
    </row>
    <row r="1116" spans="1:12" x14ac:dyDescent="0.2">
      <c r="A1116" s="41"/>
      <c r="B1116" s="2"/>
      <c r="E1116" s="279"/>
      <c r="F1116" s="280"/>
      <c r="G1116" s="45"/>
      <c r="H1116" s="45"/>
      <c r="I1116" s="278"/>
      <c r="J1116" s="45"/>
      <c r="K1116" s="66"/>
      <c r="L1116" s="66"/>
    </row>
    <row r="1117" spans="1:12" x14ac:dyDescent="0.2">
      <c r="A1117" s="41"/>
      <c r="B1117" s="2"/>
      <c r="E1117" s="279"/>
      <c r="F1117" s="280"/>
      <c r="G1117" s="45"/>
      <c r="H1117" s="45"/>
      <c r="I1117" s="278"/>
      <c r="J1117" s="45"/>
      <c r="K1117" s="66"/>
      <c r="L1117" s="66"/>
    </row>
    <row r="1118" spans="1:12" x14ac:dyDescent="0.2">
      <c r="A1118" s="41"/>
      <c r="B1118" s="2"/>
      <c r="E1118" s="279"/>
      <c r="F1118" s="280"/>
      <c r="G1118" s="45"/>
      <c r="H1118" s="45"/>
      <c r="I1118" s="278"/>
      <c r="J1118" s="45"/>
      <c r="K1118" s="66"/>
      <c r="L1118" s="66"/>
    </row>
    <row r="1119" spans="1:12" x14ac:dyDescent="0.2">
      <c r="A1119" s="41"/>
      <c r="B1119" s="2"/>
      <c r="E1119" s="279"/>
      <c r="F1119" s="280"/>
      <c r="G1119" s="45"/>
      <c r="H1119" s="45"/>
      <c r="I1119" s="278"/>
      <c r="J1119" s="45"/>
      <c r="K1119" s="66"/>
      <c r="L1119" s="66"/>
    </row>
    <row r="1120" spans="1:12" x14ac:dyDescent="0.2">
      <c r="A1120" s="41"/>
      <c r="B1120" s="2"/>
      <c r="E1120" s="279"/>
      <c r="F1120" s="280"/>
      <c r="G1120" s="45"/>
      <c r="H1120" s="45"/>
      <c r="I1120" s="278"/>
      <c r="J1120" s="45"/>
      <c r="K1120" s="66"/>
      <c r="L1120" s="66"/>
    </row>
    <row r="1121" spans="1:12" x14ac:dyDescent="0.2">
      <c r="A1121" s="41"/>
      <c r="B1121" s="2"/>
      <c r="E1121" s="279"/>
      <c r="F1121" s="280"/>
      <c r="G1121" s="45"/>
      <c r="H1121" s="45"/>
      <c r="I1121" s="278"/>
      <c r="J1121" s="45"/>
      <c r="K1121" s="66"/>
      <c r="L1121" s="66"/>
    </row>
    <row r="1122" spans="1:12" x14ac:dyDescent="0.2">
      <c r="A1122" s="41"/>
      <c r="B1122" s="2"/>
      <c r="E1122" s="279"/>
      <c r="F1122" s="280"/>
      <c r="G1122" s="45"/>
      <c r="H1122" s="45"/>
      <c r="I1122" s="278"/>
      <c r="J1122" s="45"/>
      <c r="K1122" s="66"/>
      <c r="L1122" s="66"/>
    </row>
    <row r="1123" spans="1:12" x14ac:dyDescent="0.2">
      <c r="A1123" s="41"/>
      <c r="B1123" s="2"/>
      <c r="E1123" s="279"/>
      <c r="F1123" s="280"/>
      <c r="G1123" s="45"/>
      <c r="H1123" s="45"/>
      <c r="I1123" s="278"/>
      <c r="J1123" s="45"/>
      <c r="K1123" s="66"/>
      <c r="L1123" s="66"/>
    </row>
    <row r="1124" spans="1:12" x14ac:dyDescent="0.2">
      <c r="A1124" s="41"/>
      <c r="B1124" s="2"/>
      <c r="E1124" s="279"/>
      <c r="F1124" s="280"/>
      <c r="G1124" s="45"/>
      <c r="H1124" s="45"/>
      <c r="I1124" s="278"/>
      <c r="J1124" s="45"/>
      <c r="K1124" s="66"/>
      <c r="L1124" s="66"/>
    </row>
    <row r="1125" spans="1:12" x14ac:dyDescent="0.2">
      <c r="A1125" s="41"/>
      <c r="B1125" s="2"/>
      <c r="E1125" s="279"/>
      <c r="F1125" s="280"/>
      <c r="G1125" s="45"/>
      <c r="H1125" s="45"/>
      <c r="I1125" s="278"/>
      <c r="J1125" s="45"/>
      <c r="K1125" s="66"/>
      <c r="L1125" s="66"/>
    </row>
    <row r="1126" spans="1:12" x14ac:dyDescent="0.2">
      <c r="A1126" s="41"/>
      <c r="B1126" s="2"/>
      <c r="E1126" s="279"/>
      <c r="F1126" s="280"/>
      <c r="G1126" s="45"/>
      <c r="H1126" s="45"/>
      <c r="I1126" s="278"/>
      <c r="J1126" s="45"/>
      <c r="K1126" s="66"/>
      <c r="L1126" s="66"/>
    </row>
    <row r="1127" spans="1:12" x14ac:dyDescent="0.2">
      <c r="A1127" s="41"/>
      <c r="B1127" s="2"/>
      <c r="E1127" s="279"/>
      <c r="F1127" s="280"/>
      <c r="G1127" s="45"/>
      <c r="H1127" s="45"/>
      <c r="I1127" s="278"/>
      <c r="J1127" s="45"/>
      <c r="K1127" s="66"/>
      <c r="L1127" s="66"/>
    </row>
    <row r="1128" spans="1:12" x14ac:dyDescent="0.2">
      <c r="A1128" s="41"/>
      <c r="B1128" s="2"/>
      <c r="E1128" s="279"/>
      <c r="F1128" s="280"/>
      <c r="G1128" s="45"/>
      <c r="H1128" s="45"/>
      <c r="I1128" s="278"/>
      <c r="J1128" s="45"/>
      <c r="K1128" s="66"/>
      <c r="L1128" s="66"/>
    </row>
    <row r="1129" spans="1:12" x14ac:dyDescent="0.2">
      <c r="A1129" s="41"/>
      <c r="B1129" s="2"/>
      <c r="E1129" s="279"/>
      <c r="F1129" s="280"/>
      <c r="G1129" s="45"/>
      <c r="H1129" s="45"/>
      <c r="I1129" s="278"/>
      <c r="J1129" s="45"/>
      <c r="K1129" s="66"/>
      <c r="L1129" s="66"/>
    </row>
    <row r="1130" spans="1:12" x14ac:dyDescent="0.2">
      <c r="A1130" s="41"/>
      <c r="B1130" s="2"/>
      <c r="E1130" s="279"/>
      <c r="F1130" s="280"/>
      <c r="G1130" s="45"/>
      <c r="H1130" s="45"/>
      <c r="I1130" s="278"/>
      <c r="J1130" s="45"/>
      <c r="K1130" s="66"/>
      <c r="L1130" s="66"/>
    </row>
    <row r="1131" spans="1:12" x14ac:dyDescent="0.2">
      <c r="A1131" s="41"/>
      <c r="B1131" s="2"/>
      <c r="E1131" s="279"/>
      <c r="F1131" s="280"/>
      <c r="G1131" s="45"/>
      <c r="H1131" s="45"/>
      <c r="I1131" s="278"/>
      <c r="J1131" s="45"/>
      <c r="K1131" s="66"/>
      <c r="L1131" s="66"/>
    </row>
    <row r="1132" spans="1:12" x14ac:dyDescent="0.2">
      <c r="A1132" s="41"/>
      <c r="B1132" s="2"/>
      <c r="E1132" s="279"/>
      <c r="F1132" s="280"/>
      <c r="G1132" s="45"/>
      <c r="H1132" s="45"/>
      <c r="I1132" s="278"/>
      <c r="J1132" s="45"/>
      <c r="K1132" s="66"/>
      <c r="L1132" s="66"/>
    </row>
    <row r="1133" spans="1:12" x14ac:dyDescent="0.2">
      <c r="A1133" s="41"/>
      <c r="B1133" s="2"/>
      <c r="E1133" s="279"/>
      <c r="F1133" s="280"/>
      <c r="G1133" s="45"/>
      <c r="H1133" s="45"/>
      <c r="I1133" s="278"/>
      <c r="J1133" s="45"/>
      <c r="K1133" s="66"/>
      <c r="L1133" s="66"/>
    </row>
    <row r="1134" spans="1:12" x14ac:dyDescent="0.2">
      <c r="A1134" s="41"/>
      <c r="B1134" s="2"/>
      <c r="E1134" s="279"/>
      <c r="F1134" s="280"/>
      <c r="G1134" s="45"/>
      <c r="H1134" s="45"/>
      <c r="I1134" s="278"/>
      <c r="J1134" s="45"/>
      <c r="K1134" s="66"/>
      <c r="L1134" s="66"/>
    </row>
    <row r="1135" spans="1:12" x14ac:dyDescent="0.2">
      <c r="A1135" s="41"/>
      <c r="B1135" s="2"/>
      <c r="E1135" s="279"/>
      <c r="F1135" s="280"/>
      <c r="G1135" s="45"/>
      <c r="H1135" s="45"/>
      <c r="I1135" s="278"/>
      <c r="J1135" s="45"/>
      <c r="K1135" s="66"/>
      <c r="L1135" s="66"/>
    </row>
    <row r="1136" spans="1:12" x14ac:dyDescent="0.2">
      <c r="A1136" s="41"/>
      <c r="B1136" s="2"/>
      <c r="E1136" s="279"/>
      <c r="F1136" s="280"/>
      <c r="G1136" s="45"/>
      <c r="H1136" s="45"/>
      <c r="I1136" s="278"/>
      <c r="J1136" s="45"/>
      <c r="K1136" s="66"/>
      <c r="L1136" s="66"/>
    </row>
    <row r="1137" spans="1:12" x14ac:dyDescent="0.2">
      <c r="A1137" s="41"/>
      <c r="B1137" s="2"/>
      <c r="E1137" s="279"/>
      <c r="F1137" s="280"/>
      <c r="G1137" s="45"/>
      <c r="H1137" s="45"/>
      <c r="I1137" s="278"/>
      <c r="J1137" s="45"/>
      <c r="K1137" s="66"/>
      <c r="L1137" s="66"/>
    </row>
    <row r="1138" spans="1:12" x14ac:dyDescent="0.2">
      <c r="A1138" s="41"/>
      <c r="B1138" s="2"/>
      <c r="E1138" s="279"/>
      <c r="F1138" s="280"/>
      <c r="G1138" s="45"/>
      <c r="H1138" s="45"/>
      <c r="I1138" s="278"/>
      <c r="J1138" s="45"/>
      <c r="K1138" s="66"/>
      <c r="L1138" s="66"/>
    </row>
    <row r="1139" spans="1:12" x14ac:dyDescent="0.2">
      <c r="A1139" s="41"/>
      <c r="B1139" s="2"/>
      <c r="E1139" s="279"/>
      <c r="F1139" s="280"/>
      <c r="G1139" s="45"/>
      <c r="H1139" s="45"/>
      <c r="I1139" s="278"/>
      <c r="J1139" s="45"/>
      <c r="K1139" s="66"/>
      <c r="L1139" s="66"/>
    </row>
    <row r="1140" spans="1:12" x14ac:dyDescent="0.2">
      <c r="A1140" s="41"/>
      <c r="B1140" s="2"/>
      <c r="E1140" s="279"/>
      <c r="F1140" s="280"/>
      <c r="G1140" s="45"/>
      <c r="H1140" s="45"/>
      <c r="I1140" s="278"/>
      <c r="J1140" s="45"/>
      <c r="K1140" s="66"/>
      <c r="L1140" s="66"/>
    </row>
    <row r="1141" spans="1:12" x14ac:dyDescent="0.2">
      <c r="A1141" s="41"/>
      <c r="B1141" s="2"/>
      <c r="E1141" s="279"/>
      <c r="F1141" s="280"/>
      <c r="G1141" s="45"/>
      <c r="H1141" s="45"/>
      <c r="I1141" s="278"/>
      <c r="J1141" s="45"/>
      <c r="K1141" s="66"/>
      <c r="L1141" s="66"/>
    </row>
    <row r="1142" spans="1:12" x14ac:dyDescent="0.2">
      <c r="A1142" s="41"/>
      <c r="B1142" s="2"/>
      <c r="E1142" s="279"/>
      <c r="F1142" s="280"/>
      <c r="G1142" s="45"/>
      <c r="H1142" s="45"/>
      <c r="I1142" s="278"/>
      <c r="J1142" s="45"/>
      <c r="K1142" s="66"/>
      <c r="L1142" s="66"/>
    </row>
    <row r="1143" spans="1:12" x14ac:dyDescent="0.2">
      <c r="A1143" s="41"/>
      <c r="B1143" s="2"/>
      <c r="E1143" s="279"/>
      <c r="F1143" s="280"/>
      <c r="G1143" s="45"/>
      <c r="H1143" s="45"/>
      <c r="I1143" s="278"/>
      <c r="J1143" s="45"/>
      <c r="K1143" s="66"/>
      <c r="L1143" s="66"/>
    </row>
    <row r="1144" spans="1:12" x14ac:dyDescent="0.2">
      <c r="A1144" s="41"/>
      <c r="B1144" s="2"/>
      <c r="E1144" s="279"/>
      <c r="F1144" s="280"/>
      <c r="G1144" s="45"/>
      <c r="H1144" s="45"/>
      <c r="I1144" s="278"/>
      <c r="J1144" s="45"/>
      <c r="K1144" s="66"/>
      <c r="L1144" s="66"/>
    </row>
    <row r="1145" spans="1:12" x14ac:dyDescent="0.2">
      <c r="A1145" s="41"/>
      <c r="B1145" s="2"/>
      <c r="E1145" s="279"/>
      <c r="F1145" s="280"/>
      <c r="G1145" s="45"/>
      <c r="H1145" s="45"/>
      <c r="I1145" s="278"/>
      <c r="J1145" s="45"/>
      <c r="K1145" s="66"/>
      <c r="L1145" s="66"/>
    </row>
    <row r="1146" spans="1:12" x14ac:dyDescent="0.2">
      <c r="A1146" s="41"/>
      <c r="B1146" s="2"/>
      <c r="E1146" s="279"/>
      <c r="F1146" s="280"/>
      <c r="G1146" s="45"/>
      <c r="H1146" s="45"/>
      <c r="I1146" s="278"/>
      <c r="J1146" s="45"/>
      <c r="K1146" s="66"/>
      <c r="L1146" s="66"/>
    </row>
    <row r="1147" spans="1:12" x14ac:dyDescent="0.2">
      <c r="A1147" s="41"/>
      <c r="B1147" s="2"/>
      <c r="E1147" s="279"/>
      <c r="F1147" s="280"/>
      <c r="G1147" s="45"/>
      <c r="H1147" s="45"/>
      <c r="I1147" s="278"/>
      <c r="J1147" s="45"/>
      <c r="K1147" s="66"/>
      <c r="L1147" s="66"/>
    </row>
    <row r="1148" spans="1:12" x14ac:dyDescent="0.2">
      <c r="A1148" s="41"/>
      <c r="B1148" s="2"/>
      <c r="E1148" s="279"/>
      <c r="F1148" s="280"/>
      <c r="G1148" s="45"/>
      <c r="H1148" s="45"/>
      <c r="I1148" s="278"/>
      <c r="J1148" s="45"/>
      <c r="K1148" s="66"/>
      <c r="L1148" s="66"/>
    </row>
    <row r="1149" spans="1:12" x14ac:dyDescent="0.2">
      <c r="A1149" s="41"/>
      <c r="B1149" s="2"/>
      <c r="E1149" s="279"/>
      <c r="F1149" s="280"/>
      <c r="G1149" s="45"/>
      <c r="H1149" s="45"/>
      <c r="I1149" s="278"/>
      <c r="J1149" s="45"/>
      <c r="K1149" s="66"/>
      <c r="L1149" s="66"/>
    </row>
    <row r="1150" spans="1:12" x14ac:dyDescent="0.2">
      <c r="A1150" s="41"/>
      <c r="B1150" s="2"/>
      <c r="E1150" s="279"/>
      <c r="F1150" s="280"/>
      <c r="G1150" s="45"/>
      <c r="H1150" s="45"/>
      <c r="I1150" s="278"/>
      <c r="J1150" s="45"/>
      <c r="K1150" s="66"/>
      <c r="L1150" s="66"/>
    </row>
    <row r="1151" spans="1:12" x14ac:dyDescent="0.2">
      <c r="A1151" s="41"/>
      <c r="B1151" s="2"/>
      <c r="E1151" s="279"/>
      <c r="F1151" s="280"/>
      <c r="G1151" s="45"/>
      <c r="H1151" s="45"/>
      <c r="I1151" s="278"/>
      <c r="J1151" s="45"/>
      <c r="K1151" s="66"/>
      <c r="L1151" s="66"/>
    </row>
    <row r="1152" spans="1:12" x14ac:dyDescent="0.2">
      <c r="A1152" s="41"/>
      <c r="B1152" s="2"/>
      <c r="E1152" s="279"/>
      <c r="F1152" s="280"/>
      <c r="G1152" s="45"/>
      <c r="H1152" s="45"/>
      <c r="I1152" s="278"/>
      <c r="J1152" s="45"/>
      <c r="K1152" s="66"/>
      <c r="L1152" s="66"/>
    </row>
    <row r="1153" spans="1:12" x14ac:dyDescent="0.2">
      <c r="A1153" s="41"/>
      <c r="B1153" s="2"/>
      <c r="E1153" s="279"/>
      <c r="F1153" s="280"/>
      <c r="G1153" s="45"/>
      <c r="H1153" s="45"/>
      <c r="I1153" s="278"/>
      <c r="J1153" s="45"/>
      <c r="K1153" s="66"/>
      <c r="L1153" s="66"/>
    </row>
    <row r="1154" spans="1:12" x14ac:dyDescent="0.2">
      <c r="A1154" s="41"/>
      <c r="B1154" s="2"/>
      <c r="E1154" s="279"/>
      <c r="F1154" s="280"/>
      <c r="G1154" s="45"/>
      <c r="H1154" s="45"/>
      <c r="I1154" s="278"/>
      <c r="J1154" s="45"/>
      <c r="K1154" s="66"/>
      <c r="L1154" s="66"/>
    </row>
    <row r="1155" spans="1:12" x14ac:dyDescent="0.2">
      <c r="A1155" s="41"/>
      <c r="B1155" s="2"/>
      <c r="E1155" s="279"/>
      <c r="F1155" s="280"/>
      <c r="G1155" s="45"/>
      <c r="H1155" s="45"/>
      <c r="I1155" s="278"/>
      <c r="J1155" s="45"/>
      <c r="K1155" s="66"/>
      <c r="L1155" s="66"/>
    </row>
    <row r="1156" spans="1:12" x14ac:dyDescent="0.2">
      <c r="A1156" s="41"/>
      <c r="B1156" s="2"/>
      <c r="E1156" s="279"/>
      <c r="F1156" s="280"/>
      <c r="G1156" s="45"/>
      <c r="H1156" s="45"/>
      <c r="I1156" s="278"/>
      <c r="J1156" s="45"/>
      <c r="K1156" s="66"/>
      <c r="L1156" s="66"/>
    </row>
    <row r="1157" spans="1:12" x14ac:dyDescent="0.2">
      <c r="A1157" s="41"/>
      <c r="B1157" s="2"/>
      <c r="E1157" s="279"/>
      <c r="F1157" s="280"/>
      <c r="G1157" s="45"/>
      <c r="H1157" s="45"/>
      <c r="I1157" s="278"/>
      <c r="J1157" s="45"/>
      <c r="K1157" s="66"/>
      <c r="L1157" s="66"/>
    </row>
    <row r="1158" spans="1:12" x14ac:dyDescent="0.2">
      <c r="A1158" s="41"/>
      <c r="B1158" s="2"/>
      <c r="E1158" s="279"/>
      <c r="F1158" s="280"/>
      <c r="G1158" s="45"/>
      <c r="H1158" s="45"/>
      <c r="I1158" s="278"/>
      <c r="J1158" s="45"/>
      <c r="K1158" s="66"/>
      <c r="L1158" s="66"/>
    </row>
    <row r="1159" spans="1:12" x14ac:dyDescent="0.2">
      <c r="A1159" s="41"/>
      <c r="B1159" s="2"/>
      <c r="E1159" s="279"/>
      <c r="F1159" s="280"/>
      <c r="G1159" s="45"/>
      <c r="H1159" s="45"/>
      <c r="I1159" s="278"/>
      <c r="J1159" s="45"/>
      <c r="K1159" s="66"/>
      <c r="L1159" s="66"/>
    </row>
    <row r="1160" spans="1:12" x14ac:dyDescent="0.2">
      <c r="A1160" s="41"/>
      <c r="B1160" s="2"/>
      <c r="E1160" s="279"/>
      <c r="F1160" s="280"/>
      <c r="G1160" s="45"/>
      <c r="H1160" s="45"/>
      <c r="I1160" s="278"/>
      <c r="J1160" s="45"/>
      <c r="K1160" s="66"/>
      <c r="L1160" s="66"/>
    </row>
    <row r="1161" spans="1:12" x14ac:dyDescent="0.2">
      <c r="A1161" s="41"/>
      <c r="B1161" s="2"/>
      <c r="E1161" s="279"/>
      <c r="F1161" s="280"/>
      <c r="G1161" s="45"/>
      <c r="H1161" s="45"/>
      <c r="I1161" s="278"/>
      <c r="J1161" s="45"/>
      <c r="K1161" s="66"/>
      <c r="L1161" s="66"/>
    </row>
    <row r="1162" spans="1:12" x14ac:dyDescent="0.2">
      <c r="A1162" s="41"/>
      <c r="B1162" s="2"/>
      <c r="E1162" s="279"/>
      <c r="F1162" s="280"/>
      <c r="G1162" s="45"/>
      <c r="H1162" s="45"/>
      <c r="I1162" s="278"/>
      <c r="J1162" s="45"/>
      <c r="K1162" s="66"/>
      <c r="L1162" s="66"/>
    </row>
    <row r="1163" spans="1:12" x14ac:dyDescent="0.2">
      <c r="A1163" s="41"/>
      <c r="B1163" s="2"/>
      <c r="E1163" s="279"/>
      <c r="F1163" s="280"/>
      <c r="G1163" s="45"/>
      <c r="H1163" s="45"/>
      <c r="I1163" s="278"/>
      <c r="J1163" s="45"/>
      <c r="K1163" s="66"/>
      <c r="L1163" s="66"/>
    </row>
    <row r="1164" spans="1:12" x14ac:dyDescent="0.2">
      <c r="A1164" s="41"/>
      <c r="B1164" s="2"/>
      <c r="E1164" s="279"/>
      <c r="F1164" s="280"/>
      <c r="G1164" s="45"/>
      <c r="H1164" s="45"/>
      <c r="I1164" s="278"/>
      <c r="J1164" s="45"/>
      <c r="K1164" s="66"/>
      <c r="L1164" s="66"/>
    </row>
    <row r="1165" spans="1:12" x14ac:dyDescent="0.2">
      <c r="A1165" s="41"/>
      <c r="B1165" s="2"/>
      <c r="E1165" s="279"/>
      <c r="F1165" s="280"/>
      <c r="G1165" s="45"/>
      <c r="H1165" s="45"/>
      <c r="I1165" s="278"/>
      <c r="J1165" s="45"/>
      <c r="K1165" s="66"/>
      <c r="L1165" s="66"/>
    </row>
    <row r="1166" spans="1:12" x14ac:dyDescent="0.2">
      <c r="A1166" s="41"/>
      <c r="B1166" s="2"/>
      <c r="E1166" s="279"/>
      <c r="F1166" s="280"/>
      <c r="G1166" s="45"/>
      <c r="H1166" s="45"/>
      <c r="I1166" s="278"/>
      <c r="J1166" s="45"/>
      <c r="K1166" s="66"/>
      <c r="L1166" s="66"/>
    </row>
    <row r="1167" spans="1:12" x14ac:dyDescent="0.2">
      <c r="A1167" s="41"/>
      <c r="B1167" s="2"/>
      <c r="E1167" s="279"/>
      <c r="F1167" s="280"/>
      <c r="G1167" s="45"/>
      <c r="H1167" s="45"/>
      <c r="I1167" s="278"/>
      <c r="J1167" s="45"/>
      <c r="K1167" s="66"/>
      <c r="L1167" s="66"/>
    </row>
    <row r="1168" spans="1:12" x14ac:dyDescent="0.2">
      <c r="A1168" s="41"/>
      <c r="B1168" s="2"/>
      <c r="E1168" s="279"/>
      <c r="F1168" s="280"/>
      <c r="G1168" s="45"/>
      <c r="H1168" s="45"/>
      <c r="I1168" s="278"/>
      <c r="J1168" s="45"/>
      <c r="K1168" s="66"/>
      <c r="L1168" s="66"/>
    </row>
    <row r="1169" spans="1:12" x14ac:dyDescent="0.2">
      <c r="A1169" s="41"/>
      <c r="B1169" s="2"/>
      <c r="E1169" s="279"/>
      <c r="F1169" s="280"/>
      <c r="G1169" s="45"/>
      <c r="H1169" s="45"/>
      <c r="I1169" s="278"/>
      <c r="J1169" s="45"/>
      <c r="K1169" s="66"/>
      <c r="L1169" s="66"/>
    </row>
    <row r="1170" spans="1:12" x14ac:dyDescent="0.2">
      <c r="A1170" s="41"/>
      <c r="B1170" s="2"/>
      <c r="E1170" s="279"/>
      <c r="F1170" s="280"/>
      <c r="G1170" s="45"/>
      <c r="H1170" s="45"/>
      <c r="I1170" s="278"/>
      <c r="J1170" s="45"/>
      <c r="K1170" s="66"/>
      <c r="L1170" s="66"/>
    </row>
    <row r="1171" spans="1:12" x14ac:dyDescent="0.2">
      <c r="A1171" s="41"/>
      <c r="B1171" s="2"/>
      <c r="E1171" s="279"/>
      <c r="F1171" s="280"/>
      <c r="G1171" s="45"/>
      <c r="H1171" s="45"/>
      <c r="I1171" s="278"/>
      <c r="J1171" s="45"/>
      <c r="K1171" s="66"/>
      <c r="L1171" s="66"/>
    </row>
    <row r="1172" spans="1:12" x14ac:dyDescent="0.2">
      <c r="A1172" s="41"/>
      <c r="B1172" s="2"/>
      <c r="E1172" s="279"/>
      <c r="F1172" s="280"/>
      <c r="G1172" s="45"/>
      <c r="H1172" s="45"/>
      <c r="I1172" s="278"/>
      <c r="J1172" s="45"/>
      <c r="K1172" s="66"/>
      <c r="L1172" s="66"/>
    </row>
    <row r="1173" spans="1:12" x14ac:dyDescent="0.2">
      <c r="A1173" s="41"/>
      <c r="B1173" s="2"/>
      <c r="E1173" s="279"/>
      <c r="F1173" s="280"/>
      <c r="G1173" s="45"/>
      <c r="H1173" s="45"/>
      <c r="I1173" s="278"/>
      <c r="J1173" s="45"/>
      <c r="K1173" s="66"/>
      <c r="L1173" s="66"/>
    </row>
    <row r="1174" spans="1:12" x14ac:dyDescent="0.2">
      <c r="A1174" s="41"/>
      <c r="B1174" s="2"/>
      <c r="E1174" s="279"/>
      <c r="F1174" s="280"/>
      <c r="G1174" s="45"/>
      <c r="H1174" s="45"/>
      <c r="I1174" s="278"/>
      <c r="J1174" s="45"/>
      <c r="K1174" s="66"/>
      <c r="L1174" s="66"/>
    </row>
    <row r="1175" spans="1:12" x14ac:dyDescent="0.2">
      <c r="A1175" s="41"/>
      <c r="B1175" s="2"/>
      <c r="E1175" s="279"/>
      <c r="F1175" s="280"/>
      <c r="G1175" s="45"/>
      <c r="H1175" s="45"/>
      <c r="I1175" s="278"/>
      <c r="J1175" s="45"/>
      <c r="K1175" s="66"/>
      <c r="L1175" s="66"/>
    </row>
    <row r="1176" spans="1:12" x14ac:dyDescent="0.2">
      <c r="A1176" s="41"/>
      <c r="B1176" s="2"/>
      <c r="E1176" s="279"/>
      <c r="F1176" s="280"/>
      <c r="G1176" s="45"/>
      <c r="H1176" s="45"/>
      <c r="I1176" s="278"/>
      <c r="J1176" s="45"/>
      <c r="K1176" s="66"/>
      <c r="L1176" s="66"/>
    </row>
    <row r="1177" spans="1:12" x14ac:dyDescent="0.2">
      <c r="A1177" s="41"/>
      <c r="B1177" s="2"/>
      <c r="E1177" s="279"/>
      <c r="F1177" s="280"/>
      <c r="G1177" s="45"/>
      <c r="H1177" s="45"/>
      <c r="I1177" s="278"/>
      <c r="J1177" s="45"/>
      <c r="K1177" s="66"/>
      <c r="L1177" s="66"/>
    </row>
    <row r="1178" spans="1:12" x14ac:dyDescent="0.2">
      <c r="A1178" s="41"/>
      <c r="B1178" s="2"/>
      <c r="E1178" s="279"/>
      <c r="F1178" s="280"/>
      <c r="G1178" s="45"/>
      <c r="H1178" s="45"/>
      <c r="I1178" s="278"/>
      <c r="J1178" s="45"/>
      <c r="K1178" s="66"/>
      <c r="L1178" s="66"/>
    </row>
    <row r="1179" spans="1:12" x14ac:dyDescent="0.2">
      <c r="A1179" s="41"/>
      <c r="B1179" s="2"/>
      <c r="E1179" s="279"/>
      <c r="F1179" s="280"/>
      <c r="G1179" s="45"/>
      <c r="H1179" s="45"/>
      <c r="I1179" s="278"/>
      <c r="J1179" s="45"/>
      <c r="K1179" s="66"/>
      <c r="L1179" s="66"/>
    </row>
    <row r="1180" spans="1:12" x14ac:dyDescent="0.2">
      <c r="A1180" s="41"/>
      <c r="B1180" s="2"/>
      <c r="E1180" s="279"/>
      <c r="F1180" s="280"/>
      <c r="G1180" s="45"/>
      <c r="H1180" s="45"/>
      <c r="I1180" s="278"/>
      <c r="J1180" s="45"/>
      <c r="K1180" s="66"/>
      <c r="L1180" s="66"/>
    </row>
    <row r="1181" spans="1:12" x14ac:dyDescent="0.2">
      <c r="A1181" s="41"/>
      <c r="B1181" s="2"/>
      <c r="E1181" s="279"/>
      <c r="F1181" s="280"/>
      <c r="G1181" s="45"/>
      <c r="H1181" s="45"/>
      <c r="I1181" s="278"/>
      <c r="J1181" s="45"/>
      <c r="K1181" s="66"/>
      <c r="L1181" s="66"/>
    </row>
    <row r="1182" spans="1:12" x14ac:dyDescent="0.2">
      <c r="A1182" s="41"/>
      <c r="B1182" s="2"/>
      <c r="E1182" s="279"/>
      <c r="F1182" s="280"/>
      <c r="G1182" s="45"/>
      <c r="H1182" s="45"/>
      <c r="I1182" s="278"/>
      <c r="J1182" s="45"/>
      <c r="K1182" s="66"/>
      <c r="L1182" s="66"/>
    </row>
    <row r="1183" spans="1:12" x14ac:dyDescent="0.2">
      <c r="A1183" s="41"/>
      <c r="B1183" s="2"/>
      <c r="E1183" s="279"/>
      <c r="F1183" s="280"/>
      <c r="G1183" s="45"/>
      <c r="H1183" s="45"/>
      <c r="I1183" s="278"/>
      <c r="J1183" s="45"/>
      <c r="K1183" s="66"/>
      <c r="L1183" s="66"/>
    </row>
    <row r="1184" spans="1:12" x14ac:dyDescent="0.2">
      <c r="A1184" s="41"/>
      <c r="B1184" s="2"/>
      <c r="E1184" s="279"/>
      <c r="F1184" s="280"/>
      <c r="G1184" s="45"/>
      <c r="H1184" s="45"/>
      <c r="I1184" s="278"/>
      <c r="J1184" s="45"/>
      <c r="K1184" s="66"/>
      <c r="L1184" s="66"/>
    </row>
    <row r="1185" spans="1:12" x14ac:dyDescent="0.2">
      <c r="A1185" s="41"/>
      <c r="B1185" s="2"/>
      <c r="E1185" s="279"/>
      <c r="F1185" s="280"/>
      <c r="G1185" s="45"/>
      <c r="H1185" s="45"/>
      <c r="I1185" s="278"/>
      <c r="J1185" s="45"/>
      <c r="K1185" s="66"/>
      <c r="L1185" s="66"/>
    </row>
    <row r="1186" spans="1:12" x14ac:dyDescent="0.2">
      <c r="A1186" s="41"/>
      <c r="B1186" s="2"/>
      <c r="E1186" s="279"/>
      <c r="F1186" s="280"/>
      <c r="G1186" s="45"/>
      <c r="H1186" s="45"/>
      <c r="I1186" s="278"/>
      <c r="J1186" s="45"/>
      <c r="K1186" s="66"/>
      <c r="L1186" s="66"/>
    </row>
    <row r="1187" spans="1:12" x14ac:dyDescent="0.2">
      <c r="A1187" s="41"/>
      <c r="B1187" s="2"/>
      <c r="E1187" s="279"/>
      <c r="F1187" s="280"/>
      <c r="G1187" s="45"/>
      <c r="H1187" s="45"/>
      <c r="I1187" s="278"/>
      <c r="J1187" s="45"/>
      <c r="K1187" s="66"/>
      <c r="L1187" s="66"/>
    </row>
    <row r="1188" spans="1:12" x14ac:dyDescent="0.2">
      <c r="A1188" s="41"/>
      <c r="B1188" s="2"/>
      <c r="E1188" s="279"/>
      <c r="F1188" s="280"/>
      <c r="G1188" s="45"/>
      <c r="H1188" s="45"/>
      <c r="I1188" s="278"/>
      <c r="J1188" s="45"/>
      <c r="K1188" s="66"/>
      <c r="L1188" s="66"/>
    </row>
    <row r="1189" spans="1:12" x14ac:dyDescent="0.2">
      <c r="A1189" s="41"/>
      <c r="B1189" s="2"/>
      <c r="E1189" s="279"/>
      <c r="F1189" s="280"/>
      <c r="G1189" s="45"/>
      <c r="H1189" s="45"/>
      <c r="I1189" s="278"/>
      <c r="J1189" s="45"/>
      <c r="K1189" s="66"/>
      <c r="L1189" s="66"/>
    </row>
    <row r="1190" spans="1:12" x14ac:dyDescent="0.2">
      <c r="A1190" s="41"/>
      <c r="B1190" s="2"/>
      <c r="E1190" s="279"/>
      <c r="F1190" s="280"/>
      <c r="G1190" s="45"/>
      <c r="H1190" s="45"/>
      <c r="I1190" s="278"/>
      <c r="J1190" s="45"/>
      <c r="K1190" s="66"/>
      <c r="L1190" s="66"/>
    </row>
    <row r="1191" spans="1:12" x14ac:dyDescent="0.2">
      <c r="A1191" s="41"/>
      <c r="B1191" s="2"/>
      <c r="E1191" s="279"/>
      <c r="F1191" s="280"/>
      <c r="G1191" s="45"/>
      <c r="H1191" s="45"/>
      <c r="I1191" s="278"/>
      <c r="J1191" s="45"/>
      <c r="K1191" s="66"/>
      <c r="L1191" s="66"/>
    </row>
    <row r="1192" spans="1:12" x14ac:dyDescent="0.2">
      <c r="A1192" s="41"/>
      <c r="B1192" s="2"/>
      <c r="E1192" s="279"/>
      <c r="F1192" s="280"/>
      <c r="G1192" s="45"/>
      <c r="H1192" s="45"/>
      <c r="I1192" s="278"/>
      <c r="J1192" s="45"/>
      <c r="K1192" s="66"/>
      <c r="L1192" s="66"/>
    </row>
    <row r="1193" spans="1:12" x14ac:dyDescent="0.2">
      <c r="A1193" s="41"/>
      <c r="B1193" s="2"/>
      <c r="E1193" s="279"/>
      <c r="F1193" s="280"/>
      <c r="G1193" s="45"/>
      <c r="H1193" s="45"/>
      <c r="I1193" s="278"/>
      <c r="J1193" s="45"/>
      <c r="K1193" s="66"/>
      <c r="L1193" s="66"/>
    </row>
    <row r="1194" spans="1:12" x14ac:dyDescent="0.2">
      <c r="A1194" s="41"/>
      <c r="B1194" s="2"/>
      <c r="E1194" s="279"/>
      <c r="F1194" s="280"/>
      <c r="G1194" s="45"/>
      <c r="H1194" s="45"/>
      <c r="I1194" s="278"/>
      <c r="J1194" s="45"/>
      <c r="K1194" s="66"/>
      <c r="L1194" s="66"/>
    </row>
    <row r="1195" spans="1:12" x14ac:dyDescent="0.2">
      <c r="A1195" s="41"/>
      <c r="B1195" s="2"/>
      <c r="E1195" s="279"/>
      <c r="F1195" s="280"/>
      <c r="G1195" s="45"/>
      <c r="H1195" s="45"/>
      <c r="I1195" s="278"/>
      <c r="J1195" s="45"/>
      <c r="K1195" s="66"/>
      <c r="L1195" s="66"/>
    </row>
    <row r="1196" spans="1:12" x14ac:dyDescent="0.2">
      <c r="A1196" s="41"/>
      <c r="B1196" s="2"/>
      <c r="E1196" s="279"/>
      <c r="F1196" s="280"/>
      <c r="G1196" s="45"/>
      <c r="H1196" s="45"/>
      <c r="I1196" s="278"/>
      <c r="J1196" s="45"/>
      <c r="K1196" s="66"/>
      <c r="L1196" s="66"/>
    </row>
    <row r="1197" spans="1:12" x14ac:dyDescent="0.2">
      <c r="A1197" s="41"/>
      <c r="B1197" s="2"/>
      <c r="E1197" s="279"/>
      <c r="F1197" s="280"/>
      <c r="G1197" s="45"/>
      <c r="H1197" s="45"/>
      <c r="I1197" s="278"/>
      <c r="J1197" s="45"/>
      <c r="K1197" s="66"/>
      <c r="L1197" s="66"/>
    </row>
    <row r="1198" spans="1:12" x14ac:dyDescent="0.2">
      <c r="A1198" s="41"/>
      <c r="B1198" s="2"/>
      <c r="E1198" s="279"/>
      <c r="F1198" s="280"/>
      <c r="G1198" s="45"/>
      <c r="H1198" s="45"/>
      <c r="I1198" s="278"/>
      <c r="J1198" s="45"/>
      <c r="K1198" s="66"/>
      <c r="L1198" s="66"/>
    </row>
    <row r="1199" spans="1:12" x14ac:dyDescent="0.2">
      <c r="A1199" s="41"/>
      <c r="B1199" s="2"/>
      <c r="E1199" s="279"/>
      <c r="F1199" s="280"/>
      <c r="G1199" s="45"/>
      <c r="H1199" s="45"/>
      <c r="I1199" s="278"/>
      <c r="J1199" s="45"/>
      <c r="K1199" s="66"/>
      <c r="L1199" s="66"/>
    </row>
    <row r="1200" spans="1:12" x14ac:dyDescent="0.2">
      <c r="A1200" s="41"/>
      <c r="B1200" s="2"/>
      <c r="E1200" s="279"/>
      <c r="F1200" s="280"/>
      <c r="G1200" s="45"/>
      <c r="H1200" s="45"/>
      <c r="I1200" s="278"/>
      <c r="J1200" s="45"/>
      <c r="K1200" s="66"/>
      <c r="L1200" s="66"/>
    </row>
    <row r="1201" spans="1:12" x14ac:dyDescent="0.2">
      <c r="A1201" s="41"/>
      <c r="B1201" s="2"/>
      <c r="E1201" s="279"/>
      <c r="F1201" s="280"/>
      <c r="G1201" s="45"/>
      <c r="H1201" s="45"/>
      <c r="I1201" s="278"/>
      <c r="J1201" s="45"/>
      <c r="K1201" s="66"/>
      <c r="L1201" s="66"/>
    </row>
    <row r="1202" spans="1:12" x14ac:dyDescent="0.2">
      <c r="A1202" s="41"/>
      <c r="B1202" s="2"/>
      <c r="E1202" s="279"/>
      <c r="F1202" s="280"/>
      <c r="G1202" s="45"/>
      <c r="H1202" s="45"/>
      <c r="I1202" s="278"/>
      <c r="J1202" s="45"/>
      <c r="K1202" s="66"/>
      <c r="L1202" s="66"/>
    </row>
    <row r="1203" spans="1:12" x14ac:dyDescent="0.2">
      <c r="A1203" s="41"/>
      <c r="B1203" s="2"/>
      <c r="E1203" s="279"/>
      <c r="F1203" s="280"/>
      <c r="G1203" s="45"/>
      <c r="H1203" s="45"/>
      <c r="I1203" s="278"/>
      <c r="J1203" s="45"/>
      <c r="K1203" s="66"/>
      <c r="L1203" s="66"/>
    </row>
    <row r="1204" spans="1:12" x14ac:dyDescent="0.2">
      <c r="A1204" s="41"/>
      <c r="B1204" s="2"/>
      <c r="E1204" s="279"/>
      <c r="F1204" s="280"/>
      <c r="G1204" s="45"/>
      <c r="H1204" s="45"/>
      <c r="I1204" s="278"/>
      <c r="J1204" s="45"/>
      <c r="K1204" s="66"/>
      <c r="L1204" s="66"/>
    </row>
    <row r="1205" spans="1:12" x14ac:dyDescent="0.2">
      <c r="A1205" s="41"/>
      <c r="B1205" s="2"/>
      <c r="E1205" s="279"/>
      <c r="F1205" s="280"/>
      <c r="G1205" s="45"/>
      <c r="H1205" s="45"/>
      <c r="I1205" s="278"/>
      <c r="J1205" s="45"/>
      <c r="K1205" s="66"/>
      <c r="L1205" s="66"/>
    </row>
    <row r="1206" spans="1:12" x14ac:dyDescent="0.2">
      <c r="A1206" s="41"/>
      <c r="B1206" s="2"/>
      <c r="E1206" s="279"/>
      <c r="F1206" s="280"/>
      <c r="G1206" s="45"/>
      <c r="H1206" s="45"/>
      <c r="I1206" s="278"/>
      <c r="J1206" s="45"/>
      <c r="K1206" s="66"/>
      <c r="L1206" s="66"/>
    </row>
    <row r="1207" spans="1:12" x14ac:dyDescent="0.2">
      <c r="A1207" s="41"/>
      <c r="B1207" s="2"/>
      <c r="E1207" s="279"/>
      <c r="F1207" s="280"/>
      <c r="G1207" s="45"/>
      <c r="H1207" s="45"/>
      <c r="I1207" s="278"/>
      <c r="J1207" s="45"/>
      <c r="K1207" s="66"/>
      <c r="L1207" s="66"/>
    </row>
    <row r="1208" spans="1:12" x14ac:dyDescent="0.2">
      <c r="A1208" s="41"/>
      <c r="B1208" s="2"/>
      <c r="E1208" s="279"/>
      <c r="F1208" s="280"/>
      <c r="G1208" s="45"/>
      <c r="H1208" s="45"/>
      <c r="I1208" s="278"/>
      <c r="J1208" s="45"/>
      <c r="K1208" s="66"/>
      <c r="L1208" s="66"/>
    </row>
    <row r="1209" spans="1:12" x14ac:dyDescent="0.2">
      <c r="A1209" s="41"/>
      <c r="B1209" s="2"/>
      <c r="E1209" s="279"/>
      <c r="F1209" s="280"/>
      <c r="G1209" s="45"/>
      <c r="H1209" s="45"/>
      <c r="I1209" s="278"/>
      <c r="J1209" s="45"/>
      <c r="K1209" s="66"/>
      <c r="L1209" s="66"/>
    </row>
    <row r="1210" spans="1:12" x14ac:dyDescent="0.2">
      <c r="A1210" s="41"/>
      <c r="B1210" s="2"/>
      <c r="E1210" s="279"/>
      <c r="F1210" s="280"/>
      <c r="G1210" s="45"/>
      <c r="H1210" s="45"/>
      <c r="I1210" s="278"/>
      <c r="J1210" s="45"/>
      <c r="K1210" s="66"/>
      <c r="L1210" s="66"/>
    </row>
    <row r="1211" spans="1:12" x14ac:dyDescent="0.2">
      <c r="A1211" s="41"/>
      <c r="B1211" s="2"/>
      <c r="E1211" s="279"/>
      <c r="F1211" s="280"/>
      <c r="G1211" s="45"/>
      <c r="H1211" s="45"/>
      <c r="I1211" s="278"/>
      <c r="J1211" s="45"/>
      <c r="K1211" s="66"/>
      <c r="L1211" s="66"/>
    </row>
    <row r="1212" spans="1:12" x14ac:dyDescent="0.2">
      <c r="A1212" s="41"/>
      <c r="B1212" s="2"/>
      <c r="E1212" s="279"/>
      <c r="F1212" s="280"/>
      <c r="G1212" s="45"/>
      <c r="H1212" s="45"/>
      <c r="I1212" s="278"/>
      <c r="J1212" s="45"/>
      <c r="K1212" s="66"/>
      <c r="L1212" s="66"/>
    </row>
    <row r="1213" spans="1:12" x14ac:dyDescent="0.2">
      <c r="A1213" s="41"/>
      <c r="B1213" s="2"/>
      <c r="E1213" s="279"/>
      <c r="F1213" s="280"/>
      <c r="G1213" s="45"/>
      <c r="H1213" s="45"/>
      <c r="I1213" s="278"/>
      <c r="J1213" s="45"/>
      <c r="K1213" s="66"/>
      <c r="L1213" s="66"/>
    </row>
    <row r="1214" spans="1:12" x14ac:dyDescent="0.2">
      <c r="A1214" s="41"/>
      <c r="B1214" s="2"/>
      <c r="E1214" s="279"/>
      <c r="F1214" s="280"/>
      <c r="G1214" s="45"/>
      <c r="H1214" s="45"/>
      <c r="I1214" s="278"/>
      <c r="J1214" s="45"/>
      <c r="K1214" s="66"/>
      <c r="L1214" s="66"/>
    </row>
    <row r="1215" spans="1:12" x14ac:dyDescent="0.2">
      <c r="A1215" s="41"/>
      <c r="B1215" s="2"/>
      <c r="E1215" s="279"/>
      <c r="F1215" s="280"/>
      <c r="G1215" s="45"/>
      <c r="H1215" s="45"/>
      <c r="I1215" s="278"/>
      <c r="J1215" s="45"/>
      <c r="K1215" s="66"/>
      <c r="L1215" s="66"/>
    </row>
    <row r="1216" spans="1:12" x14ac:dyDescent="0.2">
      <c r="A1216" s="41"/>
      <c r="B1216" s="2"/>
      <c r="E1216" s="279"/>
      <c r="F1216" s="280"/>
      <c r="G1216" s="45"/>
      <c r="H1216" s="45"/>
      <c r="I1216" s="278"/>
      <c r="J1216" s="45"/>
      <c r="K1216" s="66"/>
      <c r="L1216" s="66"/>
    </row>
    <row r="1217" spans="1:12" x14ac:dyDescent="0.2">
      <c r="A1217" s="41"/>
      <c r="B1217" s="2"/>
      <c r="E1217" s="279"/>
      <c r="F1217" s="280"/>
      <c r="G1217" s="45"/>
      <c r="H1217" s="45"/>
      <c r="I1217" s="278"/>
      <c r="J1217" s="45"/>
      <c r="K1217" s="66"/>
      <c r="L1217" s="66"/>
    </row>
    <row r="1218" spans="1:12" x14ac:dyDescent="0.2">
      <c r="A1218" s="41"/>
      <c r="B1218" s="2"/>
      <c r="E1218" s="279"/>
      <c r="F1218" s="280"/>
      <c r="G1218" s="45"/>
      <c r="H1218" s="45"/>
      <c r="I1218" s="278"/>
      <c r="J1218" s="45"/>
      <c r="K1218" s="66"/>
      <c r="L1218" s="66"/>
    </row>
    <row r="1219" spans="1:12" x14ac:dyDescent="0.2">
      <c r="A1219" s="41"/>
      <c r="B1219" s="2"/>
      <c r="E1219" s="279"/>
      <c r="F1219" s="280"/>
      <c r="G1219" s="45"/>
      <c r="H1219" s="45"/>
      <c r="I1219" s="278"/>
      <c r="J1219" s="45"/>
      <c r="K1219" s="66"/>
      <c r="L1219" s="66"/>
    </row>
    <row r="1220" spans="1:12" x14ac:dyDescent="0.2">
      <c r="A1220" s="41"/>
      <c r="B1220" s="2"/>
      <c r="E1220" s="279"/>
      <c r="F1220" s="280"/>
      <c r="G1220" s="45"/>
      <c r="H1220" s="45"/>
      <c r="I1220" s="278"/>
      <c r="J1220" s="45"/>
      <c r="K1220" s="66"/>
      <c r="L1220" s="66"/>
    </row>
    <row r="1221" spans="1:12" x14ac:dyDescent="0.2">
      <c r="A1221" s="41"/>
      <c r="B1221" s="2"/>
      <c r="E1221" s="279"/>
      <c r="F1221" s="280"/>
      <c r="G1221" s="45"/>
      <c r="H1221" s="45"/>
      <c r="I1221" s="278"/>
      <c r="J1221" s="45"/>
      <c r="K1221" s="66"/>
      <c r="L1221" s="66"/>
    </row>
    <row r="1222" spans="1:12" x14ac:dyDescent="0.2">
      <c r="A1222" s="41"/>
      <c r="B1222" s="2"/>
      <c r="E1222" s="279"/>
      <c r="F1222" s="280"/>
      <c r="G1222" s="45"/>
      <c r="H1222" s="45"/>
      <c r="I1222" s="278"/>
      <c r="J1222" s="45"/>
      <c r="K1222" s="66"/>
      <c r="L1222" s="66"/>
    </row>
    <row r="1223" spans="1:12" x14ac:dyDescent="0.2">
      <c r="A1223" s="41"/>
      <c r="B1223" s="2"/>
      <c r="E1223" s="279"/>
      <c r="F1223" s="280"/>
      <c r="G1223" s="45"/>
      <c r="H1223" s="45"/>
      <c r="I1223" s="278"/>
      <c r="J1223" s="45"/>
      <c r="K1223" s="66"/>
      <c r="L1223" s="66"/>
    </row>
    <row r="1224" spans="1:12" x14ac:dyDescent="0.2">
      <c r="A1224" s="41"/>
      <c r="B1224" s="2"/>
      <c r="E1224" s="279"/>
      <c r="F1224" s="280"/>
      <c r="G1224" s="45"/>
      <c r="H1224" s="45"/>
      <c r="I1224" s="278"/>
      <c r="J1224" s="45"/>
      <c r="K1224" s="66"/>
      <c r="L1224" s="66"/>
    </row>
    <row r="1225" spans="1:12" x14ac:dyDescent="0.2">
      <c r="A1225" s="41"/>
      <c r="B1225" s="2"/>
      <c r="E1225" s="279"/>
      <c r="F1225" s="280"/>
      <c r="G1225" s="45"/>
      <c r="H1225" s="45"/>
      <c r="I1225" s="278"/>
      <c r="J1225" s="45"/>
      <c r="K1225" s="66"/>
      <c r="L1225" s="66"/>
    </row>
    <row r="1226" spans="1:12" x14ac:dyDescent="0.2">
      <c r="A1226" s="41"/>
      <c r="B1226" s="2"/>
      <c r="E1226" s="279"/>
      <c r="F1226" s="280"/>
      <c r="G1226" s="45"/>
      <c r="H1226" s="45"/>
      <c r="I1226" s="278"/>
      <c r="J1226" s="45"/>
      <c r="K1226" s="66"/>
      <c r="L1226" s="66"/>
    </row>
    <row r="1227" spans="1:12" x14ac:dyDescent="0.2">
      <c r="A1227" s="41"/>
      <c r="B1227" s="2"/>
      <c r="E1227" s="279"/>
      <c r="F1227" s="280"/>
      <c r="G1227" s="45"/>
      <c r="H1227" s="45"/>
      <c r="I1227" s="278"/>
      <c r="J1227" s="45"/>
      <c r="K1227" s="66"/>
      <c r="L1227" s="66"/>
    </row>
    <row r="1228" spans="1:12" x14ac:dyDescent="0.2">
      <c r="A1228" s="41"/>
      <c r="B1228" s="2"/>
      <c r="E1228" s="279"/>
      <c r="F1228" s="280"/>
      <c r="G1228" s="45"/>
      <c r="H1228" s="45"/>
      <c r="I1228" s="278"/>
      <c r="J1228" s="45"/>
      <c r="K1228" s="66"/>
      <c r="L1228" s="66"/>
    </row>
    <row r="1229" spans="1:12" x14ac:dyDescent="0.2">
      <c r="A1229" s="41"/>
      <c r="B1229" s="2"/>
      <c r="E1229" s="279"/>
      <c r="F1229" s="280"/>
      <c r="G1229" s="45"/>
      <c r="H1229" s="45"/>
      <c r="I1229" s="278"/>
      <c r="J1229" s="45"/>
      <c r="K1229" s="66"/>
      <c r="L1229" s="66"/>
    </row>
    <row r="1230" spans="1:12" x14ac:dyDescent="0.2">
      <c r="A1230" s="41"/>
      <c r="B1230" s="2"/>
      <c r="E1230" s="279"/>
      <c r="F1230" s="280"/>
      <c r="G1230" s="45"/>
      <c r="H1230" s="45"/>
      <c r="I1230" s="278"/>
      <c r="J1230" s="45"/>
      <c r="K1230" s="66"/>
      <c r="L1230" s="66"/>
    </row>
    <row r="1231" spans="1:12" x14ac:dyDescent="0.2">
      <c r="A1231" s="41"/>
      <c r="B1231" s="2"/>
      <c r="E1231" s="279"/>
      <c r="F1231" s="280"/>
      <c r="G1231" s="45"/>
      <c r="H1231" s="45"/>
      <c r="I1231" s="278"/>
      <c r="J1231" s="45"/>
      <c r="K1231" s="66"/>
      <c r="L1231" s="66"/>
    </row>
    <row r="1232" spans="1:12" x14ac:dyDescent="0.2">
      <c r="A1232" s="41"/>
      <c r="B1232" s="2"/>
      <c r="E1232" s="279"/>
      <c r="F1232" s="280"/>
      <c r="G1232" s="45"/>
      <c r="H1232" s="45"/>
      <c r="I1232" s="278"/>
      <c r="J1232" s="45"/>
      <c r="K1232" s="66"/>
      <c r="L1232" s="66"/>
    </row>
    <row r="1233" spans="1:12" x14ac:dyDescent="0.2">
      <c r="A1233" s="41"/>
      <c r="B1233" s="2"/>
      <c r="E1233" s="279"/>
      <c r="F1233" s="280"/>
      <c r="G1233" s="45"/>
      <c r="H1233" s="45"/>
      <c r="I1233" s="278"/>
      <c r="J1233" s="45"/>
      <c r="K1233" s="66"/>
      <c r="L1233" s="66"/>
    </row>
    <row r="1234" spans="1:12" x14ac:dyDescent="0.2">
      <c r="A1234" s="41"/>
      <c r="B1234" s="2"/>
      <c r="E1234" s="279"/>
      <c r="F1234" s="280"/>
      <c r="G1234" s="45"/>
      <c r="H1234" s="45"/>
      <c r="I1234" s="278"/>
      <c r="J1234" s="45"/>
      <c r="K1234" s="66"/>
      <c r="L1234" s="66"/>
    </row>
    <row r="1235" spans="1:12" x14ac:dyDescent="0.2">
      <c r="A1235" s="41"/>
      <c r="B1235" s="2"/>
      <c r="E1235" s="279"/>
      <c r="F1235" s="280"/>
      <c r="G1235" s="45"/>
      <c r="H1235" s="45"/>
      <c r="I1235" s="278"/>
      <c r="J1235" s="45"/>
      <c r="K1235" s="66"/>
      <c r="L1235" s="66"/>
    </row>
    <row r="1236" spans="1:12" x14ac:dyDescent="0.2">
      <c r="A1236" s="41"/>
      <c r="B1236" s="2"/>
      <c r="E1236" s="279"/>
      <c r="F1236" s="280"/>
      <c r="G1236" s="45"/>
      <c r="H1236" s="45"/>
      <c r="I1236" s="278"/>
      <c r="J1236" s="45"/>
      <c r="K1236" s="66"/>
      <c r="L1236" s="66"/>
    </row>
    <row r="1237" spans="1:12" x14ac:dyDescent="0.2">
      <c r="A1237" s="41"/>
      <c r="B1237" s="2"/>
      <c r="E1237" s="279"/>
      <c r="F1237" s="280"/>
      <c r="G1237" s="45"/>
      <c r="H1237" s="45"/>
      <c r="I1237" s="278"/>
      <c r="J1237" s="45"/>
      <c r="K1237" s="66"/>
      <c r="L1237" s="66"/>
    </row>
    <row r="1238" spans="1:12" x14ac:dyDescent="0.2">
      <c r="A1238" s="41"/>
      <c r="B1238" s="2"/>
      <c r="E1238" s="279"/>
      <c r="F1238" s="280"/>
      <c r="G1238" s="45"/>
      <c r="H1238" s="45"/>
      <c r="I1238" s="278"/>
      <c r="J1238" s="45"/>
      <c r="K1238" s="66"/>
      <c r="L1238" s="66"/>
    </row>
    <row r="1239" spans="1:12" x14ac:dyDescent="0.2">
      <c r="A1239" s="41"/>
      <c r="B1239" s="2"/>
      <c r="E1239" s="279"/>
      <c r="F1239" s="280"/>
      <c r="G1239" s="45"/>
      <c r="H1239" s="45"/>
      <c r="I1239" s="278"/>
      <c r="J1239" s="45"/>
      <c r="K1239" s="66"/>
      <c r="L1239" s="66"/>
    </row>
    <row r="1240" spans="1:12" x14ac:dyDescent="0.2">
      <c r="A1240" s="41"/>
      <c r="B1240" s="2"/>
      <c r="E1240" s="279"/>
      <c r="F1240" s="280"/>
      <c r="G1240" s="45"/>
      <c r="H1240" s="45"/>
      <c r="I1240" s="278"/>
      <c r="J1240" s="45"/>
      <c r="K1240" s="66"/>
      <c r="L1240" s="66"/>
    </row>
    <row r="1241" spans="1:12" x14ac:dyDescent="0.2">
      <c r="A1241" s="41"/>
      <c r="B1241" s="2"/>
      <c r="E1241" s="279"/>
      <c r="F1241" s="280"/>
      <c r="G1241" s="45"/>
      <c r="H1241" s="45"/>
      <c r="I1241" s="278"/>
      <c r="J1241" s="45"/>
      <c r="K1241" s="66"/>
      <c r="L1241" s="66"/>
    </row>
    <row r="1242" spans="1:12" x14ac:dyDescent="0.2">
      <c r="A1242" s="41"/>
      <c r="B1242" s="2"/>
      <c r="E1242" s="279"/>
      <c r="F1242" s="280"/>
      <c r="G1242" s="45"/>
      <c r="H1242" s="45"/>
      <c r="I1242" s="278"/>
      <c r="J1242" s="45"/>
      <c r="K1242" s="66"/>
      <c r="L1242" s="66"/>
    </row>
    <row r="1243" spans="1:12" x14ac:dyDescent="0.2">
      <c r="A1243" s="41"/>
      <c r="B1243" s="2"/>
      <c r="E1243" s="279"/>
      <c r="F1243" s="280"/>
      <c r="G1243" s="45"/>
      <c r="H1243" s="45"/>
      <c r="I1243" s="278"/>
      <c r="J1243" s="45"/>
      <c r="K1243" s="66"/>
      <c r="L1243" s="66"/>
    </row>
    <row r="1244" spans="1:12" x14ac:dyDescent="0.2">
      <c r="A1244" s="41"/>
      <c r="B1244" s="2"/>
      <c r="E1244" s="279"/>
      <c r="F1244" s="280"/>
      <c r="G1244" s="45"/>
      <c r="H1244" s="45"/>
      <c r="I1244" s="278"/>
      <c r="J1244" s="45"/>
      <c r="K1244" s="66"/>
      <c r="L1244" s="66"/>
    </row>
    <row r="1245" spans="1:12" x14ac:dyDescent="0.2">
      <c r="A1245" s="41"/>
      <c r="B1245" s="2"/>
      <c r="E1245" s="279"/>
      <c r="F1245" s="280"/>
      <c r="G1245" s="45"/>
      <c r="H1245" s="45"/>
      <c r="I1245" s="278"/>
      <c r="J1245" s="45"/>
      <c r="K1245" s="66"/>
      <c r="L1245" s="66"/>
    </row>
    <row r="1246" spans="1:12" x14ac:dyDescent="0.2">
      <c r="A1246" s="41"/>
      <c r="B1246" s="2"/>
      <c r="E1246" s="279"/>
      <c r="F1246" s="280"/>
      <c r="G1246" s="45"/>
      <c r="H1246" s="45"/>
      <c r="I1246" s="278"/>
      <c r="J1246" s="45"/>
      <c r="K1246" s="66"/>
      <c r="L1246" s="66"/>
    </row>
    <row r="1247" spans="1:12" x14ac:dyDescent="0.2">
      <c r="A1247" s="41"/>
      <c r="B1247" s="2"/>
      <c r="E1247" s="279"/>
      <c r="F1247" s="280"/>
      <c r="G1247" s="45"/>
      <c r="H1247" s="45"/>
      <c r="I1247" s="278"/>
      <c r="J1247" s="45"/>
      <c r="K1247" s="66"/>
      <c r="L1247" s="66"/>
    </row>
    <row r="1248" spans="1:12" x14ac:dyDescent="0.2">
      <c r="A1248" s="41"/>
      <c r="B1248" s="2"/>
      <c r="E1248" s="279"/>
      <c r="F1248" s="280"/>
      <c r="G1248" s="45"/>
      <c r="H1248" s="45"/>
      <c r="I1248" s="278"/>
      <c r="J1248" s="45"/>
      <c r="K1248" s="66"/>
      <c r="L1248" s="66"/>
    </row>
    <row r="1249" spans="1:12" x14ac:dyDescent="0.2">
      <c r="A1249" s="41"/>
      <c r="B1249" s="2"/>
      <c r="E1249" s="279"/>
      <c r="F1249" s="280"/>
      <c r="G1249" s="45"/>
      <c r="H1249" s="45"/>
      <c r="I1249" s="278"/>
      <c r="J1249" s="45"/>
      <c r="K1249" s="66"/>
      <c r="L1249" s="66"/>
    </row>
    <row r="1250" spans="1:12" x14ac:dyDescent="0.2">
      <c r="A1250" s="41"/>
      <c r="B1250" s="2"/>
      <c r="E1250" s="279"/>
      <c r="F1250" s="280"/>
      <c r="G1250" s="45"/>
      <c r="H1250" s="45"/>
      <c r="I1250" s="278"/>
      <c r="J1250" s="45"/>
      <c r="K1250" s="66"/>
      <c r="L1250" s="66"/>
    </row>
    <row r="1251" spans="1:12" x14ac:dyDescent="0.2">
      <c r="A1251" s="41"/>
      <c r="B1251" s="2"/>
      <c r="E1251" s="279"/>
      <c r="F1251" s="280"/>
      <c r="G1251" s="45"/>
      <c r="H1251" s="45"/>
      <c r="I1251" s="278"/>
      <c r="J1251" s="45"/>
      <c r="K1251" s="66"/>
      <c r="L1251" s="66"/>
    </row>
    <row r="1252" spans="1:12" x14ac:dyDescent="0.2">
      <c r="A1252" s="41"/>
      <c r="B1252" s="2"/>
      <c r="E1252" s="279"/>
      <c r="F1252" s="280"/>
      <c r="G1252" s="45"/>
      <c r="H1252" s="45"/>
      <c r="I1252" s="278"/>
      <c r="J1252" s="45"/>
      <c r="K1252" s="66"/>
      <c r="L1252" s="66"/>
    </row>
    <row r="1253" spans="1:12" x14ac:dyDescent="0.2">
      <c r="A1253" s="41"/>
      <c r="B1253" s="2"/>
      <c r="E1253" s="279"/>
      <c r="F1253" s="280"/>
      <c r="G1253" s="45"/>
      <c r="H1253" s="45"/>
      <c r="I1253" s="278"/>
      <c r="J1253" s="45"/>
      <c r="K1253" s="66"/>
      <c r="L1253" s="66"/>
    </row>
    <row r="1254" spans="1:12" x14ac:dyDescent="0.2">
      <c r="A1254" s="41"/>
      <c r="B1254" s="2"/>
      <c r="E1254" s="279"/>
      <c r="F1254" s="280"/>
      <c r="G1254" s="45"/>
      <c r="H1254" s="45"/>
      <c r="I1254" s="278"/>
      <c r="J1254" s="45"/>
      <c r="K1254" s="66"/>
      <c r="L1254" s="66"/>
    </row>
    <row r="1255" spans="1:12" x14ac:dyDescent="0.2">
      <c r="A1255" s="41"/>
      <c r="B1255" s="2"/>
      <c r="E1255" s="279"/>
      <c r="F1255" s="280"/>
      <c r="G1255" s="45"/>
      <c r="H1255" s="45"/>
      <c r="I1255" s="278"/>
      <c r="J1255" s="45"/>
      <c r="K1255" s="66"/>
      <c r="L1255" s="66"/>
    </row>
    <row r="1256" spans="1:12" x14ac:dyDescent="0.2">
      <c r="A1256" s="41"/>
      <c r="B1256" s="2"/>
      <c r="E1256" s="279"/>
      <c r="F1256" s="280"/>
      <c r="G1256" s="45"/>
      <c r="H1256" s="45"/>
      <c r="I1256" s="278"/>
      <c r="J1256" s="45"/>
      <c r="K1256" s="66"/>
      <c r="L1256" s="66"/>
    </row>
    <row r="1257" spans="1:12" x14ac:dyDescent="0.2">
      <c r="A1257" s="41"/>
      <c r="B1257" s="2"/>
      <c r="E1257" s="279"/>
      <c r="F1257" s="280"/>
      <c r="G1257" s="45"/>
      <c r="H1257" s="45"/>
      <c r="I1257" s="278"/>
      <c r="J1257" s="45"/>
      <c r="K1257" s="66"/>
      <c r="L1257" s="66"/>
    </row>
    <row r="1258" spans="1:12" x14ac:dyDescent="0.2">
      <c r="A1258" s="41"/>
      <c r="B1258" s="2"/>
      <c r="E1258" s="279"/>
      <c r="F1258" s="280"/>
      <c r="G1258" s="45"/>
      <c r="H1258" s="45"/>
      <c r="I1258" s="278"/>
      <c r="J1258" s="45"/>
      <c r="K1258" s="66"/>
      <c r="L1258" s="66"/>
    </row>
    <row r="1259" spans="1:12" x14ac:dyDescent="0.2">
      <c r="A1259" s="41"/>
      <c r="B1259" s="2"/>
      <c r="E1259" s="279"/>
      <c r="F1259" s="280"/>
      <c r="G1259" s="45"/>
      <c r="H1259" s="45"/>
      <c r="I1259" s="278"/>
      <c r="J1259" s="45"/>
      <c r="K1259" s="66"/>
      <c r="L1259" s="66"/>
    </row>
    <row r="1260" spans="1:12" x14ac:dyDescent="0.2">
      <c r="A1260" s="41"/>
      <c r="B1260" s="2"/>
      <c r="E1260" s="279"/>
      <c r="F1260" s="280"/>
      <c r="G1260" s="45"/>
      <c r="H1260" s="45"/>
      <c r="I1260" s="278"/>
      <c r="J1260" s="45"/>
      <c r="K1260" s="66"/>
      <c r="L1260" s="66"/>
    </row>
    <row r="1261" spans="1:12" x14ac:dyDescent="0.2">
      <c r="A1261" s="41"/>
      <c r="B1261" s="2"/>
      <c r="E1261" s="279"/>
      <c r="F1261" s="280"/>
      <c r="G1261" s="45"/>
      <c r="H1261" s="45"/>
      <c r="I1261" s="278"/>
      <c r="J1261" s="45"/>
      <c r="K1261" s="66"/>
      <c r="L1261" s="66"/>
    </row>
    <row r="1262" spans="1:12" x14ac:dyDescent="0.2">
      <c r="A1262" s="41"/>
      <c r="B1262" s="2"/>
      <c r="E1262" s="279"/>
      <c r="F1262" s="280"/>
      <c r="G1262" s="45"/>
      <c r="H1262" s="45"/>
      <c r="I1262" s="278"/>
      <c r="J1262" s="45"/>
      <c r="K1262" s="66"/>
      <c r="L1262" s="66"/>
    </row>
    <row r="1263" spans="1:12" x14ac:dyDescent="0.2">
      <c r="A1263" s="41"/>
      <c r="B1263" s="2"/>
      <c r="E1263" s="279"/>
      <c r="F1263" s="280"/>
      <c r="G1263" s="45"/>
      <c r="H1263" s="45"/>
      <c r="I1263" s="278"/>
      <c r="J1263" s="45"/>
      <c r="K1263" s="66"/>
      <c r="L1263" s="66"/>
    </row>
    <row r="1264" spans="1:12" x14ac:dyDescent="0.2">
      <c r="A1264" s="41"/>
      <c r="B1264" s="2"/>
      <c r="E1264" s="279"/>
      <c r="F1264" s="280"/>
      <c r="G1264" s="45"/>
      <c r="H1264" s="45"/>
      <c r="I1264" s="278"/>
      <c r="J1264" s="45"/>
      <c r="K1264" s="66"/>
      <c r="L1264" s="66"/>
    </row>
    <row r="1265" spans="1:12" x14ac:dyDescent="0.2">
      <c r="A1265" s="41"/>
      <c r="B1265" s="2"/>
      <c r="E1265" s="279"/>
      <c r="F1265" s="280"/>
      <c r="G1265" s="45"/>
      <c r="H1265" s="45"/>
      <c r="I1265" s="278"/>
      <c r="J1265" s="45"/>
      <c r="K1265" s="66"/>
      <c r="L1265" s="66"/>
    </row>
    <row r="1266" spans="1:12" x14ac:dyDescent="0.2">
      <c r="A1266" s="41"/>
      <c r="B1266" s="2"/>
      <c r="E1266" s="279"/>
      <c r="F1266" s="280"/>
      <c r="G1266" s="45"/>
      <c r="H1266" s="45"/>
      <c r="I1266" s="278"/>
      <c r="J1266" s="45"/>
      <c r="K1266" s="66"/>
      <c r="L1266" s="66"/>
    </row>
    <row r="1267" spans="1:12" x14ac:dyDescent="0.2">
      <c r="A1267" s="41"/>
      <c r="B1267" s="2"/>
      <c r="E1267" s="279"/>
      <c r="F1267" s="280"/>
      <c r="G1267" s="45"/>
      <c r="H1267" s="45"/>
      <c r="I1267" s="278"/>
      <c r="J1267" s="45"/>
      <c r="K1267" s="66"/>
      <c r="L1267" s="66"/>
    </row>
    <row r="1268" spans="1:12" x14ac:dyDescent="0.2">
      <c r="A1268" s="41"/>
      <c r="B1268" s="2"/>
      <c r="E1268" s="279"/>
      <c r="F1268" s="280"/>
      <c r="G1268" s="45"/>
      <c r="H1268" s="45"/>
      <c r="I1268" s="278"/>
      <c r="J1268" s="45"/>
      <c r="K1268" s="66"/>
      <c r="L1268" s="66"/>
    </row>
    <row r="1269" spans="1:12" x14ac:dyDescent="0.2">
      <c r="A1269" s="41"/>
      <c r="B1269" s="2"/>
      <c r="E1269" s="279"/>
      <c r="F1269" s="280"/>
      <c r="G1269" s="45"/>
      <c r="H1269" s="45"/>
      <c r="I1269" s="278"/>
      <c r="J1269" s="45"/>
      <c r="K1269" s="66"/>
      <c r="L1269" s="66"/>
    </row>
    <row r="1270" spans="1:12" x14ac:dyDescent="0.2">
      <c r="A1270" s="41"/>
      <c r="B1270" s="2"/>
      <c r="E1270" s="279"/>
      <c r="F1270" s="280"/>
      <c r="G1270" s="45"/>
      <c r="H1270" s="45"/>
      <c r="I1270" s="278"/>
      <c r="J1270" s="45"/>
      <c r="K1270" s="66"/>
      <c r="L1270" s="66"/>
    </row>
    <row r="1271" spans="1:12" x14ac:dyDescent="0.2">
      <c r="A1271" s="41"/>
      <c r="B1271" s="2"/>
      <c r="E1271" s="279"/>
      <c r="F1271" s="280"/>
      <c r="G1271" s="45"/>
      <c r="H1271" s="45"/>
      <c r="I1271" s="278"/>
      <c r="J1271" s="45"/>
      <c r="K1271" s="66"/>
      <c r="L1271" s="66"/>
    </row>
    <row r="1272" spans="1:12" x14ac:dyDescent="0.2">
      <c r="A1272" s="41"/>
      <c r="B1272" s="2"/>
      <c r="E1272" s="279"/>
      <c r="F1272" s="280"/>
      <c r="G1272" s="45"/>
      <c r="H1272" s="45"/>
      <c r="I1272" s="278"/>
      <c r="J1272" s="45"/>
      <c r="K1272" s="66"/>
      <c r="L1272" s="66"/>
    </row>
    <row r="1273" spans="1:12" x14ac:dyDescent="0.2">
      <c r="A1273" s="41"/>
      <c r="B1273" s="2"/>
      <c r="E1273" s="279"/>
      <c r="F1273" s="280"/>
      <c r="G1273" s="45"/>
      <c r="H1273" s="45"/>
      <c r="I1273" s="278"/>
      <c r="J1273" s="45"/>
      <c r="K1273" s="66"/>
      <c r="L1273" s="66"/>
    </row>
    <row r="1274" spans="1:12" x14ac:dyDescent="0.2">
      <c r="A1274" s="41"/>
      <c r="B1274" s="2"/>
      <c r="E1274" s="279"/>
      <c r="F1274" s="280"/>
      <c r="G1274" s="45"/>
      <c r="H1274" s="45"/>
      <c r="I1274" s="278"/>
      <c r="J1274" s="45"/>
      <c r="K1274" s="66"/>
      <c r="L1274" s="66"/>
    </row>
    <row r="1275" spans="1:12" x14ac:dyDescent="0.2">
      <c r="A1275" s="41"/>
      <c r="B1275" s="2"/>
      <c r="E1275" s="279"/>
      <c r="F1275" s="280"/>
      <c r="G1275" s="45"/>
      <c r="H1275" s="45"/>
      <c r="I1275" s="278"/>
      <c r="J1275" s="45"/>
      <c r="K1275" s="66"/>
      <c r="L1275" s="66"/>
    </row>
    <row r="1276" spans="1:12" x14ac:dyDescent="0.2">
      <c r="A1276" s="41"/>
      <c r="B1276" s="2"/>
      <c r="E1276" s="279"/>
      <c r="F1276" s="280"/>
      <c r="G1276" s="45"/>
      <c r="H1276" s="45"/>
      <c r="I1276" s="278"/>
      <c r="J1276" s="45"/>
      <c r="K1276" s="66"/>
      <c r="L1276" s="66"/>
    </row>
    <row r="1277" spans="1:12" x14ac:dyDescent="0.2">
      <c r="A1277" s="41"/>
      <c r="B1277" s="2"/>
      <c r="E1277" s="279"/>
      <c r="F1277" s="280"/>
      <c r="G1277" s="45"/>
      <c r="H1277" s="45"/>
      <c r="I1277" s="278"/>
      <c r="J1277" s="45"/>
      <c r="K1277" s="66"/>
      <c r="L1277" s="66"/>
    </row>
    <row r="1278" spans="1:12" x14ac:dyDescent="0.2">
      <c r="A1278" s="41"/>
      <c r="B1278" s="2"/>
      <c r="E1278" s="279"/>
      <c r="F1278" s="280"/>
      <c r="G1278" s="45"/>
      <c r="H1278" s="45"/>
      <c r="I1278" s="278"/>
      <c r="J1278" s="45"/>
      <c r="K1278" s="66"/>
      <c r="L1278" s="66"/>
    </row>
    <row r="1279" spans="1:12" x14ac:dyDescent="0.2">
      <c r="A1279" s="41"/>
      <c r="B1279" s="2"/>
      <c r="E1279" s="279"/>
      <c r="F1279" s="280"/>
      <c r="G1279" s="45"/>
      <c r="H1279" s="45"/>
      <c r="I1279" s="278"/>
      <c r="J1279" s="45"/>
      <c r="K1279" s="66"/>
      <c r="L1279" s="66"/>
    </row>
    <row r="1280" spans="1:12" x14ac:dyDescent="0.2">
      <c r="A1280" s="41"/>
      <c r="B1280" s="2"/>
      <c r="E1280" s="279"/>
      <c r="F1280" s="280"/>
      <c r="G1280" s="45"/>
      <c r="H1280" s="45"/>
      <c r="I1280" s="278"/>
      <c r="J1280" s="45"/>
      <c r="K1280" s="66"/>
      <c r="L1280" s="66"/>
    </row>
    <row r="1281" spans="1:12" x14ac:dyDescent="0.2">
      <c r="A1281" s="41"/>
      <c r="B1281" s="2"/>
      <c r="E1281" s="279"/>
      <c r="F1281" s="280"/>
      <c r="G1281" s="45"/>
      <c r="H1281" s="45"/>
      <c r="I1281" s="278"/>
      <c r="J1281" s="45"/>
      <c r="K1281" s="66"/>
      <c r="L1281" s="66"/>
    </row>
    <row r="1282" spans="1:12" x14ac:dyDescent="0.2">
      <c r="A1282" s="41"/>
      <c r="B1282" s="2"/>
      <c r="E1282" s="279"/>
      <c r="F1282" s="280"/>
      <c r="G1282" s="45"/>
      <c r="H1282" s="45"/>
      <c r="I1282" s="278"/>
      <c r="J1282" s="45"/>
      <c r="K1282" s="66"/>
      <c r="L1282" s="66"/>
    </row>
    <row r="1283" spans="1:12" x14ac:dyDescent="0.2">
      <c r="A1283" s="41"/>
      <c r="B1283" s="2"/>
      <c r="E1283" s="279"/>
      <c r="F1283" s="280"/>
      <c r="G1283" s="45"/>
      <c r="H1283" s="45"/>
      <c r="I1283" s="278"/>
      <c r="J1283" s="45"/>
      <c r="K1283" s="66"/>
      <c r="L1283" s="66"/>
    </row>
    <row r="1284" spans="1:12" x14ac:dyDescent="0.2">
      <c r="A1284" s="41"/>
      <c r="B1284" s="2"/>
      <c r="E1284" s="279"/>
      <c r="F1284" s="280"/>
      <c r="G1284" s="45"/>
      <c r="H1284" s="45"/>
      <c r="I1284" s="278"/>
      <c r="J1284" s="45"/>
      <c r="K1284" s="66"/>
      <c r="L1284" s="66"/>
    </row>
    <row r="1285" spans="1:12" x14ac:dyDescent="0.2">
      <c r="A1285" s="41"/>
      <c r="B1285" s="2"/>
      <c r="E1285" s="279"/>
      <c r="F1285" s="280"/>
      <c r="G1285" s="45"/>
      <c r="H1285" s="45"/>
      <c r="I1285" s="278"/>
      <c r="J1285" s="45"/>
      <c r="K1285" s="66"/>
      <c r="L1285" s="66"/>
    </row>
    <row r="1286" spans="1:12" x14ac:dyDescent="0.2">
      <c r="A1286" s="41"/>
      <c r="B1286" s="2"/>
      <c r="E1286" s="279"/>
      <c r="F1286" s="280"/>
      <c r="G1286" s="45"/>
      <c r="H1286" s="45"/>
      <c r="I1286" s="278"/>
      <c r="J1286" s="45"/>
      <c r="K1286" s="66"/>
      <c r="L1286" s="66"/>
    </row>
    <row r="1287" spans="1:12" x14ac:dyDescent="0.2">
      <c r="A1287" s="41"/>
      <c r="B1287" s="2"/>
      <c r="E1287" s="279"/>
      <c r="F1287" s="280"/>
      <c r="G1287" s="45"/>
      <c r="H1287" s="45"/>
      <c r="I1287" s="278"/>
      <c r="J1287" s="45"/>
      <c r="K1287" s="66"/>
      <c r="L1287" s="66"/>
    </row>
    <row r="1288" spans="1:12" x14ac:dyDescent="0.2">
      <c r="A1288" s="41"/>
      <c r="B1288" s="2"/>
      <c r="E1288" s="279"/>
      <c r="F1288" s="280"/>
      <c r="G1288" s="45"/>
      <c r="H1288" s="45"/>
      <c r="I1288" s="278"/>
      <c r="J1288" s="45"/>
      <c r="K1288" s="66"/>
      <c r="L1288" s="66"/>
    </row>
    <row r="1289" spans="1:12" x14ac:dyDescent="0.2">
      <c r="A1289" s="41"/>
      <c r="B1289" s="2"/>
      <c r="E1289" s="279"/>
      <c r="F1289" s="280"/>
      <c r="G1289" s="45"/>
      <c r="H1289" s="45"/>
      <c r="I1289" s="278"/>
      <c r="J1289" s="45"/>
      <c r="K1289" s="66"/>
      <c r="L1289" s="66"/>
    </row>
    <row r="1290" spans="1:12" x14ac:dyDescent="0.2">
      <c r="A1290" s="41"/>
      <c r="B1290" s="2"/>
      <c r="E1290" s="279"/>
      <c r="F1290" s="280"/>
      <c r="G1290" s="45"/>
      <c r="H1290" s="45"/>
      <c r="I1290" s="278"/>
      <c r="J1290" s="45"/>
      <c r="K1290" s="66"/>
      <c r="L1290" s="66"/>
    </row>
    <row r="1291" spans="1:12" x14ac:dyDescent="0.2">
      <c r="A1291" s="41"/>
      <c r="B1291" s="2"/>
      <c r="E1291" s="279"/>
      <c r="F1291" s="280"/>
      <c r="G1291" s="45"/>
      <c r="H1291" s="45"/>
      <c r="I1291" s="278"/>
      <c r="J1291" s="45"/>
      <c r="K1291" s="66"/>
      <c r="L1291" s="66"/>
    </row>
    <row r="1292" spans="1:12" x14ac:dyDescent="0.2">
      <c r="A1292" s="41"/>
      <c r="B1292" s="2"/>
      <c r="E1292" s="279"/>
      <c r="F1292" s="280"/>
      <c r="G1292" s="45"/>
      <c r="H1292" s="45"/>
      <c r="I1292" s="278"/>
      <c r="J1292" s="45"/>
      <c r="K1292" s="66"/>
      <c r="L1292" s="66"/>
    </row>
    <row r="1293" spans="1:12" x14ac:dyDescent="0.2">
      <c r="A1293" s="41"/>
      <c r="B1293" s="2"/>
      <c r="E1293" s="279"/>
      <c r="F1293" s="280"/>
      <c r="G1293" s="45"/>
      <c r="H1293" s="45"/>
      <c r="I1293" s="278"/>
      <c r="J1293" s="45"/>
      <c r="K1293" s="66"/>
      <c r="L1293" s="66"/>
    </row>
    <row r="1294" spans="1:12" x14ac:dyDescent="0.2">
      <c r="A1294" s="41"/>
      <c r="B1294" s="2"/>
      <c r="E1294" s="279"/>
      <c r="F1294" s="280"/>
      <c r="G1294" s="45"/>
      <c r="H1294" s="45"/>
      <c r="I1294" s="278"/>
      <c r="J1294" s="45"/>
      <c r="K1294" s="66"/>
      <c r="L1294" s="66"/>
    </row>
    <row r="1295" spans="1:12" x14ac:dyDescent="0.2">
      <c r="A1295" s="41"/>
      <c r="B1295" s="2"/>
      <c r="E1295" s="279"/>
      <c r="F1295" s="280"/>
      <c r="G1295" s="45"/>
      <c r="H1295" s="45"/>
      <c r="I1295" s="278"/>
      <c r="J1295" s="45"/>
      <c r="K1295" s="66"/>
      <c r="L1295" s="66"/>
    </row>
    <row r="1296" spans="1:12" x14ac:dyDescent="0.2">
      <c r="A1296" s="41"/>
      <c r="B1296" s="2"/>
      <c r="E1296" s="279"/>
      <c r="F1296" s="280"/>
      <c r="G1296" s="45"/>
      <c r="H1296" s="45"/>
      <c r="I1296" s="278"/>
      <c r="J1296" s="45"/>
      <c r="K1296" s="66"/>
      <c r="L1296" s="66"/>
    </row>
    <row r="1297" spans="1:12" x14ac:dyDescent="0.2">
      <c r="A1297" s="41"/>
      <c r="B1297" s="2"/>
      <c r="E1297" s="279"/>
      <c r="F1297" s="280"/>
      <c r="G1297" s="45"/>
      <c r="H1297" s="45"/>
      <c r="I1297" s="278"/>
      <c r="J1297" s="45"/>
      <c r="K1297" s="66"/>
      <c r="L1297" s="66"/>
    </row>
    <row r="1298" spans="1:12" x14ac:dyDescent="0.2">
      <c r="A1298" s="41"/>
      <c r="B1298" s="2"/>
      <c r="E1298" s="279"/>
      <c r="F1298" s="280"/>
      <c r="G1298" s="45"/>
      <c r="H1298" s="45"/>
      <c r="I1298" s="278"/>
      <c r="J1298" s="45"/>
      <c r="K1298" s="66"/>
      <c r="L1298" s="66"/>
    </row>
    <row r="1299" spans="1:12" x14ac:dyDescent="0.2">
      <c r="A1299" s="41"/>
      <c r="B1299" s="2"/>
      <c r="E1299" s="279"/>
      <c r="F1299" s="280"/>
      <c r="G1299" s="45"/>
      <c r="H1299" s="45"/>
      <c r="I1299" s="278"/>
      <c r="J1299" s="45"/>
      <c r="K1299" s="66"/>
      <c r="L1299" s="66"/>
    </row>
    <row r="1300" spans="1:12" x14ac:dyDescent="0.2">
      <c r="A1300" s="41"/>
      <c r="B1300" s="2"/>
      <c r="E1300" s="279"/>
      <c r="F1300" s="280"/>
      <c r="G1300" s="45"/>
      <c r="H1300" s="45"/>
      <c r="I1300" s="278"/>
      <c r="J1300" s="45"/>
      <c r="K1300" s="66"/>
      <c r="L1300" s="66"/>
    </row>
    <row r="1301" spans="1:12" x14ac:dyDescent="0.2">
      <c r="A1301" s="41"/>
      <c r="B1301" s="2"/>
      <c r="E1301" s="279"/>
      <c r="F1301" s="280"/>
      <c r="G1301" s="45"/>
      <c r="H1301" s="45"/>
      <c r="I1301" s="278"/>
      <c r="J1301" s="45"/>
      <c r="K1301" s="66"/>
      <c r="L1301" s="66"/>
    </row>
    <row r="1302" spans="1:12" x14ac:dyDescent="0.2">
      <c r="A1302" s="41"/>
      <c r="B1302" s="2"/>
      <c r="E1302" s="279"/>
      <c r="F1302" s="280"/>
      <c r="G1302" s="45"/>
      <c r="H1302" s="45"/>
      <c r="I1302" s="278"/>
      <c r="J1302" s="45"/>
      <c r="K1302" s="66"/>
      <c r="L1302" s="66"/>
    </row>
    <row r="1303" spans="1:12" x14ac:dyDescent="0.2">
      <c r="A1303" s="41"/>
      <c r="B1303" s="2"/>
      <c r="E1303" s="279"/>
      <c r="F1303" s="280"/>
      <c r="G1303" s="45"/>
      <c r="H1303" s="45"/>
      <c r="I1303" s="278"/>
      <c r="J1303" s="45"/>
      <c r="K1303" s="66"/>
      <c r="L1303" s="66"/>
    </row>
    <row r="1304" spans="1:12" x14ac:dyDescent="0.2">
      <c r="A1304" s="41"/>
      <c r="B1304" s="2"/>
      <c r="E1304" s="279"/>
      <c r="F1304" s="280"/>
      <c r="G1304" s="45"/>
      <c r="H1304" s="45"/>
      <c r="I1304" s="278"/>
      <c r="J1304" s="45"/>
      <c r="K1304" s="66"/>
      <c r="L1304" s="66"/>
    </row>
    <row r="1305" spans="1:12" x14ac:dyDescent="0.2">
      <c r="A1305" s="41"/>
      <c r="B1305" s="2"/>
      <c r="E1305" s="279"/>
      <c r="F1305" s="280"/>
      <c r="G1305" s="45"/>
      <c r="H1305" s="45"/>
      <c r="I1305" s="278"/>
      <c r="J1305" s="45"/>
      <c r="K1305" s="66"/>
      <c r="L1305" s="66"/>
    </row>
    <row r="1306" spans="1:12" x14ac:dyDescent="0.2">
      <c r="A1306" s="41"/>
      <c r="B1306" s="2"/>
      <c r="E1306" s="279"/>
      <c r="F1306" s="280"/>
      <c r="G1306" s="45"/>
      <c r="H1306" s="45"/>
      <c r="I1306" s="278"/>
      <c r="J1306" s="45"/>
      <c r="K1306" s="66"/>
      <c r="L1306" s="66"/>
    </row>
    <row r="1307" spans="1:12" x14ac:dyDescent="0.2">
      <c r="A1307" s="41"/>
      <c r="B1307" s="2"/>
      <c r="E1307" s="279"/>
      <c r="F1307" s="280"/>
      <c r="G1307" s="45"/>
      <c r="H1307" s="45"/>
      <c r="I1307" s="278"/>
      <c r="J1307" s="45"/>
      <c r="K1307" s="66"/>
      <c r="L1307" s="66"/>
    </row>
    <row r="1308" spans="1:12" x14ac:dyDescent="0.2">
      <c r="A1308" s="41"/>
      <c r="B1308" s="2"/>
      <c r="E1308" s="279"/>
      <c r="F1308" s="280"/>
      <c r="G1308" s="45"/>
      <c r="H1308" s="45"/>
      <c r="I1308" s="278"/>
      <c r="J1308" s="45"/>
      <c r="K1308" s="66"/>
      <c r="L1308" s="66"/>
    </row>
    <row r="1309" spans="1:12" x14ac:dyDescent="0.2">
      <c r="A1309" s="41"/>
      <c r="B1309" s="2"/>
      <c r="E1309" s="279"/>
      <c r="F1309" s="280"/>
      <c r="G1309" s="45"/>
      <c r="H1309" s="45"/>
      <c r="I1309" s="278"/>
      <c r="J1309" s="45"/>
      <c r="K1309" s="66"/>
      <c r="L1309" s="66"/>
    </row>
    <row r="1310" spans="1:12" x14ac:dyDescent="0.2">
      <c r="A1310" s="41"/>
      <c r="B1310" s="2"/>
      <c r="E1310" s="279"/>
      <c r="F1310" s="280"/>
      <c r="G1310" s="45"/>
      <c r="H1310" s="45"/>
      <c r="I1310" s="278"/>
      <c r="J1310" s="45"/>
      <c r="K1310" s="66"/>
      <c r="L1310" s="66"/>
    </row>
    <row r="1311" spans="1:12" x14ac:dyDescent="0.2">
      <c r="A1311" s="41"/>
      <c r="B1311" s="2"/>
      <c r="E1311" s="279"/>
      <c r="F1311" s="280"/>
      <c r="G1311" s="45"/>
      <c r="H1311" s="45"/>
      <c r="I1311" s="278"/>
      <c r="J1311" s="45"/>
      <c r="K1311" s="66"/>
      <c r="L1311" s="66"/>
    </row>
    <row r="1312" spans="1:12" x14ac:dyDescent="0.2">
      <c r="A1312" s="41"/>
      <c r="B1312" s="2"/>
      <c r="E1312" s="279"/>
      <c r="F1312" s="280"/>
      <c r="G1312" s="45"/>
      <c r="H1312" s="45"/>
      <c r="I1312" s="278"/>
      <c r="J1312" s="45"/>
      <c r="K1312" s="66"/>
      <c r="L1312" s="66"/>
    </row>
    <row r="1313" spans="1:12" x14ac:dyDescent="0.2">
      <c r="A1313" s="41"/>
      <c r="B1313" s="2"/>
      <c r="E1313" s="279"/>
      <c r="F1313" s="280"/>
      <c r="G1313" s="45"/>
      <c r="H1313" s="45"/>
      <c r="I1313" s="278"/>
      <c r="J1313" s="45"/>
      <c r="K1313" s="66"/>
      <c r="L1313" s="66"/>
    </row>
    <row r="1314" spans="1:12" x14ac:dyDescent="0.2">
      <c r="A1314" s="41"/>
      <c r="B1314" s="2"/>
      <c r="E1314" s="279"/>
      <c r="F1314" s="280"/>
      <c r="G1314" s="45"/>
      <c r="H1314" s="45"/>
      <c r="I1314" s="278"/>
      <c r="J1314" s="45"/>
      <c r="K1314" s="66"/>
      <c r="L1314" s="66"/>
    </row>
    <row r="1315" spans="1:12" x14ac:dyDescent="0.2">
      <c r="A1315" s="41"/>
      <c r="B1315" s="2"/>
      <c r="E1315" s="279"/>
      <c r="F1315" s="280"/>
      <c r="G1315" s="45"/>
      <c r="H1315" s="45"/>
      <c r="I1315" s="278"/>
      <c r="J1315" s="45"/>
      <c r="K1315" s="66"/>
      <c r="L1315" s="66"/>
    </row>
    <row r="1316" spans="1:12" x14ac:dyDescent="0.2">
      <c r="A1316" s="41"/>
      <c r="B1316" s="2"/>
      <c r="E1316" s="279"/>
      <c r="F1316" s="280"/>
      <c r="G1316" s="45"/>
      <c r="H1316" s="45"/>
      <c r="I1316" s="278"/>
      <c r="J1316" s="45"/>
      <c r="K1316" s="66"/>
      <c r="L1316" s="66"/>
    </row>
    <row r="1317" spans="1:12" x14ac:dyDescent="0.2">
      <c r="A1317" s="41"/>
      <c r="B1317" s="2"/>
      <c r="E1317" s="279"/>
      <c r="F1317" s="280"/>
      <c r="G1317" s="45"/>
      <c r="H1317" s="45"/>
      <c r="I1317" s="278"/>
      <c r="J1317" s="45"/>
      <c r="K1317" s="66"/>
      <c r="L1317" s="66"/>
    </row>
    <row r="1318" spans="1:12" x14ac:dyDescent="0.2">
      <c r="A1318" s="41"/>
      <c r="B1318" s="2"/>
      <c r="E1318" s="279"/>
      <c r="F1318" s="280"/>
      <c r="G1318" s="45"/>
      <c r="H1318" s="45"/>
      <c r="I1318" s="278"/>
      <c r="J1318" s="45"/>
      <c r="K1318" s="66"/>
      <c r="L1318" s="66"/>
    </row>
    <row r="1319" spans="1:12" x14ac:dyDescent="0.2">
      <c r="A1319" s="41"/>
      <c r="B1319" s="2"/>
      <c r="E1319" s="279"/>
      <c r="F1319" s="280"/>
      <c r="G1319" s="45"/>
      <c r="H1319" s="45"/>
      <c r="I1319" s="278"/>
      <c r="J1319" s="45"/>
      <c r="K1319" s="66"/>
      <c r="L1319" s="66"/>
    </row>
    <row r="1320" spans="1:12" x14ac:dyDescent="0.2">
      <c r="A1320" s="41"/>
      <c r="B1320" s="2"/>
      <c r="E1320" s="279"/>
      <c r="F1320" s="280"/>
      <c r="G1320" s="45"/>
      <c r="H1320" s="45"/>
      <c r="I1320" s="278"/>
      <c r="J1320" s="45"/>
      <c r="K1320" s="66"/>
      <c r="L1320" s="66"/>
    </row>
    <row r="1321" spans="1:12" x14ac:dyDescent="0.2">
      <c r="A1321" s="41"/>
      <c r="B1321" s="2"/>
      <c r="E1321" s="279"/>
      <c r="F1321" s="280"/>
      <c r="G1321" s="45"/>
      <c r="H1321" s="45"/>
      <c r="I1321" s="278"/>
      <c r="J1321" s="45"/>
      <c r="K1321" s="66"/>
      <c r="L1321" s="66"/>
    </row>
    <row r="1322" spans="1:12" x14ac:dyDescent="0.2">
      <c r="A1322" s="41"/>
      <c r="B1322" s="2"/>
      <c r="E1322" s="279"/>
      <c r="F1322" s="280"/>
      <c r="G1322" s="45"/>
      <c r="H1322" s="45"/>
      <c r="I1322" s="278"/>
      <c r="J1322" s="45"/>
      <c r="K1322" s="66"/>
      <c r="L1322" s="66"/>
    </row>
    <row r="1323" spans="1:12" x14ac:dyDescent="0.2">
      <c r="A1323" s="41"/>
      <c r="B1323" s="2"/>
      <c r="E1323" s="279"/>
      <c r="F1323" s="280"/>
      <c r="G1323" s="45"/>
      <c r="H1323" s="45"/>
      <c r="I1323" s="278"/>
      <c r="J1323" s="45"/>
      <c r="K1323" s="66"/>
      <c r="L1323" s="66"/>
    </row>
    <row r="1324" spans="1:12" x14ac:dyDescent="0.2">
      <c r="A1324" s="41"/>
      <c r="B1324" s="2"/>
      <c r="E1324" s="279"/>
      <c r="F1324" s="280"/>
      <c r="G1324" s="45"/>
      <c r="H1324" s="45"/>
      <c r="I1324" s="278"/>
      <c r="J1324" s="45"/>
      <c r="K1324" s="66"/>
      <c r="L1324" s="66"/>
    </row>
    <row r="1325" spans="1:12" x14ac:dyDescent="0.2">
      <c r="A1325" s="41"/>
      <c r="B1325" s="2"/>
      <c r="E1325" s="279"/>
      <c r="F1325" s="280"/>
      <c r="G1325" s="45"/>
      <c r="H1325" s="45"/>
      <c r="I1325" s="278"/>
      <c r="J1325" s="45"/>
      <c r="K1325" s="66"/>
      <c r="L1325" s="66"/>
    </row>
    <row r="1326" spans="1:12" x14ac:dyDescent="0.2">
      <c r="A1326" s="41"/>
      <c r="B1326" s="2"/>
      <c r="E1326" s="279"/>
      <c r="F1326" s="280"/>
      <c r="G1326" s="45"/>
      <c r="H1326" s="45"/>
      <c r="I1326" s="278"/>
      <c r="J1326" s="45"/>
      <c r="K1326" s="66"/>
      <c r="L1326" s="66"/>
    </row>
    <row r="1327" spans="1:12" x14ac:dyDescent="0.2">
      <c r="A1327" s="41"/>
      <c r="B1327" s="2"/>
      <c r="E1327" s="279"/>
      <c r="F1327" s="280"/>
      <c r="G1327" s="45"/>
      <c r="H1327" s="45"/>
      <c r="I1327" s="278"/>
      <c r="J1327" s="45"/>
      <c r="K1327" s="66"/>
      <c r="L1327" s="66"/>
    </row>
    <row r="1328" spans="1:12" x14ac:dyDescent="0.2">
      <c r="A1328" s="41"/>
      <c r="B1328" s="2"/>
      <c r="E1328" s="279"/>
      <c r="F1328" s="280"/>
      <c r="G1328" s="45"/>
      <c r="H1328" s="45"/>
      <c r="I1328" s="278"/>
      <c r="J1328" s="45"/>
      <c r="K1328" s="66"/>
      <c r="L1328" s="66"/>
    </row>
    <row r="1329" spans="1:12" x14ac:dyDescent="0.2">
      <c r="A1329" s="41"/>
      <c r="B1329" s="2"/>
      <c r="E1329" s="279"/>
      <c r="F1329" s="280"/>
      <c r="G1329" s="45"/>
      <c r="H1329" s="45"/>
      <c r="I1329" s="278"/>
      <c r="J1329" s="45"/>
      <c r="K1329" s="66"/>
      <c r="L1329" s="66"/>
    </row>
    <row r="1330" spans="1:12" x14ac:dyDescent="0.2">
      <c r="A1330" s="41"/>
      <c r="B1330" s="2"/>
      <c r="E1330" s="279"/>
      <c r="F1330" s="280"/>
      <c r="G1330" s="45"/>
      <c r="H1330" s="45"/>
      <c r="I1330" s="278"/>
      <c r="J1330" s="45"/>
      <c r="K1330" s="66"/>
      <c r="L1330" s="66"/>
    </row>
    <row r="1331" spans="1:12" x14ac:dyDescent="0.2">
      <c r="A1331" s="41"/>
      <c r="B1331" s="2"/>
      <c r="E1331" s="279"/>
      <c r="F1331" s="280"/>
      <c r="G1331" s="45"/>
      <c r="H1331" s="45"/>
      <c r="I1331" s="278"/>
      <c r="J1331" s="45"/>
      <c r="K1331" s="66"/>
      <c r="L1331" s="66"/>
    </row>
    <row r="1332" spans="1:12" x14ac:dyDescent="0.2">
      <c r="A1332" s="41"/>
      <c r="B1332" s="2"/>
      <c r="E1332" s="279"/>
      <c r="F1332" s="280"/>
      <c r="G1332" s="45"/>
      <c r="H1332" s="45"/>
      <c r="I1332" s="278"/>
      <c r="J1332" s="45"/>
      <c r="K1332" s="66"/>
      <c r="L1332" s="66"/>
    </row>
    <row r="1333" spans="1:12" x14ac:dyDescent="0.2">
      <c r="A1333" s="41"/>
      <c r="B1333" s="2"/>
      <c r="E1333" s="279"/>
      <c r="F1333" s="280"/>
      <c r="G1333" s="45"/>
      <c r="H1333" s="45"/>
      <c r="I1333" s="278"/>
      <c r="J1333" s="45"/>
      <c r="K1333" s="66"/>
      <c r="L1333" s="66"/>
    </row>
    <row r="1334" spans="1:12" x14ac:dyDescent="0.2">
      <c r="A1334" s="41"/>
      <c r="B1334" s="2"/>
      <c r="E1334" s="279"/>
      <c r="F1334" s="280"/>
      <c r="G1334" s="45"/>
      <c r="H1334" s="45"/>
      <c r="I1334" s="278"/>
      <c r="J1334" s="45"/>
      <c r="K1334" s="66"/>
      <c r="L1334" s="66"/>
    </row>
    <row r="1335" spans="1:12" x14ac:dyDescent="0.2">
      <c r="A1335" s="41"/>
      <c r="B1335" s="2"/>
      <c r="E1335" s="279"/>
      <c r="F1335" s="280"/>
      <c r="G1335" s="45"/>
      <c r="H1335" s="45"/>
      <c r="I1335" s="278"/>
      <c r="J1335" s="45"/>
      <c r="K1335" s="66"/>
      <c r="L1335" s="66"/>
    </row>
    <row r="1336" spans="1:12" x14ac:dyDescent="0.2">
      <c r="A1336" s="41"/>
      <c r="B1336" s="2"/>
      <c r="E1336" s="279"/>
      <c r="F1336" s="280"/>
      <c r="G1336" s="45"/>
      <c r="H1336" s="45"/>
      <c r="I1336" s="278"/>
      <c r="J1336" s="45"/>
      <c r="K1336" s="66"/>
      <c r="L1336" s="66"/>
    </row>
    <row r="1337" spans="1:12" x14ac:dyDescent="0.2">
      <c r="A1337" s="41"/>
      <c r="B1337" s="2"/>
      <c r="E1337" s="279"/>
      <c r="F1337" s="280"/>
      <c r="G1337" s="45"/>
      <c r="H1337" s="45"/>
      <c r="I1337" s="278"/>
      <c r="J1337" s="45"/>
      <c r="K1337" s="66"/>
      <c r="L1337" s="66"/>
    </row>
    <row r="1338" spans="1:12" x14ac:dyDescent="0.2">
      <c r="A1338" s="41"/>
      <c r="B1338" s="2"/>
      <c r="E1338" s="279"/>
      <c r="F1338" s="280"/>
      <c r="G1338" s="45"/>
      <c r="H1338" s="45"/>
      <c r="I1338" s="278"/>
      <c r="J1338" s="45"/>
      <c r="K1338" s="66"/>
      <c r="L1338" s="66"/>
    </row>
    <row r="1339" spans="1:12" x14ac:dyDescent="0.2">
      <c r="A1339" s="41"/>
      <c r="B1339" s="2"/>
      <c r="E1339" s="279"/>
      <c r="F1339" s="280"/>
      <c r="G1339" s="45"/>
      <c r="H1339" s="45"/>
      <c r="I1339" s="278"/>
      <c r="J1339" s="45"/>
      <c r="K1339" s="66"/>
      <c r="L1339" s="66"/>
    </row>
    <row r="1340" spans="1:12" x14ac:dyDescent="0.2">
      <c r="A1340" s="41"/>
      <c r="B1340" s="2"/>
      <c r="E1340" s="279"/>
      <c r="F1340" s="280"/>
      <c r="G1340" s="45"/>
      <c r="H1340" s="45"/>
      <c r="I1340" s="278"/>
      <c r="J1340" s="45"/>
      <c r="K1340" s="66"/>
      <c r="L1340" s="66"/>
    </row>
    <row r="1341" spans="1:12" x14ac:dyDescent="0.2">
      <c r="A1341" s="41"/>
      <c r="B1341" s="2"/>
      <c r="E1341" s="279"/>
      <c r="F1341" s="280"/>
      <c r="G1341" s="45"/>
      <c r="H1341" s="45"/>
      <c r="I1341" s="278"/>
      <c r="J1341" s="45"/>
      <c r="K1341" s="66"/>
      <c r="L1341" s="66"/>
    </row>
    <row r="1342" spans="1:12" x14ac:dyDescent="0.2">
      <c r="A1342" s="41"/>
      <c r="B1342" s="2"/>
      <c r="E1342" s="279"/>
      <c r="F1342" s="280"/>
      <c r="G1342" s="45"/>
      <c r="H1342" s="45"/>
      <c r="I1342" s="278"/>
      <c r="J1342" s="45"/>
      <c r="K1342" s="66"/>
      <c r="L1342" s="66"/>
    </row>
    <row r="1343" spans="1:12" x14ac:dyDescent="0.2">
      <c r="A1343" s="41"/>
      <c r="B1343" s="2"/>
      <c r="E1343" s="279"/>
      <c r="F1343" s="280"/>
      <c r="G1343" s="45"/>
      <c r="H1343" s="45"/>
      <c r="I1343" s="278"/>
      <c r="J1343" s="45"/>
      <c r="K1343" s="66"/>
      <c r="L1343" s="66"/>
    </row>
    <row r="1344" spans="1:12" x14ac:dyDescent="0.2">
      <c r="A1344" s="41"/>
      <c r="B1344" s="2"/>
      <c r="E1344" s="279"/>
      <c r="F1344" s="280"/>
      <c r="G1344" s="45"/>
      <c r="H1344" s="45"/>
      <c r="I1344" s="278"/>
      <c r="J1344" s="45"/>
      <c r="K1344" s="66"/>
      <c r="L1344" s="66"/>
    </row>
    <row r="1345" spans="1:12" x14ac:dyDescent="0.2">
      <c r="A1345" s="41"/>
      <c r="B1345" s="2"/>
      <c r="E1345" s="279"/>
      <c r="F1345" s="280"/>
      <c r="G1345" s="45"/>
      <c r="H1345" s="45"/>
      <c r="I1345" s="278"/>
      <c r="J1345" s="45"/>
      <c r="K1345" s="66"/>
      <c r="L1345" s="66"/>
    </row>
    <row r="1346" spans="1:12" x14ac:dyDescent="0.2">
      <c r="A1346" s="41"/>
      <c r="B1346" s="2"/>
      <c r="E1346" s="279"/>
      <c r="F1346" s="280"/>
      <c r="G1346" s="45"/>
      <c r="H1346" s="45"/>
      <c r="I1346" s="278"/>
      <c r="J1346" s="45"/>
      <c r="K1346" s="66"/>
      <c r="L1346" s="66"/>
    </row>
    <row r="1347" spans="1:12" x14ac:dyDescent="0.2">
      <c r="A1347" s="41"/>
      <c r="B1347" s="2"/>
      <c r="E1347" s="279"/>
      <c r="F1347" s="280"/>
      <c r="G1347" s="45"/>
      <c r="H1347" s="45"/>
      <c r="I1347" s="278"/>
      <c r="J1347" s="45"/>
      <c r="K1347" s="66"/>
      <c r="L1347" s="66"/>
    </row>
    <row r="1348" spans="1:12" x14ac:dyDescent="0.2">
      <c r="A1348" s="41"/>
      <c r="B1348" s="2"/>
      <c r="E1348" s="279"/>
      <c r="F1348" s="280"/>
      <c r="G1348" s="45"/>
      <c r="H1348" s="45"/>
      <c r="I1348" s="278"/>
      <c r="J1348" s="45"/>
      <c r="K1348" s="66"/>
      <c r="L1348" s="66"/>
    </row>
    <row r="1349" spans="1:12" x14ac:dyDescent="0.2">
      <c r="A1349" s="41"/>
      <c r="B1349" s="2"/>
      <c r="E1349" s="279"/>
      <c r="F1349" s="280"/>
      <c r="G1349" s="45"/>
      <c r="H1349" s="45"/>
      <c r="I1349" s="278"/>
      <c r="J1349" s="45"/>
      <c r="K1349" s="66"/>
      <c r="L1349" s="66"/>
    </row>
    <row r="1350" spans="1:12" x14ac:dyDescent="0.2">
      <c r="A1350" s="41"/>
      <c r="B1350" s="2"/>
      <c r="E1350" s="279"/>
      <c r="F1350" s="280"/>
      <c r="G1350" s="45"/>
      <c r="H1350" s="45"/>
      <c r="I1350" s="278"/>
      <c r="J1350" s="45"/>
      <c r="K1350" s="66"/>
      <c r="L1350" s="66"/>
    </row>
    <row r="1351" spans="1:12" x14ac:dyDescent="0.2">
      <c r="A1351" s="41"/>
      <c r="B1351" s="2"/>
      <c r="E1351" s="279"/>
      <c r="F1351" s="280"/>
      <c r="G1351" s="45"/>
      <c r="H1351" s="45"/>
      <c r="I1351" s="278"/>
      <c r="J1351" s="45"/>
      <c r="K1351" s="66"/>
      <c r="L1351" s="66"/>
    </row>
    <row r="1352" spans="1:12" x14ac:dyDescent="0.2">
      <c r="A1352" s="41"/>
      <c r="B1352" s="2"/>
      <c r="E1352" s="279"/>
      <c r="F1352" s="280"/>
      <c r="G1352" s="45"/>
      <c r="H1352" s="45"/>
      <c r="I1352" s="278"/>
      <c r="J1352" s="45"/>
      <c r="K1352" s="66"/>
      <c r="L1352" s="66"/>
    </row>
    <row r="1353" spans="1:12" x14ac:dyDescent="0.2">
      <c r="A1353" s="41"/>
      <c r="B1353" s="2"/>
      <c r="E1353" s="279"/>
      <c r="F1353" s="280"/>
      <c r="G1353" s="45"/>
      <c r="H1353" s="45"/>
      <c r="I1353" s="278"/>
      <c r="J1353" s="45"/>
      <c r="K1353" s="66"/>
      <c r="L1353" s="66"/>
    </row>
    <row r="1354" spans="1:12" x14ac:dyDescent="0.2">
      <c r="A1354" s="41"/>
      <c r="B1354" s="2"/>
      <c r="E1354" s="279"/>
      <c r="F1354" s="280"/>
      <c r="G1354" s="45"/>
      <c r="H1354" s="45"/>
      <c r="I1354" s="278"/>
      <c r="J1354" s="45"/>
      <c r="K1354" s="66"/>
      <c r="L1354" s="66"/>
    </row>
    <row r="1355" spans="1:12" x14ac:dyDescent="0.2">
      <c r="A1355" s="41"/>
      <c r="B1355" s="2"/>
      <c r="E1355" s="279"/>
      <c r="F1355" s="280"/>
      <c r="G1355" s="45"/>
      <c r="H1355" s="45"/>
      <c r="I1355" s="278"/>
      <c r="J1355" s="45"/>
      <c r="K1355" s="66"/>
      <c r="L1355" s="66"/>
    </row>
    <row r="1356" spans="1:12" x14ac:dyDescent="0.2">
      <c r="A1356" s="41"/>
      <c r="B1356" s="2"/>
      <c r="E1356" s="279"/>
      <c r="F1356" s="280"/>
      <c r="G1356" s="45"/>
      <c r="H1356" s="45"/>
      <c r="I1356" s="278"/>
      <c r="J1356" s="45"/>
      <c r="K1356" s="66"/>
      <c r="L1356" s="66"/>
    </row>
    <row r="1357" spans="1:12" x14ac:dyDescent="0.2">
      <c r="A1357" s="41"/>
      <c r="B1357" s="2"/>
      <c r="E1357" s="279"/>
      <c r="F1357" s="280"/>
      <c r="G1357" s="45"/>
      <c r="H1357" s="45"/>
      <c r="I1357" s="278"/>
      <c r="J1357" s="45"/>
      <c r="K1357" s="66"/>
      <c r="L1357" s="66"/>
    </row>
    <row r="1358" spans="1:12" x14ac:dyDescent="0.2">
      <c r="A1358" s="41"/>
      <c r="B1358" s="2"/>
      <c r="E1358" s="279"/>
      <c r="F1358" s="280"/>
      <c r="G1358" s="45"/>
      <c r="H1358" s="45"/>
      <c r="I1358" s="278"/>
      <c r="J1358" s="45"/>
      <c r="K1358" s="66"/>
      <c r="L1358" s="66"/>
    </row>
    <row r="1359" spans="1:12" x14ac:dyDescent="0.2">
      <c r="A1359" s="41"/>
      <c r="B1359" s="2"/>
      <c r="E1359" s="279"/>
      <c r="F1359" s="280"/>
      <c r="G1359" s="45"/>
      <c r="H1359" s="45"/>
      <c r="I1359" s="278"/>
      <c r="J1359" s="45"/>
      <c r="K1359" s="66"/>
      <c r="L1359" s="66"/>
    </row>
    <row r="1360" spans="1:12" x14ac:dyDescent="0.2">
      <c r="A1360" s="41"/>
      <c r="B1360" s="2"/>
      <c r="E1360" s="279"/>
      <c r="F1360" s="280"/>
      <c r="G1360" s="45"/>
      <c r="H1360" s="45"/>
      <c r="I1360" s="278"/>
      <c r="J1360" s="45"/>
      <c r="K1360" s="66"/>
      <c r="L1360" s="66"/>
    </row>
    <row r="1361" spans="1:12" x14ac:dyDescent="0.2">
      <c r="A1361" s="41"/>
      <c r="B1361" s="2"/>
      <c r="E1361" s="279"/>
      <c r="F1361" s="280"/>
      <c r="G1361" s="45"/>
      <c r="H1361" s="45"/>
      <c r="I1361" s="278"/>
      <c r="J1361" s="45"/>
      <c r="K1361" s="66"/>
      <c r="L1361" s="66"/>
    </row>
    <row r="1362" spans="1:12" x14ac:dyDescent="0.2">
      <c r="A1362" s="41"/>
      <c r="B1362" s="2"/>
      <c r="E1362" s="279"/>
      <c r="F1362" s="280"/>
      <c r="G1362" s="45"/>
      <c r="H1362" s="45"/>
      <c r="I1362" s="278"/>
      <c r="J1362" s="45"/>
      <c r="K1362" s="66"/>
      <c r="L1362" s="66"/>
    </row>
    <row r="1363" spans="1:12" x14ac:dyDescent="0.2">
      <c r="A1363" s="41"/>
      <c r="B1363" s="2"/>
      <c r="E1363" s="279"/>
      <c r="F1363" s="280"/>
      <c r="G1363" s="45"/>
      <c r="H1363" s="45"/>
      <c r="I1363" s="278"/>
      <c r="J1363" s="45"/>
      <c r="K1363" s="66"/>
      <c r="L1363" s="66"/>
    </row>
    <row r="1364" spans="1:12" x14ac:dyDescent="0.2">
      <c r="A1364" s="41"/>
      <c r="B1364" s="2"/>
      <c r="E1364" s="279"/>
      <c r="F1364" s="280"/>
      <c r="G1364" s="45"/>
      <c r="H1364" s="45"/>
      <c r="I1364" s="278"/>
      <c r="J1364" s="45"/>
      <c r="K1364" s="66"/>
      <c r="L1364" s="66"/>
    </row>
    <row r="1365" spans="1:12" x14ac:dyDescent="0.2">
      <c r="A1365" s="41"/>
      <c r="B1365" s="2"/>
      <c r="E1365" s="279"/>
      <c r="F1365" s="280"/>
      <c r="G1365" s="45"/>
      <c r="H1365" s="45"/>
      <c r="I1365" s="278"/>
      <c r="J1365" s="45"/>
      <c r="K1365" s="66"/>
      <c r="L1365" s="66"/>
    </row>
    <row r="1366" spans="1:12" x14ac:dyDescent="0.2">
      <c r="A1366" s="41"/>
      <c r="B1366" s="2"/>
      <c r="E1366" s="279"/>
      <c r="F1366" s="280"/>
      <c r="G1366" s="45"/>
      <c r="H1366" s="45"/>
      <c r="I1366" s="278"/>
      <c r="J1366" s="45"/>
      <c r="K1366" s="66"/>
      <c r="L1366" s="66"/>
    </row>
    <row r="1367" spans="1:12" x14ac:dyDescent="0.2">
      <c r="A1367" s="41"/>
      <c r="B1367" s="2"/>
      <c r="E1367" s="279"/>
      <c r="F1367" s="280"/>
      <c r="G1367" s="45"/>
      <c r="H1367" s="45"/>
      <c r="I1367" s="278"/>
      <c r="J1367" s="45"/>
      <c r="K1367" s="66"/>
      <c r="L1367" s="66"/>
    </row>
    <row r="1368" spans="1:12" x14ac:dyDescent="0.2">
      <c r="A1368" s="41"/>
      <c r="B1368" s="2"/>
      <c r="E1368" s="279"/>
      <c r="F1368" s="280"/>
      <c r="G1368" s="45"/>
      <c r="H1368" s="45"/>
      <c r="I1368" s="278"/>
      <c r="J1368" s="45"/>
      <c r="K1368" s="66"/>
      <c r="L1368" s="66"/>
    </row>
    <row r="1369" spans="1:12" x14ac:dyDescent="0.2">
      <c r="A1369" s="41"/>
      <c r="B1369" s="2"/>
      <c r="E1369" s="279"/>
      <c r="F1369" s="280"/>
      <c r="G1369" s="45"/>
      <c r="H1369" s="45"/>
      <c r="I1369" s="278"/>
      <c r="J1369" s="45"/>
      <c r="K1369" s="66"/>
      <c r="L1369" s="66"/>
    </row>
    <row r="1370" spans="1:12" x14ac:dyDescent="0.2">
      <c r="A1370" s="41"/>
      <c r="B1370" s="2"/>
      <c r="E1370" s="279"/>
      <c r="F1370" s="280"/>
      <c r="G1370" s="45"/>
      <c r="H1370" s="45"/>
      <c r="I1370" s="278"/>
      <c r="J1370" s="45"/>
      <c r="K1370" s="66"/>
      <c r="L1370" s="66"/>
    </row>
    <row r="1371" spans="1:12" x14ac:dyDescent="0.2">
      <c r="A1371" s="41"/>
      <c r="B1371" s="2"/>
      <c r="E1371" s="279"/>
      <c r="F1371" s="280"/>
      <c r="G1371" s="45"/>
      <c r="H1371" s="45"/>
      <c r="I1371" s="278"/>
      <c r="J1371" s="45"/>
      <c r="K1371" s="66"/>
      <c r="L1371" s="66"/>
    </row>
    <row r="1372" spans="1:12" x14ac:dyDescent="0.2">
      <c r="A1372" s="41"/>
      <c r="B1372" s="2"/>
      <c r="E1372" s="279"/>
      <c r="F1372" s="280"/>
      <c r="G1372" s="45"/>
      <c r="H1372" s="45"/>
      <c r="I1372" s="278"/>
      <c r="J1372" s="45"/>
      <c r="K1372" s="66"/>
      <c r="L1372" s="66"/>
    </row>
    <row r="1373" spans="1:12" x14ac:dyDescent="0.2">
      <c r="A1373" s="41"/>
      <c r="B1373" s="2"/>
      <c r="E1373" s="279"/>
      <c r="F1373" s="280"/>
      <c r="G1373" s="45"/>
      <c r="H1373" s="45"/>
      <c r="I1373" s="278"/>
      <c r="J1373" s="45"/>
      <c r="K1373" s="66"/>
      <c r="L1373" s="66"/>
    </row>
    <row r="1374" spans="1:12" x14ac:dyDescent="0.2">
      <c r="A1374" s="41"/>
      <c r="B1374" s="2"/>
      <c r="E1374" s="279"/>
      <c r="F1374" s="280"/>
      <c r="G1374" s="45"/>
      <c r="H1374" s="45"/>
      <c r="I1374" s="278"/>
      <c r="J1374" s="45"/>
      <c r="K1374" s="66"/>
      <c r="L1374" s="66"/>
    </row>
    <row r="1375" spans="1:12" x14ac:dyDescent="0.2">
      <c r="A1375" s="41"/>
      <c r="B1375" s="2"/>
      <c r="E1375" s="279"/>
      <c r="F1375" s="280"/>
      <c r="G1375" s="45"/>
      <c r="H1375" s="45"/>
      <c r="I1375" s="278"/>
      <c r="J1375" s="45"/>
      <c r="K1375" s="66"/>
      <c r="L1375" s="66"/>
    </row>
    <row r="1376" spans="1:12" x14ac:dyDescent="0.2">
      <c r="A1376" s="41"/>
      <c r="B1376" s="2"/>
      <c r="E1376" s="279"/>
      <c r="F1376" s="280"/>
      <c r="G1376" s="45"/>
      <c r="H1376" s="45"/>
      <c r="I1376" s="278"/>
      <c r="J1376" s="45"/>
      <c r="K1376" s="66"/>
      <c r="L1376" s="66"/>
    </row>
    <row r="1377" spans="1:12" x14ac:dyDescent="0.2">
      <c r="A1377" s="41"/>
      <c r="B1377" s="2"/>
      <c r="E1377" s="279"/>
      <c r="F1377" s="280"/>
      <c r="G1377" s="45"/>
      <c r="H1377" s="45"/>
      <c r="I1377" s="278"/>
      <c r="J1377" s="45"/>
      <c r="K1377" s="66"/>
      <c r="L1377" s="66"/>
    </row>
    <row r="1378" spans="1:12" x14ac:dyDescent="0.2">
      <c r="A1378" s="41"/>
      <c r="B1378" s="2"/>
      <c r="E1378" s="279"/>
      <c r="F1378" s="280"/>
      <c r="G1378" s="45"/>
      <c r="H1378" s="45"/>
      <c r="I1378" s="278"/>
      <c r="J1378" s="45"/>
      <c r="K1378" s="66"/>
      <c r="L1378" s="66"/>
    </row>
    <row r="1379" spans="1:12" x14ac:dyDescent="0.2">
      <c r="A1379" s="41"/>
      <c r="B1379" s="2"/>
      <c r="E1379" s="279"/>
      <c r="F1379" s="280"/>
      <c r="G1379" s="45"/>
      <c r="H1379" s="45"/>
      <c r="I1379" s="278"/>
      <c r="J1379" s="45"/>
      <c r="K1379" s="66"/>
      <c r="L1379" s="66"/>
    </row>
    <row r="1380" spans="1:12" x14ac:dyDescent="0.2">
      <c r="A1380" s="41"/>
      <c r="B1380" s="2"/>
      <c r="E1380" s="279"/>
      <c r="F1380" s="280"/>
      <c r="G1380" s="45"/>
      <c r="H1380" s="45"/>
      <c r="I1380" s="278"/>
      <c r="J1380" s="45"/>
      <c r="K1380" s="66"/>
      <c r="L1380" s="66"/>
    </row>
    <row r="1381" spans="1:12" x14ac:dyDescent="0.2">
      <c r="A1381" s="41"/>
      <c r="B1381" s="2"/>
      <c r="E1381" s="279"/>
      <c r="F1381" s="280"/>
      <c r="G1381" s="45"/>
      <c r="H1381" s="45"/>
      <c r="I1381" s="278"/>
      <c r="J1381" s="45"/>
      <c r="K1381" s="66"/>
      <c r="L1381" s="66"/>
    </row>
    <row r="1382" spans="1:12" x14ac:dyDescent="0.2">
      <c r="A1382" s="41"/>
      <c r="B1382" s="2"/>
      <c r="E1382" s="279"/>
      <c r="F1382" s="280"/>
      <c r="G1382" s="45"/>
      <c r="H1382" s="45"/>
      <c r="I1382" s="278"/>
      <c r="J1382" s="45"/>
      <c r="K1382" s="66"/>
      <c r="L1382" s="66"/>
    </row>
    <row r="1383" spans="1:12" x14ac:dyDescent="0.2">
      <c r="A1383" s="41"/>
      <c r="B1383" s="2"/>
      <c r="E1383" s="279"/>
      <c r="F1383" s="280"/>
      <c r="G1383" s="45"/>
      <c r="H1383" s="45"/>
      <c r="I1383" s="278"/>
      <c r="J1383" s="45"/>
      <c r="K1383" s="66"/>
      <c r="L1383" s="66"/>
    </row>
    <row r="1384" spans="1:12" x14ac:dyDescent="0.2">
      <c r="A1384" s="41"/>
      <c r="B1384" s="2"/>
      <c r="E1384" s="279"/>
      <c r="F1384" s="280"/>
      <c r="G1384" s="45"/>
      <c r="H1384" s="45"/>
      <c r="I1384" s="278"/>
      <c r="J1384" s="45"/>
      <c r="K1384" s="66"/>
      <c r="L1384" s="66"/>
    </row>
    <row r="1385" spans="1:12" x14ac:dyDescent="0.2">
      <c r="A1385" s="41"/>
      <c r="B1385" s="2"/>
      <c r="E1385" s="279"/>
      <c r="F1385" s="280"/>
      <c r="G1385" s="45"/>
      <c r="H1385" s="45"/>
      <c r="I1385" s="278"/>
      <c r="J1385" s="45"/>
      <c r="K1385" s="66"/>
      <c r="L1385" s="66"/>
    </row>
    <row r="1386" spans="1:12" x14ac:dyDescent="0.2">
      <c r="A1386" s="41"/>
      <c r="B1386" s="2"/>
      <c r="E1386" s="279"/>
      <c r="F1386" s="280"/>
      <c r="G1386" s="45"/>
      <c r="H1386" s="45"/>
      <c r="I1386" s="278"/>
      <c r="J1386" s="45"/>
      <c r="K1386" s="66"/>
      <c r="L1386" s="66"/>
    </row>
    <row r="1387" spans="1:12" x14ac:dyDescent="0.2">
      <c r="A1387" s="41"/>
      <c r="B1387" s="2"/>
      <c r="E1387" s="279"/>
      <c r="F1387" s="280"/>
      <c r="G1387" s="45"/>
      <c r="H1387" s="45"/>
      <c r="I1387" s="278"/>
      <c r="J1387" s="45"/>
      <c r="K1387" s="66"/>
      <c r="L1387" s="66"/>
    </row>
    <row r="1388" spans="1:12" x14ac:dyDescent="0.2">
      <c r="A1388" s="41"/>
      <c r="B1388" s="2"/>
      <c r="E1388" s="279"/>
      <c r="F1388" s="280"/>
      <c r="G1388" s="45"/>
      <c r="H1388" s="45"/>
      <c r="I1388" s="278"/>
      <c r="J1388" s="45"/>
      <c r="K1388" s="66"/>
      <c r="L1388" s="66"/>
    </row>
    <row r="1389" spans="1:12" x14ac:dyDescent="0.2">
      <c r="A1389" s="41"/>
      <c r="B1389" s="2"/>
      <c r="E1389" s="279"/>
      <c r="F1389" s="280"/>
      <c r="G1389" s="45"/>
      <c r="H1389" s="45"/>
      <c r="I1389" s="278"/>
      <c r="J1389" s="45"/>
      <c r="K1389" s="66"/>
      <c r="L1389" s="66"/>
    </row>
    <row r="1390" spans="1:12" x14ac:dyDescent="0.2">
      <c r="A1390" s="41"/>
      <c r="B1390" s="2"/>
      <c r="E1390" s="279"/>
      <c r="F1390" s="280"/>
      <c r="G1390" s="45"/>
      <c r="H1390" s="45"/>
      <c r="I1390" s="278"/>
      <c r="J1390" s="45"/>
      <c r="K1390" s="66"/>
      <c r="L1390" s="66"/>
    </row>
    <row r="1391" spans="1:12" x14ac:dyDescent="0.2">
      <c r="A1391" s="41"/>
      <c r="B1391" s="2"/>
      <c r="E1391" s="279"/>
      <c r="F1391" s="280"/>
      <c r="G1391" s="45"/>
      <c r="H1391" s="45"/>
      <c r="I1391" s="278"/>
      <c r="J1391" s="45"/>
      <c r="K1391" s="66"/>
      <c r="L1391" s="66"/>
    </row>
    <row r="1392" spans="1:12" x14ac:dyDescent="0.2">
      <c r="A1392" s="41"/>
      <c r="B1392" s="2"/>
      <c r="E1392" s="279"/>
      <c r="F1392" s="280"/>
      <c r="G1392" s="45"/>
      <c r="H1392" s="45"/>
      <c r="I1392" s="278"/>
      <c r="J1392" s="45"/>
      <c r="K1392" s="66"/>
      <c r="L1392" s="66"/>
    </row>
    <row r="1393" spans="1:12" x14ac:dyDescent="0.2">
      <c r="A1393" s="41"/>
      <c r="B1393" s="2"/>
      <c r="E1393" s="279"/>
      <c r="F1393" s="280"/>
      <c r="G1393" s="45"/>
      <c r="H1393" s="45"/>
      <c r="I1393" s="278"/>
      <c r="J1393" s="45"/>
      <c r="K1393" s="66"/>
      <c r="L1393" s="66"/>
    </row>
    <row r="1394" spans="1:12" x14ac:dyDescent="0.2">
      <c r="A1394" s="41"/>
      <c r="B1394" s="2"/>
      <c r="E1394" s="279"/>
      <c r="F1394" s="280"/>
      <c r="G1394" s="45"/>
      <c r="H1394" s="45"/>
      <c r="I1394" s="278"/>
      <c r="J1394" s="45"/>
      <c r="K1394" s="66"/>
      <c r="L1394" s="66"/>
    </row>
    <row r="1395" spans="1:12" x14ac:dyDescent="0.2">
      <c r="A1395" s="41"/>
      <c r="B1395" s="2"/>
      <c r="E1395" s="279"/>
      <c r="F1395" s="280"/>
      <c r="G1395" s="45"/>
      <c r="H1395" s="45"/>
      <c r="I1395" s="278"/>
      <c r="J1395" s="45"/>
      <c r="K1395" s="66"/>
      <c r="L1395" s="66"/>
    </row>
    <row r="1396" spans="1:12" x14ac:dyDescent="0.2">
      <c r="A1396" s="41"/>
      <c r="B1396" s="2"/>
      <c r="E1396" s="279"/>
      <c r="F1396" s="280"/>
      <c r="G1396" s="45"/>
      <c r="H1396" s="45"/>
      <c r="I1396" s="278"/>
      <c r="J1396" s="45"/>
      <c r="K1396" s="66"/>
      <c r="L1396" s="66"/>
    </row>
    <row r="1397" spans="1:12" x14ac:dyDescent="0.2">
      <c r="A1397" s="41"/>
      <c r="B1397" s="2"/>
      <c r="E1397" s="279"/>
      <c r="F1397" s="280"/>
      <c r="G1397" s="45"/>
      <c r="H1397" s="45"/>
      <c r="I1397" s="278"/>
      <c r="J1397" s="45"/>
      <c r="K1397" s="66"/>
      <c r="L1397" s="66"/>
    </row>
    <row r="1398" spans="1:12" x14ac:dyDescent="0.2">
      <c r="A1398" s="41"/>
      <c r="B1398" s="2"/>
      <c r="E1398" s="279"/>
      <c r="F1398" s="280"/>
      <c r="G1398" s="45"/>
      <c r="H1398" s="45"/>
      <c r="I1398" s="278"/>
      <c r="J1398" s="45"/>
      <c r="K1398" s="66"/>
      <c r="L1398" s="66"/>
    </row>
    <row r="1399" spans="1:12" x14ac:dyDescent="0.2">
      <c r="A1399" s="41"/>
      <c r="B1399" s="2"/>
      <c r="E1399" s="279"/>
      <c r="F1399" s="280"/>
      <c r="G1399" s="45"/>
      <c r="H1399" s="45"/>
      <c r="I1399" s="278"/>
      <c r="J1399" s="45"/>
      <c r="K1399" s="66"/>
      <c r="L1399" s="66"/>
    </row>
    <row r="1400" spans="1:12" x14ac:dyDescent="0.2">
      <c r="A1400" s="41"/>
      <c r="B1400" s="2"/>
      <c r="E1400" s="279"/>
      <c r="F1400" s="280"/>
      <c r="G1400" s="45"/>
      <c r="H1400" s="45"/>
      <c r="I1400" s="278"/>
      <c r="J1400" s="45"/>
      <c r="K1400" s="66"/>
      <c r="L1400" s="66"/>
    </row>
    <row r="1401" spans="1:12" x14ac:dyDescent="0.2">
      <c r="A1401" s="41"/>
      <c r="B1401" s="2"/>
      <c r="E1401" s="279"/>
      <c r="F1401" s="280"/>
      <c r="G1401" s="45"/>
      <c r="H1401" s="45"/>
      <c r="I1401" s="278"/>
      <c r="J1401" s="45"/>
      <c r="K1401" s="66"/>
      <c r="L1401" s="66"/>
    </row>
    <row r="1402" spans="1:12" x14ac:dyDescent="0.2">
      <c r="A1402" s="41"/>
      <c r="B1402" s="2"/>
      <c r="E1402" s="279"/>
      <c r="F1402" s="280"/>
      <c r="G1402" s="45"/>
      <c r="H1402" s="45"/>
      <c r="I1402" s="278"/>
      <c r="J1402" s="45"/>
      <c r="K1402" s="66"/>
      <c r="L1402" s="66"/>
    </row>
    <row r="1403" spans="1:12" x14ac:dyDescent="0.2">
      <c r="A1403" s="41"/>
      <c r="B1403" s="2"/>
      <c r="E1403" s="279"/>
      <c r="F1403" s="280"/>
      <c r="G1403" s="45"/>
      <c r="H1403" s="45"/>
      <c r="I1403" s="278"/>
      <c r="J1403" s="45"/>
      <c r="K1403" s="66"/>
      <c r="L1403" s="66"/>
    </row>
    <row r="1404" spans="1:12" x14ac:dyDescent="0.2">
      <c r="A1404" s="41"/>
      <c r="B1404" s="2"/>
      <c r="E1404" s="279"/>
      <c r="F1404" s="280"/>
      <c r="G1404" s="45"/>
      <c r="H1404" s="45"/>
      <c r="I1404" s="278"/>
      <c r="J1404" s="45"/>
      <c r="K1404" s="66"/>
      <c r="L1404" s="66"/>
    </row>
    <row r="1405" spans="1:12" x14ac:dyDescent="0.2">
      <c r="A1405" s="41"/>
      <c r="B1405" s="2"/>
      <c r="E1405" s="279"/>
      <c r="F1405" s="280"/>
      <c r="G1405" s="45"/>
      <c r="H1405" s="45"/>
      <c r="I1405" s="278"/>
      <c r="J1405" s="45"/>
      <c r="K1405" s="66"/>
      <c r="L1405" s="66"/>
    </row>
    <row r="1406" spans="1:12" x14ac:dyDescent="0.2">
      <c r="A1406" s="41"/>
      <c r="B1406" s="2"/>
      <c r="E1406" s="279"/>
      <c r="F1406" s="280"/>
      <c r="G1406" s="45"/>
      <c r="H1406" s="45"/>
      <c r="I1406" s="278"/>
      <c r="J1406" s="45"/>
      <c r="K1406" s="66"/>
      <c r="L1406" s="66"/>
    </row>
    <row r="1407" spans="1:12" x14ac:dyDescent="0.2">
      <c r="A1407" s="41"/>
      <c r="B1407" s="2"/>
      <c r="E1407" s="279"/>
      <c r="F1407" s="280"/>
      <c r="G1407" s="45"/>
      <c r="H1407" s="45"/>
      <c r="I1407" s="278"/>
      <c r="J1407" s="45"/>
      <c r="K1407" s="66"/>
      <c r="L1407" s="66"/>
    </row>
    <row r="1408" spans="1:12" x14ac:dyDescent="0.2">
      <c r="A1408" s="41"/>
      <c r="B1408" s="2"/>
      <c r="E1408" s="279"/>
      <c r="F1408" s="280"/>
      <c r="G1408" s="45"/>
      <c r="H1408" s="45"/>
      <c r="I1408" s="278"/>
      <c r="J1408" s="45"/>
      <c r="K1408" s="66"/>
      <c r="L1408" s="66"/>
    </row>
    <row r="1409" spans="1:12" x14ac:dyDescent="0.2">
      <c r="A1409" s="41"/>
      <c r="B1409" s="2"/>
      <c r="E1409" s="279"/>
      <c r="F1409" s="280"/>
      <c r="G1409" s="45"/>
      <c r="H1409" s="45"/>
      <c r="I1409" s="278"/>
      <c r="J1409" s="45"/>
      <c r="K1409" s="66"/>
      <c r="L1409" s="66"/>
    </row>
    <row r="1410" spans="1:12" x14ac:dyDescent="0.2">
      <c r="A1410" s="41"/>
      <c r="B1410" s="2"/>
      <c r="E1410" s="279"/>
      <c r="F1410" s="280"/>
      <c r="G1410" s="45"/>
      <c r="H1410" s="45"/>
      <c r="I1410" s="278"/>
      <c r="J1410" s="45"/>
      <c r="K1410" s="66"/>
      <c r="L1410" s="66"/>
    </row>
    <row r="1411" spans="1:12" x14ac:dyDescent="0.2">
      <c r="A1411" s="41"/>
      <c r="B1411" s="2"/>
      <c r="E1411" s="279"/>
      <c r="F1411" s="280"/>
      <c r="G1411" s="45"/>
      <c r="H1411" s="45"/>
      <c r="I1411" s="278"/>
      <c r="J1411" s="45"/>
      <c r="K1411" s="66"/>
      <c r="L1411" s="66"/>
    </row>
    <row r="1412" spans="1:12" x14ac:dyDescent="0.2">
      <c r="A1412" s="41"/>
      <c r="B1412" s="2"/>
      <c r="E1412" s="279"/>
      <c r="F1412" s="280"/>
      <c r="G1412" s="45"/>
      <c r="H1412" s="45"/>
      <c r="I1412" s="278"/>
      <c r="J1412" s="45"/>
      <c r="K1412" s="66"/>
      <c r="L1412" s="66"/>
    </row>
    <row r="1413" spans="1:12" x14ac:dyDescent="0.2">
      <c r="A1413" s="41"/>
      <c r="B1413" s="2"/>
      <c r="E1413" s="279"/>
      <c r="F1413" s="280"/>
      <c r="G1413" s="45"/>
      <c r="H1413" s="45"/>
      <c r="I1413" s="278"/>
      <c r="J1413" s="45"/>
      <c r="K1413" s="66"/>
      <c r="L1413" s="66"/>
    </row>
    <row r="1414" spans="1:12" x14ac:dyDescent="0.2">
      <c r="A1414" s="41"/>
      <c r="B1414" s="2"/>
      <c r="E1414" s="279"/>
      <c r="F1414" s="280"/>
      <c r="G1414" s="45"/>
      <c r="H1414" s="45"/>
      <c r="I1414" s="278"/>
      <c r="J1414" s="45"/>
      <c r="K1414" s="66"/>
      <c r="L1414" s="66"/>
    </row>
    <row r="1415" spans="1:12" x14ac:dyDescent="0.2">
      <c r="A1415" s="41"/>
      <c r="B1415" s="2"/>
      <c r="E1415" s="279"/>
      <c r="F1415" s="280"/>
      <c r="G1415" s="45"/>
      <c r="H1415" s="45"/>
      <c r="I1415" s="278"/>
      <c r="J1415" s="45"/>
      <c r="K1415" s="66"/>
      <c r="L1415" s="66"/>
    </row>
    <row r="1416" spans="1:12" x14ac:dyDescent="0.2">
      <c r="A1416" s="41"/>
      <c r="B1416" s="2"/>
      <c r="E1416" s="279"/>
      <c r="F1416" s="280"/>
      <c r="G1416" s="45"/>
      <c r="H1416" s="45"/>
      <c r="I1416" s="278"/>
      <c r="J1416" s="45"/>
      <c r="K1416" s="66"/>
      <c r="L1416" s="66"/>
    </row>
    <row r="1417" spans="1:12" x14ac:dyDescent="0.2">
      <c r="A1417" s="41"/>
      <c r="B1417" s="2"/>
      <c r="E1417" s="279"/>
      <c r="F1417" s="280"/>
      <c r="G1417" s="45"/>
      <c r="H1417" s="45"/>
      <c r="I1417" s="278"/>
      <c r="J1417" s="45"/>
      <c r="K1417" s="66"/>
      <c r="L1417" s="66"/>
    </row>
    <row r="1418" spans="1:12" x14ac:dyDescent="0.2">
      <c r="A1418" s="41"/>
      <c r="B1418" s="2"/>
      <c r="E1418" s="279"/>
      <c r="F1418" s="280"/>
      <c r="G1418" s="45"/>
      <c r="H1418" s="45"/>
      <c r="I1418" s="278"/>
      <c r="J1418" s="45"/>
      <c r="K1418" s="66"/>
      <c r="L1418" s="66"/>
    </row>
    <row r="1419" spans="1:12" x14ac:dyDescent="0.2">
      <c r="A1419" s="41"/>
      <c r="B1419" s="2"/>
      <c r="E1419" s="279"/>
      <c r="F1419" s="280"/>
      <c r="G1419" s="45"/>
      <c r="H1419" s="45"/>
      <c r="I1419" s="278"/>
      <c r="J1419" s="45"/>
      <c r="K1419" s="66"/>
      <c r="L1419" s="66"/>
    </row>
    <row r="1420" spans="1:12" x14ac:dyDescent="0.2">
      <c r="A1420" s="41"/>
      <c r="B1420" s="2"/>
      <c r="E1420" s="279"/>
      <c r="F1420" s="280"/>
      <c r="G1420" s="45"/>
      <c r="H1420" s="45"/>
      <c r="I1420" s="278"/>
      <c r="J1420" s="45"/>
      <c r="K1420" s="66"/>
      <c r="L1420" s="66"/>
    </row>
    <row r="1421" spans="1:12" x14ac:dyDescent="0.2">
      <c r="A1421" s="41"/>
      <c r="B1421" s="2"/>
      <c r="E1421" s="279"/>
      <c r="F1421" s="280"/>
      <c r="G1421" s="45"/>
      <c r="H1421" s="45"/>
      <c r="I1421" s="278"/>
      <c r="J1421" s="45"/>
      <c r="K1421" s="66"/>
      <c r="L1421" s="66"/>
    </row>
    <row r="1422" spans="1:12" x14ac:dyDescent="0.2">
      <c r="A1422" s="41"/>
      <c r="B1422" s="2"/>
      <c r="E1422" s="279"/>
      <c r="F1422" s="280"/>
      <c r="G1422" s="45"/>
      <c r="H1422" s="45"/>
      <c r="I1422" s="278"/>
      <c r="J1422" s="45"/>
      <c r="K1422" s="66"/>
      <c r="L1422" s="66"/>
    </row>
    <row r="1423" spans="1:12" x14ac:dyDescent="0.2">
      <c r="A1423" s="41"/>
      <c r="B1423" s="2"/>
      <c r="E1423" s="279"/>
      <c r="F1423" s="280"/>
      <c r="G1423" s="45"/>
      <c r="H1423" s="45"/>
      <c r="I1423" s="278"/>
      <c r="J1423" s="45"/>
      <c r="K1423" s="66"/>
      <c r="L1423" s="66"/>
    </row>
    <row r="1424" spans="1:12" x14ac:dyDescent="0.2">
      <c r="A1424" s="41"/>
      <c r="B1424" s="2"/>
      <c r="E1424" s="279"/>
      <c r="F1424" s="280"/>
      <c r="G1424" s="45"/>
      <c r="H1424" s="45"/>
      <c r="I1424" s="278"/>
      <c r="J1424" s="45"/>
      <c r="K1424" s="66"/>
      <c r="L1424" s="66"/>
    </row>
    <row r="1425" spans="1:12" x14ac:dyDescent="0.2">
      <c r="A1425" s="41"/>
      <c r="B1425" s="2"/>
      <c r="E1425" s="279"/>
      <c r="F1425" s="280"/>
      <c r="G1425" s="45"/>
      <c r="H1425" s="45"/>
      <c r="I1425" s="278"/>
      <c r="J1425" s="45"/>
      <c r="K1425" s="66"/>
      <c r="L1425" s="66"/>
    </row>
    <row r="1426" spans="1:12" x14ac:dyDescent="0.2">
      <c r="A1426" s="41"/>
      <c r="B1426" s="2"/>
      <c r="E1426" s="279"/>
      <c r="F1426" s="280"/>
      <c r="G1426" s="45"/>
      <c r="H1426" s="45"/>
      <c r="I1426" s="278"/>
      <c r="J1426" s="45"/>
      <c r="K1426" s="66"/>
      <c r="L1426" s="66"/>
    </row>
    <row r="1427" spans="1:12" x14ac:dyDescent="0.2">
      <c r="A1427" s="41"/>
      <c r="B1427" s="2"/>
      <c r="E1427" s="279"/>
      <c r="F1427" s="280"/>
      <c r="G1427" s="45"/>
      <c r="H1427" s="45"/>
      <c r="I1427" s="278"/>
      <c r="J1427" s="45"/>
      <c r="K1427" s="66"/>
      <c r="L1427" s="66"/>
    </row>
    <row r="1428" spans="1:12" x14ac:dyDescent="0.2">
      <c r="A1428" s="41"/>
      <c r="B1428" s="2"/>
      <c r="E1428" s="279"/>
      <c r="F1428" s="280"/>
      <c r="G1428" s="45"/>
      <c r="H1428" s="45"/>
      <c r="I1428" s="278"/>
      <c r="J1428" s="45"/>
      <c r="K1428" s="66"/>
      <c r="L1428" s="66"/>
    </row>
    <row r="1429" spans="1:12" x14ac:dyDescent="0.2">
      <c r="A1429" s="41"/>
      <c r="B1429" s="2"/>
      <c r="E1429" s="279"/>
      <c r="F1429" s="280"/>
      <c r="G1429" s="45"/>
      <c r="H1429" s="45"/>
      <c r="I1429" s="278"/>
      <c r="J1429" s="45"/>
      <c r="K1429" s="66"/>
      <c r="L1429" s="66"/>
    </row>
    <row r="1430" spans="1:12" x14ac:dyDescent="0.2">
      <c r="A1430" s="41"/>
      <c r="B1430" s="2"/>
      <c r="E1430" s="279"/>
      <c r="F1430" s="280"/>
      <c r="G1430" s="45"/>
      <c r="H1430" s="45"/>
      <c r="I1430" s="278"/>
      <c r="J1430" s="45"/>
      <c r="K1430" s="66"/>
      <c r="L1430" s="66"/>
    </row>
    <row r="1431" spans="1:12" x14ac:dyDescent="0.2">
      <c r="A1431" s="41"/>
      <c r="B1431" s="2"/>
      <c r="E1431" s="279"/>
      <c r="F1431" s="280"/>
      <c r="G1431" s="45"/>
      <c r="H1431" s="45"/>
      <c r="I1431" s="278"/>
      <c r="J1431" s="45"/>
      <c r="K1431" s="66"/>
      <c r="L1431" s="66"/>
    </row>
    <row r="1432" spans="1:12" x14ac:dyDescent="0.2">
      <c r="A1432" s="41"/>
      <c r="B1432" s="2"/>
      <c r="E1432" s="279"/>
      <c r="F1432" s="280"/>
      <c r="G1432" s="45"/>
      <c r="H1432" s="45"/>
      <c r="I1432" s="278"/>
      <c r="J1432" s="45"/>
      <c r="K1432" s="66"/>
      <c r="L1432" s="66"/>
    </row>
    <row r="1433" spans="1:12" x14ac:dyDescent="0.2">
      <c r="A1433" s="41"/>
      <c r="B1433" s="2"/>
      <c r="E1433" s="279"/>
      <c r="F1433" s="280"/>
      <c r="G1433" s="45"/>
      <c r="H1433" s="45"/>
      <c r="I1433" s="278"/>
      <c r="J1433" s="45"/>
      <c r="K1433" s="66"/>
      <c r="L1433" s="66"/>
    </row>
    <row r="1434" spans="1:12" x14ac:dyDescent="0.2">
      <c r="A1434" s="41"/>
      <c r="B1434" s="2"/>
      <c r="E1434" s="279"/>
      <c r="F1434" s="280"/>
      <c r="G1434" s="45"/>
      <c r="H1434" s="45"/>
      <c r="I1434" s="278"/>
      <c r="J1434" s="45"/>
      <c r="K1434" s="66"/>
      <c r="L1434" s="66"/>
    </row>
    <row r="1435" spans="1:12" x14ac:dyDescent="0.2">
      <c r="A1435" s="41"/>
      <c r="B1435" s="2"/>
      <c r="E1435" s="279"/>
      <c r="F1435" s="280"/>
      <c r="G1435" s="45"/>
      <c r="H1435" s="45"/>
      <c r="I1435" s="278"/>
      <c r="J1435" s="45"/>
      <c r="K1435" s="66"/>
      <c r="L1435" s="66"/>
    </row>
    <row r="1436" spans="1:12" x14ac:dyDescent="0.2">
      <c r="A1436" s="41"/>
      <c r="B1436" s="2"/>
      <c r="E1436" s="279"/>
      <c r="F1436" s="280"/>
      <c r="G1436" s="45"/>
      <c r="H1436" s="45"/>
      <c r="I1436" s="278"/>
      <c r="J1436" s="45"/>
      <c r="K1436" s="66"/>
      <c r="L1436" s="66"/>
    </row>
    <row r="1437" spans="1:12" x14ac:dyDescent="0.2">
      <c r="A1437" s="41"/>
      <c r="B1437" s="2"/>
      <c r="E1437" s="279"/>
      <c r="F1437" s="280"/>
      <c r="G1437" s="45"/>
      <c r="H1437" s="45"/>
      <c r="I1437" s="278"/>
      <c r="J1437" s="45"/>
      <c r="K1437" s="66"/>
      <c r="L1437" s="66"/>
    </row>
    <row r="1438" spans="1:12" x14ac:dyDescent="0.2">
      <c r="A1438" s="41"/>
      <c r="B1438" s="2"/>
      <c r="E1438" s="279"/>
      <c r="F1438" s="280"/>
      <c r="G1438" s="45"/>
      <c r="H1438" s="45"/>
      <c r="I1438" s="278"/>
      <c r="J1438" s="45"/>
      <c r="K1438" s="66"/>
      <c r="L1438" s="66"/>
    </row>
    <row r="1439" spans="1:12" x14ac:dyDescent="0.2">
      <c r="A1439" s="41"/>
      <c r="B1439" s="2"/>
      <c r="E1439" s="279"/>
      <c r="F1439" s="280"/>
      <c r="G1439" s="45"/>
      <c r="H1439" s="45"/>
      <c r="I1439" s="278"/>
      <c r="J1439" s="45"/>
      <c r="K1439" s="66"/>
      <c r="L1439" s="66"/>
    </row>
    <row r="1440" spans="1:12" x14ac:dyDescent="0.2">
      <c r="A1440" s="41"/>
      <c r="B1440" s="2"/>
      <c r="E1440" s="279"/>
      <c r="F1440" s="280"/>
      <c r="G1440" s="45"/>
      <c r="H1440" s="45"/>
      <c r="I1440" s="278"/>
      <c r="J1440" s="45"/>
      <c r="K1440" s="66"/>
      <c r="L1440" s="66"/>
    </row>
    <row r="1441" spans="1:12" x14ac:dyDescent="0.2">
      <c r="A1441" s="41"/>
      <c r="B1441" s="2"/>
      <c r="E1441" s="279"/>
      <c r="F1441" s="280"/>
      <c r="G1441" s="45"/>
      <c r="H1441" s="45"/>
      <c r="I1441" s="278"/>
      <c r="J1441" s="45"/>
      <c r="K1441" s="66"/>
      <c r="L1441" s="66"/>
    </row>
    <row r="1442" spans="1:12" x14ac:dyDescent="0.2">
      <c r="A1442" s="41"/>
      <c r="B1442" s="2"/>
      <c r="E1442" s="279"/>
      <c r="F1442" s="280"/>
      <c r="G1442" s="45"/>
      <c r="H1442" s="45"/>
      <c r="I1442" s="278"/>
      <c r="J1442" s="45"/>
      <c r="K1442" s="66"/>
      <c r="L1442" s="66"/>
    </row>
    <row r="1443" spans="1:12" x14ac:dyDescent="0.2">
      <c r="A1443" s="41"/>
      <c r="B1443" s="2"/>
      <c r="E1443" s="279"/>
      <c r="F1443" s="280"/>
      <c r="G1443" s="45"/>
      <c r="H1443" s="45"/>
      <c r="I1443" s="278"/>
      <c r="J1443" s="45"/>
      <c r="K1443" s="66"/>
      <c r="L1443" s="66"/>
    </row>
    <row r="1444" spans="1:12" x14ac:dyDescent="0.2">
      <c r="A1444" s="41"/>
      <c r="B1444" s="2"/>
      <c r="E1444" s="279"/>
      <c r="F1444" s="280"/>
      <c r="G1444" s="45"/>
      <c r="H1444" s="45"/>
      <c r="I1444" s="278"/>
      <c r="J1444" s="45"/>
      <c r="K1444" s="66"/>
      <c r="L1444" s="66"/>
    </row>
    <row r="1445" spans="1:12" x14ac:dyDescent="0.2">
      <c r="A1445" s="41"/>
      <c r="B1445" s="2"/>
      <c r="E1445" s="279"/>
      <c r="F1445" s="280"/>
      <c r="G1445" s="45"/>
      <c r="H1445" s="45"/>
      <c r="I1445" s="278"/>
      <c r="J1445" s="45"/>
      <c r="K1445" s="66"/>
      <c r="L1445" s="66"/>
    </row>
    <row r="1446" spans="1:12" x14ac:dyDescent="0.2">
      <c r="A1446" s="41"/>
      <c r="B1446" s="2"/>
      <c r="E1446" s="279"/>
      <c r="F1446" s="280"/>
      <c r="G1446" s="45"/>
      <c r="H1446" s="45"/>
      <c r="I1446" s="278"/>
      <c r="J1446" s="45"/>
      <c r="K1446" s="66"/>
      <c r="L1446" s="66"/>
    </row>
    <row r="1447" spans="1:12" x14ac:dyDescent="0.2">
      <c r="A1447" s="41"/>
      <c r="B1447" s="2"/>
      <c r="E1447" s="279"/>
      <c r="F1447" s="280"/>
      <c r="G1447" s="45"/>
      <c r="H1447" s="45"/>
      <c r="I1447" s="278"/>
      <c r="J1447" s="45"/>
      <c r="K1447" s="66"/>
      <c r="L1447" s="66"/>
    </row>
    <row r="1448" spans="1:12" x14ac:dyDescent="0.2">
      <c r="A1448" s="41"/>
      <c r="B1448" s="2"/>
      <c r="E1448" s="279"/>
      <c r="F1448" s="280"/>
      <c r="G1448" s="45"/>
      <c r="H1448" s="45"/>
      <c r="I1448" s="278"/>
      <c r="J1448" s="45"/>
      <c r="K1448" s="66"/>
      <c r="L1448" s="66"/>
    </row>
    <row r="1449" spans="1:12" x14ac:dyDescent="0.2">
      <c r="A1449" s="41"/>
      <c r="B1449" s="2"/>
      <c r="E1449" s="279"/>
      <c r="F1449" s="280"/>
      <c r="G1449" s="45"/>
      <c r="H1449" s="45"/>
      <c r="I1449" s="278"/>
      <c r="J1449" s="45"/>
      <c r="K1449" s="66"/>
      <c r="L1449" s="66"/>
    </row>
    <row r="1450" spans="1:12" x14ac:dyDescent="0.2">
      <c r="A1450" s="41"/>
      <c r="B1450" s="2"/>
      <c r="E1450" s="279"/>
      <c r="F1450" s="280"/>
      <c r="G1450" s="45"/>
      <c r="H1450" s="45"/>
      <c r="I1450" s="278"/>
      <c r="J1450" s="45"/>
      <c r="K1450" s="66"/>
      <c r="L1450" s="66"/>
    </row>
    <row r="1451" spans="1:12" x14ac:dyDescent="0.2">
      <c r="A1451" s="41"/>
      <c r="B1451" s="2"/>
      <c r="E1451" s="279"/>
      <c r="F1451" s="280"/>
      <c r="G1451" s="45"/>
      <c r="H1451" s="45"/>
      <c r="I1451" s="278"/>
      <c r="J1451" s="45"/>
      <c r="K1451" s="66"/>
      <c r="L1451" s="66"/>
    </row>
    <row r="1452" spans="1:12" x14ac:dyDescent="0.2">
      <c r="A1452" s="41"/>
      <c r="B1452" s="2"/>
      <c r="E1452" s="279"/>
      <c r="F1452" s="280"/>
      <c r="G1452" s="45"/>
      <c r="H1452" s="45"/>
      <c r="I1452" s="278"/>
      <c r="J1452" s="45"/>
      <c r="K1452" s="66"/>
      <c r="L1452" s="66"/>
    </row>
    <row r="1453" spans="1:12" x14ac:dyDescent="0.2">
      <c r="A1453" s="41"/>
      <c r="B1453" s="2"/>
      <c r="E1453" s="279"/>
      <c r="F1453" s="280"/>
      <c r="G1453" s="45"/>
      <c r="H1453" s="45"/>
      <c r="I1453" s="278"/>
      <c r="J1453" s="45"/>
      <c r="K1453" s="66"/>
      <c r="L1453" s="66"/>
    </row>
    <row r="1454" spans="1:12" x14ac:dyDescent="0.2">
      <c r="A1454" s="41"/>
      <c r="B1454" s="2"/>
      <c r="E1454" s="279"/>
      <c r="F1454" s="280"/>
      <c r="G1454" s="45"/>
      <c r="H1454" s="45"/>
      <c r="I1454" s="278"/>
      <c r="J1454" s="45"/>
      <c r="K1454" s="66"/>
      <c r="L1454" s="66"/>
    </row>
    <row r="1455" spans="1:12" x14ac:dyDescent="0.2">
      <c r="A1455" s="41"/>
      <c r="B1455" s="2"/>
      <c r="E1455" s="279"/>
      <c r="F1455" s="280"/>
      <c r="G1455" s="45"/>
      <c r="H1455" s="45"/>
      <c r="I1455" s="278"/>
      <c r="J1455" s="45"/>
      <c r="K1455" s="66"/>
      <c r="L1455" s="66"/>
    </row>
    <row r="1456" spans="1:12" x14ac:dyDescent="0.2">
      <c r="A1456" s="41"/>
      <c r="B1456" s="2"/>
      <c r="E1456" s="279"/>
      <c r="F1456" s="280"/>
      <c r="G1456" s="45"/>
      <c r="H1456" s="45"/>
      <c r="I1456" s="278"/>
      <c r="J1456" s="45"/>
      <c r="K1456" s="66"/>
      <c r="L1456" s="66"/>
    </row>
    <row r="1457" spans="1:12" x14ac:dyDescent="0.2">
      <c r="A1457" s="41"/>
      <c r="B1457" s="2"/>
      <c r="E1457" s="279"/>
      <c r="F1457" s="280"/>
      <c r="G1457" s="45"/>
      <c r="H1457" s="45"/>
      <c r="I1457" s="278"/>
      <c r="J1457" s="45"/>
      <c r="K1457" s="66"/>
      <c r="L1457" s="66"/>
    </row>
    <row r="1458" spans="1:12" x14ac:dyDescent="0.2">
      <c r="A1458" s="41"/>
      <c r="B1458" s="2"/>
      <c r="E1458" s="279"/>
      <c r="F1458" s="280"/>
      <c r="G1458" s="45"/>
      <c r="H1458" s="45"/>
      <c r="I1458" s="278"/>
      <c r="J1458" s="45"/>
      <c r="K1458" s="66"/>
      <c r="L1458" s="66"/>
    </row>
    <row r="1459" spans="1:12" x14ac:dyDescent="0.2">
      <c r="A1459" s="41"/>
      <c r="B1459" s="2"/>
      <c r="E1459" s="279"/>
      <c r="F1459" s="280"/>
      <c r="G1459" s="45"/>
      <c r="H1459" s="45"/>
      <c r="I1459" s="278"/>
      <c r="J1459" s="45"/>
      <c r="K1459" s="66"/>
      <c r="L1459" s="66"/>
    </row>
    <row r="1460" spans="1:12" x14ac:dyDescent="0.2">
      <c r="A1460" s="41"/>
      <c r="B1460" s="2"/>
      <c r="E1460" s="279"/>
      <c r="F1460" s="280"/>
      <c r="G1460" s="45"/>
      <c r="H1460" s="45"/>
      <c r="I1460" s="278"/>
      <c r="J1460" s="45"/>
      <c r="K1460" s="66"/>
      <c r="L1460" s="66"/>
    </row>
    <row r="1461" spans="1:12" x14ac:dyDescent="0.2">
      <c r="A1461" s="41"/>
      <c r="B1461" s="2"/>
      <c r="E1461" s="279"/>
      <c r="F1461" s="280"/>
      <c r="G1461" s="45"/>
      <c r="H1461" s="45"/>
      <c r="I1461" s="278"/>
      <c r="J1461" s="45"/>
      <c r="K1461" s="66"/>
      <c r="L1461" s="66"/>
    </row>
    <row r="1462" spans="1:12" x14ac:dyDescent="0.2">
      <c r="A1462" s="41"/>
      <c r="B1462" s="2"/>
      <c r="E1462" s="279"/>
      <c r="F1462" s="280"/>
      <c r="G1462" s="45"/>
      <c r="H1462" s="45"/>
      <c r="I1462" s="278"/>
      <c r="J1462" s="45"/>
      <c r="K1462" s="66"/>
      <c r="L1462" s="66"/>
    </row>
    <row r="1463" spans="1:12" x14ac:dyDescent="0.2">
      <c r="A1463" s="41"/>
      <c r="B1463" s="2"/>
      <c r="E1463" s="279"/>
      <c r="F1463" s="280"/>
      <c r="G1463" s="45"/>
      <c r="H1463" s="45"/>
      <c r="I1463" s="278"/>
      <c r="J1463" s="45"/>
      <c r="K1463" s="66"/>
      <c r="L1463" s="66"/>
    </row>
    <row r="1464" spans="1:12" x14ac:dyDescent="0.2">
      <c r="A1464" s="41"/>
      <c r="B1464" s="2"/>
      <c r="E1464" s="279"/>
      <c r="F1464" s="280"/>
      <c r="G1464" s="45"/>
      <c r="H1464" s="45"/>
      <c r="I1464" s="278"/>
      <c r="J1464" s="45"/>
      <c r="K1464" s="66"/>
      <c r="L1464" s="66"/>
    </row>
    <row r="1465" spans="1:12" x14ac:dyDescent="0.2">
      <c r="A1465" s="41"/>
      <c r="B1465" s="2"/>
      <c r="E1465" s="279"/>
      <c r="F1465" s="280"/>
      <c r="G1465" s="45"/>
      <c r="H1465" s="45"/>
      <c r="I1465" s="278"/>
      <c r="J1465" s="45"/>
      <c r="K1465" s="66"/>
      <c r="L1465" s="66"/>
    </row>
    <row r="1466" spans="1:12" x14ac:dyDescent="0.2">
      <c r="A1466" s="41"/>
      <c r="B1466" s="2"/>
      <c r="E1466" s="279"/>
      <c r="F1466" s="280"/>
      <c r="G1466" s="45"/>
      <c r="H1466" s="45"/>
      <c r="I1466" s="278"/>
      <c r="J1466" s="45"/>
      <c r="K1466" s="66"/>
      <c r="L1466" s="66"/>
    </row>
    <row r="1467" spans="1:12" x14ac:dyDescent="0.2">
      <c r="A1467" s="41"/>
      <c r="B1467" s="2"/>
      <c r="E1467" s="279"/>
      <c r="F1467" s="280"/>
      <c r="G1467" s="45"/>
      <c r="H1467" s="45"/>
      <c r="I1467" s="278"/>
      <c r="J1467" s="45"/>
      <c r="K1467" s="66"/>
      <c r="L1467" s="66"/>
    </row>
    <row r="1468" spans="1:12" x14ac:dyDescent="0.2">
      <c r="A1468" s="41"/>
      <c r="B1468" s="2"/>
      <c r="E1468" s="279"/>
      <c r="F1468" s="280"/>
      <c r="G1468" s="45"/>
      <c r="H1468" s="45"/>
      <c r="I1468" s="278"/>
      <c r="J1468" s="45"/>
      <c r="K1468" s="66"/>
      <c r="L1468" s="66"/>
    </row>
    <row r="1469" spans="1:12" x14ac:dyDescent="0.2">
      <c r="A1469" s="41"/>
      <c r="B1469" s="2"/>
      <c r="E1469" s="279"/>
      <c r="F1469" s="280"/>
      <c r="G1469" s="45"/>
      <c r="H1469" s="45"/>
      <c r="I1469" s="278"/>
      <c r="J1469" s="45"/>
      <c r="K1469" s="66"/>
      <c r="L1469" s="66"/>
    </row>
    <row r="1470" spans="1:12" x14ac:dyDescent="0.2">
      <c r="A1470" s="41"/>
      <c r="B1470" s="2"/>
      <c r="E1470" s="279"/>
      <c r="F1470" s="280"/>
      <c r="G1470" s="45"/>
      <c r="H1470" s="45"/>
      <c r="I1470" s="278"/>
      <c r="J1470" s="45"/>
      <c r="K1470" s="66"/>
      <c r="L1470" s="66"/>
    </row>
    <row r="1471" spans="1:12" x14ac:dyDescent="0.2">
      <c r="A1471" s="41"/>
      <c r="B1471" s="2"/>
      <c r="E1471" s="279"/>
      <c r="F1471" s="280"/>
      <c r="G1471" s="45"/>
      <c r="H1471" s="45"/>
      <c r="I1471" s="278"/>
      <c r="J1471" s="45"/>
      <c r="K1471" s="66"/>
      <c r="L1471" s="66"/>
    </row>
    <row r="1472" spans="1:12" x14ac:dyDescent="0.2">
      <c r="A1472" s="41"/>
      <c r="B1472" s="2"/>
      <c r="E1472" s="279"/>
      <c r="F1472" s="280"/>
      <c r="G1472" s="45"/>
      <c r="H1472" s="45"/>
      <c r="I1472" s="278"/>
      <c r="J1472" s="45"/>
      <c r="K1472" s="66"/>
      <c r="L1472" s="66"/>
    </row>
    <row r="1473" spans="1:12" x14ac:dyDescent="0.2">
      <c r="A1473" s="41"/>
      <c r="B1473" s="2"/>
      <c r="E1473" s="279"/>
      <c r="F1473" s="280"/>
      <c r="G1473" s="45"/>
      <c r="H1473" s="45"/>
      <c r="I1473" s="278"/>
      <c r="J1473" s="45"/>
      <c r="K1473" s="66"/>
      <c r="L1473" s="66"/>
    </row>
    <row r="1474" spans="1:12" x14ac:dyDescent="0.2">
      <c r="A1474" s="41"/>
      <c r="B1474" s="2"/>
      <c r="E1474" s="279"/>
      <c r="F1474" s="280"/>
      <c r="G1474" s="45"/>
      <c r="H1474" s="45"/>
      <c r="I1474" s="278"/>
      <c r="J1474" s="45"/>
      <c r="K1474" s="66"/>
      <c r="L1474" s="66"/>
    </row>
    <row r="1475" spans="1:12" x14ac:dyDescent="0.2">
      <c r="A1475" s="41"/>
      <c r="B1475" s="2"/>
      <c r="E1475" s="279"/>
      <c r="F1475" s="280"/>
      <c r="G1475" s="45"/>
      <c r="H1475" s="45"/>
      <c r="I1475" s="278"/>
      <c r="J1475" s="45"/>
      <c r="K1475" s="66"/>
      <c r="L1475" s="66"/>
    </row>
    <row r="1476" spans="1:12" x14ac:dyDescent="0.2">
      <c r="A1476" s="41"/>
      <c r="B1476" s="2"/>
      <c r="E1476" s="279"/>
      <c r="F1476" s="280"/>
      <c r="G1476" s="45"/>
      <c r="H1476" s="45"/>
      <c r="I1476" s="278"/>
      <c r="J1476" s="45"/>
      <c r="K1476" s="66"/>
      <c r="L1476" s="66"/>
    </row>
    <row r="1477" spans="1:12" x14ac:dyDescent="0.2">
      <c r="A1477" s="41"/>
      <c r="B1477" s="2"/>
      <c r="E1477" s="279"/>
      <c r="F1477" s="280"/>
      <c r="G1477" s="45"/>
      <c r="H1477" s="45"/>
      <c r="I1477" s="278"/>
      <c r="J1477" s="45"/>
      <c r="K1477" s="66"/>
      <c r="L1477" s="66"/>
    </row>
    <row r="1478" spans="1:12" x14ac:dyDescent="0.2">
      <c r="A1478" s="41"/>
      <c r="B1478" s="2"/>
      <c r="E1478" s="279"/>
      <c r="F1478" s="280"/>
      <c r="G1478" s="45"/>
      <c r="H1478" s="45"/>
      <c r="I1478" s="278"/>
      <c r="J1478" s="45"/>
      <c r="K1478" s="66"/>
      <c r="L1478" s="66"/>
    </row>
    <row r="1479" spans="1:12" x14ac:dyDescent="0.2">
      <c r="A1479" s="41"/>
      <c r="B1479" s="2"/>
      <c r="E1479" s="279"/>
      <c r="F1479" s="280"/>
      <c r="G1479" s="45"/>
      <c r="H1479" s="45"/>
      <c r="I1479" s="278"/>
      <c r="J1479" s="45"/>
      <c r="K1479" s="66"/>
      <c r="L1479" s="66"/>
    </row>
    <row r="1480" spans="1:12" x14ac:dyDescent="0.2">
      <c r="A1480" s="41"/>
      <c r="B1480" s="2"/>
      <c r="E1480" s="279"/>
      <c r="F1480" s="280"/>
      <c r="G1480" s="45"/>
      <c r="H1480" s="45"/>
      <c r="I1480" s="278"/>
      <c r="J1480" s="45"/>
      <c r="K1480" s="66"/>
      <c r="L1480" s="66"/>
    </row>
    <row r="1481" spans="1:12" x14ac:dyDescent="0.2">
      <c r="A1481" s="41"/>
      <c r="B1481" s="2"/>
      <c r="E1481" s="279"/>
      <c r="F1481" s="280"/>
      <c r="G1481" s="45"/>
      <c r="H1481" s="45"/>
      <c r="I1481" s="278"/>
      <c r="J1481" s="45"/>
      <c r="K1481" s="66"/>
      <c r="L1481" s="66"/>
    </row>
    <row r="1482" spans="1:12" x14ac:dyDescent="0.2">
      <c r="A1482" s="41"/>
      <c r="B1482" s="2"/>
      <c r="E1482" s="279"/>
      <c r="F1482" s="280"/>
      <c r="G1482" s="45"/>
      <c r="H1482" s="45"/>
      <c r="I1482" s="278"/>
      <c r="J1482" s="45"/>
      <c r="K1482" s="66"/>
      <c r="L1482" s="66"/>
    </row>
    <row r="1483" spans="1:12" x14ac:dyDescent="0.2">
      <c r="A1483" s="41"/>
      <c r="B1483" s="2"/>
      <c r="E1483" s="279"/>
      <c r="F1483" s="280"/>
      <c r="G1483" s="45"/>
      <c r="H1483" s="45"/>
      <c r="I1483" s="278"/>
      <c r="J1483" s="45"/>
      <c r="K1483" s="66"/>
      <c r="L1483" s="66"/>
    </row>
    <row r="1484" spans="1:12" x14ac:dyDescent="0.2">
      <c r="A1484" s="41"/>
      <c r="B1484" s="2"/>
      <c r="E1484" s="279"/>
      <c r="F1484" s="280"/>
      <c r="G1484" s="45"/>
      <c r="H1484" s="45"/>
      <c r="I1484" s="278"/>
      <c r="J1484" s="45"/>
      <c r="K1484" s="66"/>
      <c r="L1484" s="66"/>
    </row>
    <row r="1485" spans="1:12" x14ac:dyDescent="0.2">
      <c r="A1485" s="41"/>
      <c r="B1485" s="2"/>
      <c r="E1485" s="279"/>
      <c r="F1485" s="280"/>
      <c r="G1485" s="45"/>
      <c r="H1485" s="45"/>
      <c r="I1485" s="278"/>
      <c r="J1485" s="45"/>
      <c r="K1485" s="66"/>
      <c r="L1485" s="66"/>
    </row>
    <row r="1486" spans="1:12" x14ac:dyDescent="0.2">
      <c r="A1486" s="41"/>
      <c r="B1486" s="2"/>
      <c r="E1486" s="279"/>
      <c r="F1486" s="280"/>
      <c r="G1486" s="45"/>
      <c r="H1486" s="45"/>
      <c r="I1486" s="278"/>
      <c r="J1486" s="45"/>
      <c r="K1486" s="66"/>
      <c r="L1486" s="66"/>
    </row>
    <row r="1487" spans="1:12" x14ac:dyDescent="0.2">
      <c r="A1487" s="41"/>
      <c r="B1487" s="2"/>
      <c r="E1487" s="279"/>
      <c r="F1487" s="280"/>
      <c r="G1487" s="45"/>
      <c r="H1487" s="45"/>
      <c r="I1487" s="278"/>
      <c r="J1487" s="45"/>
      <c r="K1487" s="66"/>
      <c r="L1487" s="66"/>
    </row>
    <row r="1488" spans="1:12" x14ac:dyDescent="0.2">
      <c r="A1488" s="41"/>
      <c r="B1488" s="2"/>
      <c r="E1488" s="279"/>
      <c r="F1488" s="280"/>
      <c r="G1488" s="45"/>
      <c r="H1488" s="45"/>
      <c r="I1488" s="278"/>
      <c r="J1488" s="45"/>
      <c r="K1488" s="66"/>
      <c r="L1488" s="66"/>
    </row>
    <row r="1489" spans="1:12" x14ac:dyDescent="0.2">
      <c r="A1489" s="41"/>
      <c r="B1489" s="2"/>
      <c r="E1489" s="279"/>
      <c r="F1489" s="280"/>
      <c r="G1489" s="45"/>
      <c r="H1489" s="45"/>
      <c r="I1489" s="278"/>
      <c r="J1489" s="45"/>
      <c r="K1489" s="66"/>
      <c r="L1489" s="66"/>
    </row>
    <row r="1490" spans="1:12" x14ac:dyDescent="0.2">
      <c r="A1490" s="41"/>
      <c r="B1490" s="2"/>
      <c r="E1490" s="279"/>
      <c r="F1490" s="280"/>
      <c r="G1490" s="45"/>
      <c r="H1490" s="45"/>
      <c r="I1490" s="278"/>
      <c r="J1490" s="45"/>
      <c r="K1490" s="66"/>
      <c r="L1490" s="66"/>
    </row>
    <row r="1491" spans="1:12" x14ac:dyDescent="0.2">
      <c r="A1491" s="41"/>
      <c r="B1491" s="2"/>
      <c r="E1491" s="279"/>
      <c r="F1491" s="280"/>
      <c r="G1491" s="45"/>
      <c r="H1491" s="45"/>
      <c r="I1491" s="278"/>
      <c r="J1491" s="45"/>
      <c r="K1491" s="66"/>
      <c r="L1491" s="66"/>
    </row>
    <row r="1492" spans="1:12" x14ac:dyDescent="0.2">
      <c r="A1492" s="41"/>
      <c r="B1492" s="2"/>
      <c r="E1492" s="279"/>
      <c r="F1492" s="280"/>
      <c r="G1492" s="45"/>
      <c r="H1492" s="45"/>
      <c r="I1492" s="278"/>
      <c r="J1492" s="45"/>
      <c r="K1492" s="66"/>
      <c r="L1492" s="66"/>
    </row>
    <row r="1493" spans="1:12" x14ac:dyDescent="0.2">
      <c r="A1493" s="41"/>
      <c r="B1493" s="2"/>
      <c r="E1493" s="279"/>
      <c r="F1493" s="280"/>
      <c r="G1493" s="45"/>
      <c r="H1493" s="45"/>
      <c r="I1493" s="278"/>
      <c r="J1493" s="45"/>
      <c r="K1493" s="66"/>
      <c r="L1493" s="66"/>
    </row>
    <row r="1494" spans="1:12" x14ac:dyDescent="0.2">
      <c r="A1494" s="41"/>
      <c r="B1494" s="2"/>
      <c r="E1494" s="279"/>
      <c r="F1494" s="280"/>
      <c r="G1494" s="45"/>
      <c r="H1494" s="45"/>
      <c r="I1494" s="278"/>
      <c r="J1494" s="45"/>
      <c r="K1494" s="66"/>
      <c r="L1494" s="66"/>
    </row>
    <row r="1495" spans="1:12" x14ac:dyDescent="0.2">
      <c r="A1495" s="41"/>
      <c r="B1495" s="2"/>
      <c r="E1495" s="279"/>
      <c r="F1495" s="280"/>
      <c r="G1495" s="45"/>
      <c r="H1495" s="45"/>
      <c r="I1495" s="278"/>
      <c r="J1495" s="45"/>
      <c r="K1495" s="66"/>
      <c r="L1495" s="66"/>
    </row>
    <row r="1496" spans="1:12" x14ac:dyDescent="0.2">
      <c r="A1496" s="41"/>
      <c r="B1496" s="2"/>
      <c r="E1496" s="279"/>
      <c r="F1496" s="280"/>
      <c r="G1496" s="45"/>
      <c r="H1496" s="45"/>
      <c r="I1496" s="278"/>
      <c r="J1496" s="45"/>
      <c r="K1496" s="66"/>
      <c r="L1496" s="66"/>
    </row>
    <row r="1497" spans="1:12" x14ac:dyDescent="0.2">
      <c r="A1497" s="41"/>
      <c r="B1497" s="2"/>
      <c r="E1497" s="279"/>
      <c r="F1497" s="280"/>
      <c r="G1497" s="45"/>
      <c r="H1497" s="45"/>
      <c r="I1497" s="278"/>
      <c r="J1497" s="45"/>
      <c r="K1497" s="66"/>
      <c r="L1497" s="66"/>
    </row>
    <row r="1498" spans="1:12" x14ac:dyDescent="0.2">
      <c r="A1498" s="41"/>
      <c r="B1498" s="2"/>
      <c r="E1498" s="279"/>
      <c r="F1498" s="280"/>
      <c r="G1498" s="45"/>
      <c r="H1498" s="45"/>
      <c r="I1498" s="278"/>
      <c r="J1498" s="45"/>
      <c r="K1498" s="66"/>
      <c r="L1498" s="66"/>
    </row>
    <row r="1499" spans="1:12" x14ac:dyDescent="0.2">
      <c r="A1499" s="41"/>
      <c r="B1499" s="2"/>
      <c r="E1499" s="279"/>
      <c r="F1499" s="280"/>
      <c r="G1499" s="45"/>
      <c r="H1499" s="45"/>
      <c r="I1499" s="278"/>
      <c r="J1499" s="45"/>
      <c r="K1499" s="66"/>
      <c r="L1499" s="66"/>
    </row>
    <row r="1500" spans="1:12" x14ac:dyDescent="0.2">
      <c r="A1500" s="41"/>
      <c r="B1500" s="2"/>
      <c r="E1500" s="279"/>
      <c r="F1500" s="280"/>
      <c r="G1500" s="45"/>
      <c r="H1500" s="45"/>
      <c r="I1500" s="278"/>
      <c r="J1500" s="45"/>
      <c r="K1500" s="66"/>
      <c r="L1500" s="66"/>
    </row>
    <row r="1501" spans="1:12" x14ac:dyDescent="0.2">
      <c r="A1501" s="41"/>
      <c r="B1501" s="2"/>
      <c r="E1501" s="279"/>
      <c r="F1501" s="280"/>
      <c r="G1501" s="45"/>
      <c r="H1501" s="45"/>
      <c r="I1501" s="278"/>
      <c r="J1501" s="45"/>
      <c r="K1501" s="66"/>
      <c r="L1501" s="66"/>
    </row>
    <row r="1502" spans="1:12" x14ac:dyDescent="0.2">
      <c r="A1502" s="41"/>
      <c r="B1502" s="2"/>
      <c r="E1502" s="279"/>
      <c r="F1502" s="280"/>
      <c r="G1502" s="45"/>
      <c r="H1502" s="45"/>
      <c r="I1502" s="278"/>
      <c r="J1502" s="45"/>
      <c r="K1502" s="66"/>
      <c r="L1502" s="66"/>
    </row>
    <row r="1503" spans="1:12" x14ac:dyDescent="0.2">
      <c r="A1503" s="41"/>
      <c r="B1503" s="2"/>
      <c r="E1503" s="279"/>
      <c r="F1503" s="280"/>
      <c r="G1503" s="45"/>
      <c r="H1503" s="45"/>
      <c r="I1503" s="278"/>
      <c r="J1503" s="45"/>
      <c r="K1503" s="66"/>
      <c r="L1503" s="66"/>
    </row>
    <row r="1504" spans="1:12" x14ac:dyDescent="0.2">
      <c r="A1504" s="41"/>
      <c r="B1504" s="2"/>
      <c r="E1504" s="279"/>
      <c r="F1504" s="280"/>
      <c r="G1504" s="45"/>
      <c r="H1504" s="45"/>
      <c r="I1504" s="278"/>
      <c r="J1504" s="45"/>
      <c r="K1504" s="66"/>
      <c r="L1504" s="66"/>
    </row>
    <row r="1505" spans="1:12" x14ac:dyDescent="0.2">
      <c r="A1505" s="41"/>
      <c r="B1505" s="2"/>
      <c r="E1505" s="279"/>
      <c r="F1505" s="280"/>
      <c r="G1505" s="45"/>
      <c r="H1505" s="45"/>
      <c r="I1505" s="278"/>
      <c r="J1505" s="45"/>
      <c r="K1505" s="66"/>
      <c r="L1505" s="66"/>
    </row>
    <row r="1506" spans="1:12" x14ac:dyDescent="0.2">
      <c r="A1506" s="41"/>
      <c r="B1506" s="2"/>
      <c r="E1506" s="279"/>
      <c r="F1506" s="280"/>
      <c r="G1506" s="45"/>
      <c r="H1506" s="45"/>
      <c r="I1506" s="278"/>
      <c r="J1506" s="45"/>
      <c r="K1506" s="66"/>
      <c r="L1506" s="66"/>
    </row>
    <row r="1507" spans="1:12" x14ac:dyDescent="0.2">
      <c r="A1507" s="41"/>
      <c r="B1507" s="2"/>
      <c r="E1507" s="279"/>
      <c r="F1507" s="280"/>
      <c r="G1507" s="45"/>
      <c r="H1507" s="45"/>
      <c r="I1507" s="278"/>
      <c r="J1507" s="45"/>
      <c r="K1507" s="66"/>
      <c r="L1507" s="66"/>
    </row>
    <row r="1508" spans="1:12" x14ac:dyDescent="0.2">
      <c r="A1508" s="41"/>
      <c r="B1508" s="2"/>
      <c r="E1508" s="279"/>
      <c r="F1508" s="280"/>
      <c r="G1508" s="45"/>
      <c r="H1508" s="45"/>
      <c r="I1508" s="278"/>
      <c r="J1508" s="45"/>
      <c r="K1508" s="66"/>
      <c r="L1508" s="66"/>
    </row>
    <row r="1509" spans="1:12" x14ac:dyDescent="0.2">
      <c r="A1509" s="41"/>
      <c r="B1509" s="2"/>
      <c r="E1509" s="279"/>
      <c r="F1509" s="280"/>
      <c r="G1509" s="45"/>
      <c r="H1509" s="45"/>
      <c r="I1509" s="278"/>
      <c r="J1509" s="45"/>
      <c r="K1509" s="66"/>
      <c r="L1509" s="66"/>
    </row>
    <row r="1510" spans="1:12" x14ac:dyDescent="0.2">
      <c r="A1510" s="41"/>
      <c r="B1510" s="2"/>
      <c r="E1510" s="279"/>
      <c r="F1510" s="280"/>
      <c r="G1510" s="45"/>
      <c r="H1510" s="45"/>
      <c r="I1510" s="278"/>
      <c r="J1510" s="45"/>
      <c r="K1510" s="66"/>
      <c r="L1510" s="66"/>
    </row>
    <row r="1511" spans="1:12" x14ac:dyDescent="0.2">
      <c r="A1511" s="41"/>
      <c r="B1511" s="2"/>
      <c r="E1511" s="279"/>
      <c r="F1511" s="280"/>
      <c r="G1511" s="45"/>
      <c r="H1511" s="45"/>
      <c r="I1511" s="278"/>
      <c r="J1511" s="45"/>
      <c r="K1511" s="66"/>
      <c r="L1511" s="66"/>
    </row>
    <row r="1512" spans="1:12" x14ac:dyDescent="0.2">
      <c r="A1512" s="41"/>
      <c r="B1512" s="2"/>
      <c r="E1512" s="279"/>
      <c r="F1512" s="280"/>
      <c r="G1512" s="45"/>
      <c r="H1512" s="45"/>
      <c r="I1512" s="278"/>
      <c r="J1512" s="45"/>
      <c r="K1512" s="66"/>
      <c r="L1512" s="66"/>
    </row>
    <row r="1513" spans="1:12" x14ac:dyDescent="0.2">
      <c r="A1513" s="41"/>
      <c r="B1513" s="2"/>
      <c r="E1513" s="279"/>
      <c r="F1513" s="280"/>
      <c r="G1513" s="45"/>
      <c r="H1513" s="45"/>
      <c r="I1513" s="278"/>
      <c r="J1513" s="45"/>
      <c r="K1513" s="66"/>
      <c r="L1513" s="66"/>
    </row>
    <row r="1514" spans="1:12" x14ac:dyDescent="0.2">
      <c r="A1514" s="41"/>
      <c r="B1514" s="2"/>
      <c r="E1514" s="279"/>
      <c r="F1514" s="280"/>
      <c r="G1514" s="45"/>
      <c r="H1514" s="45"/>
      <c r="I1514" s="278"/>
      <c r="J1514" s="45"/>
      <c r="K1514" s="66"/>
      <c r="L1514" s="66"/>
    </row>
    <row r="1515" spans="1:12" x14ac:dyDescent="0.2">
      <c r="A1515" s="41"/>
      <c r="B1515" s="2"/>
      <c r="E1515" s="279"/>
      <c r="F1515" s="280"/>
      <c r="G1515" s="45"/>
      <c r="H1515" s="45"/>
      <c r="I1515" s="278"/>
      <c r="J1515" s="45"/>
      <c r="K1515" s="66"/>
      <c r="L1515" s="66"/>
    </row>
    <row r="1516" spans="1:12" x14ac:dyDescent="0.2">
      <c r="A1516" s="41"/>
      <c r="B1516" s="2"/>
      <c r="E1516" s="279"/>
      <c r="F1516" s="280"/>
      <c r="G1516" s="45"/>
      <c r="H1516" s="45"/>
      <c r="I1516" s="278"/>
      <c r="J1516" s="45"/>
      <c r="K1516" s="66"/>
      <c r="L1516" s="66"/>
    </row>
    <row r="1517" spans="1:12" x14ac:dyDescent="0.2">
      <c r="A1517" s="41"/>
      <c r="B1517" s="2"/>
      <c r="E1517" s="279"/>
      <c r="F1517" s="280"/>
      <c r="G1517" s="45"/>
      <c r="H1517" s="45"/>
      <c r="I1517" s="278"/>
      <c r="J1517" s="45"/>
      <c r="K1517" s="66"/>
      <c r="L1517" s="66"/>
    </row>
    <row r="1518" spans="1:12" x14ac:dyDescent="0.2">
      <c r="A1518" s="41"/>
      <c r="B1518" s="2"/>
      <c r="E1518" s="279"/>
      <c r="F1518" s="280"/>
      <c r="G1518" s="45"/>
      <c r="H1518" s="45"/>
      <c r="I1518" s="278"/>
      <c r="J1518" s="45"/>
      <c r="K1518" s="66"/>
      <c r="L1518" s="66"/>
    </row>
    <row r="1519" spans="1:12" x14ac:dyDescent="0.2">
      <c r="A1519" s="41"/>
      <c r="B1519" s="2"/>
      <c r="E1519" s="279"/>
      <c r="F1519" s="280"/>
      <c r="G1519" s="45"/>
      <c r="H1519" s="45"/>
      <c r="I1519" s="278"/>
      <c r="J1519" s="45"/>
      <c r="K1519" s="66"/>
      <c r="L1519" s="66"/>
    </row>
    <row r="1520" spans="1:12" x14ac:dyDescent="0.2">
      <c r="A1520" s="41"/>
      <c r="B1520" s="2"/>
      <c r="E1520" s="279"/>
      <c r="F1520" s="280"/>
      <c r="G1520" s="45"/>
      <c r="H1520" s="45"/>
      <c r="I1520" s="278"/>
      <c r="J1520" s="45"/>
      <c r="K1520" s="66"/>
      <c r="L1520" s="66"/>
    </row>
    <row r="1521" spans="1:12" x14ac:dyDescent="0.2">
      <c r="A1521" s="41"/>
      <c r="B1521" s="2"/>
      <c r="E1521" s="279"/>
      <c r="F1521" s="280"/>
      <c r="G1521" s="45"/>
      <c r="H1521" s="45"/>
      <c r="I1521" s="278"/>
      <c r="J1521" s="45"/>
      <c r="K1521" s="66"/>
      <c r="L1521" s="66"/>
    </row>
    <row r="1522" spans="1:12" x14ac:dyDescent="0.2">
      <c r="A1522" s="41"/>
      <c r="B1522" s="2"/>
      <c r="E1522" s="279"/>
      <c r="F1522" s="280"/>
      <c r="G1522" s="45"/>
      <c r="H1522" s="45"/>
      <c r="I1522" s="278"/>
      <c r="J1522" s="45"/>
      <c r="K1522" s="66"/>
      <c r="L1522" s="66"/>
    </row>
    <row r="1523" spans="1:12" x14ac:dyDescent="0.2">
      <c r="A1523" s="41"/>
      <c r="B1523" s="2"/>
      <c r="E1523" s="279"/>
      <c r="F1523" s="280"/>
      <c r="G1523" s="45"/>
      <c r="H1523" s="45"/>
      <c r="I1523" s="278"/>
      <c r="J1523" s="45"/>
      <c r="K1523" s="66"/>
      <c r="L1523" s="66"/>
    </row>
    <row r="1524" spans="1:12" x14ac:dyDescent="0.2">
      <c r="A1524" s="41"/>
      <c r="B1524" s="2"/>
      <c r="E1524" s="279"/>
      <c r="F1524" s="280"/>
      <c r="G1524" s="45"/>
      <c r="H1524" s="45"/>
      <c r="I1524" s="278"/>
      <c r="J1524" s="45"/>
      <c r="K1524" s="66"/>
      <c r="L1524" s="66"/>
    </row>
    <row r="1525" spans="1:12" x14ac:dyDescent="0.2">
      <c r="A1525" s="41"/>
      <c r="B1525" s="2"/>
      <c r="E1525" s="279"/>
      <c r="F1525" s="280"/>
      <c r="G1525" s="45"/>
      <c r="H1525" s="45"/>
      <c r="I1525" s="278"/>
      <c r="J1525" s="45"/>
      <c r="K1525" s="66"/>
      <c r="L1525" s="66"/>
    </row>
    <row r="1526" spans="1:12" x14ac:dyDescent="0.2">
      <c r="A1526" s="41"/>
      <c r="B1526" s="2"/>
      <c r="E1526" s="279"/>
      <c r="F1526" s="280"/>
      <c r="G1526" s="45"/>
      <c r="H1526" s="45"/>
      <c r="I1526" s="278"/>
      <c r="J1526" s="45"/>
      <c r="K1526" s="66"/>
      <c r="L1526" s="66"/>
    </row>
    <row r="1527" spans="1:12" x14ac:dyDescent="0.2">
      <c r="A1527" s="41"/>
      <c r="B1527" s="2"/>
      <c r="E1527" s="279"/>
      <c r="F1527" s="280"/>
      <c r="G1527" s="45"/>
      <c r="H1527" s="45"/>
      <c r="I1527" s="278"/>
      <c r="J1527" s="45"/>
      <c r="K1527" s="66"/>
      <c r="L1527" s="66"/>
    </row>
    <row r="1528" spans="1:12" x14ac:dyDescent="0.2">
      <c r="A1528" s="41"/>
      <c r="B1528" s="2"/>
      <c r="E1528" s="279"/>
      <c r="F1528" s="280"/>
      <c r="G1528" s="45"/>
      <c r="H1528" s="45"/>
      <c r="I1528" s="278"/>
      <c r="J1528" s="45"/>
      <c r="K1528" s="66"/>
      <c r="L1528" s="66"/>
    </row>
    <row r="1529" spans="1:12" x14ac:dyDescent="0.2">
      <c r="A1529" s="41"/>
      <c r="B1529" s="2"/>
      <c r="E1529" s="279"/>
      <c r="F1529" s="280"/>
      <c r="G1529" s="45"/>
      <c r="H1529" s="45"/>
      <c r="I1529" s="278"/>
      <c r="J1529" s="45"/>
      <c r="K1529" s="66"/>
      <c r="L1529" s="66"/>
    </row>
    <row r="1530" spans="1:12" x14ac:dyDescent="0.2">
      <c r="A1530" s="41"/>
      <c r="B1530" s="2"/>
      <c r="E1530" s="279"/>
      <c r="F1530" s="280"/>
      <c r="G1530" s="45"/>
      <c r="H1530" s="45"/>
      <c r="I1530" s="278"/>
      <c r="J1530" s="45"/>
      <c r="K1530" s="66"/>
      <c r="L1530" s="66"/>
    </row>
    <row r="1531" spans="1:12" x14ac:dyDescent="0.2">
      <c r="A1531" s="41"/>
      <c r="B1531" s="2"/>
      <c r="E1531" s="279"/>
      <c r="F1531" s="280"/>
      <c r="G1531" s="45"/>
      <c r="H1531" s="45"/>
      <c r="I1531" s="278"/>
      <c r="J1531" s="45"/>
      <c r="K1531" s="66"/>
      <c r="L1531" s="66"/>
    </row>
    <row r="1532" spans="1:12" x14ac:dyDescent="0.2">
      <c r="A1532" s="41"/>
      <c r="B1532" s="2"/>
      <c r="E1532" s="279"/>
      <c r="F1532" s="280"/>
      <c r="G1532" s="45"/>
      <c r="H1532" s="45"/>
      <c r="I1532" s="278"/>
      <c r="J1532" s="45"/>
      <c r="K1532" s="66"/>
      <c r="L1532" s="66"/>
    </row>
    <row r="1533" spans="1:12" x14ac:dyDescent="0.2">
      <c r="A1533" s="41"/>
      <c r="B1533" s="2"/>
      <c r="E1533" s="279"/>
      <c r="F1533" s="280"/>
      <c r="G1533" s="45"/>
      <c r="H1533" s="45"/>
      <c r="I1533" s="278"/>
      <c r="J1533" s="45"/>
      <c r="K1533" s="66"/>
      <c r="L1533" s="66"/>
    </row>
    <row r="1534" spans="1:12" x14ac:dyDescent="0.2">
      <c r="A1534" s="41"/>
      <c r="B1534" s="2"/>
      <c r="E1534" s="279"/>
      <c r="F1534" s="280"/>
      <c r="G1534" s="45"/>
      <c r="H1534" s="45"/>
      <c r="I1534" s="278"/>
      <c r="J1534" s="45"/>
      <c r="K1534" s="66"/>
      <c r="L1534" s="66"/>
    </row>
    <row r="1535" spans="1:12" x14ac:dyDescent="0.2">
      <c r="A1535" s="41"/>
      <c r="B1535" s="2"/>
      <c r="E1535" s="279"/>
      <c r="F1535" s="280"/>
      <c r="G1535" s="45"/>
      <c r="H1535" s="45"/>
      <c r="I1535" s="278"/>
      <c r="J1535" s="45"/>
      <c r="K1535" s="66"/>
      <c r="L1535" s="66"/>
    </row>
    <row r="1536" spans="1:12" x14ac:dyDescent="0.2">
      <c r="A1536" s="41"/>
      <c r="B1536" s="2"/>
      <c r="E1536" s="279"/>
      <c r="F1536" s="280"/>
      <c r="G1536" s="45"/>
      <c r="H1536" s="45"/>
      <c r="I1536" s="278"/>
      <c r="J1536" s="45"/>
      <c r="K1536" s="66"/>
      <c r="L1536" s="66"/>
    </row>
    <row r="1537" spans="1:12" x14ac:dyDescent="0.2">
      <c r="A1537" s="41"/>
      <c r="B1537" s="2"/>
      <c r="E1537" s="279"/>
      <c r="F1537" s="280"/>
      <c r="G1537" s="45"/>
      <c r="H1537" s="45"/>
      <c r="I1537" s="278"/>
      <c r="J1537" s="45"/>
      <c r="K1537" s="66"/>
      <c r="L1537" s="66"/>
    </row>
    <row r="1538" spans="1:12" x14ac:dyDescent="0.2">
      <c r="A1538" s="41"/>
      <c r="B1538" s="2"/>
      <c r="E1538" s="279"/>
      <c r="F1538" s="280"/>
      <c r="G1538" s="45"/>
      <c r="H1538" s="45"/>
      <c r="I1538" s="278"/>
      <c r="J1538" s="45"/>
      <c r="K1538" s="66"/>
      <c r="L1538" s="66"/>
    </row>
    <row r="1539" spans="1:12" x14ac:dyDescent="0.2">
      <c r="A1539" s="41"/>
      <c r="B1539" s="2"/>
      <c r="E1539" s="279"/>
      <c r="F1539" s="280"/>
      <c r="G1539" s="45"/>
      <c r="H1539" s="45"/>
      <c r="I1539" s="278"/>
      <c r="J1539" s="45"/>
      <c r="K1539" s="66"/>
      <c r="L1539" s="66"/>
    </row>
    <row r="1540" spans="1:12" x14ac:dyDescent="0.2">
      <c r="A1540" s="41"/>
      <c r="B1540" s="2"/>
      <c r="E1540" s="279"/>
      <c r="F1540" s="280"/>
      <c r="G1540" s="45"/>
      <c r="H1540" s="45"/>
      <c r="I1540" s="278"/>
      <c r="J1540" s="45"/>
      <c r="K1540" s="66"/>
      <c r="L1540" s="66"/>
    </row>
    <row r="1541" spans="1:12" x14ac:dyDescent="0.2">
      <c r="A1541" s="41"/>
      <c r="B1541" s="2"/>
      <c r="E1541" s="279"/>
      <c r="F1541" s="280"/>
      <c r="G1541" s="45"/>
      <c r="H1541" s="45"/>
      <c r="I1541" s="278"/>
      <c r="J1541" s="45"/>
      <c r="K1541" s="66"/>
      <c r="L1541" s="66"/>
    </row>
    <row r="1542" spans="1:12" x14ac:dyDescent="0.2">
      <c r="A1542" s="41"/>
      <c r="B1542" s="2"/>
      <c r="E1542" s="279"/>
      <c r="F1542" s="280"/>
      <c r="G1542" s="45"/>
      <c r="H1542" s="45"/>
      <c r="I1542" s="278"/>
      <c r="J1542" s="45"/>
      <c r="K1542" s="66"/>
      <c r="L1542" s="66"/>
    </row>
    <row r="1543" spans="1:12" x14ac:dyDescent="0.2">
      <c r="A1543" s="41"/>
      <c r="B1543" s="2"/>
      <c r="E1543" s="279"/>
      <c r="F1543" s="280"/>
      <c r="G1543" s="45"/>
      <c r="H1543" s="45"/>
      <c r="I1543" s="278"/>
      <c r="J1543" s="45"/>
      <c r="K1543" s="66"/>
      <c r="L1543" s="66"/>
    </row>
    <row r="1544" spans="1:12" x14ac:dyDescent="0.2">
      <c r="A1544" s="41"/>
      <c r="B1544" s="2"/>
      <c r="E1544" s="279"/>
      <c r="F1544" s="280"/>
      <c r="G1544" s="45"/>
      <c r="H1544" s="45"/>
      <c r="I1544" s="278"/>
      <c r="J1544" s="45"/>
      <c r="K1544" s="66"/>
      <c r="L1544" s="66"/>
    </row>
    <row r="1545" spans="1:12" x14ac:dyDescent="0.2">
      <c r="A1545" s="41"/>
      <c r="B1545" s="2"/>
      <c r="E1545" s="279"/>
      <c r="F1545" s="280"/>
      <c r="G1545" s="45"/>
      <c r="H1545" s="45"/>
      <c r="I1545" s="278"/>
      <c r="J1545" s="45"/>
      <c r="K1545" s="66"/>
      <c r="L1545" s="66"/>
    </row>
    <row r="1546" spans="1:12" x14ac:dyDescent="0.2">
      <c r="A1546" s="41"/>
      <c r="B1546" s="2"/>
      <c r="E1546" s="279"/>
      <c r="F1546" s="280"/>
      <c r="G1546" s="45"/>
      <c r="H1546" s="45"/>
      <c r="I1546" s="278"/>
      <c r="J1546" s="45"/>
      <c r="K1546" s="66"/>
      <c r="L1546" s="66"/>
    </row>
    <row r="1547" spans="1:12" x14ac:dyDescent="0.2">
      <c r="A1547" s="41"/>
      <c r="B1547" s="2"/>
      <c r="E1547" s="279"/>
      <c r="F1547" s="280"/>
      <c r="G1547" s="45"/>
      <c r="H1547" s="45"/>
      <c r="I1547" s="278"/>
      <c r="J1547" s="45"/>
      <c r="K1547" s="66"/>
      <c r="L1547" s="66"/>
    </row>
    <row r="1548" spans="1:12" x14ac:dyDescent="0.2">
      <c r="A1548" s="41"/>
      <c r="B1548" s="2"/>
      <c r="E1548" s="279"/>
      <c r="F1548" s="280"/>
      <c r="G1548" s="45"/>
      <c r="H1548" s="45"/>
      <c r="I1548" s="278"/>
      <c r="J1548" s="45"/>
      <c r="K1548" s="66"/>
      <c r="L1548" s="66"/>
    </row>
    <row r="1549" spans="1:12" x14ac:dyDescent="0.2">
      <c r="A1549" s="41"/>
      <c r="B1549" s="2"/>
      <c r="E1549" s="279"/>
      <c r="F1549" s="280"/>
      <c r="G1549" s="45"/>
      <c r="H1549" s="45"/>
      <c r="I1549" s="278"/>
      <c r="J1549" s="45"/>
      <c r="K1549" s="66"/>
      <c r="L1549" s="66"/>
    </row>
    <row r="1550" spans="1:12" x14ac:dyDescent="0.2">
      <c r="A1550" s="41"/>
      <c r="B1550" s="2"/>
      <c r="E1550" s="279"/>
      <c r="F1550" s="280"/>
      <c r="G1550" s="45"/>
      <c r="H1550" s="45"/>
      <c r="I1550" s="278"/>
      <c r="J1550" s="45"/>
      <c r="K1550" s="66"/>
      <c r="L1550" s="66"/>
    </row>
    <row r="1551" spans="1:12" x14ac:dyDescent="0.2">
      <c r="A1551" s="41"/>
      <c r="B1551" s="2"/>
      <c r="E1551" s="279"/>
      <c r="F1551" s="280"/>
      <c r="G1551" s="45"/>
      <c r="H1551" s="45"/>
      <c r="I1551" s="278"/>
      <c r="J1551" s="45"/>
      <c r="K1551" s="66"/>
      <c r="L1551" s="66"/>
    </row>
    <row r="1552" spans="1:12" x14ac:dyDescent="0.2">
      <c r="A1552" s="41"/>
      <c r="B1552" s="2"/>
      <c r="E1552" s="279"/>
      <c r="F1552" s="280"/>
      <c r="G1552" s="45"/>
      <c r="H1552" s="45"/>
      <c r="I1552" s="278"/>
      <c r="J1552" s="45"/>
      <c r="K1552" s="66"/>
      <c r="L1552" s="66"/>
    </row>
    <row r="1553" spans="1:12" x14ac:dyDescent="0.2">
      <c r="A1553" s="41"/>
      <c r="B1553" s="2"/>
      <c r="E1553" s="279"/>
      <c r="F1553" s="280"/>
      <c r="G1553" s="45"/>
      <c r="H1553" s="45"/>
      <c r="I1553" s="278"/>
      <c r="J1553" s="45"/>
      <c r="K1553" s="66"/>
      <c r="L1553" s="66"/>
    </row>
    <row r="1554" spans="1:12" x14ac:dyDescent="0.2">
      <c r="A1554" s="41"/>
      <c r="B1554" s="2"/>
      <c r="E1554" s="279"/>
      <c r="F1554" s="280"/>
      <c r="G1554" s="45"/>
      <c r="H1554" s="45"/>
      <c r="I1554" s="278"/>
      <c r="J1554" s="45"/>
      <c r="K1554" s="66"/>
      <c r="L1554" s="66"/>
    </row>
    <row r="1555" spans="1:12" x14ac:dyDescent="0.2">
      <c r="A1555" s="41"/>
      <c r="B1555" s="2"/>
      <c r="E1555" s="279"/>
      <c r="F1555" s="280"/>
      <c r="G1555" s="45"/>
      <c r="H1555" s="45"/>
      <c r="I1555" s="278"/>
      <c r="J1555" s="45"/>
      <c r="K1555" s="66"/>
      <c r="L1555" s="66"/>
    </row>
    <row r="1556" spans="1:12" x14ac:dyDescent="0.2">
      <c r="A1556" s="41"/>
      <c r="B1556" s="2"/>
      <c r="E1556" s="279"/>
      <c r="F1556" s="280"/>
      <c r="G1556" s="45"/>
      <c r="H1556" s="45"/>
      <c r="I1556" s="278"/>
      <c r="J1556" s="45"/>
      <c r="K1556" s="66"/>
      <c r="L1556" s="66"/>
    </row>
    <row r="1557" spans="1:12" x14ac:dyDescent="0.2">
      <c r="A1557" s="41"/>
      <c r="B1557" s="2"/>
      <c r="E1557" s="279"/>
      <c r="F1557" s="280"/>
      <c r="G1557" s="45"/>
      <c r="H1557" s="45"/>
      <c r="I1557" s="278"/>
      <c r="J1557" s="45"/>
      <c r="K1557" s="66"/>
      <c r="L1557" s="66"/>
    </row>
    <row r="1558" spans="1:12" x14ac:dyDescent="0.2">
      <c r="A1558" s="41"/>
      <c r="B1558" s="2"/>
      <c r="E1558" s="279"/>
      <c r="F1558" s="280"/>
      <c r="G1558" s="45"/>
      <c r="H1558" s="45"/>
      <c r="I1558" s="278"/>
      <c r="J1558" s="45"/>
      <c r="K1558" s="66"/>
      <c r="L1558" s="66"/>
    </row>
    <row r="1559" spans="1:12" x14ac:dyDescent="0.2">
      <c r="A1559" s="41"/>
      <c r="B1559" s="2"/>
      <c r="E1559" s="279"/>
      <c r="F1559" s="280"/>
      <c r="G1559" s="45"/>
      <c r="H1559" s="45"/>
      <c r="I1559" s="278"/>
      <c r="J1559" s="45"/>
      <c r="K1559" s="66"/>
      <c r="L1559" s="66"/>
    </row>
    <row r="1560" spans="1:12" x14ac:dyDescent="0.2">
      <c r="A1560" s="41"/>
      <c r="B1560" s="2"/>
      <c r="E1560" s="279"/>
      <c r="F1560" s="280"/>
      <c r="G1560" s="45"/>
      <c r="H1560" s="45"/>
      <c r="I1560" s="278"/>
      <c r="J1560" s="45"/>
      <c r="K1560" s="66"/>
      <c r="L1560" s="66"/>
    </row>
    <row r="1561" spans="1:12" x14ac:dyDescent="0.2">
      <c r="A1561" s="41"/>
      <c r="B1561" s="2"/>
      <c r="E1561" s="279"/>
      <c r="F1561" s="280"/>
      <c r="G1561" s="45"/>
      <c r="H1561" s="45"/>
      <c r="I1561" s="278"/>
      <c r="J1561" s="45"/>
      <c r="K1561" s="66"/>
      <c r="L1561" s="66"/>
    </row>
    <row r="1562" spans="1:12" x14ac:dyDescent="0.2">
      <c r="A1562" s="41"/>
      <c r="B1562" s="2"/>
      <c r="E1562" s="279"/>
      <c r="F1562" s="280"/>
      <c r="G1562" s="45"/>
      <c r="H1562" s="45"/>
      <c r="I1562" s="278"/>
      <c r="J1562" s="45"/>
      <c r="K1562" s="66"/>
      <c r="L1562" s="66"/>
    </row>
    <row r="1563" spans="1:12" x14ac:dyDescent="0.2">
      <c r="A1563" s="41"/>
      <c r="B1563" s="2"/>
      <c r="E1563" s="279"/>
      <c r="F1563" s="280"/>
      <c r="G1563" s="45"/>
      <c r="H1563" s="45"/>
      <c r="I1563" s="278"/>
      <c r="J1563" s="45"/>
      <c r="K1563" s="66"/>
      <c r="L1563" s="66"/>
    </row>
    <row r="1564" spans="1:12" x14ac:dyDescent="0.2">
      <c r="A1564" s="41"/>
      <c r="B1564" s="2"/>
      <c r="E1564" s="279"/>
      <c r="F1564" s="280"/>
      <c r="G1564" s="45"/>
      <c r="H1564" s="45"/>
      <c r="I1564" s="278"/>
      <c r="J1564" s="45"/>
      <c r="K1564" s="66"/>
      <c r="L1564" s="66"/>
    </row>
    <row r="1565" spans="1:12" x14ac:dyDescent="0.2">
      <c r="A1565" s="41"/>
      <c r="B1565" s="2"/>
      <c r="E1565" s="279"/>
      <c r="F1565" s="280"/>
      <c r="G1565" s="45"/>
      <c r="H1565" s="45"/>
      <c r="I1565" s="278"/>
      <c r="J1565" s="45"/>
      <c r="K1565" s="66"/>
      <c r="L1565" s="66"/>
    </row>
    <row r="1566" spans="1:12" x14ac:dyDescent="0.2">
      <c r="A1566" s="41"/>
      <c r="B1566" s="2"/>
      <c r="E1566" s="279"/>
      <c r="F1566" s="280"/>
      <c r="G1566" s="45"/>
      <c r="H1566" s="45"/>
      <c r="I1566" s="278"/>
      <c r="J1566" s="45"/>
      <c r="K1566" s="66"/>
      <c r="L1566" s="66"/>
    </row>
    <row r="1567" spans="1:12" x14ac:dyDescent="0.2">
      <c r="A1567" s="41"/>
      <c r="B1567" s="2"/>
      <c r="E1567" s="279"/>
      <c r="F1567" s="280"/>
      <c r="G1567" s="45"/>
      <c r="H1567" s="45"/>
      <c r="I1567" s="278"/>
      <c r="J1567" s="45"/>
      <c r="K1567" s="66"/>
      <c r="L1567" s="66"/>
    </row>
    <row r="1568" spans="1:12" x14ac:dyDescent="0.2">
      <c r="A1568" s="41"/>
      <c r="B1568" s="2"/>
      <c r="E1568" s="279"/>
      <c r="F1568" s="280"/>
      <c r="G1568" s="45"/>
      <c r="H1568" s="45"/>
      <c r="I1568" s="278"/>
      <c r="J1568" s="45"/>
      <c r="K1568" s="66"/>
      <c r="L1568" s="66"/>
    </row>
    <row r="1569" spans="1:12" x14ac:dyDescent="0.2">
      <c r="A1569" s="41"/>
      <c r="B1569" s="2"/>
      <c r="E1569" s="279"/>
      <c r="F1569" s="280"/>
      <c r="G1569" s="45"/>
      <c r="H1569" s="45"/>
      <c r="I1569" s="278"/>
      <c r="J1569" s="45"/>
      <c r="K1569" s="66"/>
      <c r="L1569" s="66"/>
    </row>
    <row r="1570" spans="1:12" x14ac:dyDescent="0.2">
      <c r="A1570" s="41"/>
      <c r="B1570" s="2"/>
      <c r="E1570" s="279"/>
      <c r="F1570" s="280"/>
      <c r="G1570" s="45"/>
      <c r="H1570" s="45"/>
      <c r="I1570" s="278"/>
      <c r="J1570" s="45"/>
      <c r="K1570" s="66"/>
      <c r="L1570" s="66"/>
    </row>
    <row r="1571" spans="1:12" x14ac:dyDescent="0.2">
      <c r="A1571" s="41"/>
      <c r="B1571" s="2"/>
      <c r="E1571" s="279"/>
      <c r="F1571" s="280"/>
      <c r="G1571" s="45"/>
      <c r="H1571" s="45"/>
      <c r="I1571" s="278"/>
      <c r="J1571" s="45"/>
      <c r="K1571" s="66"/>
      <c r="L1571" s="66"/>
    </row>
    <row r="1572" spans="1:12" x14ac:dyDescent="0.2">
      <c r="A1572" s="41"/>
      <c r="B1572" s="2"/>
      <c r="E1572" s="279"/>
      <c r="F1572" s="280"/>
      <c r="G1572" s="45"/>
      <c r="H1572" s="45"/>
      <c r="I1572" s="278"/>
      <c r="J1572" s="45"/>
      <c r="K1572" s="66"/>
      <c r="L1572" s="66"/>
    </row>
    <row r="1573" spans="1:12" x14ac:dyDescent="0.2">
      <c r="A1573" s="41"/>
      <c r="B1573" s="2"/>
      <c r="E1573" s="279"/>
      <c r="F1573" s="280"/>
      <c r="G1573" s="45"/>
      <c r="H1573" s="45"/>
      <c r="I1573" s="278"/>
      <c r="J1573" s="45"/>
      <c r="K1573" s="66"/>
      <c r="L1573" s="66"/>
    </row>
    <row r="1574" spans="1:12" x14ac:dyDescent="0.2">
      <c r="A1574" s="41"/>
      <c r="B1574" s="2"/>
      <c r="E1574" s="279"/>
      <c r="F1574" s="280"/>
      <c r="G1574" s="45"/>
      <c r="H1574" s="45"/>
      <c r="I1574" s="278"/>
      <c r="J1574" s="45"/>
      <c r="K1574" s="66"/>
      <c r="L1574" s="66"/>
    </row>
    <row r="1575" spans="1:12" x14ac:dyDescent="0.2">
      <c r="A1575" s="41"/>
      <c r="B1575" s="2"/>
      <c r="E1575" s="279"/>
      <c r="F1575" s="280"/>
      <c r="G1575" s="45"/>
      <c r="H1575" s="45"/>
      <c r="I1575" s="278"/>
      <c r="J1575" s="45"/>
      <c r="K1575" s="66"/>
      <c r="L1575" s="66"/>
    </row>
    <row r="1576" spans="1:12" x14ac:dyDescent="0.2">
      <c r="A1576" s="41"/>
      <c r="B1576" s="2"/>
      <c r="E1576" s="279"/>
      <c r="F1576" s="280"/>
      <c r="G1576" s="45"/>
      <c r="H1576" s="45"/>
      <c r="I1576" s="278"/>
      <c r="J1576" s="45"/>
      <c r="K1576" s="66"/>
      <c r="L1576" s="66"/>
    </row>
    <row r="1577" spans="1:12" x14ac:dyDescent="0.2">
      <c r="A1577" s="41"/>
      <c r="B1577" s="2"/>
      <c r="E1577" s="279"/>
      <c r="F1577" s="280"/>
      <c r="G1577" s="45"/>
      <c r="H1577" s="45"/>
      <c r="I1577" s="278"/>
      <c r="J1577" s="45"/>
      <c r="K1577" s="66"/>
      <c r="L1577" s="66"/>
    </row>
    <row r="1578" spans="1:12" x14ac:dyDescent="0.2">
      <c r="A1578" s="41"/>
      <c r="B1578" s="2"/>
      <c r="E1578" s="279"/>
      <c r="F1578" s="280"/>
      <c r="G1578" s="45"/>
      <c r="H1578" s="45"/>
      <c r="I1578" s="278"/>
      <c r="J1578" s="45"/>
      <c r="K1578" s="66"/>
      <c r="L1578" s="66"/>
    </row>
    <row r="1579" spans="1:12" x14ac:dyDescent="0.2">
      <c r="A1579" s="41"/>
      <c r="B1579" s="2"/>
      <c r="E1579" s="279"/>
      <c r="F1579" s="280"/>
      <c r="G1579" s="45"/>
      <c r="H1579" s="45"/>
      <c r="I1579" s="278"/>
      <c r="J1579" s="45"/>
      <c r="K1579" s="66"/>
      <c r="L1579" s="66"/>
    </row>
    <row r="1580" spans="1:12" x14ac:dyDescent="0.2">
      <c r="A1580" s="41"/>
      <c r="B1580" s="2"/>
      <c r="E1580" s="279"/>
      <c r="F1580" s="280"/>
      <c r="G1580" s="45"/>
      <c r="H1580" s="45"/>
      <c r="I1580" s="278"/>
      <c r="J1580" s="45"/>
      <c r="K1580" s="66"/>
      <c r="L1580" s="66"/>
    </row>
    <row r="1581" spans="1:12" x14ac:dyDescent="0.2">
      <c r="A1581" s="41"/>
      <c r="B1581" s="2"/>
      <c r="E1581" s="279"/>
      <c r="F1581" s="280"/>
      <c r="G1581" s="45"/>
      <c r="H1581" s="45"/>
      <c r="I1581" s="278"/>
      <c r="J1581" s="45"/>
      <c r="K1581" s="66"/>
      <c r="L1581" s="66"/>
    </row>
    <row r="1582" spans="1:12" x14ac:dyDescent="0.2">
      <c r="A1582" s="41"/>
      <c r="B1582" s="2"/>
      <c r="E1582" s="279"/>
      <c r="F1582" s="280"/>
      <c r="G1582" s="45"/>
      <c r="H1582" s="45"/>
      <c r="I1582" s="278"/>
      <c r="J1582" s="45"/>
      <c r="K1582" s="66"/>
      <c r="L1582" s="66"/>
    </row>
    <row r="1583" spans="1:12" x14ac:dyDescent="0.2">
      <c r="A1583" s="41"/>
      <c r="B1583" s="2"/>
      <c r="E1583" s="279"/>
      <c r="F1583" s="280"/>
      <c r="G1583" s="45"/>
      <c r="H1583" s="45"/>
      <c r="I1583" s="278"/>
      <c r="J1583" s="45"/>
      <c r="K1583" s="66"/>
      <c r="L1583" s="66"/>
    </row>
    <row r="1584" spans="1:12" x14ac:dyDescent="0.2">
      <c r="A1584" s="41"/>
      <c r="B1584" s="2"/>
      <c r="E1584" s="279"/>
      <c r="F1584" s="280"/>
      <c r="G1584" s="45"/>
      <c r="H1584" s="45"/>
      <c r="I1584" s="278"/>
      <c r="J1584" s="45"/>
      <c r="K1584" s="66"/>
      <c r="L1584" s="66"/>
    </row>
    <row r="1585" spans="1:12" x14ac:dyDescent="0.2">
      <c r="A1585" s="41"/>
      <c r="B1585" s="2"/>
      <c r="E1585" s="279"/>
      <c r="F1585" s="280"/>
      <c r="G1585" s="45"/>
      <c r="H1585" s="45"/>
      <c r="I1585" s="278"/>
      <c r="J1585" s="45"/>
      <c r="K1585" s="66"/>
      <c r="L1585" s="66"/>
    </row>
    <row r="1586" spans="1:12" x14ac:dyDescent="0.2">
      <c r="A1586" s="41"/>
      <c r="B1586" s="2"/>
      <c r="E1586" s="279"/>
      <c r="F1586" s="280"/>
      <c r="G1586" s="45"/>
      <c r="H1586" s="45"/>
      <c r="I1586" s="278"/>
      <c r="J1586" s="45"/>
      <c r="K1586" s="66"/>
      <c r="L1586" s="66"/>
    </row>
    <row r="1587" spans="1:12" x14ac:dyDescent="0.2">
      <c r="A1587" s="41"/>
      <c r="B1587" s="2"/>
      <c r="E1587" s="279"/>
      <c r="F1587" s="280"/>
      <c r="G1587" s="45"/>
      <c r="H1587" s="45"/>
      <c r="I1587" s="278"/>
      <c r="J1587" s="45"/>
      <c r="K1587" s="66"/>
      <c r="L1587" s="66"/>
    </row>
    <row r="1588" spans="1:12" x14ac:dyDescent="0.2">
      <c r="A1588" s="41"/>
      <c r="B1588" s="2"/>
      <c r="E1588" s="279"/>
      <c r="F1588" s="280"/>
      <c r="G1588" s="45"/>
      <c r="H1588" s="45"/>
      <c r="I1588" s="278"/>
      <c r="J1588" s="45"/>
      <c r="K1588" s="66"/>
      <c r="L1588" s="66"/>
    </row>
    <row r="1589" spans="1:12" x14ac:dyDescent="0.2">
      <c r="A1589" s="41"/>
      <c r="B1589" s="2"/>
      <c r="E1589" s="279"/>
      <c r="F1589" s="280"/>
      <c r="G1589" s="45"/>
      <c r="H1589" s="45"/>
      <c r="I1589" s="278"/>
      <c r="J1589" s="45"/>
      <c r="K1589" s="66"/>
      <c r="L1589" s="66"/>
    </row>
    <row r="1590" spans="1:12" x14ac:dyDescent="0.2">
      <c r="A1590" s="41"/>
      <c r="B1590" s="2"/>
      <c r="E1590" s="279"/>
      <c r="F1590" s="280"/>
      <c r="G1590" s="45"/>
      <c r="H1590" s="45"/>
      <c r="I1590" s="278"/>
      <c r="J1590" s="45"/>
      <c r="K1590" s="66"/>
      <c r="L1590" s="66"/>
    </row>
    <row r="1591" spans="1:12" x14ac:dyDescent="0.2">
      <c r="A1591" s="41"/>
      <c r="B1591" s="2"/>
      <c r="E1591" s="279"/>
      <c r="F1591" s="280"/>
      <c r="G1591" s="45"/>
      <c r="H1591" s="45"/>
      <c r="I1591" s="278"/>
      <c r="J1591" s="45"/>
      <c r="K1591" s="66"/>
      <c r="L1591" s="66"/>
    </row>
    <row r="1592" spans="1:12" x14ac:dyDescent="0.2">
      <c r="A1592" s="41"/>
      <c r="B1592" s="2"/>
      <c r="E1592" s="279"/>
      <c r="F1592" s="280"/>
      <c r="G1592" s="45"/>
      <c r="H1592" s="45"/>
      <c r="I1592" s="278"/>
      <c r="J1592" s="45"/>
      <c r="K1592" s="66"/>
      <c r="L1592" s="66"/>
    </row>
    <row r="1593" spans="1:12" x14ac:dyDescent="0.2">
      <c r="A1593" s="41"/>
      <c r="B1593" s="2"/>
      <c r="E1593" s="279"/>
      <c r="F1593" s="280"/>
      <c r="G1593" s="45"/>
      <c r="H1593" s="45"/>
      <c r="I1593" s="278"/>
      <c r="J1593" s="45"/>
      <c r="K1593" s="66"/>
      <c r="L1593" s="66"/>
    </row>
    <row r="1594" spans="1:12" x14ac:dyDescent="0.2">
      <c r="A1594" s="41"/>
      <c r="B1594" s="2"/>
      <c r="E1594" s="279"/>
      <c r="F1594" s="280"/>
      <c r="G1594" s="45"/>
      <c r="H1594" s="45"/>
      <c r="I1594" s="278"/>
      <c r="J1594" s="45"/>
      <c r="K1594" s="66"/>
      <c r="L1594" s="66"/>
    </row>
    <row r="1595" spans="1:12" x14ac:dyDescent="0.2">
      <c r="A1595" s="41"/>
      <c r="B1595" s="2"/>
      <c r="E1595" s="279"/>
      <c r="F1595" s="280"/>
      <c r="G1595" s="45"/>
      <c r="H1595" s="45"/>
      <c r="I1595" s="278"/>
      <c r="J1595" s="45"/>
      <c r="K1595" s="66"/>
      <c r="L1595" s="66"/>
    </row>
    <row r="1596" spans="1:12" x14ac:dyDescent="0.2">
      <c r="A1596" s="41"/>
      <c r="B1596" s="2"/>
      <c r="E1596" s="279"/>
      <c r="F1596" s="280"/>
      <c r="G1596" s="45"/>
      <c r="H1596" s="45"/>
      <c r="I1596" s="278"/>
      <c r="J1596" s="45"/>
      <c r="K1596" s="66"/>
      <c r="L1596" s="66"/>
    </row>
    <row r="1597" spans="1:12" x14ac:dyDescent="0.2">
      <c r="A1597" s="41"/>
      <c r="B1597" s="2"/>
      <c r="E1597" s="279"/>
      <c r="F1597" s="280"/>
      <c r="G1597" s="45"/>
      <c r="H1597" s="45"/>
      <c r="I1597" s="278"/>
      <c r="J1597" s="45"/>
      <c r="K1597" s="66"/>
      <c r="L1597" s="66"/>
    </row>
    <row r="1598" spans="1:12" x14ac:dyDescent="0.2">
      <c r="A1598" s="41"/>
      <c r="B1598" s="2"/>
      <c r="E1598" s="279"/>
      <c r="F1598" s="280"/>
      <c r="G1598" s="45"/>
      <c r="H1598" s="45"/>
      <c r="I1598" s="278"/>
      <c r="J1598" s="45"/>
      <c r="K1598" s="66"/>
      <c r="L1598" s="66"/>
    </row>
    <row r="1599" spans="1:12" x14ac:dyDescent="0.2">
      <c r="A1599" s="41"/>
      <c r="B1599" s="2"/>
      <c r="E1599" s="279"/>
      <c r="F1599" s="280"/>
      <c r="G1599" s="45"/>
      <c r="H1599" s="45"/>
      <c r="I1599" s="278"/>
      <c r="J1599" s="45"/>
      <c r="K1599" s="66"/>
      <c r="L1599" s="66"/>
    </row>
    <row r="1600" spans="1:12" x14ac:dyDescent="0.2">
      <c r="A1600" s="41"/>
      <c r="B1600" s="2"/>
      <c r="E1600" s="279"/>
      <c r="F1600" s="280"/>
      <c r="G1600" s="45"/>
      <c r="H1600" s="45"/>
      <c r="I1600" s="278"/>
      <c r="J1600" s="45"/>
      <c r="K1600" s="66"/>
      <c r="L1600" s="66"/>
    </row>
    <row r="1601" spans="1:12" x14ac:dyDescent="0.2">
      <c r="A1601" s="41"/>
      <c r="B1601" s="2"/>
      <c r="E1601" s="279"/>
      <c r="F1601" s="280"/>
      <c r="G1601" s="45"/>
      <c r="H1601" s="45"/>
      <c r="I1601" s="278"/>
      <c r="J1601" s="45"/>
      <c r="K1601" s="66"/>
      <c r="L1601" s="66"/>
    </row>
    <row r="1602" spans="1:12" x14ac:dyDescent="0.2">
      <c r="A1602" s="41"/>
      <c r="B1602" s="2"/>
      <c r="E1602" s="279"/>
      <c r="F1602" s="280"/>
      <c r="G1602" s="45"/>
      <c r="H1602" s="45"/>
      <c r="I1602" s="278"/>
      <c r="J1602" s="45"/>
      <c r="K1602" s="66"/>
      <c r="L1602" s="66"/>
    </row>
    <row r="1603" spans="1:12" x14ac:dyDescent="0.2">
      <c r="A1603" s="41"/>
      <c r="B1603" s="2"/>
      <c r="E1603" s="279"/>
      <c r="F1603" s="280"/>
      <c r="G1603" s="45"/>
      <c r="H1603" s="45"/>
      <c r="I1603" s="278"/>
      <c r="J1603" s="45"/>
      <c r="K1603" s="66"/>
      <c r="L1603" s="66"/>
    </row>
    <row r="1604" spans="1:12" x14ac:dyDescent="0.2">
      <c r="A1604" s="41"/>
      <c r="B1604" s="2"/>
      <c r="E1604" s="279"/>
      <c r="F1604" s="280"/>
      <c r="G1604" s="45"/>
      <c r="H1604" s="45"/>
      <c r="I1604" s="278"/>
      <c r="J1604" s="45"/>
      <c r="K1604" s="66"/>
      <c r="L1604" s="66"/>
    </row>
    <row r="1605" spans="1:12" x14ac:dyDescent="0.2">
      <c r="A1605" s="41"/>
      <c r="B1605" s="2"/>
      <c r="E1605" s="279"/>
      <c r="F1605" s="280"/>
      <c r="G1605" s="45"/>
      <c r="H1605" s="45"/>
      <c r="I1605" s="278"/>
      <c r="J1605" s="45"/>
      <c r="K1605" s="66"/>
      <c r="L1605" s="66"/>
    </row>
    <row r="1606" spans="1:12" x14ac:dyDescent="0.2">
      <c r="A1606" s="41"/>
      <c r="B1606" s="2"/>
      <c r="E1606" s="279"/>
      <c r="F1606" s="280"/>
      <c r="G1606" s="45"/>
      <c r="H1606" s="45"/>
      <c r="I1606" s="278"/>
      <c r="J1606" s="45"/>
      <c r="K1606" s="66"/>
      <c r="L1606" s="66"/>
    </row>
    <row r="1607" spans="1:12" x14ac:dyDescent="0.2">
      <c r="A1607" s="41"/>
      <c r="B1607" s="2"/>
      <c r="E1607" s="279"/>
      <c r="F1607" s="280"/>
      <c r="G1607" s="45"/>
      <c r="H1607" s="45"/>
      <c r="I1607" s="278"/>
      <c r="J1607" s="45"/>
      <c r="K1607" s="66"/>
      <c r="L1607" s="66"/>
    </row>
    <row r="1608" spans="1:12" x14ac:dyDescent="0.2">
      <c r="A1608" s="41"/>
      <c r="B1608" s="2"/>
      <c r="E1608" s="279"/>
      <c r="F1608" s="280"/>
      <c r="G1608" s="45"/>
      <c r="H1608" s="45"/>
      <c r="I1608" s="278"/>
      <c r="J1608" s="45"/>
      <c r="K1608" s="66"/>
      <c r="L1608" s="66"/>
    </row>
    <row r="1609" spans="1:12" x14ac:dyDescent="0.2">
      <c r="A1609" s="41"/>
      <c r="B1609" s="2"/>
      <c r="E1609" s="279"/>
      <c r="F1609" s="280"/>
      <c r="G1609" s="45"/>
      <c r="H1609" s="45"/>
      <c r="I1609" s="278"/>
      <c r="J1609" s="45"/>
      <c r="K1609" s="66"/>
      <c r="L1609" s="66"/>
    </row>
    <row r="1610" spans="1:12" x14ac:dyDescent="0.2">
      <c r="A1610" s="41"/>
      <c r="B1610" s="2"/>
      <c r="E1610" s="279"/>
      <c r="F1610" s="280"/>
      <c r="G1610" s="45"/>
      <c r="H1610" s="45"/>
      <c r="I1610" s="278"/>
      <c r="J1610" s="45"/>
      <c r="K1610" s="66"/>
      <c r="L1610" s="66"/>
    </row>
    <row r="1611" spans="1:12" x14ac:dyDescent="0.2">
      <c r="A1611" s="41"/>
      <c r="B1611" s="2"/>
      <c r="E1611" s="279"/>
      <c r="F1611" s="280"/>
      <c r="G1611" s="45"/>
      <c r="H1611" s="45"/>
      <c r="I1611" s="278"/>
      <c r="J1611" s="45"/>
      <c r="K1611" s="66"/>
      <c r="L1611" s="66"/>
    </row>
    <row r="1612" spans="1:12" x14ac:dyDescent="0.2">
      <c r="A1612" s="41"/>
      <c r="B1612" s="2"/>
      <c r="E1612" s="279"/>
      <c r="F1612" s="280"/>
      <c r="G1612" s="45"/>
      <c r="H1612" s="45"/>
      <c r="I1612" s="278"/>
      <c r="J1612" s="45"/>
      <c r="K1612" s="66"/>
      <c r="L1612" s="66"/>
    </row>
    <row r="1613" spans="1:12" x14ac:dyDescent="0.2">
      <c r="A1613" s="41"/>
      <c r="B1613" s="2"/>
      <c r="E1613" s="279"/>
      <c r="F1613" s="280"/>
      <c r="G1613" s="45"/>
      <c r="H1613" s="45"/>
      <c r="I1613" s="278"/>
      <c r="J1613" s="45"/>
      <c r="K1613" s="66"/>
      <c r="L1613" s="66"/>
    </row>
    <row r="1614" spans="1:12" x14ac:dyDescent="0.2">
      <c r="A1614" s="41"/>
      <c r="B1614" s="2"/>
      <c r="E1614" s="279"/>
      <c r="F1614" s="280"/>
      <c r="G1614" s="45"/>
      <c r="H1614" s="45"/>
      <c r="I1614" s="278"/>
      <c r="J1614" s="45"/>
      <c r="K1614" s="66"/>
      <c r="L1614" s="66"/>
    </row>
    <row r="1615" spans="1:12" x14ac:dyDescent="0.2">
      <c r="A1615" s="41"/>
      <c r="B1615" s="2"/>
      <c r="E1615" s="279"/>
      <c r="F1615" s="280"/>
      <c r="G1615" s="45"/>
      <c r="H1615" s="45"/>
      <c r="I1615" s="278"/>
      <c r="J1615" s="45"/>
      <c r="K1615" s="66"/>
      <c r="L1615" s="66"/>
    </row>
    <row r="1616" spans="1:12" x14ac:dyDescent="0.2">
      <c r="A1616" s="41"/>
      <c r="B1616" s="2"/>
      <c r="E1616" s="279"/>
      <c r="F1616" s="280"/>
      <c r="G1616" s="45"/>
      <c r="H1616" s="45"/>
      <c r="I1616" s="278"/>
      <c r="J1616" s="45"/>
      <c r="K1616" s="66"/>
      <c r="L1616" s="66"/>
    </row>
    <row r="1617" spans="1:12" x14ac:dyDescent="0.2">
      <c r="A1617" s="41"/>
      <c r="B1617" s="2"/>
      <c r="E1617" s="279"/>
      <c r="F1617" s="280"/>
      <c r="G1617" s="45"/>
      <c r="H1617" s="45"/>
      <c r="I1617" s="278"/>
      <c r="J1617" s="45"/>
      <c r="K1617" s="66"/>
      <c r="L1617" s="66"/>
    </row>
    <row r="1618" spans="1:12" x14ac:dyDescent="0.2">
      <c r="A1618" s="41"/>
      <c r="B1618" s="2"/>
      <c r="E1618" s="279"/>
      <c r="F1618" s="280"/>
      <c r="G1618" s="45"/>
      <c r="H1618" s="45"/>
      <c r="I1618" s="278"/>
      <c r="J1618" s="45"/>
      <c r="K1618" s="66"/>
      <c r="L1618" s="66"/>
    </row>
    <row r="1619" spans="1:12" x14ac:dyDescent="0.2">
      <c r="A1619" s="41"/>
      <c r="B1619" s="2"/>
      <c r="E1619" s="279"/>
      <c r="F1619" s="280"/>
      <c r="G1619" s="45"/>
      <c r="H1619" s="45"/>
      <c r="I1619" s="278"/>
      <c r="J1619" s="45"/>
      <c r="K1619" s="66"/>
      <c r="L1619" s="66"/>
    </row>
    <row r="1620" spans="1:12" x14ac:dyDescent="0.2">
      <c r="A1620" s="41"/>
      <c r="B1620" s="2"/>
      <c r="E1620" s="279"/>
      <c r="F1620" s="280"/>
      <c r="G1620" s="45"/>
      <c r="H1620" s="45"/>
      <c r="I1620" s="278"/>
      <c r="J1620" s="45"/>
      <c r="K1620" s="66"/>
      <c r="L1620" s="66"/>
    </row>
    <row r="1621" spans="1:12" x14ac:dyDescent="0.2">
      <c r="A1621" s="41"/>
      <c r="B1621" s="2"/>
      <c r="E1621" s="279"/>
      <c r="F1621" s="280"/>
      <c r="G1621" s="45"/>
      <c r="H1621" s="45"/>
      <c r="I1621" s="278"/>
      <c r="J1621" s="45"/>
      <c r="K1621" s="66"/>
      <c r="L1621" s="66"/>
    </row>
    <row r="1622" spans="1:12" x14ac:dyDescent="0.2">
      <c r="A1622" s="41"/>
      <c r="B1622" s="2"/>
      <c r="E1622" s="279"/>
      <c r="F1622" s="280"/>
      <c r="G1622" s="45"/>
      <c r="H1622" s="45"/>
      <c r="I1622" s="278"/>
      <c r="J1622" s="45"/>
      <c r="K1622" s="66"/>
      <c r="L1622" s="66"/>
    </row>
    <row r="1623" spans="1:12" x14ac:dyDescent="0.2">
      <c r="A1623" s="41"/>
      <c r="B1623" s="2"/>
      <c r="E1623" s="279"/>
      <c r="F1623" s="280"/>
      <c r="G1623" s="45"/>
      <c r="H1623" s="45"/>
      <c r="I1623" s="278"/>
      <c r="J1623" s="45"/>
      <c r="K1623" s="66"/>
      <c r="L1623" s="66"/>
    </row>
    <row r="1624" spans="1:12" x14ac:dyDescent="0.2">
      <c r="A1624" s="41"/>
      <c r="B1624" s="2"/>
      <c r="E1624" s="279"/>
      <c r="F1624" s="280"/>
      <c r="G1624" s="45"/>
      <c r="H1624" s="45"/>
      <c r="I1624" s="278"/>
      <c r="J1624" s="45"/>
      <c r="K1624" s="66"/>
      <c r="L1624" s="66"/>
    </row>
    <row r="1625" spans="1:12" x14ac:dyDescent="0.2">
      <c r="A1625" s="41"/>
      <c r="B1625" s="2"/>
      <c r="E1625" s="279"/>
      <c r="F1625" s="280"/>
      <c r="G1625" s="45"/>
      <c r="H1625" s="45"/>
      <c r="I1625" s="278"/>
      <c r="J1625" s="45"/>
      <c r="K1625" s="66"/>
      <c r="L1625" s="66"/>
    </row>
    <row r="1626" spans="1:12" x14ac:dyDescent="0.2">
      <c r="A1626" s="41"/>
      <c r="B1626" s="2"/>
      <c r="E1626" s="279"/>
      <c r="F1626" s="280"/>
      <c r="G1626" s="45"/>
      <c r="H1626" s="45"/>
      <c r="I1626" s="278"/>
      <c r="J1626" s="45"/>
      <c r="K1626" s="66"/>
      <c r="L1626" s="66"/>
    </row>
    <row r="1627" spans="1:12" x14ac:dyDescent="0.2">
      <c r="A1627" s="41"/>
      <c r="B1627" s="2"/>
      <c r="E1627" s="279"/>
      <c r="F1627" s="280"/>
      <c r="G1627" s="45"/>
      <c r="H1627" s="45"/>
      <c r="I1627" s="278"/>
      <c r="J1627" s="45"/>
      <c r="K1627" s="66"/>
      <c r="L1627" s="66"/>
    </row>
    <row r="1628" spans="1:12" x14ac:dyDescent="0.2">
      <c r="A1628" s="41"/>
      <c r="B1628" s="2"/>
      <c r="E1628" s="279"/>
      <c r="F1628" s="280"/>
      <c r="G1628" s="45"/>
      <c r="H1628" s="45"/>
      <c r="I1628" s="278"/>
      <c r="J1628" s="45"/>
      <c r="K1628" s="66"/>
      <c r="L1628" s="66"/>
    </row>
    <row r="1629" spans="1:12" x14ac:dyDescent="0.2">
      <c r="A1629" s="41"/>
      <c r="B1629" s="2"/>
      <c r="E1629" s="279"/>
      <c r="F1629" s="280"/>
      <c r="G1629" s="45"/>
      <c r="H1629" s="45"/>
      <c r="I1629" s="278"/>
      <c r="J1629" s="45"/>
      <c r="K1629" s="66"/>
      <c r="L1629" s="66"/>
    </row>
    <row r="1630" spans="1:12" x14ac:dyDescent="0.2">
      <c r="A1630" s="41"/>
      <c r="B1630" s="2"/>
      <c r="E1630" s="279"/>
      <c r="F1630" s="280"/>
      <c r="G1630" s="45"/>
      <c r="H1630" s="45"/>
      <c r="I1630" s="278"/>
      <c r="J1630" s="45"/>
      <c r="K1630" s="66"/>
      <c r="L1630" s="66"/>
    </row>
    <row r="1631" spans="1:12" x14ac:dyDescent="0.2">
      <c r="A1631" s="41"/>
      <c r="B1631" s="2"/>
      <c r="E1631" s="279"/>
      <c r="F1631" s="280"/>
      <c r="G1631" s="45"/>
      <c r="H1631" s="45"/>
      <c r="I1631" s="278"/>
      <c r="J1631" s="45"/>
      <c r="K1631" s="66"/>
      <c r="L1631" s="66"/>
    </row>
    <row r="1632" spans="1:12" x14ac:dyDescent="0.2">
      <c r="A1632" s="41"/>
      <c r="B1632" s="2"/>
      <c r="E1632" s="279"/>
      <c r="F1632" s="280"/>
      <c r="G1632" s="45"/>
      <c r="H1632" s="45"/>
      <c r="I1632" s="278"/>
      <c r="J1632" s="45"/>
      <c r="K1632" s="66"/>
      <c r="L1632" s="66"/>
    </row>
    <row r="1633" spans="1:12" x14ac:dyDescent="0.2">
      <c r="A1633" s="41"/>
      <c r="B1633" s="2"/>
      <c r="E1633" s="279"/>
      <c r="F1633" s="280"/>
      <c r="G1633" s="45"/>
      <c r="H1633" s="45"/>
      <c r="I1633" s="278"/>
      <c r="J1633" s="45"/>
      <c r="K1633" s="66"/>
      <c r="L1633" s="66"/>
    </row>
    <row r="1634" spans="1:12" x14ac:dyDescent="0.2">
      <c r="A1634" s="41"/>
      <c r="B1634" s="2"/>
      <c r="E1634" s="279"/>
      <c r="F1634" s="280"/>
      <c r="G1634" s="45"/>
      <c r="H1634" s="45"/>
      <c r="I1634" s="278"/>
      <c r="J1634" s="45"/>
      <c r="K1634" s="66"/>
      <c r="L1634" s="66"/>
    </row>
    <row r="1635" spans="1:12" x14ac:dyDescent="0.2">
      <c r="A1635" s="41"/>
      <c r="B1635" s="2"/>
      <c r="E1635" s="279"/>
      <c r="F1635" s="280"/>
      <c r="G1635" s="45"/>
      <c r="H1635" s="45"/>
      <c r="I1635" s="278"/>
      <c r="J1635" s="45"/>
      <c r="K1635" s="66"/>
      <c r="L1635" s="66"/>
    </row>
    <row r="1636" spans="1:12" x14ac:dyDescent="0.2">
      <c r="A1636" s="41"/>
      <c r="B1636" s="2"/>
      <c r="E1636" s="279"/>
      <c r="F1636" s="280"/>
      <c r="G1636" s="45"/>
      <c r="H1636" s="45"/>
      <c r="I1636" s="278"/>
      <c r="J1636" s="45"/>
      <c r="K1636" s="66"/>
      <c r="L1636" s="66"/>
    </row>
    <row r="1637" spans="1:12" x14ac:dyDescent="0.2">
      <c r="A1637" s="41"/>
      <c r="B1637" s="2"/>
      <c r="E1637" s="279"/>
      <c r="F1637" s="280"/>
      <c r="G1637" s="45"/>
      <c r="H1637" s="45"/>
      <c r="I1637" s="278"/>
      <c r="J1637" s="45"/>
      <c r="K1637" s="66"/>
      <c r="L1637" s="66"/>
    </row>
    <row r="1638" spans="1:12" x14ac:dyDescent="0.2">
      <c r="A1638" s="41"/>
      <c r="B1638" s="2"/>
      <c r="E1638" s="279"/>
      <c r="F1638" s="280"/>
      <c r="G1638" s="45"/>
      <c r="H1638" s="45"/>
      <c r="I1638" s="278"/>
      <c r="J1638" s="45"/>
      <c r="K1638" s="66"/>
      <c r="L1638" s="66"/>
    </row>
    <row r="1639" spans="1:12" x14ac:dyDescent="0.2">
      <c r="A1639" s="41"/>
      <c r="B1639" s="2"/>
      <c r="E1639" s="279"/>
      <c r="F1639" s="280"/>
      <c r="G1639" s="45"/>
      <c r="H1639" s="45"/>
      <c r="I1639" s="278"/>
      <c r="J1639" s="45"/>
      <c r="K1639" s="66"/>
      <c r="L1639" s="66"/>
    </row>
    <row r="1640" spans="1:12" x14ac:dyDescent="0.2">
      <c r="A1640" s="41"/>
      <c r="B1640" s="2"/>
      <c r="E1640" s="279"/>
      <c r="F1640" s="280"/>
      <c r="G1640" s="45"/>
      <c r="H1640" s="45"/>
      <c r="I1640" s="278"/>
      <c r="J1640" s="45"/>
      <c r="K1640" s="66"/>
      <c r="L1640" s="66"/>
    </row>
    <row r="1641" spans="1:12" x14ac:dyDescent="0.2">
      <c r="A1641" s="41"/>
      <c r="B1641" s="2"/>
      <c r="E1641" s="279"/>
      <c r="F1641" s="280"/>
      <c r="G1641" s="45"/>
      <c r="H1641" s="45"/>
      <c r="I1641" s="278"/>
      <c r="J1641" s="45"/>
      <c r="K1641" s="66"/>
      <c r="L1641" s="66"/>
    </row>
    <row r="1642" spans="1:12" x14ac:dyDescent="0.2">
      <c r="A1642" s="41"/>
      <c r="B1642" s="2"/>
      <c r="E1642" s="279"/>
      <c r="F1642" s="280"/>
      <c r="G1642" s="45"/>
      <c r="H1642" s="45"/>
      <c r="I1642" s="278"/>
      <c r="J1642" s="45"/>
      <c r="K1642" s="66"/>
      <c r="L1642" s="66"/>
    </row>
    <row r="1643" spans="1:12" x14ac:dyDescent="0.2">
      <c r="A1643" s="41"/>
      <c r="B1643" s="2"/>
      <c r="E1643" s="279"/>
      <c r="F1643" s="280"/>
      <c r="G1643" s="45"/>
      <c r="H1643" s="45"/>
      <c r="I1643" s="278"/>
      <c r="J1643" s="45"/>
      <c r="K1643" s="66"/>
      <c r="L1643" s="66"/>
    </row>
    <row r="1644" spans="1:12" x14ac:dyDescent="0.2">
      <c r="A1644" s="41"/>
      <c r="B1644" s="2"/>
      <c r="E1644" s="279"/>
      <c r="F1644" s="280"/>
      <c r="G1644" s="45"/>
      <c r="H1644" s="45"/>
      <c r="I1644" s="278"/>
      <c r="J1644" s="45"/>
      <c r="K1644" s="66"/>
      <c r="L1644" s="66"/>
    </row>
    <row r="1645" spans="1:12" x14ac:dyDescent="0.2">
      <c r="A1645" s="41"/>
      <c r="B1645" s="2"/>
      <c r="E1645" s="279"/>
      <c r="F1645" s="280"/>
      <c r="G1645" s="45"/>
      <c r="H1645" s="45"/>
      <c r="I1645" s="278"/>
      <c r="J1645" s="45"/>
      <c r="K1645" s="66"/>
      <c r="L1645" s="66"/>
    </row>
    <row r="1646" spans="1:12" x14ac:dyDescent="0.2">
      <c r="A1646" s="41"/>
      <c r="B1646" s="2"/>
      <c r="E1646" s="279"/>
      <c r="F1646" s="280"/>
      <c r="G1646" s="45"/>
      <c r="H1646" s="45"/>
      <c r="I1646" s="278"/>
      <c r="J1646" s="45"/>
      <c r="K1646" s="66"/>
      <c r="L1646" s="66"/>
    </row>
    <row r="1647" spans="1:12" x14ac:dyDescent="0.2">
      <c r="A1647" s="41"/>
      <c r="B1647" s="2"/>
      <c r="E1647" s="279"/>
      <c r="F1647" s="280"/>
      <c r="G1647" s="45"/>
      <c r="H1647" s="45"/>
      <c r="I1647" s="278"/>
      <c r="J1647" s="45"/>
      <c r="K1647" s="66"/>
      <c r="L1647" s="66"/>
    </row>
    <row r="1648" spans="1:12" x14ac:dyDescent="0.2">
      <c r="A1648" s="41"/>
      <c r="B1648" s="2"/>
      <c r="E1648" s="279"/>
      <c r="F1648" s="280"/>
      <c r="G1648" s="45"/>
      <c r="H1648" s="45"/>
      <c r="I1648" s="278"/>
      <c r="J1648" s="45"/>
      <c r="K1648" s="66"/>
      <c r="L1648" s="66"/>
    </row>
    <row r="1649" spans="1:12" x14ac:dyDescent="0.2">
      <c r="A1649" s="41"/>
      <c r="B1649" s="2"/>
      <c r="E1649" s="279"/>
      <c r="F1649" s="280"/>
      <c r="G1649" s="45"/>
      <c r="H1649" s="45"/>
      <c r="I1649" s="278"/>
      <c r="J1649" s="45"/>
      <c r="K1649" s="66"/>
      <c r="L1649" s="66"/>
    </row>
    <row r="1650" spans="1:12" x14ac:dyDescent="0.2">
      <c r="A1650" s="41"/>
      <c r="B1650" s="2"/>
      <c r="E1650" s="279"/>
      <c r="F1650" s="280"/>
      <c r="G1650" s="45"/>
      <c r="H1650" s="45"/>
      <c r="I1650" s="278"/>
      <c r="J1650" s="45"/>
      <c r="K1650" s="66"/>
      <c r="L1650" s="66"/>
    </row>
    <row r="1651" spans="1:12" x14ac:dyDescent="0.2">
      <c r="A1651" s="41"/>
      <c r="B1651" s="2"/>
      <c r="E1651" s="279"/>
      <c r="F1651" s="280"/>
      <c r="G1651" s="45"/>
      <c r="H1651" s="45"/>
      <c r="I1651" s="278"/>
      <c r="J1651" s="45"/>
      <c r="K1651" s="66"/>
      <c r="L1651" s="66"/>
    </row>
    <row r="1652" spans="1:12" x14ac:dyDescent="0.2">
      <c r="A1652" s="41"/>
      <c r="B1652" s="2"/>
      <c r="E1652" s="279"/>
      <c r="F1652" s="280"/>
      <c r="G1652" s="45"/>
      <c r="H1652" s="45"/>
      <c r="I1652" s="278"/>
      <c r="J1652" s="45"/>
      <c r="K1652" s="66"/>
      <c r="L1652" s="66"/>
    </row>
    <row r="1653" spans="1:12" x14ac:dyDescent="0.2">
      <c r="A1653" s="41"/>
      <c r="B1653" s="2"/>
      <c r="E1653" s="279"/>
      <c r="F1653" s="280"/>
      <c r="G1653" s="45"/>
      <c r="H1653" s="45"/>
      <c r="I1653" s="278"/>
      <c r="J1653" s="45"/>
      <c r="K1653" s="66"/>
      <c r="L1653" s="66"/>
    </row>
    <row r="1654" spans="1:12" x14ac:dyDescent="0.2">
      <c r="A1654" s="41"/>
      <c r="B1654" s="2"/>
      <c r="E1654" s="279"/>
      <c r="F1654" s="280"/>
      <c r="G1654" s="45"/>
      <c r="H1654" s="45"/>
      <c r="I1654" s="278"/>
      <c r="J1654" s="45"/>
      <c r="K1654" s="66"/>
      <c r="L1654" s="66"/>
    </row>
    <row r="1655" spans="1:12" x14ac:dyDescent="0.2">
      <c r="A1655" s="41"/>
      <c r="B1655" s="2"/>
      <c r="E1655" s="279"/>
      <c r="F1655" s="280"/>
      <c r="G1655" s="45"/>
      <c r="H1655" s="45"/>
      <c r="I1655" s="278"/>
      <c r="J1655" s="45"/>
      <c r="K1655" s="66"/>
      <c r="L1655" s="66"/>
    </row>
    <row r="1656" spans="1:12" x14ac:dyDescent="0.2">
      <c r="A1656" s="41"/>
      <c r="B1656" s="2"/>
      <c r="E1656" s="279"/>
      <c r="F1656" s="280"/>
      <c r="G1656" s="45"/>
      <c r="H1656" s="45"/>
      <c r="I1656" s="278"/>
      <c r="J1656" s="45"/>
      <c r="K1656" s="66"/>
      <c r="L1656" s="66"/>
    </row>
    <row r="1657" spans="1:12" x14ac:dyDescent="0.2">
      <c r="A1657" s="41"/>
      <c r="B1657" s="2"/>
      <c r="E1657" s="279"/>
      <c r="F1657" s="280"/>
      <c r="G1657" s="45"/>
      <c r="H1657" s="45"/>
      <c r="I1657" s="278"/>
      <c r="J1657" s="45"/>
      <c r="K1657" s="66"/>
      <c r="L1657" s="66"/>
    </row>
    <row r="1658" spans="1:12" x14ac:dyDescent="0.2">
      <c r="A1658" s="41"/>
      <c r="B1658" s="2"/>
      <c r="E1658" s="279"/>
      <c r="F1658" s="280"/>
      <c r="G1658" s="45"/>
      <c r="H1658" s="45"/>
      <c r="I1658" s="278"/>
      <c r="J1658" s="45"/>
      <c r="K1658" s="66"/>
      <c r="L1658" s="66"/>
    </row>
    <row r="1659" spans="1:12" x14ac:dyDescent="0.2">
      <c r="A1659" s="41"/>
      <c r="B1659" s="2"/>
      <c r="E1659" s="279"/>
      <c r="F1659" s="280"/>
      <c r="G1659" s="45"/>
      <c r="H1659" s="45"/>
      <c r="I1659" s="278"/>
      <c r="J1659" s="45"/>
      <c r="K1659" s="66"/>
      <c r="L1659" s="66"/>
    </row>
    <row r="1660" spans="1:12" x14ac:dyDescent="0.2">
      <c r="A1660" s="41"/>
      <c r="B1660" s="2"/>
      <c r="E1660" s="279"/>
      <c r="F1660" s="280"/>
      <c r="G1660" s="45"/>
      <c r="H1660" s="45"/>
      <c r="I1660" s="278"/>
      <c r="J1660" s="45"/>
      <c r="K1660" s="66"/>
      <c r="L1660" s="66"/>
    </row>
    <row r="1661" spans="1:12" x14ac:dyDescent="0.2">
      <c r="A1661" s="41"/>
      <c r="B1661" s="2"/>
      <c r="E1661" s="279"/>
      <c r="F1661" s="280"/>
      <c r="G1661" s="45"/>
      <c r="H1661" s="45"/>
      <c r="I1661" s="278"/>
      <c r="J1661" s="45"/>
      <c r="K1661" s="66"/>
      <c r="L1661" s="66"/>
    </row>
    <row r="1662" spans="1:12" x14ac:dyDescent="0.2">
      <c r="A1662" s="41"/>
      <c r="B1662" s="2"/>
      <c r="E1662" s="279"/>
      <c r="F1662" s="280"/>
      <c r="G1662" s="45"/>
      <c r="H1662" s="45"/>
      <c r="I1662" s="278"/>
      <c r="J1662" s="45"/>
      <c r="K1662" s="66"/>
      <c r="L1662" s="66"/>
    </row>
    <row r="1663" spans="1:12" x14ac:dyDescent="0.2">
      <c r="A1663" s="41"/>
      <c r="B1663" s="2"/>
      <c r="E1663" s="279"/>
      <c r="F1663" s="280"/>
      <c r="G1663" s="45"/>
      <c r="H1663" s="45"/>
      <c r="I1663" s="278"/>
      <c r="J1663" s="45"/>
      <c r="K1663" s="66"/>
      <c r="L1663" s="66"/>
    </row>
    <row r="1664" spans="1:12" x14ac:dyDescent="0.2">
      <c r="A1664" s="41"/>
      <c r="B1664" s="2"/>
      <c r="E1664" s="279"/>
      <c r="F1664" s="280"/>
      <c r="G1664" s="45"/>
      <c r="H1664" s="45"/>
      <c r="I1664" s="278"/>
      <c r="J1664" s="45"/>
      <c r="K1664" s="66"/>
      <c r="L1664" s="66"/>
    </row>
    <row r="1665" spans="1:12" x14ac:dyDescent="0.2">
      <c r="A1665" s="41"/>
      <c r="B1665" s="2"/>
      <c r="E1665" s="279"/>
      <c r="F1665" s="280"/>
      <c r="G1665" s="45"/>
      <c r="H1665" s="45"/>
      <c r="I1665" s="278"/>
      <c r="J1665" s="45"/>
      <c r="K1665" s="66"/>
      <c r="L1665" s="66"/>
    </row>
    <row r="1666" spans="1:12" x14ac:dyDescent="0.2">
      <c r="A1666" s="41"/>
      <c r="B1666" s="2"/>
      <c r="E1666" s="279"/>
      <c r="F1666" s="280"/>
      <c r="G1666" s="45"/>
      <c r="H1666" s="45"/>
      <c r="I1666" s="278"/>
      <c r="J1666" s="45"/>
      <c r="K1666" s="66"/>
      <c r="L1666" s="66"/>
    </row>
    <row r="1667" spans="1:12" x14ac:dyDescent="0.2">
      <c r="A1667" s="41"/>
      <c r="B1667" s="2"/>
      <c r="E1667" s="279"/>
      <c r="F1667" s="280"/>
      <c r="G1667" s="45"/>
      <c r="H1667" s="45"/>
      <c r="I1667" s="278"/>
      <c r="J1667" s="45"/>
      <c r="K1667" s="66"/>
      <c r="L1667" s="66"/>
    </row>
    <row r="1668" spans="1:12" x14ac:dyDescent="0.2">
      <c r="A1668" s="41"/>
      <c r="B1668" s="2"/>
      <c r="E1668" s="279"/>
      <c r="F1668" s="280"/>
      <c r="G1668" s="45"/>
      <c r="H1668" s="45"/>
      <c r="I1668" s="278"/>
      <c r="J1668" s="45"/>
      <c r="K1668" s="66"/>
      <c r="L1668" s="66"/>
    </row>
    <row r="1669" spans="1:12" x14ac:dyDescent="0.2">
      <c r="A1669" s="41"/>
      <c r="B1669" s="2"/>
      <c r="E1669" s="279"/>
      <c r="F1669" s="280"/>
      <c r="G1669" s="45"/>
      <c r="H1669" s="45"/>
      <c r="I1669" s="278"/>
      <c r="J1669" s="45"/>
      <c r="K1669" s="66"/>
      <c r="L1669" s="66"/>
    </row>
    <row r="1670" spans="1:12" x14ac:dyDescent="0.2">
      <c r="A1670" s="41"/>
      <c r="B1670" s="2"/>
      <c r="E1670" s="279"/>
      <c r="F1670" s="280"/>
      <c r="G1670" s="45"/>
      <c r="H1670" s="45"/>
      <c r="I1670" s="278"/>
      <c r="J1670" s="45"/>
      <c r="K1670" s="66"/>
      <c r="L1670" s="66"/>
    </row>
    <row r="1671" spans="1:12" x14ac:dyDescent="0.2">
      <c r="A1671" s="41"/>
      <c r="B1671" s="2"/>
      <c r="E1671" s="279"/>
      <c r="F1671" s="280"/>
      <c r="G1671" s="45"/>
      <c r="H1671" s="45"/>
      <c r="I1671" s="278"/>
      <c r="J1671" s="45"/>
      <c r="K1671" s="66"/>
      <c r="L1671" s="66"/>
    </row>
    <row r="1672" spans="1:12" x14ac:dyDescent="0.2">
      <c r="A1672" s="41"/>
      <c r="B1672" s="2"/>
      <c r="E1672" s="279"/>
      <c r="F1672" s="280"/>
      <c r="G1672" s="45"/>
      <c r="H1672" s="45"/>
      <c r="I1672" s="278"/>
      <c r="J1672" s="45"/>
      <c r="K1672" s="66"/>
      <c r="L1672" s="66"/>
    </row>
    <row r="1673" spans="1:12" x14ac:dyDescent="0.2">
      <c r="A1673" s="41"/>
      <c r="B1673" s="2"/>
      <c r="E1673" s="279"/>
      <c r="F1673" s="280"/>
      <c r="G1673" s="45"/>
      <c r="H1673" s="45"/>
      <c r="I1673" s="278"/>
      <c r="J1673" s="45"/>
      <c r="K1673" s="66"/>
      <c r="L1673" s="66"/>
    </row>
    <row r="1674" spans="1:12" x14ac:dyDescent="0.2">
      <c r="A1674" s="41"/>
      <c r="B1674" s="2"/>
      <c r="E1674" s="279"/>
      <c r="F1674" s="280"/>
      <c r="G1674" s="45"/>
      <c r="H1674" s="45"/>
      <c r="I1674" s="278"/>
      <c r="J1674" s="45"/>
      <c r="K1674" s="66"/>
      <c r="L1674" s="66"/>
    </row>
    <row r="1675" spans="1:12" x14ac:dyDescent="0.2">
      <c r="A1675" s="41"/>
      <c r="B1675" s="2"/>
      <c r="E1675" s="279"/>
      <c r="F1675" s="280"/>
      <c r="G1675" s="45"/>
      <c r="H1675" s="45"/>
      <c r="I1675" s="278"/>
      <c r="J1675" s="45"/>
      <c r="K1675" s="66"/>
      <c r="L1675" s="66"/>
    </row>
    <row r="1676" spans="1:12" x14ac:dyDescent="0.2">
      <c r="A1676" s="41"/>
      <c r="B1676" s="2"/>
      <c r="E1676" s="279"/>
      <c r="F1676" s="280"/>
      <c r="G1676" s="45"/>
      <c r="H1676" s="45"/>
      <c r="I1676" s="278"/>
      <c r="J1676" s="45"/>
      <c r="K1676" s="66"/>
      <c r="L1676" s="66"/>
    </row>
    <row r="1677" spans="1:12" x14ac:dyDescent="0.2">
      <c r="A1677" s="41"/>
      <c r="B1677" s="2"/>
      <c r="E1677" s="279"/>
      <c r="F1677" s="280"/>
      <c r="G1677" s="45"/>
      <c r="H1677" s="45"/>
      <c r="I1677" s="278"/>
      <c r="J1677" s="45"/>
      <c r="K1677" s="66"/>
      <c r="L1677" s="66"/>
    </row>
    <row r="1678" spans="1:12" x14ac:dyDescent="0.2">
      <c r="A1678" s="41"/>
      <c r="B1678" s="2"/>
      <c r="E1678" s="279"/>
      <c r="F1678" s="280"/>
      <c r="G1678" s="45"/>
      <c r="H1678" s="45"/>
      <c r="I1678" s="278"/>
      <c r="J1678" s="45"/>
      <c r="K1678" s="66"/>
      <c r="L1678" s="66"/>
    </row>
    <row r="1679" spans="1:12" x14ac:dyDescent="0.2">
      <c r="A1679" s="41"/>
      <c r="B1679" s="2"/>
      <c r="E1679" s="279"/>
      <c r="F1679" s="280"/>
      <c r="G1679" s="45"/>
      <c r="H1679" s="45"/>
      <c r="I1679" s="278"/>
      <c r="J1679" s="45"/>
      <c r="K1679" s="66"/>
      <c r="L1679" s="66"/>
    </row>
    <row r="1680" spans="1:12" x14ac:dyDescent="0.2">
      <c r="A1680" s="41"/>
      <c r="B1680" s="2"/>
      <c r="E1680" s="279"/>
      <c r="F1680" s="280"/>
      <c r="G1680" s="45"/>
      <c r="H1680" s="45"/>
      <c r="I1680" s="278"/>
      <c r="J1680" s="45"/>
      <c r="K1680" s="66"/>
      <c r="L1680" s="66"/>
    </row>
    <row r="1681" spans="1:12" x14ac:dyDescent="0.2">
      <c r="A1681" s="41"/>
      <c r="B1681" s="2"/>
      <c r="E1681" s="279"/>
      <c r="F1681" s="280"/>
      <c r="G1681" s="45"/>
      <c r="H1681" s="45"/>
      <c r="I1681" s="278"/>
      <c r="J1681" s="45"/>
      <c r="K1681" s="66"/>
      <c r="L1681" s="66"/>
    </row>
    <row r="1682" spans="1:12" x14ac:dyDescent="0.2">
      <c r="A1682" s="41"/>
      <c r="B1682" s="2"/>
      <c r="E1682" s="279"/>
      <c r="F1682" s="280"/>
      <c r="G1682" s="45"/>
      <c r="H1682" s="45"/>
      <c r="I1682" s="278"/>
      <c r="J1682" s="45"/>
      <c r="K1682" s="66"/>
      <c r="L1682" s="66"/>
    </row>
    <row r="1683" spans="1:12" x14ac:dyDescent="0.2">
      <c r="A1683" s="41"/>
      <c r="B1683" s="2"/>
      <c r="E1683" s="279"/>
      <c r="F1683" s="280"/>
      <c r="G1683" s="45"/>
      <c r="H1683" s="45"/>
      <c r="I1683" s="278"/>
      <c r="J1683" s="45"/>
      <c r="K1683" s="66"/>
      <c r="L1683" s="66"/>
    </row>
    <row r="1684" spans="1:12" x14ac:dyDescent="0.2">
      <c r="A1684" s="41"/>
      <c r="B1684" s="2"/>
      <c r="E1684" s="279"/>
      <c r="F1684" s="280"/>
      <c r="G1684" s="45"/>
      <c r="H1684" s="45"/>
      <c r="I1684" s="278"/>
      <c r="J1684" s="45"/>
      <c r="K1684" s="66"/>
      <c r="L1684" s="66"/>
    </row>
    <row r="1685" spans="1:12" x14ac:dyDescent="0.2">
      <c r="A1685" s="41"/>
      <c r="B1685" s="2"/>
      <c r="E1685" s="279"/>
      <c r="F1685" s="280"/>
      <c r="G1685" s="45"/>
      <c r="H1685" s="45"/>
      <c r="I1685" s="278"/>
      <c r="J1685" s="45"/>
      <c r="K1685" s="66"/>
      <c r="L1685" s="66"/>
    </row>
    <row r="1686" spans="1:12" x14ac:dyDescent="0.2">
      <c r="A1686" s="41"/>
      <c r="B1686" s="2"/>
      <c r="E1686" s="279"/>
      <c r="F1686" s="280"/>
      <c r="G1686" s="45"/>
      <c r="H1686" s="45"/>
      <c r="I1686" s="278"/>
      <c r="J1686" s="45"/>
      <c r="K1686" s="66"/>
      <c r="L1686" s="66"/>
    </row>
    <row r="1687" spans="1:12" x14ac:dyDescent="0.2">
      <c r="A1687" s="41"/>
      <c r="B1687" s="2"/>
      <c r="E1687" s="279"/>
      <c r="F1687" s="280"/>
      <c r="G1687" s="45"/>
      <c r="H1687" s="45"/>
      <c r="I1687" s="278"/>
      <c r="J1687" s="45"/>
      <c r="K1687" s="66"/>
      <c r="L1687" s="66"/>
    </row>
    <row r="1688" spans="1:12" x14ac:dyDescent="0.2">
      <c r="A1688" s="41"/>
      <c r="B1688" s="2"/>
      <c r="E1688" s="279"/>
      <c r="F1688" s="280"/>
      <c r="G1688" s="45"/>
      <c r="H1688" s="45"/>
      <c r="I1688" s="278"/>
      <c r="J1688" s="45"/>
      <c r="K1688" s="66"/>
      <c r="L1688" s="66"/>
    </row>
    <row r="1689" spans="1:12" x14ac:dyDescent="0.2">
      <c r="A1689" s="41"/>
      <c r="B1689" s="2"/>
      <c r="E1689" s="279"/>
      <c r="F1689" s="280"/>
      <c r="G1689" s="45"/>
      <c r="H1689" s="45"/>
      <c r="I1689" s="278"/>
      <c r="J1689" s="45"/>
      <c r="K1689" s="66"/>
      <c r="L1689" s="66"/>
    </row>
    <row r="1690" spans="1:12" x14ac:dyDescent="0.2">
      <c r="A1690" s="41"/>
      <c r="B1690" s="2"/>
      <c r="E1690" s="279"/>
      <c r="F1690" s="280"/>
      <c r="G1690" s="45"/>
      <c r="H1690" s="45"/>
      <c r="I1690" s="278"/>
      <c r="J1690" s="45"/>
      <c r="K1690" s="66"/>
      <c r="L1690" s="66"/>
    </row>
    <row r="1691" spans="1:12" x14ac:dyDescent="0.2">
      <c r="A1691" s="41"/>
      <c r="B1691" s="2"/>
      <c r="E1691" s="279"/>
      <c r="F1691" s="280"/>
      <c r="G1691" s="45"/>
      <c r="H1691" s="45"/>
      <c r="I1691" s="278"/>
      <c r="J1691" s="45"/>
      <c r="K1691" s="66"/>
      <c r="L1691" s="66"/>
    </row>
    <row r="1692" spans="1:12" x14ac:dyDescent="0.2">
      <c r="A1692" s="41"/>
      <c r="B1692" s="2"/>
      <c r="E1692" s="279"/>
      <c r="F1692" s="280"/>
      <c r="G1692" s="45"/>
      <c r="H1692" s="45"/>
      <c r="I1692" s="278"/>
      <c r="J1692" s="45"/>
      <c r="K1692" s="66"/>
      <c r="L1692" s="66"/>
    </row>
    <row r="1693" spans="1:12" x14ac:dyDescent="0.2">
      <c r="A1693" s="41"/>
      <c r="B1693" s="2"/>
      <c r="E1693" s="279"/>
      <c r="F1693" s="280"/>
      <c r="G1693" s="45"/>
      <c r="H1693" s="45"/>
      <c r="I1693" s="278"/>
      <c r="J1693" s="45"/>
      <c r="K1693" s="66"/>
      <c r="L1693" s="66"/>
    </row>
    <row r="1694" spans="1:12" x14ac:dyDescent="0.2">
      <c r="A1694" s="41"/>
      <c r="B1694" s="2"/>
      <c r="E1694" s="279"/>
      <c r="F1694" s="280"/>
      <c r="G1694" s="45"/>
      <c r="H1694" s="45"/>
      <c r="I1694" s="278"/>
      <c r="J1694" s="45"/>
      <c r="K1694" s="66"/>
      <c r="L1694" s="66"/>
    </row>
    <row r="1695" spans="1:12" x14ac:dyDescent="0.2">
      <c r="A1695" s="41"/>
      <c r="B1695" s="2"/>
      <c r="E1695" s="279"/>
      <c r="F1695" s="280"/>
      <c r="G1695" s="45"/>
      <c r="H1695" s="45"/>
      <c r="I1695" s="278"/>
      <c r="J1695" s="45"/>
      <c r="K1695" s="66"/>
      <c r="L1695" s="66"/>
    </row>
    <row r="1696" spans="1:12" x14ac:dyDescent="0.2">
      <c r="A1696" s="41"/>
      <c r="B1696" s="2"/>
      <c r="E1696" s="279"/>
      <c r="F1696" s="280"/>
      <c r="G1696" s="45"/>
      <c r="H1696" s="45"/>
      <c r="I1696" s="278"/>
      <c r="J1696" s="45"/>
      <c r="K1696" s="66"/>
      <c r="L1696" s="66"/>
    </row>
    <row r="1697" spans="1:12" x14ac:dyDescent="0.2">
      <c r="A1697" s="41"/>
      <c r="B1697" s="2"/>
      <c r="E1697" s="279"/>
      <c r="F1697" s="280"/>
      <c r="G1697" s="45"/>
      <c r="H1697" s="45"/>
      <c r="I1697" s="278"/>
      <c r="J1697" s="45"/>
      <c r="K1697" s="66"/>
      <c r="L1697" s="66"/>
    </row>
    <row r="1698" spans="1:12" x14ac:dyDescent="0.2">
      <c r="A1698" s="41"/>
      <c r="B1698" s="2"/>
      <c r="E1698" s="279"/>
      <c r="F1698" s="280"/>
      <c r="G1698" s="45"/>
      <c r="H1698" s="45"/>
      <c r="I1698" s="278"/>
      <c r="J1698" s="45"/>
      <c r="K1698" s="66"/>
      <c r="L1698" s="66"/>
    </row>
    <row r="1699" spans="1:12" x14ac:dyDescent="0.2">
      <c r="A1699" s="41"/>
      <c r="B1699" s="2"/>
      <c r="E1699" s="279"/>
      <c r="F1699" s="280"/>
      <c r="G1699" s="45"/>
      <c r="H1699" s="45"/>
      <c r="I1699" s="278"/>
      <c r="J1699" s="45"/>
      <c r="K1699" s="66"/>
      <c r="L1699" s="66"/>
    </row>
    <row r="1700" spans="1:12" x14ac:dyDescent="0.2">
      <c r="A1700" s="41"/>
      <c r="B1700" s="2"/>
      <c r="E1700" s="279"/>
      <c r="F1700" s="280"/>
      <c r="G1700" s="45"/>
      <c r="H1700" s="45"/>
      <c r="I1700" s="278"/>
      <c r="J1700" s="45"/>
      <c r="K1700" s="66"/>
      <c r="L1700" s="66"/>
    </row>
    <row r="1701" spans="1:12" x14ac:dyDescent="0.2">
      <c r="A1701" s="41"/>
      <c r="B1701" s="2"/>
      <c r="E1701" s="279"/>
      <c r="F1701" s="280"/>
      <c r="G1701" s="45"/>
      <c r="H1701" s="45"/>
      <c r="I1701" s="278"/>
      <c r="J1701" s="45"/>
      <c r="K1701" s="66"/>
      <c r="L1701" s="66"/>
    </row>
    <row r="1702" spans="1:12" x14ac:dyDescent="0.2">
      <c r="A1702" s="41"/>
      <c r="B1702" s="2"/>
      <c r="E1702" s="279"/>
      <c r="F1702" s="280"/>
      <c r="G1702" s="45"/>
      <c r="H1702" s="45"/>
      <c r="I1702" s="278"/>
      <c r="J1702" s="45"/>
      <c r="K1702" s="66"/>
      <c r="L1702" s="66"/>
    </row>
    <row r="1703" spans="1:12" x14ac:dyDescent="0.2">
      <c r="A1703" s="41"/>
      <c r="B1703" s="2"/>
      <c r="E1703" s="279"/>
      <c r="F1703" s="280"/>
      <c r="G1703" s="45"/>
      <c r="H1703" s="45"/>
      <c r="I1703" s="278"/>
      <c r="J1703" s="45"/>
      <c r="K1703" s="66"/>
      <c r="L1703" s="66"/>
    </row>
    <row r="1704" spans="1:12" x14ac:dyDescent="0.2">
      <c r="A1704" s="41"/>
      <c r="B1704" s="2"/>
      <c r="E1704" s="279"/>
      <c r="F1704" s="280"/>
      <c r="G1704" s="45"/>
      <c r="H1704" s="45"/>
      <c r="I1704" s="278"/>
      <c r="J1704" s="45"/>
      <c r="K1704" s="66"/>
      <c r="L1704" s="66"/>
    </row>
    <row r="1705" spans="1:12" x14ac:dyDescent="0.2">
      <c r="A1705" s="41"/>
      <c r="B1705" s="2"/>
      <c r="E1705" s="279"/>
      <c r="F1705" s="280"/>
      <c r="G1705" s="45"/>
      <c r="H1705" s="45"/>
      <c r="I1705" s="278"/>
      <c r="J1705" s="45"/>
      <c r="K1705" s="66"/>
      <c r="L1705" s="66"/>
    </row>
    <row r="1706" spans="1:12" x14ac:dyDescent="0.2">
      <c r="A1706" s="41"/>
      <c r="B1706" s="2"/>
      <c r="E1706" s="279"/>
      <c r="F1706" s="280"/>
      <c r="G1706" s="45"/>
      <c r="H1706" s="45"/>
      <c r="I1706" s="278"/>
      <c r="J1706" s="45"/>
      <c r="K1706" s="66"/>
      <c r="L1706" s="66"/>
    </row>
    <row r="1707" spans="1:12" x14ac:dyDescent="0.2">
      <c r="A1707" s="41"/>
      <c r="B1707" s="2"/>
      <c r="E1707" s="279"/>
      <c r="F1707" s="280"/>
      <c r="G1707" s="45"/>
      <c r="H1707" s="45"/>
      <c r="I1707" s="278"/>
      <c r="J1707" s="45"/>
      <c r="K1707" s="66"/>
      <c r="L1707" s="66"/>
    </row>
    <row r="1708" spans="1:12" x14ac:dyDescent="0.2">
      <c r="A1708" s="41"/>
      <c r="B1708" s="2"/>
      <c r="E1708" s="279"/>
      <c r="F1708" s="280"/>
      <c r="G1708" s="45"/>
      <c r="H1708" s="45"/>
      <c r="I1708" s="278"/>
      <c r="J1708" s="45"/>
      <c r="K1708" s="66"/>
      <c r="L1708" s="66"/>
    </row>
    <row r="1709" spans="1:12" x14ac:dyDescent="0.2">
      <c r="A1709" s="41"/>
      <c r="B1709" s="2"/>
      <c r="E1709" s="279"/>
      <c r="F1709" s="280"/>
      <c r="G1709" s="45"/>
      <c r="H1709" s="45"/>
      <c r="I1709" s="278"/>
      <c r="J1709" s="45"/>
      <c r="K1709" s="66"/>
      <c r="L1709" s="66"/>
    </row>
    <row r="1710" spans="1:12" x14ac:dyDescent="0.2">
      <c r="A1710" s="41"/>
      <c r="B1710" s="2"/>
      <c r="E1710" s="279"/>
      <c r="F1710" s="280"/>
      <c r="G1710" s="45"/>
      <c r="H1710" s="45"/>
      <c r="I1710" s="278"/>
      <c r="J1710" s="45"/>
      <c r="K1710" s="66"/>
      <c r="L1710" s="66"/>
    </row>
    <row r="1711" spans="1:12" x14ac:dyDescent="0.2">
      <c r="A1711" s="41"/>
      <c r="B1711" s="2"/>
      <c r="E1711" s="279"/>
      <c r="F1711" s="280"/>
      <c r="G1711" s="45"/>
      <c r="H1711" s="45"/>
      <c r="I1711" s="278"/>
      <c r="J1711" s="45"/>
      <c r="K1711" s="66"/>
      <c r="L1711" s="66"/>
    </row>
    <row r="1712" spans="1:12" x14ac:dyDescent="0.2">
      <c r="A1712" s="41"/>
      <c r="B1712" s="2"/>
      <c r="E1712" s="279"/>
      <c r="F1712" s="280"/>
      <c r="G1712" s="45"/>
      <c r="H1712" s="45"/>
      <c r="I1712" s="278"/>
      <c r="J1712" s="45"/>
      <c r="K1712" s="66"/>
      <c r="L1712" s="66"/>
    </row>
    <row r="1713" spans="1:12" x14ac:dyDescent="0.2">
      <c r="A1713" s="41"/>
      <c r="B1713" s="2"/>
      <c r="E1713" s="279"/>
      <c r="F1713" s="280"/>
      <c r="G1713" s="45"/>
      <c r="H1713" s="45"/>
      <c r="I1713" s="278"/>
      <c r="J1713" s="45"/>
      <c r="K1713" s="66"/>
      <c r="L1713" s="66"/>
    </row>
    <row r="1714" spans="1:12" x14ac:dyDescent="0.2">
      <c r="A1714" s="41"/>
      <c r="B1714" s="2"/>
      <c r="E1714" s="279"/>
      <c r="F1714" s="280"/>
      <c r="G1714" s="45"/>
      <c r="H1714" s="45"/>
      <c r="I1714" s="278"/>
      <c r="J1714" s="45"/>
      <c r="K1714" s="66"/>
      <c r="L1714" s="66"/>
    </row>
    <row r="1715" spans="1:12" x14ac:dyDescent="0.2">
      <c r="A1715" s="41"/>
      <c r="B1715" s="2"/>
      <c r="E1715" s="279"/>
      <c r="F1715" s="280"/>
      <c r="G1715" s="45"/>
      <c r="H1715" s="45"/>
      <c r="I1715" s="278"/>
      <c r="J1715" s="45"/>
      <c r="K1715" s="66"/>
      <c r="L1715" s="66"/>
    </row>
    <row r="1716" spans="1:12" x14ac:dyDescent="0.2">
      <c r="A1716" s="41"/>
      <c r="B1716" s="2"/>
      <c r="E1716" s="279"/>
      <c r="F1716" s="280"/>
      <c r="G1716" s="45"/>
      <c r="H1716" s="45"/>
      <c r="I1716" s="278"/>
      <c r="J1716" s="45"/>
      <c r="K1716" s="66"/>
      <c r="L1716" s="66"/>
    </row>
    <row r="1717" spans="1:12" x14ac:dyDescent="0.2">
      <c r="A1717" s="41"/>
      <c r="B1717" s="2"/>
      <c r="E1717" s="279"/>
      <c r="F1717" s="280"/>
      <c r="G1717" s="45"/>
      <c r="H1717" s="45"/>
      <c r="I1717" s="278"/>
      <c r="J1717" s="45"/>
      <c r="K1717" s="66"/>
      <c r="L1717" s="66"/>
    </row>
    <row r="1718" spans="1:12" x14ac:dyDescent="0.2">
      <c r="A1718" s="41"/>
      <c r="B1718" s="2"/>
      <c r="E1718" s="279"/>
      <c r="F1718" s="280"/>
      <c r="G1718" s="45"/>
      <c r="H1718" s="45"/>
      <c r="I1718" s="278"/>
      <c r="J1718" s="45"/>
      <c r="K1718" s="66"/>
      <c r="L1718" s="66"/>
    </row>
    <row r="1719" spans="1:12" x14ac:dyDescent="0.2">
      <c r="A1719" s="41"/>
      <c r="B1719" s="2"/>
      <c r="E1719" s="279"/>
      <c r="F1719" s="280"/>
      <c r="G1719" s="45"/>
      <c r="H1719" s="45"/>
      <c r="I1719" s="278"/>
      <c r="J1719" s="45"/>
      <c r="K1719" s="66"/>
      <c r="L1719" s="66"/>
    </row>
    <row r="1720" spans="1:12" x14ac:dyDescent="0.2">
      <c r="A1720" s="41"/>
      <c r="B1720" s="2"/>
      <c r="E1720" s="279"/>
      <c r="F1720" s="280"/>
      <c r="G1720" s="45"/>
      <c r="H1720" s="45"/>
      <c r="I1720" s="278"/>
      <c r="J1720" s="45"/>
      <c r="K1720" s="66"/>
      <c r="L1720" s="66"/>
    </row>
    <row r="1721" spans="1:12" x14ac:dyDescent="0.2">
      <c r="A1721" s="41"/>
      <c r="B1721" s="2"/>
      <c r="E1721" s="279"/>
      <c r="F1721" s="280"/>
      <c r="G1721" s="45"/>
      <c r="H1721" s="45"/>
      <c r="I1721" s="278"/>
      <c r="J1721" s="45"/>
      <c r="K1721" s="66"/>
      <c r="L1721" s="66"/>
    </row>
    <row r="1722" spans="1:12" x14ac:dyDescent="0.2">
      <c r="A1722" s="41"/>
      <c r="B1722" s="2"/>
      <c r="E1722" s="279"/>
      <c r="F1722" s="280"/>
      <c r="G1722" s="45"/>
      <c r="H1722" s="45"/>
      <c r="I1722" s="278"/>
      <c r="J1722" s="45"/>
      <c r="K1722" s="66"/>
      <c r="L1722" s="66"/>
    </row>
    <row r="1723" spans="1:12" x14ac:dyDescent="0.2">
      <c r="A1723" s="41"/>
      <c r="B1723" s="2"/>
      <c r="E1723" s="279"/>
      <c r="F1723" s="280"/>
      <c r="G1723" s="45"/>
      <c r="H1723" s="45"/>
      <c r="I1723" s="278"/>
      <c r="J1723" s="45"/>
      <c r="K1723" s="66"/>
      <c r="L1723" s="66"/>
    </row>
    <row r="1724" spans="1:12" x14ac:dyDescent="0.2">
      <c r="A1724" s="41"/>
      <c r="B1724" s="2"/>
      <c r="E1724" s="279"/>
      <c r="F1724" s="280"/>
      <c r="G1724" s="45"/>
      <c r="H1724" s="45"/>
      <c r="I1724" s="278"/>
      <c r="J1724" s="45"/>
      <c r="K1724" s="66"/>
      <c r="L1724" s="66"/>
    </row>
    <row r="1725" spans="1:12" x14ac:dyDescent="0.2">
      <c r="A1725" s="41"/>
      <c r="B1725" s="2"/>
      <c r="E1725" s="279"/>
      <c r="F1725" s="280"/>
      <c r="G1725" s="45"/>
      <c r="H1725" s="45"/>
      <c r="I1725" s="278"/>
      <c r="J1725" s="45"/>
      <c r="K1725" s="66"/>
      <c r="L1725" s="66"/>
    </row>
    <row r="1726" spans="1:12" x14ac:dyDescent="0.2">
      <c r="A1726" s="41"/>
      <c r="B1726" s="2"/>
      <c r="E1726" s="279"/>
      <c r="F1726" s="280"/>
      <c r="G1726" s="45"/>
      <c r="H1726" s="45"/>
      <c r="I1726" s="278"/>
      <c r="J1726" s="45"/>
      <c r="K1726" s="66"/>
      <c r="L1726" s="66"/>
    </row>
    <row r="1727" spans="1:12" x14ac:dyDescent="0.2">
      <c r="A1727" s="41"/>
      <c r="B1727" s="2"/>
      <c r="E1727" s="279"/>
      <c r="F1727" s="280"/>
      <c r="G1727" s="45"/>
      <c r="H1727" s="45"/>
      <c r="I1727" s="278"/>
      <c r="J1727" s="45"/>
      <c r="K1727" s="66"/>
      <c r="L1727" s="66"/>
    </row>
    <row r="1728" spans="1:12" x14ac:dyDescent="0.2">
      <c r="A1728" s="41"/>
      <c r="B1728" s="2"/>
      <c r="E1728" s="279"/>
      <c r="F1728" s="280"/>
      <c r="G1728" s="45"/>
      <c r="H1728" s="45"/>
      <c r="I1728" s="278"/>
      <c r="J1728" s="45"/>
      <c r="K1728" s="66"/>
      <c r="L1728" s="66"/>
    </row>
    <row r="1729" spans="1:12" x14ac:dyDescent="0.2">
      <c r="A1729" s="41"/>
      <c r="B1729" s="2"/>
      <c r="E1729" s="279"/>
      <c r="F1729" s="280"/>
      <c r="G1729" s="45"/>
      <c r="H1729" s="45"/>
      <c r="I1729" s="278"/>
      <c r="J1729" s="45"/>
      <c r="K1729" s="66"/>
      <c r="L1729" s="66"/>
    </row>
    <row r="1730" spans="1:12" x14ac:dyDescent="0.2">
      <c r="A1730" s="41"/>
      <c r="B1730" s="2"/>
      <c r="E1730" s="279"/>
      <c r="F1730" s="280"/>
      <c r="G1730" s="45"/>
      <c r="H1730" s="45"/>
      <c r="I1730" s="278"/>
      <c r="J1730" s="45"/>
      <c r="K1730" s="66"/>
      <c r="L1730" s="66"/>
    </row>
    <row r="1731" spans="1:12" x14ac:dyDescent="0.2">
      <c r="A1731" s="41"/>
      <c r="B1731" s="2"/>
      <c r="E1731" s="279"/>
      <c r="F1731" s="280"/>
      <c r="G1731" s="45"/>
      <c r="H1731" s="45"/>
      <c r="I1731" s="278"/>
      <c r="J1731" s="45"/>
      <c r="K1731" s="66"/>
      <c r="L1731" s="66"/>
    </row>
    <row r="1732" spans="1:12" x14ac:dyDescent="0.2">
      <c r="A1732" s="41"/>
      <c r="B1732" s="2"/>
      <c r="E1732" s="279"/>
      <c r="F1732" s="280"/>
      <c r="G1732" s="45"/>
      <c r="H1732" s="45"/>
      <c r="I1732" s="278"/>
      <c r="J1732" s="45"/>
      <c r="K1732" s="66"/>
      <c r="L1732" s="66"/>
    </row>
    <row r="1733" spans="1:12" x14ac:dyDescent="0.2">
      <c r="A1733" s="41"/>
      <c r="B1733" s="2"/>
      <c r="E1733" s="279"/>
      <c r="F1733" s="280"/>
      <c r="G1733" s="45"/>
      <c r="H1733" s="45"/>
      <c r="I1733" s="278"/>
      <c r="J1733" s="45"/>
      <c r="K1733" s="66"/>
      <c r="L1733" s="66"/>
    </row>
    <row r="1734" spans="1:12" x14ac:dyDescent="0.2">
      <c r="A1734" s="41"/>
      <c r="B1734" s="2"/>
      <c r="E1734" s="279"/>
      <c r="F1734" s="280"/>
      <c r="G1734" s="45"/>
      <c r="H1734" s="45"/>
      <c r="I1734" s="278"/>
      <c r="J1734" s="45"/>
      <c r="K1734" s="66"/>
      <c r="L1734" s="66"/>
    </row>
    <row r="1735" spans="1:12" x14ac:dyDescent="0.2">
      <c r="A1735" s="41"/>
      <c r="B1735" s="2"/>
      <c r="E1735" s="279"/>
      <c r="F1735" s="280"/>
      <c r="G1735" s="45"/>
      <c r="H1735" s="45"/>
      <c r="I1735" s="278"/>
      <c r="J1735" s="45"/>
      <c r="K1735" s="66"/>
      <c r="L1735" s="66"/>
    </row>
    <row r="1736" spans="1:12" x14ac:dyDescent="0.2">
      <c r="A1736" s="41"/>
      <c r="B1736" s="2"/>
      <c r="E1736" s="279"/>
      <c r="F1736" s="280"/>
      <c r="G1736" s="45"/>
      <c r="H1736" s="45"/>
      <c r="I1736" s="278"/>
      <c r="J1736" s="45"/>
      <c r="K1736" s="66"/>
      <c r="L1736" s="66"/>
    </row>
    <row r="1737" spans="1:12" x14ac:dyDescent="0.2">
      <c r="A1737" s="41"/>
      <c r="B1737" s="2"/>
      <c r="E1737" s="279"/>
      <c r="F1737" s="280"/>
      <c r="G1737" s="45"/>
      <c r="H1737" s="45"/>
      <c r="I1737" s="278"/>
      <c r="J1737" s="45"/>
      <c r="K1737" s="66"/>
      <c r="L1737" s="66"/>
    </row>
    <row r="1738" spans="1:12" x14ac:dyDescent="0.2">
      <c r="A1738" s="41"/>
      <c r="B1738" s="2"/>
      <c r="E1738" s="279"/>
      <c r="F1738" s="280"/>
      <c r="G1738" s="45"/>
      <c r="H1738" s="45"/>
      <c r="I1738" s="278"/>
      <c r="J1738" s="45"/>
      <c r="K1738" s="66"/>
      <c r="L1738" s="66"/>
    </row>
    <row r="1739" spans="1:12" x14ac:dyDescent="0.2">
      <c r="A1739" s="41"/>
      <c r="B1739" s="2"/>
      <c r="E1739" s="279"/>
      <c r="F1739" s="280"/>
      <c r="G1739" s="45"/>
      <c r="H1739" s="45"/>
      <c r="I1739" s="278"/>
      <c r="J1739" s="45"/>
      <c r="K1739" s="66"/>
      <c r="L1739" s="66"/>
    </row>
    <row r="1740" spans="1:12" x14ac:dyDescent="0.2">
      <c r="A1740" s="41"/>
      <c r="B1740" s="2"/>
      <c r="E1740" s="279"/>
      <c r="F1740" s="280"/>
      <c r="G1740" s="45"/>
      <c r="H1740" s="45"/>
      <c r="I1740" s="278"/>
      <c r="J1740" s="45"/>
      <c r="K1740" s="66"/>
      <c r="L1740" s="66"/>
    </row>
    <row r="1741" spans="1:12" x14ac:dyDescent="0.2">
      <c r="A1741" s="41"/>
      <c r="B1741" s="2"/>
      <c r="E1741" s="279"/>
      <c r="F1741" s="280"/>
      <c r="G1741" s="45"/>
      <c r="H1741" s="45"/>
      <c r="I1741" s="278"/>
      <c r="J1741" s="45"/>
      <c r="K1741" s="66"/>
      <c r="L1741" s="66"/>
    </row>
    <row r="1742" spans="1:12" x14ac:dyDescent="0.2">
      <c r="A1742" s="41"/>
      <c r="B1742" s="2"/>
      <c r="E1742" s="279"/>
      <c r="F1742" s="280"/>
      <c r="G1742" s="45"/>
      <c r="H1742" s="45"/>
      <c r="I1742" s="278"/>
      <c r="J1742" s="45"/>
      <c r="K1742" s="66"/>
      <c r="L1742" s="66"/>
    </row>
    <row r="1743" spans="1:12" x14ac:dyDescent="0.2">
      <c r="A1743" s="41"/>
      <c r="B1743" s="2"/>
      <c r="E1743" s="279"/>
      <c r="F1743" s="280"/>
      <c r="G1743" s="45"/>
      <c r="H1743" s="45"/>
      <c r="I1743" s="278"/>
      <c r="J1743" s="45"/>
      <c r="K1743" s="66"/>
      <c r="L1743" s="66"/>
    </row>
    <row r="1744" spans="1:12" x14ac:dyDescent="0.2">
      <c r="A1744" s="41"/>
      <c r="B1744" s="2"/>
      <c r="E1744" s="279"/>
      <c r="F1744" s="280"/>
      <c r="G1744" s="45"/>
      <c r="H1744" s="45"/>
      <c r="I1744" s="278"/>
      <c r="J1744" s="45"/>
      <c r="K1744" s="66"/>
      <c r="L1744" s="66"/>
    </row>
    <row r="1745" spans="1:12" x14ac:dyDescent="0.2">
      <c r="A1745" s="41"/>
      <c r="B1745" s="2"/>
      <c r="E1745" s="279"/>
      <c r="F1745" s="280"/>
      <c r="G1745" s="45"/>
      <c r="H1745" s="45"/>
      <c r="I1745" s="278"/>
      <c r="J1745" s="45"/>
      <c r="K1745" s="66"/>
      <c r="L1745" s="66"/>
    </row>
    <row r="1746" spans="1:12" x14ac:dyDescent="0.2">
      <c r="A1746" s="41"/>
      <c r="B1746" s="2"/>
      <c r="E1746" s="279"/>
      <c r="F1746" s="280"/>
      <c r="G1746" s="45"/>
      <c r="H1746" s="45"/>
      <c r="I1746" s="278"/>
      <c r="J1746" s="45"/>
      <c r="K1746" s="66"/>
      <c r="L1746" s="66"/>
    </row>
    <row r="1747" spans="1:12" x14ac:dyDescent="0.2">
      <c r="A1747" s="41"/>
      <c r="B1747" s="2"/>
      <c r="E1747" s="279"/>
      <c r="F1747" s="280"/>
      <c r="G1747" s="45"/>
      <c r="H1747" s="45"/>
      <c r="I1747" s="278"/>
      <c r="J1747" s="45"/>
      <c r="K1747" s="66"/>
      <c r="L1747" s="66"/>
    </row>
    <row r="1748" spans="1:12" x14ac:dyDescent="0.2">
      <c r="A1748" s="41"/>
      <c r="B1748" s="2"/>
      <c r="E1748" s="279"/>
      <c r="F1748" s="280"/>
      <c r="G1748" s="45"/>
      <c r="H1748" s="45"/>
      <c r="I1748" s="278"/>
      <c r="J1748" s="45"/>
      <c r="K1748" s="66"/>
      <c r="L1748" s="66"/>
    </row>
    <row r="1749" spans="1:12" x14ac:dyDescent="0.2">
      <c r="A1749" s="41"/>
      <c r="B1749" s="2"/>
      <c r="E1749" s="279"/>
      <c r="F1749" s="280"/>
      <c r="G1749" s="45"/>
      <c r="H1749" s="45"/>
      <c r="I1749" s="278"/>
      <c r="J1749" s="45"/>
      <c r="K1749" s="66"/>
      <c r="L1749" s="66"/>
    </row>
    <row r="1750" spans="1:12" x14ac:dyDescent="0.2">
      <c r="A1750" s="41"/>
      <c r="B1750" s="2"/>
      <c r="E1750" s="279"/>
      <c r="F1750" s="280"/>
      <c r="G1750" s="45"/>
      <c r="H1750" s="45"/>
      <c r="I1750" s="278"/>
      <c r="J1750" s="45"/>
      <c r="K1750" s="66"/>
      <c r="L1750" s="66"/>
    </row>
    <row r="1751" spans="1:12" x14ac:dyDescent="0.2">
      <c r="A1751" s="41"/>
      <c r="B1751" s="2"/>
      <c r="E1751" s="279"/>
      <c r="F1751" s="280"/>
      <c r="G1751" s="45"/>
      <c r="H1751" s="45"/>
      <c r="I1751" s="278"/>
      <c r="J1751" s="45"/>
      <c r="K1751" s="66"/>
      <c r="L1751" s="66"/>
    </row>
    <row r="1752" spans="1:12" x14ac:dyDescent="0.2">
      <c r="A1752" s="41"/>
      <c r="B1752" s="2"/>
      <c r="E1752" s="279"/>
      <c r="F1752" s="280"/>
      <c r="G1752" s="45"/>
      <c r="H1752" s="45"/>
      <c r="I1752" s="278"/>
      <c r="J1752" s="45"/>
      <c r="K1752" s="66"/>
      <c r="L1752" s="66"/>
    </row>
    <row r="1753" spans="1:12" x14ac:dyDescent="0.2">
      <c r="A1753" s="41"/>
      <c r="B1753" s="2"/>
      <c r="E1753" s="279"/>
      <c r="F1753" s="280"/>
      <c r="G1753" s="45"/>
      <c r="H1753" s="45"/>
      <c r="I1753" s="278"/>
      <c r="J1753" s="45"/>
      <c r="K1753" s="66"/>
      <c r="L1753" s="66"/>
    </row>
    <row r="1754" spans="1:12" x14ac:dyDescent="0.2">
      <c r="A1754" s="41"/>
      <c r="B1754" s="2"/>
      <c r="E1754" s="279"/>
      <c r="F1754" s="280"/>
      <c r="G1754" s="45"/>
      <c r="H1754" s="45"/>
      <c r="I1754" s="278"/>
      <c r="J1754" s="45"/>
      <c r="K1754" s="66"/>
      <c r="L1754" s="66"/>
    </row>
    <row r="1755" spans="1:12" x14ac:dyDescent="0.2">
      <c r="A1755" s="41"/>
      <c r="B1755" s="2"/>
      <c r="E1755" s="279"/>
      <c r="F1755" s="280"/>
      <c r="G1755" s="45"/>
      <c r="H1755" s="45"/>
      <c r="I1755" s="278"/>
      <c r="J1755" s="45"/>
      <c r="K1755" s="66"/>
      <c r="L1755" s="66"/>
    </row>
    <row r="1756" spans="1:12" x14ac:dyDescent="0.2">
      <c r="A1756" s="41"/>
      <c r="B1756" s="2"/>
      <c r="E1756" s="279"/>
      <c r="F1756" s="280"/>
      <c r="G1756" s="45"/>
      <c r="H1756" s="45"/>
      <c r="I1756" s="278"/>
      <c r="J1756" s="45"/>
      <c r="K1756" s="66"/>
      <c r="L1756" s="66"/>
    </row>
    <row r="1757" spans="1:12" x14ac:dyDescent="0.2">
      <c r="A1757" s="41"/>
      <c r="B1757" s="2"/>
      <c r="E1757" s="279"/>
      <c r="F1757" s="280"/>
      <c r="G1757" s="45"/>
      <c r="H1757" s="45"/>
      <c r="I1757" s="278"/>
      <c r="J1757" s="45"/>
      <c r="K1757" s="66"/>
      <c r="L1757" s="66"/>
    </row>
    <row r="1758" spans="1:12" x14ac:dyDescent="0.2">
      <c r="A1758" s="41"/>
      <c r="B1758" s="2"/>
      <c r="E1758" s="279"/>
      <c r="F1758" s="280"/>
      <c r="G1758" s="45"/>
      <c r="H1758" s="45"/>
      <c r="I1758" s="278"/>
      <c r="J1758" s="45"/>
      <c r="K1758" s="66"/>
      <c r="L1758" s="66"/>
    </row>
    <row r="1759" spans="1:12" x14ac:dyDescent="0.2">
      <c r="A1759" s="41"/>
      <c r="B1759" s="2"/>
      <c r="E1759" s="279"/>
      <c r="F1759" s="280"/>
      <c r="G1759" s="45"/>
      <c r="H1759" s="45"/>
      <c r="I1759" s="278"/>
      <c r="J1759" s="45"/>
      <c r="K1759" s="66"/>
      <c r="L1759" s="66"/>
    </row>
    <row r="1760" spans="1:12" x14ac:dyDescent="0.2">
      <c r="A1760" s="41"/>
      <c r="B1760" s="2"/>
      <c r="E1760" s="279"/>
      <c r="F1760" s="280"/>
      <c r="G1760" s="45"/>
      <c r="H1760" s="45"/>
      <c r="I1760" s="278"/>
      <c r="J1760" s="45"/>
      <c r="K1760" s="66"/>
      <c r="L1760" s="66"/>
    </row>
    <row r="1761" spans="1:12" x14ac:dyDescent="0.2">
      <c r="A1761" s="41"/>
      <c r="B1761" s="2"/>
      <c r="E1761" s="279"/>
      <c r="F1761" s="280"/>
      <c r="G1761" s="45"/>
      <c r="H1761" s="45"/>
      <c r="I1761" s="278"/>
      <c r="J1761" s="45"/>
      <c r="K1761" s="66"/>
      <c r="L1761" s="66"/>
    </row>
    <row r="1762" spans="1:12" x14ac:dyDescent="0.2">
      <c r="A1762" s="41"/>
      <c r="B1762" s="2"/>
      <c r="E1762" s="279"/>
      <c r="F1762" s="280"/>
      <c r="G1762" s="45"/>
      <c r="H1762" s="45"/>
      <c r="I1762" s="278"/>
      <c r="J1762" s="45"/>
      <c r="K1762" s="66"/>
      <c r="L1762" s="66"/>
    </row>
    <row r="1763" spans="1:12" x14ac:dyDescent="0.2">
      <c r="A1763" s="41"/>
      <c r="B1763" s="2"/>
      <c r="E1763" s="279"/>
      <c r="F1763" s="280"/>
      <c r="G1763" s="45"/>
      <c r="H1763" s="45"/>
      <c r="I1763" s="278"/>
      <c r="J1763" s="45"/>
      <c r="K1763" s="66"/>
      <c r="L1763" s="66"/>
    </row>
    <row r="1764" spans="1:12" x14ac:dyDescent="0.2">
      <c r="A1764" s="41"/>
      <c r="B1764" s="2"/>
      <c r="E1764" s="279"/>
      <c r="F1764" s="280"/>
      <c r="G1764" s="45"/>
      <c r="H1764" s="45"/>
      <c r="I1764" s="278"/>
      <c r="J1764" s="45"/>
      <c r="K1764" s="66"/>
      <c r="L1764" s="66"/>
    </row>
    <row r="1765" spans="1:12" x14ac:dyDescent="0.2">
      <c r="A1765" s="41"/>
      <c r="B1765" s="2"/>
      <c r="E1765" s="279"/>
      <c r="F1765" s="280"/>
      <c r="G1765" s="45"/>
      <c r="H1765" s="45"/>
      <c r="I1765" s="278"/>
      <c r="J1765" s="45"/>
      <c r="K1765" s="66"/>
      <c r="L1765" s="66"/>
    </row>
    <row r="1766" spans="1:12" x14ac:dyDescent="0.2">
      <c r="A1766" s="41"/>
      <c r="B1766" s="2"/>
      <c r="E1766" s="279"/>
      <c r="F1766" s="280"/>
      <c r="G1766" s="45"/>
      <c r="H1766" s="45"/>
      <c r="I1766" s="278"/>
      <c r="J1766" s="45"/>
      <c r="K1766" s="66"/>
      <c r="L1766" s="66"/>
    </row>
    <row r="1767" spans="1:12" x14ac:dyDescent="0.2">
      <c r="A1767" s="41"/>
      <c r="B1767" s="2"/>
      <c r="E1767" s="279"/>
      <c r="F1767" s="280"/>
      <c r="G1767" s="45"/>
      <c r="H1767" s="45"/>
      <c r="I1767" s="278"/>
      <c r="J1767" s="45"/>
      <c r="K1767" s="66"/>
      <c r="L1767" s="66"/>
    </row>
    <row r="1768" spans="1:12" x14ac:dyDescent="0.2">
      <c r="A1768" s="41"/>
      <c r="B1768" s="2"/>
      <c r="E1768" s="279"/>
      <c r="F1768" s="280"/>
      <c r="G1768" s="45"/>
      <c r="H1768" s="45"/>
      <c r="I1768" s="278"/>
      <c r="J1768" s="45"/>
      <c r="K1768" s="66"/>
      <c r="L1768" s="66"/>
    </row>
    <row r="1769" spans="1:12" x14ac:dyDescent="0.2">
      <c r="A1769" s="41"/>
      <c r="B1769" s="2"/>
      <c r="E1769" s="279"/>
      <c r="F1769" s="280"/>
      <c r="G1769" s="45"/>
      <c r="H1769" s="45"/>
      <c r="I1769" s="278"/>
      <c r="J1769" s="45"/>
      <c r="K1769" s="66"/>
      <c r="L1769" s="66"/>
    </row>
    <row r="1770" spans="1:12" x14ac:dyDescent="0.2">
      <c r="A1770" s="41"/>
      <c r="B1770" s="2"/>
      <c r="E1770" s="279"/>
      <c r="F1770" s="280"/>
      <c r="G1770" s="45"/>
      <c r="H1770" s="45"/>
      <c r="I1770" s="278"/>
      <c r="J1770" s="45"/>
      <c r="K1770" s="66"/>
      <c r="L1770" s="66"/>
    </row>
    <row r="1771" spans="1:12" x14ac:dyDescent="0.2">
      <c r="A1771" s="41"/>
      <c r="B1771" s="2"/>
      <c r="E1771" s="279"/>
      <c r="F1771" s="280"/>
      <c r="G1771" s="45"/>
      <c r="H1771" s="45"/>
      <c r="I1771" s="278"/>
      <c r="J1771" s="45"/>
      <c r="K1771" s="66"/>
      <c r="L1771" s="66"/>
    </row>
    <row r="1772" spans="1:12" x14ac:dyDescent="0.2">
      <c r="A1772" s="41"/>
      <c r="B1772" s="2"/>
      <c r="E1772" s="279"/>
      <c r="F1772" s="280"/>
      <c r="G1772" s="45"/>
      <c r="H1772" s="45"/>
      <c r="I1772" s="278"/>
      <c r="J1772" s="45"/>
      <c r="K1772" s="66"/>
      <c r="L1772" s="66"/>
    </row>
    <row r="1773" spans="1:12" x14ac:dyDescent="0.2">
      <c r="A1773" s="41"/>
      <c r="B1773" s="2"/>
      <c r="E1773" s="279"/>
      <c r="F1773" s="280"/>
      <c r="G1773" s="45"/>
      <c r="H1773" s="45"/>
      <c r="I1773" s="278"/>
      <c r="J1773" s="45"/>
      <c r="K1773" s="66"/>
      <c r="L1773" s="66"/>
    </row>
    <row r="1774" spans="1:12" x14ac:dyDescent="0.2">
      <c r="A1774" s="41"/>
      <c r="B1774" s="2"/>
      <c r="E1774" s="279"/>
      <c r="F1774" s="280"/>
      <c r="G1774" s="45"/>
      <c r="H1774" s="45"/>
      <c r="I1774" s="278"/>
      <c r="J1774" s="45"/>
      <c r="K1774" s="66"/>
      <c r="L1774" s="66"/>
    </row>
    <row r="1775" spans="1:12" x14ac:dyDescent="0.2">
      <c r="A1775" s="41"/>
      <c r="B1775" s="2"/>
      <c r="E1775" s="279"/>
      <c r="F1775" s="280"/>
      <c r="G1775" s="45"/>
      <c r="H1775" s="45"/>
      <c r="I1775" s="278"/>
      <c r="J1775" s="45"/>
      <c r="K1775" s="66"/>
      <c r="L1775" s="66"/>
    </row>
    <row r="1776" spans="1:12" x14ac:dyDescent="0.2">
      <c r="A1776" s="41"/>
      <c r="B1776" s="2"/>
      <c r="E1776" s="279"/>
      <c r="F1776" s="280"/>
      <c r="G1776" s="45"/>
      <c r="H1776" s="45"/>
      <c r="I1776" s="278"/>
      <c r="J1776" s="45"/>
      <c r="K1776" s="66"/>
      <c r="L1776" s="66"/>
    </row>
    <row r="1777" spans="1:12" x14ac:dyDescent="0.2">
      <c r="A1777" s="41"/>
      <c r="B1777" s="2"/>
      <c r="E1777" s="279"/>
      <c r="F1777" s="280"/>
      <c r="G1777" s="45"/>
      <c r="H1777" s="45"/>
      <c r="I1777" s="278"/>
      <c r="J1777" s="45"/>
      <c r="K1777" s="66"/>
      <c r="L1777" s="66"/>
    </row>
    <row r="1778" spans="1:12" x14ac:dyDescent="0.2">
      <c r="A1778" s="41"/>
      <c r="B1778" s="2"/>
      <c r="E1778" s="279"/>
      <c r="F1778" s="280"/>
      <c r="G1778" s="45"/>
      <c r="H1778" s="45"/>
      <c r="I1778" s="278"/>
      <c r="J1778" s="45"/>
      <c r="K1778" s="66"/>
      <c r="L1778" s="66"/>
    </row>
    <row r="1779" spans="1:12" x14ac:dyDescent="0.2">
      <c r="A1779" s="41"/>
      <c r="B1779" s="2"/>
      <c r="E1779" s="279"/>
      <c r="F1779" s="280"/>
      <c r="G1779" s="45"/>
      <c r="H1779" s="45"/>
      <c r="I1779" s="278"/>
      <c r="J1779" s="45"/>
      <c r="K1779" s="66"/>
      <c r="L1779" s="66"/>
    </row>
    <row r="1780" spans="1:12" x14ac:dyDescent="0.2">
      <c r="A1780" s="41"/>
      <c r="B1780" s="2"/>
      <c r="E1780" s="279"/>
      <c r="F1780" s="280"/>
      <c r="G1780" s="45"/>
      <c r="H1780" s="45"/>
      <c r="I1780" s="278"/>
      <c r="J1780" s="45"/>
      <c r="K1780" s="66"/>
      <c r="L1780" s="66"/>
    </row>
    <row r="1781" spans="1:12" x14ac:dyDescent="0.2">
      <c r="A1781" s="41"/>
      <c r="B1781" s="2"/>
      <c r="E1781" s="279"/>
      <c r="F1781" s="280"/>
      <c r="G1781" s="45"/>
      <c r="H1781" s="45"/>
      <c r="I1781" s="278"/>
      <c r="J1781" s="45"/>
      <c r="K1781" s="66"/>
      <c r="L1781" s="66"/>
    </row>
    <row r="1782" spans="1:12" x14ac:dyDescent="0.2">
      <c r="A1782" s="41"/>
      <c r="B1782" s="2"/>
      <c r="E1782" s="279"/>
      <c r="F1782" s="280"/>
      <c r="G1782" s="45"/>
      <c r="H1782" s="45"/>
      <c r="I1782" s="278"/>
      <c r="J1782" s="45"/>
      <c r="K1782" s="66"/>
      <c r="L1782" s="66"/>
    </row>
    <row r="1783" spans="1:12" x14ac:dyDescent="0.2">
      <c r="A1783" s="41"/>
      <c r="B1783" s="2"/>
      <c r="E1783" s="279"/>
      <c r="F1783" s="280"/>
      <c r="G1783" s="45"/>
      <c r="H1783" s="45"/>
      <c r="I1783" s="278"/>
      <c r="J1783" s="45"/>
      <c r="K1783" s="66"/>
      <c r="L1783" s="66"/>
    </row>
    <row r="1784" spans="1:12" x14ac:dyDescent="0.2">
      <c r="A1784" s="41"/>
      <c r="B1784" s="2"/>
      <c r="E1784" s="279"/>
      <c r="F1784" s="280"/>
      <c r="G1784" s="45"/>
      <c r="H1784" s="45"/>
      <c r="I1784" s="278"/>
      <c r="J1784" s="45"/>
      <c r="K1784" s="66"/>
      <c r="L1784" s="66"/>
    </row>
    <row r="1785" spans="1:12" x14ac:dyDescent="0.2">
      <c r="A1785" s="41"/>
      <c r="B1785" s="2"/>
      <c r="E1785" s="279"/>
      <c r="F1785" s="280"/>
      <c r="G1785" s="45"/>
      <c r="H1785" s="45"/>
      <c r="I1785" s="278"/>
      <c r="J1785" s="45"/>
      <c r="K1785" s="66"/>
      <c r="L1785" s="66"/>
    </row>
    <row r="1786" spans="1:12" x14ac:dyDescent="0.2">
      <c r="A1786" s="41"/>
      <c r="B1786" s="2"/>
      <c r="E1786" s="279"/>
      <c r="F1786" s="280"/>
      <c r="G1786" s="45"/>
      <c r="H1786" s="45"/>
      <c r="I1786" s="278"/>
      <c r="J1786" s="45"/>
      <c r="K1786" s="66"/>
      <c r="L1786" s="66"/>
    </row>
    <row r="1787" spans="1:12" x14ac:dyDescent="0.2">
      <c r="A1787" s="41"/>
      <c r="B1787" s="2"/>
      <c r="E1787" s="279"/>
      <c r="F1787" s="280"/>
      <c r="G1787" s="45"/>
      <c r="H1787" s="45"/>
      <c r="I1787" s="278"/>
      <c r="J1787" s="45"/>
      <c r="K1787" s="66"/>
      <c r="L1787" s="66"/>
    </row>
    <row r="1788" spans="1:12" x14ac:dyDescent="0.2">
      <c r="A1788" s="41"/>
      <c r="B1788" s="2"/>
      <c r="E1788" s="279"/>
      <c r="F1788" s="280"/>
      <c r="G1788" s="45"/>
      <c r="H1788" s="45"/>
      <c r="I1788" s="278"/>
      <c r="J1788" s="45"/>
      <c r="K1788" s="66"/>
      <c r="L1788" s="66"/>
    </row>
    <row r="1789" spans="1:12" x14ac:dyDescent="0.2">
      <c r="A1789" s="41"/>
      <c r="B1789" s="2"/>
      <c r="E1789" s="279"/>
      <c r="F1789" s="280"/>
      <c r="G1789" s="45"/>
      <c r="H1789" s="45"/>
      <c r="I1789" s="278"/>
      <c r="J1789" s="45"/>
      <c r="K1789" s="66"/>
      <c r="L1789" s="66"/>
    </row>
    <row r="1790" spans="1:12" x14ac:dyDescent="0.2">
      <c r="A1790" s="41"/>
      <c r="B1790" s="2"/>
      <c r="E1790" s="279"/>
      <c r="F1790" s="280"/>
      <c r="G1790" s="45"/>
      <c r="H1790" s="45"/>
      <c r="I1790" s="278"/>
      <c r="J1790" s="45"/>
      <c r="K1790" s="66"/>
      <c r="L1790" s="66"/>
    </row>
    <row r="1791" spans="1:12" x14ac:dyDescent="0.2">
      <c r="A1791" s="41"/>
      <c r="B1791" s="2"/>
      <c r="E1791" s="279"/>
      <c r="F1791" s="280"/>
      <c r="G1791" s="45"/>
      <c r="H1791" s="45"/>
      <c r="I1791" s="278"/>
      <c r="J1791" s="45"/>
      <c r="K1791" s="66"/>
      <c r="L1791" s="66"/>
    </row>
    <row r="1792" spans="1:12" x14ac:dyDescent="0.2">
      <c r="A1792" s="41"/>
      <c r="B1792" s="2"/>
      <c r="E1792" s="279"/>
      <c r="F1792" s="280"/>
      <c r="G1792" s="45"/>
      <c r="H1792" s="45"/>
      <c r="I1792" s="278"/>
      <c r="J1792" s="45"/>
      <c r="K1792" s="66"/>
      <c r="L1792" s="66"/>
    </row>
    <row r="1793" spans="1:12" x14ac:dyDescent="0.2">
      <c r="A1793" s="41"/>
      <c r="B1793" s="2"/>
      <c r="E1793" s="279"/>
      <c r="F1793" s="280"/>
      <c r="G1793" s="45"/>
      <c r="H1793" s="45"/>
      <c r="I1793" s="278"/>
      <c r="J1793" s="45"/>
      <c r="K1793" s="66"/>
      <c r="L1793" s="66"/>
    </row>
    <row r="1794" spans="1:12" x14ac:dyDescent="0.2">
      <c r="A1794" s="41"/>
      <c r="B1794" s="2"/>
      <c r="E1794" s="279"/>
      <c r="F1794" s="280"/>
      <c r="G1794" s="45"/>
      <c r="H1794" s="45"/>
      <c r="I1794" s="278"/>
      <c r="J1794" s="45"/>
      <c r="K1794" s="66"/>
      <c r="L1794" s="66"/>
    </row>
    <row r="1795" spans="1:12" x14ac:dyDescent="0.2">
      <c r="A1795" s="41"/>
      <c r="B1795" s="2"/>
      <c r="E1795" s="279"/>
      <c r="F1795" s="280"/>
      <c r="G1795" s="45"/>
      <c r="H1795" s="45"/>
      <c r="I1795" s="278"/>
      <c r="J1795" s="45"/>
      <c r="K1795" s="66"/>
      <c r="L1795" s="66"/>
    </row>
    <row r="1796" spans="1:12" x14ac:dyDescent="0.2">
      <c r="A1796" s="41"/>
      <c r="B1796" s="2"/>
      <c r="E1796" s="279"/>
      <c r="F1796" s="280"/>
      <c r="G1796" s="45"/>
      <c r="H1796" s="45"/>
      <c r="I1796" s="278"/>
      <c r="J1796" s="45"/>
      <c r="K1796" s="66"/>
      <c r="L1796" s="66"/>
    </row>
    <row r="1797" spans="1:12" x14ac:dyDescent="0.2">
      <c r="A1797" s="41"/>
      <c r="B1797" s="2"/>
      <c r="E1797" s="279"/>
      <c r="F1797" s="280"/>
      <c r="G1797" s="45"/>
      <c r="H1797" s="45"/>
      <c r="I1797" s="278"/>
      <c r="J1797" s="45"/>
      <c r="K1797" s="66"/>
      <c r="L1797" s="66"/>
    </row>
    <row r="1798" spans="1:12" x14ac:dyDescent="0.2">
      <c r="A1798" s="41"/>
      <c r="B1798" s="2"/>
      <c r="E1798" s="279"/>
      <c r="F1798" s="280"/>
      <c r="G1798" s="45"/>
      <c r="H1798" s="45"/>
      <c r="I1798" s="278"/>
      <c r="J1798" s="45"/>
      <c r="K1798" s="66"/>
      <c r="L1798" s="66"/>
    </row>
    <row r="1799" spans="1:12" x14ac:dyDescent="0.2">
      <c r="A1799" s="41"/>
      <c r="B1799" s="2"/>
      <c r="E1799" s="279"/>
      <c r="F1799" s="280"/>
      <c r="G1799" s="45"/>
      <c r="H1799" s="45"/>
      <c r="I1799" s="278"/>
      <c r="J1799" s="45"/>
      <c r="K1799" s="66"/>
      <c r="L1799" s="66"/>
    </row>
    <row r="1800" spans="1:12" x14ac:dyDescent="0.2">
      <c r="A1800" s="41"/>
      <c r="B1800" s="2"/>
      <c r="E1800" s="279"/>
      <c r="F1800" s="280"/>
      <c r="G1800" s="45"/>
      <c r="H1800" s="45"/>
      <c r="I1800" s="278"/>
      <c r="J1800" s="45"/>
      <c r="K1800" s="66"/>
      <c r="L1800" s="66"/>
    </row>
    <row r="1801" spans="1:12" x14ac:dyDescent="0.2">
      <c r="A1801" s="41"/>
      <c r="B1801" s="2"/>
      <c r="E1801" s="279"/>
      <c r="F1801" s="280"/>
      <c r="G1801" s="45"/>
      <c r="H1801" s="45"/>
      <c r="I1801" s="278"/>
      <c r="J1801" s="45"/>
      <c r="K1801" s="66"/>
      <c r="L1801" s="66"/>
    </row>
    <row r="1802" spans="1:12" x14ac:dyDescent="0.2">
      <c r="A1802" s="41"/>
      <c r="B1802" s="2"/>
      <c r="E1802" s="279"/>
      <c r="F1802" s="280"/>
      <c r="G1802" s="45"/>
      <c r="H1802" s="45"/>
      <c r="I1802" s="278"/>
      <c r="J1802" s="45"/>
      <c r="K1802" s="66"/>
      <c r="L1802" s="66"/>
    </row>
    <row r="1803" spans="1:12" x14ac:dyDescent="0.2">
      <c r="A1803" s="41"/>
      <c r="B1803" s="2"/>
      <c r="E1803" s="279"/>
      <c r="F1803" s="280"/>
      <c r="G1803" s="45"/>
      <c r="H1803" s="45"/>
      <c r="I1803" s="278"/>
      <c r="J1803" s="45"/>
      <c r="K1803" s="66"/>
      <c r="L1803" s="66"/>
    </row>
    <row r="1804" spans="1:12" x14ac:dyDescent="0.2">
      <c r="A1804" s="41"/>
      <c r="B1804" s="2"/>
      <c r="E1804" s="279"/>
      <c r="F1804" s="280"/>
      <c r="G1804" s="45"/>
      <c r="H1804" s="45"/>
      <c r="I1804" s="278"/>
      <c r="J1804" s="45"/>
      <c r="K1804" s="66"/>
      <c r="L1804" s="66"/>
    </row>
    <row r="1805" spans="1:12" x14ac:dyDescent="0.2">
      <c r="A1805" s="41"/>
      <c r="B1805" s="2"/>
      <c r="E1805" s="279"/>
      <c r="F1805" s="280"/>
      <c r="G1805" s="45"/>
      <c r="H1805" s="45"/>
      <c r="I1805" s="278"/>
      <c r="J1805" s="45"/>
      <c r="K1805" s="66"/>
      <c r="L1805" s="66"/>
    </row>
    <row r="1806" spans="1:12" x14ac:dyDescent="0.2">
      <c r="A1806" s="41"/>
      <c r="B1806" s="2"/>
      <c r="E1806" s="279"/>
      <c r="F1806" s="280"/>
      <c r="G1806" s="45"/>
      <c r="H1806" s="45"/>
      <c r="I1806" s="278"/>
      <c r="J1806" s="45"/>
      <c r="K1806" s="66"/>
      <c r="L1806" s="66"/>
    </row>
    <row r="1807" spans="1:12" x14ac:dyDescent="0.2">
      <c r="A1807" s="41"/>
      <c r="B1807" s="2"/>
      <c r="E1807" s="279"/>
      <c r="F1807" s="280"/>
      <c r="G1807" s="45"/>
      <c r="H1807" s="45"/>
      <c r="I1807" s="278"/>
      <c r="J1807" s="45"/>
      <c r="K1807" s="66"/>
      <c r="L1807" s="66"/>
    </row>
    <row r="1808" spans="1:12" x14ac:dyDescent="0.2">
      <c r="A1808" s="41"/>
      <c r="B1808" s="2"/>
      <c r="E1808" s="279"/>
      <c r="F1808" s="280"/>
      <c r="G1808" s="45"/>
      <c r="H1808" s="45"/>
      <c r="I1808" s="278"/>
      <c r="J1808" s="45"/>
      <c r="K1808" s="66"/>
      <c r="L1808" s="66"/>
    </row>
    <row r="1809" spans="1:12" x14ac:dyDescent="0.2">
      <c r="A1809" s="41"/>
      <c r="B1809" s="2"/>
      <c r="E1809" s="279"/>
      <c r="F1809" s="280"/>
      <c r="G1809" s="45"/>
      <c r="H1809" s="45"/>
      <c r="I1809" s="278"/>
      <c r="J1809" s="45"/>
      <c r="K1809" s="66"/>
      <c r="L1809" s="66"/>
    </row>
    <row r="1810" spans="1:12" x14ac:dyDescent="0.2">
      <c r="A1810" s="41"/>
      <c r="B1810" s="2"/>
      <c r="E1810" s="279"/>
      <c r="F1810" s="280"/>
      <c r="G1810" s="45"/>
      <c r="H1810" s="45"/>
      <c r="I1810" s="278"/>
      <c r="J1810" s="45"/>
      <c r="K1810" s="66"/>
      <c r="L1810" s="66"/>
    </row>
    <row r="1811" spans="1:12" x14ac:dyDescent="0.2">
      <c r="A1811" s="41"/>
      <c r="B1811" s="2"/>
      <c r="E1811" s="279"/>
      <c r="F1811" s="280"/>
      <c r="G1811" s="45"/>
      <c r="H1811" s="45"/>
      <c r="I1811" s="278"/>
      <c r="J1811" s="45"/>
      <c r="K1811" s="66"/>
      <c r="L1811" s="66"/>
    </row>
    <row r="1812" spans="1:12" x14ac:dyDescent="0.2">
      <c r="A1812" s="41"/>
      <c r="B1812" s="2"/>
      <c r="E1812" s="279"/>
      <c r="F1812" s="280"/>
      <c r="G1812" s="45"/>
      <c r="H1812" s="45"/>
      <c r="I1812" s="278"/>
      <c r="J1812" s="45"/>
      <c r="K1812" s="66"/>
      <c r="L1812" s="66"/>
    </row>
    <row r="1813" spans="1:12" x14ac:dyDescent="0.2">
      <c r="A1813" s="41"/>
      <c r="B1813" s="2"/>
      <c r="E1813" s="279"/>
      <c r="F1813" s="280"/>
      <c r="G1813" s="45"/>
      <c r="H1813" s="45"/>
      <c r="I1813" s="278"/>
      <c r="J1813" s="45"/>
      <c r="K1813" s="66"/>
      <c r="L1813" s="66"/>
    </row>
    <row r="1814" spans="1:12" x14ac:dyDescent="0.2">
      <c r="A1814" s="41"/>
      <c r="B1814" s="2"/>
      <c r="E1814" s="279"/>
      <c r="F1814" s="280"/>
      <c r="G1814" s="45"/>
      <c r="H1814" s="45"/>
      <c r="I1814" s="278"/>
      <c r="J1814" s="45"/>
      <c r="K1814" s="66"/>
      <c r="L1814" s="66"/>
    </row>
    <row r="1815" spans="1:12" x14ac:dyDescent="0.2">
      <c r="A1815" s="41"/>
      <c r="B1815" s="2"/>
      <c r="E1815" s="279"/>
      <c r="F1815" s="280"/>
      <c r="G1815" s="45"/>
      <c r="H1815" s="45"/>
      <c r="I1815" s="278"/>
      <c r="J1815" s="45"/>
      <c r="K1815" s="66"/>
      <c r="L1815" s="66"/>
    </row>
    <row r="1816" spans="1:12" x14ac:dyDescent="0.2">
      <c r="A1816" s="41"/>
      <c r="B1816" s="2"/>
      <c r="E1816" s="279"/>
      <c r="F1816" s="280"/>
      <c r="G1816" s="45"/>
      <c r="H1816" s="45"/>
      <c r="I1816" s="278"/>
      <c r="J1816" s="45"/>
      <c r="K1816" s="66"/>
      <c r="L1816" s="66"/>
    </row>
    <row r="1817" spans="1:12" x14ac:dyDescent="0.2">
      <c r="A1817" s="41"/>
      <c r="B1817" s="2"/>
      <c r="E1817" s="279"/>
      <c r="F1817" s="280"/>
      <c r="G1817" s="45"/>
      <c r="H1817" s="45"/>
      <c r="I1817" s="278"/>
      <c r="J1817" s="45"/>
      <c r="K1817" s="66"/>
      <c r="L1817" s="66"/>
    </row>
    <row r="1818" spans="1:12" x14ac:dyDescent="0.2">
      <c r="A1818" s="41"/>
      <c r="B1818" s="2"/>
      <c r="E1818" s="279"/>
      <c r="F1818" s="280"/>
      <c r="G1818" s="45"/>
      <c r="H1818" s="45"/>
      <c r="I1818" s="278"/>
      <c r="J1818" s="45"/>
      <c r="K1818" s="66"/>
      <c r="L1818" s="66"/>
    </row>
    <row r="1819" spans="1:12" x14ac:dyDescent="0.2">
      <c r="A1819" s="41"/>
      <c r="B1819" s="2"/>
      <c r="E1819" s="279"/>
      <c r="F1819" s="280"/>
      <c r="G1819" s="45"/>
      <c r="H1819" s="45"/>
      <c r="I1819" s="278"/>
      <c r="J1819" s="45"/>
      <c r="K1819" s="66"/>
      <c r="L1819" s="66"/>
    </row>
    <row r="1820" spans="1:12" x14ac:dyDescent="0.2">
      <c r="A1820" s="41"/>
      <c r="B1820" s="2"/>
      <c r="E1820" s="279"/>
      <c r="F1820" s="280"/>
      <c r="G1820" s="45"/>
      <c r="H1820" s="45"/>
      <c r="I1820" s="278"/>
      <c r="J1820" s="45"/>
      <c r="K1820" s="66"/>
      <c r="L1820" s="66"/>
    </row>
    <row r="1821" spans="1:12" x14ac:dyDescent="0.2">
      <c r="A1821" s="41"/>
      <c r="B1821" s="2"/>
      <c r="E1821" s="279"/>
      <c r="F1821" s="280"/>
      <c r="G1821" s="45"/>
      <c r="H1821" s="45"/>
      <c r="I1821" s="278"/>
      <c r="J1821" s="45"/>
      <c r="K1821" s="66"/>
      <c r="L1821" s="66"/>
    </row>
    <row r="1822" spans="1:12" x14ac:dyDescent="0.2">
      <c r="A1822" s="41"/>
      <c r="B1822" s="2"/>
      <c r="E1822" s="279"/>
      <c r="F1822" s="280"/>
      <c r="G1822" s="45"/>
      <c r="H1822" s="45"/>
      <c r="I1822" s="278"/>
      <c r="J1822" s="45"/>
      <c r="K1822" s="66"/>
      <c r="L1822" s="66"/>
    </row>
    <row r="1823" spans="1:12" x14ac:dyDescent="0.2">
      <c r="A1823" s="41"/>
      <c r="B1823" s="2"/>
      <c r="E1823" s="279"/>
      <c r="F1823" s="280"/>
      <c r="G1823" s="45"/>
      <c r="H1823" s="45"/>
      <c r="I1823" s="278"/>
      <c r="J1823" s="45"/>
      <c r="K1823" s="66"/>
      <c r="L1823" s="66"/>
    </row>
    <row r="1824" spans="1:12" x14ac:dyDescent="0.2">
      <c r="A1824" s="41"/>
      <c r="B1824" s="2"/>
      <c r="E1824" s="279"/>
      <c r="F1824" s="280"/>
      <c r="G1824" s="45"/>
      <c r="H1824" s="45"/>
      <c r="I1824" s="278"/>
      <c r="J1824" s="45"/>
      <c r="K1824" s="66"/>
      <c r="L1824" s="66"/>
    </row>
    <row r="1825" spans="1:12" x14ac:dyDescent="0.2">
      <c r="A1825" s="41"/>
      <c r="B1825" s="2"/>
      <c r="E1825" s="279"/>
      <c r="F1825" s="280"/>
      <c r="G1825" s="45"/>
      <c r="H1825" s="45"/>
      <c r="I1825" s="278"/>
      <c r="J1825" s="45"/>
      <c r="K1825" s="66"/>
      <c r="L1825" s="66"/>
    </row>
    <row r="1826" spans="1:12" x14ac:dyDescent="0.2">
      <c r="A1826" s="41"/>
      <c r="B1826" s="2"/>
      <c r="E1826" s="279"/>
      <c r="F1826" s="280"/>
      <c r="G1826" s="45"/>
      <c r="H1826" s="45"/>
      <c r="I1826" s="278"/>
      <c r="J1826" s="45"/>
      <c r="K1826" s="66"/>
      <c r="L1826" s="66"/>
    </row>
    <row r="1827" spans="1:12" x14ac:dyDescent="0.2">
      <c r="A1827" s="41"/>
      <c r="B1827" s="2"/>
      <c r="E1827" s="279"/>
      <c r="F1827" s="280"/>
      <c r="G1827" s="45"/>
      <c r="H1827" s="45"/>
      <c r="I1827" s="278"/>
      <c r="J1827" s="45"/>
      <c r="K1827" s="66"/>
      <c r="L1827" s="66"/>
    </row>
    <row r="1828" spans="1:12" x14ac:dyDescent="0.2">
      <c r="A1828" s="41"/>
      <c r="B1828" s="2"/>
      <c r="E1828" s="279"/>
      <c r="F1828" s="280"/>
      <c r="G1828" s="45"/>
      <c r="H1828" s="45"/>
      <c r="I1828" s="278"/>
      <c r="J1828" s="45"/>
      <c r="K1828" s="66"/>
      <c r="L1828" s="66"/>
    </row>
    <row r="1829" spans="1:12" x14ac:dyDescent="0.2">
      <c r="A1829" s="41"/>
      <c r="B1829" s="2"/>
      <c r="E1829" s="279"/>
      <c r="F1829" s="280"/>
      <c r="G1829" s="45"/>
      <c r="H1829" s="45"/>
      <c r="I1829" s="278"/>
      <c r="J1829" s="45"/>
      <c r="K1829" s="66"/>
      <c r="L1829" s="66"/>
    </row>
    <row r="1830" spans="1:12" x14ac:dyDescent="0.2">
      <c r="A1830" s="41"/>
      <c r="B1830" s="2"/>
      <c r="E1830" s="279"/>
      <c r="F1830" s="280"/>
      <c r="G1830" s="45"/>
      <c r="H1830" s="45"/>
      <c r="I1830" s="278"/>
      <c r="J1830" s="45"/>
      <c r="K1830" s="66"/>
      <c r="L1830" s="66"/>
    </row>
    <row r="1831" spans="1:12" x14ac:dyDescent="0.2">
      <c r="A1831" s="41"/>
      <c r="B1831" s="2"/>
      <c r="E1831" s="279"/>
      <c r="F1831" s="280"/>
      <c r="G1831" s="45"/>
      <c r="H1831" s="45"/>
      <c r="I1831" s="278"/>
      <c r="J1831" s="45"/>
      <c r="K1831" s="66"/>
      <c r="L1831" s="66"/>
    </row>
    <row r="1832" spans="1:12" x14ac:dyDescent="0.2">
      <c r="A1832" s="41"/>
      <c r="B1832" s="2"/>
      <c r="E1832" s="279"/>
      <c r="F1832" s="280"/>
      <c r="G1832" s="45"/>
      <c r="H1832" s="45"/>
      <c r="I1832" s="278"/>
      <c r="J1832" s="45"/>
      <c r="K1832" s="66"/>
      <c r="L1832" s="66"/>
    </row>
    <row r="1833" spans="1:12" x14ac:dyDescent="0.2">
      <c r="A1833" s="41"/>
      <c r="B1833" s="2"/>
      <c r="E1833" s="279"/>
      <c r="F1833" s="280"/>
      <c r="G1833" s="45"/>
      <c r="H1833" s="45"/>
      <c r="I1833" s="278"/>
      <c r="J1833" s="45"/>
      <c r="K1833" s="66"/>
      <c r="L1833" s="66"/>
    </row>
    <row r="1834" spans="1:12" x14ac:dyDescent="0.2">
      <c r="A1834" s="41"/>
      <c r="B1834" s="2"/>
      <c r="E1834" s="279"/>
      <c r="F1834" s="280"/>
      <c r="G1834" s="45"/>
      <c r="H1834" s="45"/>
      <c r="I1834" s="278"/>
      <c r="J1834" s="45"/>
      <c r="K1834" s="66"/>
      <c r="L1834" s="66"/>
    </row>
    <row r="1835" spans="1:12" x14ac:dyDescent="0.2">
      <c r="A1835" s="41"/>
      <c r="B1835" s="2"/>
      <c r="E1835" s="279"/>
      <c r="F1835" s="280"/>
      <c r="G1835" s="45"/>
      <c r="H1835" s="45"/>
      <c r="I1835" s="278"/>
      <c r="J1835" s="45"/>
      <c r="K1835" s="66"/>
      <c r="L1835" s="66"/>
    </row>
    <row r="1836" spans="1:12" x14ac:dyDescent="0.2">
      <c r="A1836" s="41"/>
      <c r="B1836" s="2"/>
      <c r="E1836" s="279"/>
      <c r="F1836" s="280"/>
      <c r="G1836" s="45"/>
      <c r="H1836" s="45"/>
      <c r="I1836" s="278"/>
      <c r="J1836" s="45"/>
      <c r="K1836" s="66"/>
      <c r="L1836" s="66"/>
    </row>
    <row r="1837" spans="1:12" x14ac:dyDescent="0.2">
      <c r="A1837" s="41"/>
      <c r="B1837" s="2"/>
      <c r="E1837" s="279"/>
      <c r="F1837" s="280"/>
      <c r="G1837" s="45"/>
      <c r="H1837" s="45"/>
      <c r="I1837" s="278"/>
      <c r="J1837" s="45"/>
      <c r="K1837" s="66"/>
      <c r="L1837" s="66"/>
    </row>
    <row r="1838" spans="1:12" x14ac:dyDescent="0.2">
      <c r="A1838" s="41"/>
      <c r="B1838" s="2"/>
      <c r="E1838" s="279"/>
      <c r="F1838" s="280"/>
      <c r="G1838" s="45"/>
      <c r="H1838" s="45"/>
      <c r="I1838" s="278"/>
      <c r="J1838" s="45"/>
      <c r="K1838" s="66"/>
      <c r="L1838" s="66"/>
    </row>
    <row r="1839" spans="1:12" x14ac:dyDescent="0.2">
      <c r="A1839" s="41"/>
      <c r="B1839" s="2"/>
      <c r="E1839" s="279"/>
      <c r="F1839" s="280"/>
      <c r="G1839" s="45"/>
      <c r="H1839" s="45"/>
      <c r="I1839" s="278"/>
      <c r="J1839" s="45"/>
      <c r="K1839" s="66"/>
      <c r="L1839" s="66"/>
    </row>
    <row r="1840" spans="1:12" x14ac:dyDescent="0.2">
      <c r="A1840" s="41"/>
      <c r="B1840" s="2"/>
      <c r="E1840" s="279"/>
      <c r="F1840" s="280"/>
      <c r="G1840" s="45"/>
      <c r="H1840" s="45"/>
      <c r="I1840" s="278"/>
      <c r="J1840" s="45"/>
      <c r="K1840" s="66"/>
      <c r="L1840" s="66"/>
    </row>
    <row r="1841" spans="1:12" x14ac:dyDescent="0.2">
      <c r="A1841" s="41"/>
      <c r="B1841" s="2"/>
      <c r="E1841" s="279"/>
      <c r="F1841" s="280"/>
      <c r="G1841" s="45"/>
      <c r="H1841" s="45"/>
      <c r="I1841" s="278"/>
      <c r="J1841" s="45"/>
      <c r="K1841" s="66"/>
      <c r="L1841" s="66"/>
    </row>
    <row r="1842" spans="1:12" x14ac:dyDescent="0.2">
      <c r="A1842" s="41"/>
      <c r="B1842" s="2"/>
      <c r="E1842" s="279"/>
      <c r="F1842" s="280"/>
      <c r="G1842" s="45"/>
      <c r="H1842" s="45"/>
      <c r="I1842" s="278"/>
      <c r="J1842" s="45"/>
      <c r="K1842" s="66"/>
      <c r="L1842" s="66"/>
    </row>
    <row r="1843" spans="1:12" x14ac:dyDescent="0.2">
      <c r="A1843" s="41"/>
      <c r="B1843" s="2"/>
      <c r="E1843" s="279"/>
      <c r="F1843" s="280"/>
      <c r="G1843" s="45"/>
      <c r="H1843" s="45"/>
      <c r="I1843" s="278"/>
      <c r="J1843" s="45"/>
      <c r="K1843" s="66"/>
      <c r="L1843" s="66"/>
    </row>
    <row r="1844" spans="1:12" x14ac:dyDescent="0.2">
      <c r="A1844" s="41"/>
      <c r="B1844" s="2"/>
      <c r="E1844" s="279"/>
      <c r="F1844" s="280"/>
      <c r="G1844" s="45"/>
      <c r="H1844" s="45"/>
      <c r="I1844" s="278"/>
      <c r="J1844" s="45"/>
      <c r="K1844" s="66"/>
      <c r="L1844" s="66"/>
    </row>
    <row r="1845" spans="1:12" x14ac:dyDescent="0.2">
      <c r="A1845" s="41"/>
      <c r="B1845" s="2"/>
      <c r="E1845" s="279"/>
      <c r="F1845" s="280"/>
      <c r="G1845" s="45"/>
      <c r="H1845" s="45"/>
      <c r="I1845" s="278"/>
      <c r="J1845" s="45"/>
      <c r="K1845" s="66"/>
      <c r="L1845" s="66"/>
    </row>
    <row r="1846" spans="1:12" x14ac:dyDescent="0.2">
      <c r="A1846" s="41"/>
      <c r="B1846" s="2"/>
      <c r="E1846" s="279"/>
      <c r="F1846" s="280"/>
      <c r="G1846" s="45"/>
      <c r="H1846" s="45"/>
      <c r="I1846" s="278"/>
      <c r="J1846" s="45"/>
      <c r="K1846" s="66"/>
      <c r="L1846" s="66"/>
    </row>
    <row r="1847" spans="1:12" x14ac:dyDescent="0.2">
      <c r="A1847" s="41"/>
      <c r="B1847" s="2"/>
      <c r="E1847" s="279"/>
      <c r="F1847" s="280"/>
      <c r="G1847" s="45"/>
      <c r="H1847" s="45"/>
      <c r="I1847" s="278"/>
      <c r="J1847" s="45"/>
      <c r="K1847" s="66"/>
      <c r="L1847" s="66"/>
    </row>
    <row r="1848" spans="1:12" x14ac:dyDescent="0.2">
      <c r="A1848" s="41"/>
      <c r="B1848" s="2"/>
      <c r="E1848" s="279"/>
      <c r="F1848" s="280"/>
      <c r="G1848" s="45"/>
      <c r="H1848" s="45"/>
      <c r="I1848" s="278"/>
      <c r="J1848" s="45"/>
      <c r="K1848" s="66"/>
      <c r="L1848" s="66"/>
    </row>
    <row r="1849" spans="1:12" x14ac:dyDescent="0.2">
      <c r="A1849" s="41"/>
      <c r="B1849" s="2"/>
      <c r="E1849" s="279"/>
      <c r="F1849" s="280"/>
      <c r="G1849" s="45"/>
      <c r="H1849" s="45"/>
      <c r="I1849" s="278"/>
      <c r="J1849" s="45"/>
      <c r="K1849" s="66"/>
      <c r="L1849" s="66"/>
    </row>
    <row r="1850" spans="1:12" x14ac:dyDescent="0.2">
      <c r="A1850" s="41"/>
      <c r="B1850" s="2"/>
      <c r="E1850" s="279"/>
      <c r="F1850" s="280"/>
      <c r="G1850" s="45"/>
      <c r="H1850" s="45"/>
      <c r="I1850" s="278"/>
      <c r="J1850" s="45"/>
      <c r="K1850" s="66"/>
      <c r="L1850" s="66"/>
    </row>
    <row r="1851" spans="1:12" x14ac:dyDescent="0.2">
      <c r="A1851" s="41"/>
      <c r="B1851" s="2"/>
      <c r="E1851" s="279"/>
      <c r="F1851" s="280"/>
      <c r="G1851" s="45"/>
      <c r="H1851" s="45"/>
      <c r="I1851" s="278"/>
      <c r="J1851" s="45"/>
      <c r="K1851" s="66"/>
      <c r="L1851" s="66"/>
    </row>
    <row r="1852" spans="1:12" x14ac:dyDescent="0.2">
      <c r="A1852" s="41"/>
      <c r="B1852" s="2"/>
      <c r="E1852" s="279"/>
      <c r="F1852" s="280"/>
      <c r="G1852" s="45"/>
      <c r="H1852" s="45"/>
      <c r="I1852" s="278"/>
      <c r="J1852" s="45"/>
      <c r="K1852" s="66"/>
      <c r="L1852" s="66"/>
    </row>
    <row r="1853" spans="1:12" x14ac:dyDescent="0.2">
      <c r="A1853" s="41"/>
      <c r="B1853" s="2"/>
      <c r="E1853" s="279"/>
      <c r="F1853" s="280"/>
      <c r="G1853" s="45"/>
      <c r="H1853" s="45"/>
      <c r="I1853" s="278"/>
      <c r="J1853" s="45"/>
      <c r="K1853" s="66"/>
      <c r="L1853" s="66"/>
    </row>
    <row r="1854" spans="1:12" x14ac:dyDescent="0.2">
      <c r="A1854" s="41"/>
      <c r="B1854" s="2"/>
      <c r="E1854" s="279"/>
      <c r="F1854" s="280"/>
      <c r="G1854" s="45"/>
      <c r="H1854" s="45"/>
      <c r="I1854" s="278"/>
      <c r="J1854" s="45"/>
      <c r="K1854" s="66"/>
      <c r="L1854" s="66"/>
    </row>
    <row r="1855" spans="1:12" x14ac:dyDescent="0.2">
      <c r="A1855" s="41"/>
      <c r="B1855" s="2"/>
      <c r="E1855" s="279"/>
      <c r="F1855" s="280"/>
      <c r="G1855" s="45"/>
      <c r="H1855" s="45"/>
      <c r="I1855" s="278"/>
      <c r="J1855" s="45"/>
      <c r="K1855" s="66"/>
      <c r="L1855" s="66"/>
    </row>
    <row r="1856" spans="1:12" x14ac:dyDescent="0.2">
      <c r="A1856" s="41"/>
      <c r="B1856" s="2"/>
      <c r="E1856" s="279"/>
      <c r="F1856" s="280"/>
      <c r="G1856" s="45"/>
      <c r="H1856" s="45"/>
      <c r="I1856" s="278"/>
      <c r="J1856" s="45"/>
      <c r="K1856" s="66"/>
      <c r="L1856" s="66"/>
    </row>
    <row r="1857" spans="1:12" x14ac:dyDescent="0.2">
      <c r="A1857" s="41"/>
      <c r="B1857" s="2"/>
      <c r="E1857" s="279"/>
      <c r="F1857" s="280"/>
      <c r="G1857" s="45"/>
      <c r="H1857" s="45"/>
      <c r="I1857" s="278"/>
      <c r="J1857" s="45"/>
      <c r="K1857" s="66"/>
      <c r="L1857" s="66"/>
    </row>
    <row r="1858" spans="1:12" x14ac:dyDescent="0.2">
      <c r="A1858" s="41"/>
      <c r="B1858" s="2"/>
      <c r="E1858" s="279"/>
      <c r="F1858" s="280"/>
      <c r="G1858" s="45"/>
      <c r="H1858" s="45"/>
      <c r="I1858" s="278"/>
      <c r="J1858" s="45"/>
      <c r="K1858" s="66"/>
      <c r="L1858" s="66"/>
    </row>
    <row r="1859" spans="1:12" x14ac:dyDescent="0.2">
      <c r="A1859" s="41"/>
      <c r="B1859" s="2"/>
      <c r="E1859" s="279"/>
      <c r="F1859" s="280"/>
      <c r="G1859" s="45"/>
      <c r="H1859" s="45"/>
      <c r="I1859" s="278"/>
      <c r="J1859" s="45"/>
      <c r="K1859" s="66"/>
      <c r="L1859" s="66"/>
    </row>
    <row r="1860" spans="1:12" x14ac:dyDescent="0.2">
      <c r="A1860" s="41"/>
      <c r="B1860" s="2"/>
      <c r="E1860" s="279"/>
      <c r="F1860" s="280"/>
      <c r="G1860" s="45"/>
      <c r="H1860" s="45"/>
      <c r="I1860" s="278"/>
      <c r="J1860" s="45"/>
      <c r="K1860" s="66"/>
      <c r="L1860" s="66"/>
    </row>
    <row r="1861" spans="1:12" x14ac:dyDescent="0.2">
      <c r="A1861" s="41"/>
      <c r="B1861" s="2"/>
      <c r="E1861" s="279"/>
      <c r="F1861" s="280"/>
      <c r="G1861" s="45"/>
      <c r="H1861" s="45"/>
      <c r="I1861" s="278"/>
      <c r="J1861" s="45"/>
      <c r="K1861" s="66"/>
      <c r="L1861" s="66"/>
    </row>
    <row r="1862" spans="1:12" x14ac:dyDescent="0.2">
      <c r="A1862" s="41"/>
      <c r="B1862" s="2"/>
      <c r="E1862" s="279"/>
      <c r="F1862" s="280"/>
      <c r="G1862" s="45"/>
      <c r="H1862" s="45"/>
      <c r="I1862" s="278"/>
      <c r="J1862" s="45"/>
      <c r="K1862" s="66"/>
      <c r="L1862" s="66"/>
    </row>
    <row r="1863" spans="1:12" x14ac:dyDescent="0.2">
      <c r="A1863" s="41"/>
      <c r="B1863" s="2"/>
      <c r="E1863" s="279"/>
      <c r="F1863" s="280"/>
      <c r="G1863" s="45"/>
      <c r="H1863" s="45"/>
      <c r="I1863" s="278"/>
      <c r="J1863" s="45"/>
      <c r="K1863" s="66"/>
      <c r="L1863" s="66"/>
    </row>
    <row r="1864" spans="1:12" x14ac:dyDescent="0.2">
      <c r="A1864" s="41"/>
      <c r="B1864" s="2"/>
      <c r="E1864" s="279"/>
      <c r="F1864" s="280"/>
      <c r="G1864" s="45"/>
      <c r="H1864" s="45"/>
      <c r="I1864" s="278"/>
      <c r="J1864" s="45"/>
      <c r="K1864" s="66"/>
      <c r="L1864" s="66"/>
    </row>
    <row r="1865" spans="1:12" x14ac:dyDescent="0.2">
      <c r="A1865" s="41"/>
      <c r="B1865" s="2"/>
      <c r="E1865" s="279"/>
      <c r="F1865" s="280"/>
      <c r="G1865" s="45"/>
      <c r="H1865" s="45"/>
      <c r="I1865" s="278"/>
      <c r="J1865" s="45"/>
      <c r="K1865" s="66"/>
      <c r="L1865" s="66"/>
    </row>
    <row r="1866" spans="1:12" x14ac:dyDescent="0.2">
      <c r="A1866" s="41"/>
      <c r="B1866" s="2"/>
      <c r="E1866" s="279"/>
      <c r="F1866" s="280"/>
      <c r="G1866" s="45"/>
      <c r="H1866" s="45"/>
      <c r="I1866" s="278"/>
      <c r="J1866" s="45"/>
      <c r="K1866" s="66"/>
      <c r="L1866" s="66"/>
    </row>
    <row r="1867" spans="1:12" x14ac:dyDescent="0.2">
      <c r="A1867" s="41"/>
      <c r="B1867" s="2"/>
      <c r="E1867" s="279"/>
      <c r="F1867" s="280"/>
      <c r="G1867" s="45"/>
      <c r="H1867" s="45"/>
      <c r="I1867" s="278"/>
      <c r="J1867" s="45"/>
      <c r="K1867" s="66"/>
      <c r="L1867" s="66"/>
    </row>
    <row r="1868" spans="1:12" x14ac:dyDescent="0.2">
      <c r="A1868" s="41"/>
      <c r="B1868" s="2"/>
      <c r="E1868" s="279"/>
      <c r="F1868" s="280"/>
      <c r="G1868" s="45"/>
      <c r="H1868" s="45"/>
      <c r="I1868" s="278"/>
      <c r="J1868" s="45"/>
      <c r="K1868" s="66"/>
      <c r="L1868" s="66"/>
    </row>
    <row r="1869" spans="1:12" x14ac:dyDescent="0.2">
      <c r="A1869" s="41"/>
      <c r="B1869" s="2"/>
      <c r="E1869" s="279"/>
      <c r="F1869" s="280"/>
      <c r="G1869" s="45"/>
      <c r="H1869" s="45"/>
      <c r="I1869" s="278"/>
      <c r="J1869" s="45"/>
      <c r="K1869" s="66"/>
      <c r="L1869" s="66"/>
    </row>
    <row r="1870" spans="1:12" x14ac:dyDescent="0.2">
      <c r="A1870" s="41"/>
      <c r="B1870" s="2"/>
      <c r="E1870" s="279"/>
      <c r="F1870" s="280"/>
      <c r="G1870" s="45"/>
      <c r="H1870" s="45"/>
      <c r="I1870" s="278"/>
      <c r="J1870" s="45"/>
      <c r="K1870" s="66"/>
      <c r="L1870" s="66"/>
    </row>
    <row r="1871" spans="1:12" x14ac:dyDescent="0.2">
      <c r="A1871" s="41"/>
      <c r="B1871" s="2"/>
      <c r="E1871" s="279"/>
      <c r="F1871" s="280"/>
      <c r="G1871" s="45"/>
      <c r="H1871" s="45"/>
      <c r="I1871" s="278"/>
      <c r="J1871" s="45"/>
      <c r="K1871" s="66"/>
      <c r="L1871" s="66"/>
    </row>
    <row r="1872" spans="1:12" x14ac:dyDescent="0.2">
      <c r="A1872" s="41"/>
      <c r="B1872" s="2"/>
      <c r="E1872" s="279"/>
      <c r="F1872" s="280"/>
      <c r="G1872" s="45"/>
      <c r="H1872" s="45"/>
      <c r="I1872" s="278"/>
      <c r="J1872" s="45"/>
      <c r="K1872" s="66"/>
      <c r="L1872" s="66"/>
    </row>
    <row r="1873" spans="1:12" x14ac:dyDescent="0.2">
      <c r="A1873" s="41"/>
      <c r="B1873" s="2"/>
      <c r="E1873" s="279"/>
      <c r="F1873" s="280"/>
      <c r="G1873" s="45"/>
      <c r="H1873" s="45"/>
      <c r="I1873" s="278"/>
      <c r="J1873" s="45"/>
      <c r="K1873" s="66"/>
      <c r="L1873" s="66"/>
    </row>
    <row r="1874" spans="1:12" x14ac:dyDescent="0.2">
      <c r="A1874" s="41"/>
      <c r="B1874" s="2"/>
      <c r="E1874" s="279"/>
      <c r="F1874" s="280"/>
      <c r="G1874" s="45"/>
      <c r="H1874" s="45"/>
      <c r="I1874" s="278"/>
      <c r="J1874" s="45"/>
      <c r="K1874" s="66"/>
      <c r="L1874" s="66"/>
    </row>
    <row r="1875" spans="1:12" x14ac:dyDescent="0.2">
      <c r="A1875" s="41"/>
      <c r="B1875" s="2"/>
      <c r="E1875" s="279"/>
      <c r="F1875" s="280"/>
      <c r="G1875" s="45"/>
      <c r="H1875" s="45"/>
      <c r="I1875" s="278"/>
      <c r="J1875" s="45"/>
      <c r="K1875" s="66"/>
      <c r="L1875" s="66"/>
    </row>
    <row r="1876" spans="1:12" x14ac:dyDescent="0.2">
      <c r="A1876" s="41"/>
      <c r="B1876" s="2"/>
      <c r="E1876" s="279"/>
      <c r="F1876" s="280"/>
      <c r="G1876" s="45"/>
      <c r="H1876" s="45"/>
      <c r="I1876" s="278"/>
      <c r="J1876" s="45"/>
      <c r="K1876" s="66"/>
      <c r="L1876" s="66"/>
    </row>
    <row r="1877" spans="1:12" x14ac:dyDescent="0.2">
      <c r="A1877" s="41"/>
      <c r="B1877" s="2"/>
      <c r="E1877" s="279"/>
      <c r="F1877" s="280"/>
      <c r="G1877" s="45"/>
      <c r="H1877" s="45"/>
      <c r="I1877" s="278"/>
      <c r="J1877" s="45"/>
      <c r="K1877" s="66"/>
      <c r="L1877" s="66"/>
    </row>
    <row r="1878" spans="1:12" x14ac:dyDescent="0.2">
      <c r="A1878" s="41"/>
      <c r="B1878" s="2"/>
      <c r="E1878" s="279"/>
      <c r="F1878" s="280"/>
      <c r="G1878" s="45"/>
      <c r="H1878" s="45"/>
      <c r="I1878" s="278"/>
      <c r="J1878" s="45"/>
      <c r="K1878" s="66"/>
      <c r="L1878" s="66"/>
    </row>
    <row r="1879" spans="1:12" x14ac:dyDescent="0.2">
      <c r="A1879" s="41"/>
      <c r="B1879" s="2"/>
      <c r="E1879" s="279"/>
      <c r="F1879" s="280"/>
      <c r="G1879" s="45"/>
      <c r="H1879" s="45"/>
      <c r="I1879" s="278"/>
      <c r="J1879" s="45"/>
      <c r="K1879" s="66"/>
      <c r="L1879" s="66"/>
    </row>
    <row r="1880" spans="1:12" x14ac:dyDescent="0.2">
      <c r="A1880" s="41"/>
      <c r="B1880" s="2"/>
      <c r="E1880" s="279"/>
      <c r="F1880" s="280"/>
      <c r="G1880" s="45"/>
      <c r="H1880" s="45"/>
      <c r="I1880" s="278"/>
      <c r="J1880" s="45"/>
      <c r="K1880" s="66"/>
      <c r="L1880" s="66"/>
    </row>
    <row r="1881" spans="1:12" x14ac:dyDescent="0.2">
      <c r="A1881" s="41"/>
      <c r="B1881" s="2"/>
      <c r="E1881" s="279"/>
      <c r="F1881" s="280"/>
      <c r="G1881" s="45"/>
      <c r="H1881" s="45"/>
      <c r="I1881" s="278"/>
      <c r="J1881" s="45"/>
      <c r="K1881" s="66"/>
      <c r="L1881" s="66"/>
    </row>
    <row r="1882" spans="1:12" x14ac:dyDescent="0.2">
      <c r="A1882" s="41"/>
      <c r="B1882" s="2"/>
      <c r="E1882" s="279"/>
      <c r="F1882" s="280"/>
      <c r="G1882" s="45"/>
      <c r="H1882" s="45"/>
      <c r="I1882" s="278"/>
      <c r="J1882" s="45"/>
      <c r="K1882" s="66"/>
      <c r="L1882" s="66"/>
    </row>
    <row r="1883" spans="1:12" x14ac:dyDescent="0.2">
      <c r="A1883" s="41"/>
      <c r="B1883" s="2"/>
      <c r="E1883" s="279"/>
      <c r="F1883" s="280"/>
      <c r="G1883" s="45"/>
      <c r="H1883" s="45"/>
      <c r="I1883" s="278"/>
      <c r="J1883" s="45"/>
      <c r="K1883" s="66"/>
      <c r="L1883" s="66"/>
    </row>
    <row r="1884" spans="1:12" x14ac:dyDescent="0.2">
      <c r="A1884" s="41"/>
      <c r="B1884" s="2"/>
      <c r="E1884" s="279"/>
      <c r="F1884" s="280"/>
      <c r="G1884" s="45"/>
      <c r="H1884" s="45"/>
      <c r="I1884" s="278"/>
      <c r="J1884" s="45"/>
      <c r="K1884" s="66"/>
      <c r="L1884" s="66"/>
    </row>
    <row r="1885" spans="1:12" x14ac:dyDescent="0.2">
      <c r="A1885" s="41"/>
      <c r="B1885" s="2"/>
      <c r="E1885" s="279"/>
      <c r="F1885" s="280"/>
      <c r="G1885" s="45"/>
      <c r="H1885" s="45"/>
      <c r="I1885" s="278"/>
      <c r="J1885" s="45"/>
      <c r="K1885" s="66"/>
      <c r="L1885" s="66"/>
    </row>
    <row r="1886" spans="1:12" x14ac:dyDescent="0.2">
      <c r="A1886" s="41"/>
      <c r="B1886" s="2"/>
      <c r="E1886" s="279"/>
      <c r="F1886" s="280"/>
      <c r="G1886" s="45"/>
      <c r="H1886" s="45"/>
      <c r="I1886" s="278"/>
      <c r="J1886" s="45"/>
      <c r="K1886" s="66"/>
      <c r="L1886" s="66"/>
    </row>
    <row r="1887" spans="1:12" x14ac:dyDescent="0.2">
      <c r="A1887" s="41"/>
      <c r="B1887" s="2"/>
      <c r="E1887" s="279"/>
      <c r="F1887" s="280"/>
      <c r="G1887" s="45"/>
      <c r="H1887" s="45"/>
      <c r="I1887" s="278"/>
      <c r="J1887" s="45"/>
      <c r="K1887" s="66"/>
      <c r="L1887" s="66"/>
    </row>
    <row r="1888" spans="1:12" x14ac:dyDescent="0.2">
      <c r="A1888" s="41"/>
      <c r="B1888" s="2"/>
      <c r="E1888" s="279"/>
      <c r="F1888" s="280"/>
      <c r="G1888" s="45"/>
      <c r="H1888" s="45"/>
      <c r="I1888" s="278"/>
      <c r="J1888" s="45"/>
      <c r="K1888" s="66"/>
      <c r="L1888" s="66"/>
    </row>
    <row r="1889" spans="1:12" x14ac:dyDescent="0.2">
      <c r="A1889" s="41"/>
      <c r="B1889" s="2"/>
      <c r="E1889" s="279"/>
      <c r="F1889" s="280"/>
      <c r="G1889" s="45"/>
      <c r="H1889" s="45"/>
      <c r="I1889" s="278"/>
      <c r="J1889" s="45"/>
      <c r="K1889" s="66"/>
      <c r="L1889" s="66"/>
    </row>
    <row r="1890" spans="1:12" x14ac:dyDescent="0.2">
      <c r="A1890" s="41"/>
      <c r="B1890" s="2"/>
      <c r="E1890" s="279"/>
      <c r="F1890" s="280"/>
      <c r="G1890" s="45"/>
      <c r="H1890" s="45"/>
      <c r="I1890" s="278"/>
      <c r="J1890" s="45"/>
      <c r="K1890" s="66"/>
      <c r="L1890" s="66"/>
    </row>
    <row r="1891" spans="1:12" x14ac:dyDescent="0.2">
      <c r="A1891" s="41"/>
      <c r="B1891" s="2"/>
      <c r="E1891" s="279"/>
      <c r="F1891" s="280"/>
      <c r="G1891" s="45"/>
      <c r="H1891" s="45"/>
      <c r="I1891" s="278"/>
      <c r="J1891" s="45"/>
      <c r="K1891" s="66"/>
      <c r="L1891" s="66"/>
    </row>
    <row r="1892" spans="1:12" x14ac:dyDescent="0.2">
      <c r="A1892" s="41"/>
      <c r="B1892" s="2"/>
      <c r="E1892" s="279"/>
      <c r="F1892" s="280"/>
      <c r="G1892" s="45"/>
      <c r="H1892" s="45"/>
      <c r="I1892" s="278"/>
      <c r="J1892" s="45"/>
      <c r="K1892" s="66"/>
      <c r="L1892" s="66"/>
    </row>
    <row r="1893" spans="1:12" x14ac:dyDescent="0.2">
      <c r="A1893" s="41"/>
      <c r="B1893" s="2"/>
      <c r="E1893" s="279"/>
      <c r="F1893" s="280"/>
      <c r="G1893" s="45"/>
      <c r="H1893" s="45"/>
      <c r="I1893" s="278"/>
      <c r="J1893" s="45"/>
      <c r="K1893" s="66"/>
      <c r="L1893" s="66"/>
    </row>
    <row r="1894" spans="1:12" x14ac:dyDescent="0.2">
      <c r="A1894" s="41"/>
      <c r="B1894" s="2"/>
      <c r="E1894" s="279"/>
      <c r="F1894" s="280"/>
      <c r="G1894" s="45"/>
      <c r="H1894" s="45"/>
      <c r="I1894" s="278"/>
      <c r="J1894" s="45"/>
      <c r="K1894" s="66"/>
      <c r="L1894" s="66"/>
    </row>
    <row r="1895" spans="1:12" x14ac:dyDescent="0.2">
      <c r="A1895" s="41"/>
      <c r="B1895" s="2"/>
      <c r="E1895" s="279"/>
      <c r="F1895" s="280"/>
      <c r="G1895" s="45"/>
      <c r="H1895" s="45"/>
      <c r="I1895" s="278"/>
      <c r="J1895" s="45"/>
      <c r="K1895" s="66"/>
      <c r="L1895" s="66"/>
    </row>
    <row r="1896" spans="1:12" x14ac:dyDescent="0.2">
      <c r="A1896" s="41"/>
      <c r="B1896" s="2"/>
      <c r="E1896" s="279"/>
      <c r="F1896" s="280"/>
      <c r="G1896" s="45"/>
      <c r="H1896" s="45"/>
      <c r="I1896" s="278"/>
      <c r="J1896" s="45"/>
      <c r="K1896" s="66"/>
      <c r="L1896" s="66"/>
    </row>
    <row r="1897" spans="1:12" x14ac:dyDescent="0.2">
      <c r="A1897" s="41"/>
      <c r="B1897" s="2"/>
      <c r="E1897" s="279"/>
      <c r="F1897" s="280"/>
      <c r="G1897" s="45"/>
      <c r="H1897" s="45"/>
      <c r="I1897" s="278"/>
      <c r="J1897" s="45"/>
      <c r="K1897" s="66"/>
      <c r="L1897" s="66"/>
    </row>
    <row r="1898" spans="1:12" x14ac:dyDescent="0.2">
      <c r="A1898" s="41"/>
      <c r="B1898" s="2"/>
      <c r="E1898" s="279"/>
      <c r="F1898" s="280"/>
      <c r="G1898" s="45"/>
      <c r="H1898" s="45"/>
      <c r="I1898" s="278"/>
      <c r="J1898" s="45"/>
      <c r="K1898" s="66"/>
      <c r="L1898" s="66"/>
    </row>
    <row r="1899" spans="1:12" x14ac:dyDescent="0.2">
      <c r="A1899" s="41"/>
      <c r="B1899" s="2"/>
      <c r="E1899" s="279"/>
      <c r="F1899" s="280"/>
      <c r="G1899" s="45"/>
      <c r="H1899" s="45"/>
      <c r="I1899" s="278"/>
      <c r="J1899" s="45"/>
      <c r="K1899" s="66"/>
      <c r="L1899" s="66"/>
    </row>
    <row r="1900" spans="1:12" x14ac:dyDescent="0.2">
      <c r="A1900" s="41"/>
      <c r="B1900" s="2"/>
      <c r="E1900" s="279"/>
      <c r="F1900" s="280"/>
      <c r="G1900" s="45"/>
      <c r="H1900" s="45"/>
      <c r="I1900" s="278"/>
      <c r="J1900" s="45"/>
      <c r="K1900" s="66"/>
      <c r="L1900" s="66"/>
    </row>
    <row r="1901" spans="1:12" x14ac:dyDescent="0.2">
      <c r="A1901" s="41"/>
      <c r="B1901" s="2"/>
      <c r="E1901" s="279"/>
      <c r="F1901" s="280"/>
      <c r="G1901" s="45"/>
      <c r="H1901" s="45"/>
      <c r="I1901" s="278"/>
      <c r="J1901" s="45"/>
      <c r="K1901" s="66"/>
      <c r="L1901" s="66"/>
    </row>
    <row r="1902" spans="1:12" x14ac:dyDescent="0.2">
      <c r="A1902" s="41"/>
      <c r="B1902" s="2"/>
      <c r="E1902" s="279"/>
      <c r="F1902" s="280"/>
      <c r="G1902" s="45"/>
      <c r="H1902" s="45"/>
      <c r="I1902" s="278"/>
      <c r="J1902" s="45"/>
      <c r="K1902" s="66"/>
      <c r="L1902" s="66"/>
    </row>
    <row r="1903" spans="1:12" x14ac:dyDescent="0.2">
      <c r="A1903" s="41"/>
      <c r="B1903" s="2"/>
      <c r="E1903" s="279"/>
      <c r="F1903" s="280"/>
      <c r="G1903" s="45"/>
      <c r="H1903" s="45"/>
      <c r="I1903" s="278"/>
      <c r="J1903" s="45"/>
      <c r="K1903" s="66"/>
      <c r="L1903" s="66"/>
    </row>
    <row r="1904" spans="1:12" x14ac:dyDescent="0.2">
      <c r="A1904" s="41"/>
      <c r="B1904" s="2"/>
      <c r="E1904" s="279"/>
      <c r="F1904" s="280"/>
      <c r="G1904" s="45"/>
      <c r="H1904" s="45"/>
      <c r="I1904" s="278"/>
      <c r="J1904" s="45"/>
      <c r="K1904" s="66"/>
      <c r="L1904" s="66"/>
    </row>
    <row r="1905" spans="1:12" x14ac:dyDescent="0.2">
      <c r="A1905" s="41"/>
      <c r="B1905" s="2"/>
      <c r="E1905" s="279"/>
      <c r="F1905" s="280"/>
      <c r="G1905" s="45"/>
      <c r="H1905" s="45"/>
      <c r="I1905" s="278"/>
      <c r="J1905" s="45"/>
      <c r="K1905" s="66"/>
      <c r="L1905" s="66"/>
    </row>
    <row r="1906" spans="1:12" x14ac:dyDescent="0.2">
      <c r="A1906" s="41"/>
      <c r="B1906" s="2"/>
      <c r="E1906" s="279"/>
      <c r="F1906" s="280"/>
      <c r="G1906" s="45"/>
      <c r="H1906" s="45"/>
      <c r="I1906" s="278"/>
      <c r="J1906" s="45"/>
      <c r="K1906" s="66"/>
      <c r="L1906" s="66"/>
    </row>
    <row r="1907" spans="1:12" x14ac:dyDescent="0.2">
      <c r="A1907" s="41"/>
      <c r="B1907" s="2"/>
      <c r="E1907" s="279"/>
      <c r="F1907" s="280"/>
      <c r="G1907" s="45"/>
      <c r="H1907" s="45"/>
      <c r="I1907" s="278"/>
      <c r="J1907" s="45"/>
      <c r="K1907" s="66"/>
      <c r="L1907" s="66"/>
    </row>
    <row r="1908" spans="1:12" x14ac:dyDescent="0.2">
      <c r="A1908" s="41"/>
      <c r="B1908" s="2"/>
      <c r="E1908" s="279"/>
      <c r="F1908" s="280"/>
      <c r="G1908" s="45"/>
      <c r="H1908" s="45"/>
      <c r="I1908" s="278"/>
      <c r="J1908" s="45"/>
      <c r="K1908" s="66"/>
      <c r="L1908" s="66"/>
    </row>
    <row r="1909" spans="1:12" x14ac:dyDescent="0.2">
      <c r="A1909" s="41"/>
      <c r="B1909" s="2"/>
      <c r="E1909" s="279"/>
      <c r="F1909" s="280"/>
      <c r="G1909" s="45"/>
      <c r="H1909" s="45"/>
      <c r="I1909" s="278"/>
      <c r="J1909" s="45"/>
      <c r="K1909" s="66"/>
      <c r="L1909" s="66"/>
    </row>
    <row r="1910" spans="1:12" x14ac:dyDescent="0.2">
      <c r="A1910" s="41"/>
      <c r="B1910" s="2"/>
      <c r="E1910" s="279"/>
      <c r="F1910" s="280"/>
      <c r="G1910" s="45"/>
      <c r="H1910" s="45"/>
      <c r="I1910" s="278"/>
      <c r="J1910" s="45"/>
      <c r="K1910" s="66"/>
      <c r="L1910" s="66"/>
    </row>
    <row r="1911" spans="1:12" x14ac:dyDescent="0.2">
      <c r="A1911" s="41"/>
      <c r="B1911" s="2"/>
      <c r="E1911" s="279"/>
      <c r="F1911" s="280"/>
      <c r="G1911" s="45"/>
      <c r="H1911" s="45"/>
      <c r="I1911" s="278"/>
      <c r="J1911" s="45"/>
      <c r="K1911" s="66"/>
      <c r="L1911" s="66"/>
    </row>
    <row r="1912" spans="1:12" x14ac:dyDescent="0.2">
      <c r="A1912" s="41"/>
      <c r="B1912" s="2"/>
      <c r="E1912" s="279"/>
      <c r="F1912" s="280"/>
      <c r="G1912" s="45"/>
      <c r="H1912" s="45"/>
      <c r="I1912" s="278"/>
      <c r="J1912" s="45"/>
      <c r="K1912" s="66"/>
      <c r="L1912" s="66"/>
    </row>
    <row r="1913" spans="1:12" x14ac:dyDescent="0.2">
      <c r="A1913" s="41"/>
      <c r="B1913" s="2"/>
      <c r="E1913" s="279"/>
      <c r="F1913" s="280"/>
      <c r="G1913" s="45"/>
      <c r="H1913" s="45"/>
      <c r="I1913" s="278"/>
      <c r="J1913" s="45"/>
      <c r="K1913" s="66"/>
      <c r="L1913" s="66"/>
    </row>
    <row r="1914" spans="1:12" x14ac:dyDescent="0.2">
      <c r="A1914" s="41"/>
      <c r="B1914" s="2"/>
      <c r="E1914" s="279"/>
      <c r="F1914" s="280"/>
      <c r="G1914" s="45"/>
      <c r="H1914" s="45"/>
      <c r="I1914" s="278"/>
      <c r="J1914" s="45"/>
      <c r="K1914" s="66"/>
      <c r="L1914" s="66"/>
    </row>
    <row r="1915" spans="1:12" x14ac:dyDescent="0.2">
      <c r="A1915" s="41"/>
      <c r="B1915" s="2"/>
      <c r="E1915" s="279"/>
      <c r="F1915" s="280"/>
      <c r="G1915" s="45"/>
      <c r="H1915" s="45"/>
      <c r="I1915" s="278"/>
      <c r="J1915" s="45"/>
      <c r="K1915" s="66"/>
      <c r="L1915" s="66"/>
    </row>
    <row r="1916" spans="1:12" x14ac:dyDescent="0.2">
      <c r="A1916" s="41"/>
      <c r="B1916" s="2"/>
      <c r="E1916" s="279"/>
      <c r="F1916" s="280"/>
      <c r="G1916" s="45"/>
      <c r="H1916" s="45"/>
      <c r="I1916" s="278"/>
      <c r="J1916" s="45"/>
      <c r="K1916" s="66"/>
      <c r="L1916" s="66"/>
    </row>
    <row r="1917" spans="1:12" x14ac:dyDescent="0.2">
      <c r="A1917" s="41"/>
      <c r="B1917" s="2"/>
      <c r="E1917" s="279"/>
      <c r="F1917" s="280"/>
      <c r="G1917" s="45"/>
      <c r="H1917" s="45"/>
      <c r="I1917" s="278"/>
      <c r="J1917" s="45"/>
      <c r="K1917" s="66"/>
      <c r="L1917" s="66"/>
    </row>
    <row r="1918" spans="1:12" x14ac:dyDescent="0.2">
      <c r="A1918" s="41"/>
      <c r="B1918" s="2"/>
      <c r="E1918" s="279"/>
      <c r="F1918" s="280"/>
      <c r="G1918" s="45"/>
      <c r="H1918" s="45"/>
      <c r="I1918" s="278"/>
      <c r="J1918" s="45"/>
      <c r="K1918" s="66"/>
      <c r="L1918" s="66"/>
    </row>
    <row r="1919" spans="1:12" x14ac:dyDescent="0.2">
      <c r="A1919" s="41"/>
      <c r="B1919" s="2"/>
      <c r="E1919" s="279"/>
      <c r="F1919" s="280"/>
      <c r="G1919" s="45"/>
      <c r="H1919" s="45"/>
      <c r="I1919" s="278"/>
      <c r="J1919" s="45"/>
      <c r="K1919" s="66"/>
      <c r="L1919" s="66"/>
    </row>
    <row r="1920" spans="1:12" x14ac:dyDescent="0.2">
      <c r="A1920" s="41"/>
      <c r="B1920" s="2"/>
      <c r="E1920" s="279"/>
      <c r="F1920" s="280"/>
      <c r="G1920" s="45"/>
      <c r="H1920" s="45"/>
      <c r="I1920" s="278"/>
      <c r="J1920" s="45"/>
      <c r="K1920" s="66"/>
      <c r="L1920" s="66"/>
    </row>
    <row r="1921" spans="1:12" x14ac:dyDescent="0.2">
      <c r="A1921" s="41"/>
      <c r="B1921" s="2"/>
      <c r="E1921" s="279"/>
      <c r="F1921" s="280"/>
      <c r="G1921" s="45"/>
      <c r="H1921" s="45"/>
      <c r="I1921" s="278"/>
      <c r="J1921" s="45"/>
      <c r="K1921" s="66"/>
      <c r="L1921" s="66"/>
    </row>
    <row r="1922" spans="1:12" x14ac:dyDescent="0.2">
      <c r="A1922" s="41"/>
      <c r="B1922" s="2"/>
      <c r="E1922" s="279"/>
      <c r="F1922" s="280"/>
      <c r="G1922" s="45"/>
      <c r="H1922" s="45"/>
      <c r="I1922" s="278"/>
      <c r="J1922" s="45"/>
      <c r="K1922" s="66"/>
      <c r="L1922" s="66"/>
    </row>
    <row r="1923" spans="1:12" x14ac:dyDescent="0.2">
      <c r="A1923" s="41"/>
      <c r="B1923" s="2"/>
      <c r="E1923" s="279"/>
      <c r="F1923" s="280"/>
      <c r="G1923" s="45"/>
      <c r="H1923" s="45"/>
      <c r="I1923" s="278"/>
      <c r="J1923" s="45"/>
      <c r="K1923" s="66"/>
      <c r="L1923" s="66"/>
    </row>
    <row r="1924" spans="1:12" x14ac:dyDescent="0.2">
      <c r="A1924" s="41"/>
      <c r="B1924" s="2"/>
      <c r="E1924" s="279"/>
      <c r="F1924" s="280"/>
      <c r="G1924" s="45"/>
      <c r="H1924" s="45"/>
      <c r="I1924" s="278"/>
      <c r="J1924" s="45"/>
      <c r="K1924" s="66"/>
      <c r="L1924" s="66"/>
    </row>
    <row r="1925" spans="1:12" x14ac:dyDescent="0.2">
      <c r="A1925" s="41"/>
      <c r="B1925" s="2"/>
      <c r="E1925" s="279"/>
      <c r="F1925" s="280"/>
      <c r="G1925" s="45"/>
      <c r="H1925" s="45"/>
      <c r="I1925" s="278"/>
      <c r="J1925" s="45"/>
      <c r="K1925" s="66"/>
      <c r="L1925" s="66"/>
    </row>
    <row r="1926" spans="1:12" x14ac:dyDescent="0.2">
      <c r="A1926" s="41"/>
      <c r="B1926" s="2"/>
      <c r="E1926" s="279"/>
      <c r="F1926" s="280"/>
      <c r="G1926" s="45"/>
      <c r="H1926" s="45"/>
      <c r="I1926" s="278"/>
      <c r="J1926" s="45"/>
      <c r="K1926" s="66"/>
      <c r="L1926" s="66"/>
    </row>
    <row r="1927" spans="1:12" x14ac:dyDescent="0.2">
      <c r="A1927" s="41"/>
      <c r="B1927" s="2"/>
      <c r="E1927" s="279"/>
      <c r="F1927" s="280"/>
      <c r="G1927" s="45"/>
      <c r="H1927" s="45"/>
      <c r="I1927" s="278"/>
      <c r="J1927" s="45"/>
      <c r="K1927" s="66"/>
      <c r="L1927" s="66"/>
    </row>
    <row r="1928" spans="1:12" x14ac:dyDescent="0.2">
      <c r="A1928" s="41"/>
      <c r="B1928" s="2"/>
      <c r="E1928" s="279"/>
      <c r="F1928" s="280"/>
      <c r="G1928" s="45"/>
      <c r="H1928" s="45"/>
      <c r="I1928" s="278"/>
      <c r="J1928" s="45"/>
      <c r="K1928" s="66"/>
      <c r="L1928" s="66"/>
    </row>
    <row r="1929" spans="1:12" x14ac:dyDescent="0.2">
      <c r="A1929" s="41"/>
      <c r="B1929" s="2"/>
      <c r="E1929" s="279"/>
      <c r="F1929" s="280"/>
      <c r="G1929" s="45"/>
      <c r="H1929" s="45"/>
      <c r="I1929" s="278"/>
      <c r="J1929" s="45"/>
      <c r="K1929" s="66"/>
      <c r="L1929" s="66"/>
    </row>
    <row r="1930" spans="1:12" x14ac:dyDescent="0.2">
      <c r="A1930" s="41"/>
      <c r="B1930" s="2"/>
      <c r="E1930" s="279"/>
      <c r="F1930" s="280"/>
      <c r="G1930" s="45"/>
      <c r="H1930" s="45"/>
      <c r="I1930" s="278"/>
      <c r="J1930" s="45"/>
      <c r="K1930" s="66"/>
      <c r="L1930" s="66"/>
    </row>
    <row r="1931" spans="1:12" x14ac:dyDescent="0.2">
      <c r="A1931" s="41"/>
      <c r="B1931" s="2"/>
      <c r="E1931" s="279"/>
      <c r="F1931" s="280"/>
      <c r="G1931" s="45"/>
      <c r="H1931" s="45"/>
      <c r="I1931" s="278"/>
      <c r="J1931" s="45"/>
      <c r="K1931" s="66"/>
      <c r="L1931" s="66"/>
    </row>
    <row r="1932" spans="1:12" x14ac:dyDescent="0.2">
      <c r="A1932" s="41"/>
      <c r="B1932" s="2"/>
      <c r="E1932" s="279"/>
      <c r="F1932" s="280"/>
      <c r="G1932" s="45"/>
      <c r="H1932" s="45"/>
      <c r="I1932" s="278"/>
      <c r="J1932" s="45"/>
      <c r="K1932" s="66"/>
      <c r="L1932" s="66"/>
    </row>
    <row r="1933" spans="1:12" x14ac:dyDescent="0.2">
      <c r="A1933" s="41"/>
      <c r="B1933" s="2"/>
      <c r="E1933" s="279"/>
      <c r="F1933" s="280"/>
      <c r="G1933" s="45"/>
      <c r="H1933" s="45"/>
      <c r="I1933" s="278"/>
      <c r="J1933" s="45"/>
      <c r="K1933" s="66"/>
      <c r="L1933" s="66"/>
    </row>
    <row r="1934" spans="1:12" x14ac:dyDescent="0.2">
      <c r="A1934" s="41"/>
      <c r="B1934" s="2"/>
      <c r="E1934" s="279"/>
      <c r="F1934" s="280"/>
      <c r="G1934" s="45"/>
      <c r="H1934" s="45"/>
      <c r="I1934" s="278"/>
      <c r="J1934" s="45"/>
      <c r="K1934" s="66"/>
      <c r="L1934" s="66"/>
    </row>
    <row r="1935" spans="1:12" x14ac:dyDescent="0.2">
      <c r="A1935" s="41"/>
      <c r="B1935" s="2"/>
      <c r="E1935" s="279"/>
      <c r="F1935" s="280"/>
      <c r="G1935" s="45"/>
      <c r="H1935" s="45"/>
      <c r="I1935" s="278"/>
      <c r="J1935" s="45"/>
      <c r="K1935" s="66"/>
      <c r="L1935" s="66"/>
    </row>
    <row r="1936" spans="1:12" x14ac:dyDescent="0.2">
      <c r="A1936" s="41"/>
      <c r="B1936" s="2"/>
      <c r="E1936" s="279"/>
      <c r="F1936" s="280"/>
      <c r="G1936" s="45"/>
      <c r="H1936" s="45"/>
      <c r="I1936" s="278"/>
      <c r="J1936" s="45"/>
      <c r="K1936" s="66"/>
      <c r="L1936" s="66"/>
    </row>
    <row r="1937" spans="1:12" x14ac:dyDescent="0.2">
      <c r="A1937" s="41"/>
      <c r="B1937" s="2"/>
      <c r="E1937" s="279"/>
      <c r="F1937" s="280"/>
      <c r="G1937" s="45"/>
      <c r="H1937" s="45"/>
      <c r="I1937" s="278"/>
      <c r="J1937" s="45"/>
      <c r="K1937" s="66"/>
      <c r="L1937" s="66"/>
    </row>
    <row r="1938" spans="1:12" x14ac:dyDescent="0.2">
      <c r="A1938" s="41"/>
      <c r="B1938" s="2"/>
      <c r="E1938" s="279"/>
      <c r="F1938" s="280"/>
      <c r="G1938" s="45"/>
      <c r="H1938" s="45"/>
      <c r="I1938" s="278"/>
      <c r="J1938" s="45"/>
      <c r="K1938" s="66"/>
      <c r="L1938" s="66"/>
    </row>
    <row r="1939" spans="1:12" x14ac:dyDescent="0.2">
      <c r="A1939" s="41"/>
      <c r="B1939" s="2"/>
      <c r="E1939" s="279"/>
      <c r="F1939" s="280"/>
      <c r="G1939" s="45"/>
      <c r="H1939" s="45"/>
      <c r="I1939" s="278"/>
      <c r="J1939" s="45"/>
      <c r="K1939" s="66"/>
      <c r="L1939" s="66"/>
    </row>
    <row r="1940" spans="1:12" x14ac:dyDescent="0.2">
      <c r="A1940" s="41"/>
      <c r="B1940" s="2"/>
      <c r="E1940" s="279"/>
      <c r="F1940" s="280"/>
      <c r="G1940" s="45"/>
      <c r="H1940" s="45"/>
      <c r="I1940" s="278"/>
      <c r="J1940" s="45"/>
      <c r="K1940" s="66"/>
      <c r="L1940" s="66"/>
    </row>
    <row r="1941" spans="1:12" x14ac:dyDescent="0.2">
      <c r="A1941" s="41"/>
      <c r="B1941" s="2"/>
      <c r="E1941" s="279"/>
      <c r="F1941" s="280"/>
      <c r="G1941" s="45"/>
      <c r="H1941" s="45"/>
      <c r="I1941" s="278"/>
      <c r="J1941" s="45"/>
      <c r="K1941" s="66"/>
      <c r="L1941" s="66"/>
    </row>
    <row r="1942" spans="1:12" x14ac:dyDescent="0.2">
      <c r="A1942" s="41"/>
      <c r="B1942" s="2"/>
      <c r="E1942" s="279"/>
      <c r="F1942" s="280"/>
      <c r="G1942" s="45"/>
      <c r="H1942" s="45"/>
      <c r="I1942" s="278"/>
      <c r="J1942" s="45"/>
      <c r="K1942" s="66"/>
      <c r="L1942" s="66"/>
    </row>
    <row r="1943" spans="1:12" x14ac:dyDescent="0.2">
      <c r="A1943" s="41"/>
      <c r="B1943" s="2"/>
      <c r="E1943" s="279"/>
      <c r="F1943" s="280"/>
      <c r="G1943" s="45"/>
      <c r="H1943" s="45"/>
      <c r="I1943" s="278"/>
      <c r="J1943" s="45"/>
      <c r="K1943" s="66"/>
      <c r="L1943" s="66"/>
    </row>
    <row r="1944" spans="1:12" x14ac:dyDescent="0.2">
      <c r="A1944" s="41"/>
      <c r="B1944" s="2"/>
      <c r="E1944" s="279"/>
      <c r="F1944" s="280"/>
      <c r="G1944" s="45"/>
      <c r="H1944" s="45"/>
      <c r="I1944" s="278"/>
      <c r="J1944" s="45"/>
      <c r="K1944" s="66"/>
      <c r="L1944" s="66"/>
    </row>
    <row r="1945" spans="1:12" x14ac:dyDescent="0.2">
      <c r="A1945" s="41"/>
      <c r="B1945" s="2"/>
      <c r="E1945" s="279"/>
      <c r="F1945" s="280"/>
      <c r="G1945" s="45"/>
      <c r="H1945" s="45"/>
      <c r="I1945" s="278"/>
      <c r="J1945" s="45"/>
      <c r="K1945" s="66"/>
      <c r="L1945" s="66"/>
    </row>
    <row r="1946" spans="1:12" x14ac:dyDescent="0.2">
      <c r="A1946" s="41"/>
      <c r="B1946" s="2"/>
      <c r="E1946" s="279"/>
      <c r="F1946" s="280"/>
      <c r="G1946" s="45"/>
      <c r="H1946" s="45"/>
      <c r="I1946" s="278"/>
      <c r="J1946" s="45"/>
      <c r="K1946" s="66"/>
      <c r="L1946" s="66"/>
    </row>
    <row r="1947" spans="1:12" x14ac:dyDescent="0.2">
      <c r="A1947" s="41"/>
      <c r="B1947" s="2"/>
      <c r="E1947" s="279"/>
      <c r="F1947" s="280"/>
      <c r="G1947" s="45"/>
      <c r="H1947" s="45"/>
      <c r="I1947" s="278"/>
      <c r="J1947" s="45"/>
      <c r="K1947" s="66"/>
      <c r="L1947" s="66"/>
    </row>
    <row r="1948" spans="1:12" x14ac:dyDescent="0.2">
      <c r="A1948" s="41"/>
      <c r="B1948" s="2"/>
      <c r="E1948" s="279"/>
      <c r="F1948" s="280"/>
      <c r="G1948" s="45"/>
      <c r="H1948" s="45"/>
      <c r="I1948" s="278"/>
      <c r="J1948" s="45"/>
      <c r="K1948" s="66"/>
      <c r="L1948" s="66"/>
    </row>
    <row r="1949" spans="1:12" x14ac:dyDescent="0.2">
      <c r="A1949" s="41"/>
      <c r="B1949" s="2"/>
      <c r="E1949" s="279"/>
      <c r="F1949" s="280"/>
      <c r="G1949" s="45"/>
      <c r="H1949" s="45"/>
      <c r="I1949" s="278"/>
      <c r="J1949" s="45"/>
      <c r="K1949" s="66"/>
      <c r="L1949" s="66"/>
    </row>
    <row r="1950" spans="1:12" x14ac:dyDescent="0.2">
      <c r="A1950" s="41"/>
      <c r="B1950" s="2"/>
      <c r="E1950" s="279"/>
      <c r="F1950" s="280"/>
      <c r="G1950" s="45"/>
      <c r="H1950" s="45"/>
      <c r="I1950" s="278"/>
      <c r="J1950" s="45"/>
      <c r="K1950" s="66"/>
      <c r="L1950" s="66"/>
    </row>
    <row r="1951" spans="1:12" x14ac:dyDescent="0.2">
      <c r="A1951" s="41"/>
      <c r="B1951" s="2"/>
      <c r="E1951" s="279"/>
      <c r="F1951" s="280"/>
      <c r="G1951" s="45"/>
      <c r="H1951" s="45"/>
      <c r="I1951" s="278"/>
      <c r="J1951" s="45"/>
      <c r="K1951" s="66"/>
      <c r="L1951" s="66"/>
    </row>
    <row r="1952" spans="1:12" x14ac:dyDescent="0.2">
      <c r="A1952" s="41"/>
      <c r="B1952" s="2"/>
      <c r="E1952" s="279"/>
      <c r="F1952" s="280"/>
      <c r="G1952" s="45"/>
      <c r="H1952" s="45"/>
      <c r="I1952" s="278"/>
      <c r="J1952" s="45"/>
      <c r="K1952" s="66"/>
      <c r="L1952" s="66"/>
    </row>
    <row r="1953" spans="1:9" x14ac:dyDescent="0.2">
      <c r="A1953" s="41"/>
      <c r="B1953" s="2"/>
      <c r="E1953" s="279"/>
      <c r="F1953" s="280"/>
      <c r="G1953" s="45"/>
      <c r="H1953" s="45"/>
      <c r="I1953" s="278"/>
    </row>
  </sheetData>
  <sheetProtection algorithmName="SHA-512" hashValue="vax7s4pQrhL6H5Z2CXOfKqJdega3fp61DW8hGWHSOR3/8a4qFKzjxmKs3r2aW5xaCujfaSnvCVsXYL8UYIx6eQ==" saltValue="wcQX9rOLe9gtKX4VZ/GQ2g==" spinCount="100000" sheet="1" objects="1" scenarios="1"/>
  <protectedRanges>
    <protectedRange sqref="G17:G18 H121:H123 G167:G168 H135:H136 H37:H44 H48:H50 H28:H33 E64:E66 G64:G66 D75:E80 G75:G80 D89:E89 G89 H90:H95 H101:H105 H109:H111 G120 H60 G59 E59 H172:H173 C146:C149 E120 E146:F149 F150:G157 H127:H130" name="Bereich1"/>
    <protectedRange sqref="H131" name="Bereich1_2"/>
    <protectedRange sqref="H96" name="Bereich1_1_1"/>
  </protectedRanges>
  <mergeCells count="102">
    <mergeCell ref="A4:L4"/>
    <mergeCell ref="A6:L6"/>
    <mergeCell ref="B7:I7"/>
    <mergeCell ref="A8:L8"/>
    <mergeCell ref="B10:L10"/>
    <mergeCell ref="A12:G12"/>
    <mergeCell ref="A19:F19"/>
    <mergeCell ref="K22:L22"/>
    <mergeCell ref="B23:D23"/>
    <mergeCell ref="B27:I27"/>
    <mergeCell ref="B28:D28"/>
    <mergeCell ref="B29:D29"/>
    <mergeCell ref="A13:C13"/>
    <mergeCell ref="A14:C14"/>
    <mergeCell ref="A15:F15"/>
    <mergeCell ref="A16:G16"/>
    <mergeCell ref="A17:C17"/>
    <mergeCell ref="A18:C18"/>
    <mergeCell ref="B37:D37"/>
    <mergeCell ref="B38:D38"/>
    <mergeCell ref="B39:D39"/>
    <mergeCell ref="B40:D40"/>
    <mergeCell ref="B41:D41"/>
    <mergeCell ref="B42:D42"/>
    <mergeCell ref="B30:D30"/>
    <mergeCell ref="B31:D31"/>
    <mergeCell ref="B32:D32"/>
    <mergeCell ref="B33:D33"/>
    <mergeCell ref="B34:G34"/>
    <mergeCell ref="B36:I36"/>
    <mergeCell ref="B50:D50"/>
    <mergeCell ref="B51:G51"/>
    <mergeCell ref="K53:L53"/>
    <mergeCell ref="B54:D54"/>
    <mergeCell ref="B58:I58"/>
    <mergeCell ref="B61:G61"/>
    <mergeCell ref="B43:D43"/>
    <mergeCell ref="B44:D44"/>
    <mergeCell ref="B45:G45"/>
    <mergeCell ref="B47:I47"/>
    <mergeCell ref="B48:D48"/>
    <mergeCell ref="B49:D49"/>
    <mergeCell ref="C74:G74"/>
    <mergeCell ref="B81:G81"/>
    <mergeCell ref="K83:L83"/>
    <mergeCell ref="B84:D84"/>
    <mergeCell ref="B88:I88"/>
    <mergeCell ref="B90:D90"/>
    <mergeCell ref="B63:I63"/>
    <mergeCell ref="B64:D64"/>
    <mergeCell ref="B65:D65"/>
    <mergeCell ref="B66:D66"/>
    <mergeCell ref="B67:G67"/>
    <mergeCell ref="B73:I73"/>
    <mergeCell ref="B99:I99"/>
    <mergeCell ref="B100:D100"/>
    <mergeCell ref="E100:G100"/>
    <mergeCell ref="B101:D101"/>
    <mergeCell ref="B102:D102"/>
    <mergeCell ref="B103:D103"/>
    <mergeCell ref="B91:D91"/>
    <mergeCell ref="B92:D92"/>
    <mergeCell ref="B93:D93"/>
    <mergeCell ref="B94:D94"/>
    <mergeCell ref="B95:D95"/>
    <mergeCell ref="B97:G97"/>
    <mergeCell ref="B111:D111"/>
    <mergeCell ref="B112:G112"/>
    <mergeCell ref="K114:L114"/>
    <mergeCell ref="B115:D115"/>
    <mergeCell ref="B119:I119"/>
    <mergeCell ref="B120:D120"/>
    <mergeCell ref="B104:D104"/>
    <mergeCell ref="B105:D105"/>
    <mergeCell ref="B106:G106"/>
    <mergeCell ref="B108:I108"/>
    <mergeCell ref="B109:D109"/>
    <mergeCell ref="B110:D110"/>
    <mergeCell ref="B130:D130"/>
    <mergeCell ref="B132:G132"/>
    <mergeCell ref="B136:D136"/>
    <mergeCell ref="B140:G140"/>
    <mergeCell ref="K142:L142"/>
    <mergeCell ref="A145:I145"/>
    <mergeCell ref="B121:D121"/>
    <mergeCell ref="B122:D122"/>
    <mergeCell ref="B123:D123"/>
    <mergeCell ref="B124:G124"/>
    <mergeCell ref="B126:I126"/>
    <mergeCell ref="B127:D127"/>
    <mergeCell ref="B174:G174"/>
    <mergeCell ref="B176:G176"/>
    <mergeCell ref="A178:H178"/>
    <mergeCell ref="A158:E158"/>
    <mergeCell ref="B160:G160"/>
    <mergeCell ref="B162:D162"/>
    <mergeCell ref="B166:I166"/>
    <mergeCell ref="M166:N173"/>
    <mergeCell ref="B167:D167"/>
    <mergeCell ref="B169:G169"/>
    <mergeCell ref="B171:I171"/>
    <mergeCell ref="B172:G172"/>
  </mergeCells>
  <conditionalFormatting sqref="H28:H33">
    <cfRule type="cellIs" dxfId="11" priority="11" stopIfTrue="1" operator="equal">
      <formula>""""""</formula>
    </cfRule>
    <cfRule type="cellIs" dxfId="10" priority="12" stopIfTrue="1" operator="notEqual">
      <formula>""""""</formula>
    </cfRule>
  </conditionalFormatting>
  <conditionalFormatting sqref="E76:E78 E80">
    <cfRule type="cellIs" dxfId="9" priority="9" stopIfTrue="1" operator="equal">
      <formula>0</formula>
    </cfRule>
    <cfRule type="cellIs" dxfId="8" priority="10" stopIfTrue="1" operator="notEqual">
      <formula>0</formula>
    </cfRule>
  </conditionalFormatting>
  <conditionalFormatting sqref="H100">
    <cfRule type="cellIs" dxfId="7" priority="7" stopIfTrue="1" operator="equal">
      <formula>""""""</formula>
    </cfRule>
    <cfRule type="cellIs" dxfId="6" priority="8" stopIfTrue="1" operator="notEqual">
      <formula>""""""</formula>
    </cfRule>
  </conditionalFormatting>
  <conditionalFormatting sqref="H120">
    <cfRule type="cellIs" dxfId="5" priority="5" stopIfTrue="1" operator="equal">
      <formula>""""""</formula>
    </cfRule>
    <cfRule type="cellIs" dxfId="4" priority="6" stopIfTrue="1" operator="notEqual">
      <formula>""""""</formula>
    </cfRule>
  </conditionalFormatting>
  <conditionalFormatting sqref="H37:H44">
    <cfRule type="cellIs" dxfId="3" priority="3" stopIfTrue="1" operator="equal">
      <formula>""""""</formula>
    </cfRule>
    <cfRule type="cellIs" dxfId="2" priority="4" stopIfTrue="1" operator="notEqual">
      <formula>""""""</formula>
    </cfRule>
  </conditionalFormatting>
  <conditionalFormatting sqref="E79">
    <cfRule type="cellIs" dxfId="1" priority="1" stopIfTrue="1" operator="equal">
      <formula>0</formula>
    </cfRule>
    <cfRule type="cellIs" dxfId="0" priority="2" stopIfTrue="1" operator="notEqual">
      <formula>0</formula>
    </cfRule>
  </conditionalFormatting>
  <printOptions horizontalCentered="1"/>
  <pageMargins left="0.78740157480314965" right="0.78740157480314965" top="0.78740157480314965" bottom="0.78740157480314965" header="0.31496062992125984" footer="0.47244094488188981"/>
  <pageSetup paperSize="9" scale="85" fitToHeight="0"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53"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3"/>
  <dimension ref="A1:L42"/>
  <sheetViews>
    <sheetView showGridLines="0" zoomScaleNormal="100" zoomScalePageLayoutView="25" workbookViewId="0">
      <selection activeCell="J14" sqref="J14"/>
    </sheetView>
  </sheetViews>
  <sheetFormatPr baseColWidth="10" defaultColWidth="11.42578125" defaultRowHeight="12.75" x14ac:dyDescent="0.2"/>
  <cols>
    <col min="1" max="1" width="12" style="409" customWidth="1"/>
    <col min="2" max="2" width="40.85546875" style="19" customWidth="1"/>
    <col min="3" max="3" width="11.7109375" style="19" customWidth="1"/>
    <col min="4" max="4" width="26.42578125" style="19" customWidth="1"/>
    <col min="5" max="5" width="29.28515625" style="19" customWidth="1"/>
    <col min="6" max="6" width="28.5703125" style="19" customWidth="1"/>
    <col min="7" max="7" width="29.28515625" style="19" customWidth="1"/>
    <col min="8" max="8" width="31.85546875" style="19" customWidth="1"/>
    <col min="9" max="16384" width="11.42578125" style="19"/>
  </cols>
  <sheetData>
    <row r="1" spans="1:12" ht="18" x14ac:dyDescent="0.2">
      <c r="A1" s="4" t="s">
        <v>436</v>
      </c>
      <c r="B1" s="4" t="s">
        <v>437</v>
      </c>
      <c r="C1" s="4"/>
      <c r="D1" s="31"/>
      <c r="E1" s="61"/>
    </row>
    <row r="2" spans="1:12" ht="18" x14ac:dyDescent="0.2">
      <c r="A2" s="4" t="str">
        <f>Übersicht!B2</f>
        <v>Südthüringen-Unterfranken-Netz (SUN) Los B</v>
      </c>
      <c r="B2" s="5"/>
      <c r="C2" s="3"/>
      <c r="D2" s="31"/>
      <c r="E2" s="62"/>
    </row>
    <row r="3" spans="1:12" ht="15.75" x14ac:dyDescent="0.25">
      <c r="A3" s="407" t="s">
        <v>325</v>
      </c>
      <c r="B3" s="63"/>
      <c r="C3" s="64"/>
      <c r="D3" s="63"/>
      <c r="E3" s="63"/>
    </row>
    <row r="4" spans="1:12" ht="28.5" customHeight="1" x14ac:dyDescent="0.2">
      <c r="A4" s="860" t="s">
        <v>499</v>
      </c>
      <c r="B4" s="860"/>
      <c r="C4" s="860"/>
      <c r="D4" s="860"/>
      <c r="E4" s="860"/>
      <c r="F4" s="860"/>
      <c r="G4" s="860"/>
      <c r="H4" s="860"/>
      <c r="I4" s="860"/>
      <c r="J4" s="860"/>
      <c r="K4" s="860"/>
      <c r="L4" s="860"/>
    </row>
    <row r="5" spans="1:12" x14ac:dyDescent="0.2">
      <c r="A5" s="7"/>
      <c r="B5" s="8"/>
      <c r="C5" s="9"/>
      <c r="D5" s="32"/>
      <c r="E5" s="10"/>
    </row>
    <row r="6" spans="1:12" ht="12.75" customHeight="1" x14ac:dyDescent="0.2">
      <c r="A6" s="812" t="str">
        <f>Übersicht!B5</f>
        <v>Nur grün hinterlegte Felder sind vom Bieter auszufüllen.</v>
      </c>
      <c r="B6" s="812"/>
      <c r="C6" s="812"/>
      <c r="D6" s="812"/>
      <c r="E6" s="812"/>
      <c r="F6" s="812"/>
      <c r="G6" s="812"/>
      <c r="H6" s="812"/>
    </row>
    <row r="7" spans="1:12" ht="18" customHeight="1" x14ac:dyDescent="0.2">
      <c r="A7" s="12"/>
      <c r="B7" s="13"/>
      <c r="C7" s="14"/>
      <c r="D7" s="15"/>
      <c r="E7" s="17"/>
    </row>
    <row r="8" spans="1:12" s="408" customFormat="1" ht="18" customHeight="1" x14ac:dyDescent="0.2">
      <c r="A8" s="402" t="str">
        <f>Übersicht!B7</f>
        <v>Bieter:</v>
      </c>
      <c r="B8" s="808">
        <f>Übersicht!C7</f>
        <v>0</v>
      </c>
      <c r="C8" s="808"/>
      <c r="D8" s="808"/>
      <c r="E8" s="808"/>
    </row>
    <row r="9" spans="1:12" ht="13.5" thickBot="1" x14ac:dyDescent="0.25">
      <c r="A9" s="12"/>
      <c r="B9" s="13"/>
      <c r="C9" s="14"/>
      <c r="D9" s="15"/>
      <c r="E9" s="17"/>
    </row>
    <row r="10" spans="1:12" ht="52.5" customHeight="1" thickBot="1" x14ac:dyDescent="0.25">
      <c r="A10" s="818" t="s">
        <v>28</v>
      </c>
      <c r="B10" s="819"/>
      <c r="C10" s="819"/>
      <c r="D10" s="819"/>
      <c r="E10" s="819"/>
      <c r="F10" s="819"/>
      <c r="G10" s="819"/>
      <c r="H10" s="820"/>
    </row>
    <row r="12" spans="1:12" ht="13.5" thickBot="1" x14ac:dyDescent="0.25">
      <c r="B12" s="30"/>
    </row>
    <row r="13" spans="1:12" ht="48.75" customHeight="1" thickBot="1" x14ac:dyDescent="0.25">
      <c r="A13" s="138" t="s">
        <v>2</v>
      </c>
      <c r="B13" s="139" t="s">
        <v>3</v>
      </c>
      <c r="C13" s="140"/>
      <c r="D13" s="140" t="s">
        <v>288</v>
      </c>
      <c r="E13" s="140" t="s">
        <v>289</v>
      </c>
      <c r="F13" s="140" t="s">
        <v>290</v>
      </c>
      <c r="G13" s="140" t="s">
        <v>296</v>
      </c>
      <c r="H13" s="140" t="s">
        <v>297</v>
      </c>
    </row>
    <row r="14" spans="1:12" ht="13.5" thickBot="1" x14ac:dyDescent="0.25">
      <c r="A14" s="410"/>
      <c r="B14" s="411"/>
      <c r="C14" s="412"/>
      <c r="D14" s="141"/>
      <c r="E14" s="142"/>
    </row>
    <row r="15" spans="1:12" ht="13.5" thickBot="1" x14ac:dyDescent="0.25">
      <c r="A15" s="143" t="s">
        <v>9</v>
      </c>
      <c r="B15" s="144" t="s">
        <v>153</v>
      </c>
      <c r="C15" s="413"/>
      <c r="D15" s="362"/>
      <c r="E15" s="363"/>
      <c r="F15" s="363"/>
      <c r="G15" s="363"/>
      <c r="H15" s="363"/>
    </row>
    <row r="16" spans="1:12" ht="13.5" thickBot="1" x14ac:dyDescent="0.25">
      <c r="A16" s="305"/>
      <c r="B16" s="414"/>
      <c r="C16" s="57"/>
      <c r="D16" s="415"/>
      <c r="E16" s="57"/>
      <c r="F16" s="57"/>
      <c r="G16" s="57"/>
      <c r="H16" s="57"/>
    </row>
    <row r="17" spans="1:8" ht="13.5" thickBot="1" x14ac:dyDescent="0.25">
      <c r="A17" s="145" t="s">
        <v>5</v>
      </c>
      <c r="B17" s="416" t="s">
        <v>154</v>
      </c>
      <c r="C17" s="417"/>
      <c r="D17" s="418"/>
      <c r="E17" s="418"/>
      <c r="F17" s="418"/>
      <c r="G17" s="418"/>
      <c r="H17" s="418"/>
    </row>
    <row r="18" spans="1:8" x14ac:dyDescent="0.2">
      <c r="A18" s="146" t="s">
        <v>11</v>
      </c>
      <c r="B18" s="419" t="s">
        <v>155</v>
      </c>
      <c r="C18" s="420"/>
      <c r="D18" s="147"/>
      <c r="E18" s="148"/>
      <c r="F18" s="148"/>
      <c r="G18" s="148"/>
      <c r="H18" s="148"/>
    </row>
    <row r="19" spans="1:8" ht="13.5" thickBot="1" x14ac:dyDescent="0.25">
      <c r="A19" s="149" t="s">
        <v>10</v>
      </c>
      <c r="B19" s="421" t="s">
        <v>156</v>
      </c>
      <c r="C19" s="159"/>
      <c r="D19" s="150"/>
      <c r="E19" s="150"/>
      <c r="F19" s="150"/>
      <c r="G19" s="150"/>
      <c r="H19" s="150"/>
    </row>
    <row r="20" spans="1:8" ht="13.5" thickBot="1" x14ac:dyDescent="0.25">
      <c r="A20" s="304"/>
      <c r="B20" s="422"/>
      <c r="C20" s="423"/>
      <c r="D20" s="424"/>
      <c r="E20" s="57"/>
      <c r="F20" s="57"/>
      <c r="G20" s="57"/>
      <c r="H20" s="57"/>
    </row>
    <row r="21" spans="1:8" ht="13.5" thickBot="1" x14ac:dyDescent="0.25">
      <c r="A21" s="145" t="s">
        <v>6</v>
      </c>
      <c r="B21" s="416" t="s">
        <v>157</v>
      </c>
      <c r="C21" s="417"/>
      <c r="D21" s="418"/>
      <c r="E21" s="418"/>
      <c r="F21" s="418"/>
      <c r="G21" s="418"/>
      <c r="H21" s="418"/>
    </row>
    <row r="22" spans="1:8" ht="24" x14ac:dyDescent="0.2">
      <c r="A22" s="146" t="s">
        <v>12</v>
      </c>
      <c r="B22" s="419" t="s">
        <v>260</v>
      </c>
      <c r="C22" s="420" t="s">
        <v>158</v>
      </c>
      <c r="D22" s="364"/>
      <c r="E22" s="365"/>
      <c r="F22" s="365"/>
      <c r="G22" s="365"/>
      <c r="H22" s="365"/>
    </row>
    <row r="23" spans="1:8" x14ac:dyDescent="0.2">
      <c r="A23" s="151" t="s">
        <v>13</v>
      </c>
      <c r="B23" s="425" t="s">
        <v>159</v>
      </c>
      <c r="C23" s="158"/>
      <c r="D23" s="152"/>
      <c r="E23" s="152"/>
      <c r="F23" s="152"/>
      <c r="G23" s="152"/>
      <c r="H23" s="152"/>
    </row>
    <row r="24" spans="1:8" x14ac:dyDescent="0.2">
      <c r="A24" s="151" t="s">
        <v>14</v>
      </c>
      <c r="B24" s="425" t="s">
        <v>160</v>
      </c>
      <c r="C24" s="158" t="s">
        <v>256</v>
      </c>
      <c r="D24" s="153"/>
      <c r="E24" s="153"/>
      <c r="F24" s="153"/>
      <c r="G24" s="153"/>
      <c r="H24" s="153"/>
    </row>
    <row r="25" spans="1:8" x14ac:dyDescent="0.2">
      <c r="A25" s="151" t="s">
        <v>112</v>
      </c>
      <c r="B25" s="425" t="s">
        <v>161</v>
      </c>
      <c r="C25" s="158" t="s">
        <v>162</v>
      </c>
      <c r="D25" s="366"/>
      <c r="E25" s="366"/>
      <c r="F25" s="366"/>
      <c r="G25" s="366"/>
      <c r="H25" s="366"/>
    </row>
    <row r="26" spans="1:8" x14ac:dyDescent="0.2">
      <c r="A26" s="151" t="s">
        <v>113</v>
      </c>
      <c r="B26" s="425" t="s">
        <v>163</v>
      </c>
      <c r="C26" s="158" t="s">
        <v>164</v>
      </c>
      <c r="D26" s="154"/>
      <c r="E26" s="154"/>
      <c r="F26" s="154"/>
      <c r="G26" s="154"/>
      <c r="H26" s="154"/>
    </row>
    <row r="27" spans="1:8" ht="13.5" thickBot="1" x14ac:dyDescent="0.25">
      <c r="A27" s="149" t="s">
        <v>114</v>
      </c>
      <c r="B27" s="421" t="s">
        <v>165</v>
      </c>
      <c r="C27" s="159" t="s">
        <v>162</v>
      </c>
      <c r="D27" s="367"/>
      <c r="E27" s="367"/>
      <c r="F27" s="367"/>
      <c r="G27" s="367"/>
      <c r="H27" s="367"/>
    </row>
    <row r="28" spans="1:8" ht="13.5" thickBot="1" x14ac:dyDescent="0.25">
      <c r="A28" s="304"/>
      <c r="B28" s="426"/>
      <c r="C28" s="427"/>
      <c r="D28" s="428"/>
      <c r="E28" s="57"/>
      <c r="F28" s="57"/>
      <c r="G28" s="57"/>
      <c r="H28" s="57"/>
    </row>
    <row r="29" spans="1:8" ht="13.5" thickBot="1" x14ac:dyDescent="0.25">
      <c r="A29" s="145" t="s">
        <v>7</v>
      </c>
      <c r="B29" s="416" t="s">
        <v>166</v>
      </c>
      <c r="C29" s="417"/>
      <c r="D29" s="418"/>
      <c r="E29" s="418"/>
      <c r="F29" s="418"/>
      <c r="G29" s="418"/>
      <c r="H29" s="418"/>
    </row>
    <row r="30" spans="1:8" x14ac:dyDescent="0.2">
      <c r="A30" s="146" t="s">
        <v>39</v>
      </c>
      <c r="B30" s="419" t="s">
        <v>167</v>
      </c>
      <c r="C30" s="157" t="s">
        <v>162</v>
      </c>
      <c r="D30" s="368"/>
      <c r="E30" s="369"/>
      <c r="F30" s="369"/>
      <c r="G30" s="369"/>
      <c r="H30" s="369"/>
    </row>
    <row r="31" spans="1:8" x14ac:dyDescent="0.2">
      <c r="A31" s="151" t="s">
        <v>40</v>
      </c>
      <c r="B31" s="425" t="s">
        <v>168</v>
      </c>
      <c r="C31" s="158" t="s">
        <v>169</v>
      </c>
      <c r="D31" s="155"/>
      <c r="E31" s="153"/>
      <c r="F31" s="153"/>
      <c r="G31" s="153"/>
      <c r="H31" s="153"/>
    </row>
    <row r="32" spans="1:8" ht="24" x14ac:dyDescent="0.2">
      <c r="A32" s="151" t="s">
        <v>233</v>
      </c>
      <c r="B32" s="425" t="s">
        <v>170</v>
      </c>
      <c r="C32" s="158" t="s">
        <v>158</v>
      </c>
      <c r="D32" s="370"/>
      <c r="E32" s="364"/>
      <c r="F32" s="364"/>
      <c r="G32" s="364"/>
      <c r="H32" s="364"/>
    </row>
    <row r="33" spans="1:8" x14ac:dyDescent="0.2">
      <c r="A33" s="151" t="s">
        <v>242</v>
      </c>
      <c r="B33" s="425" t="s">
        <v>163</v>
      </c>
      <c r="C33" s="158" t="s">
        <v>164</v>
      </c>
      <c r="D33" s="371"/>
      <c r="E33" s="372"/>
      <c r="F33" s="372"/>
      <c r="G33" s="372"/>
      <c r="H33" s="372"/>
    </row>
    <row r="34" spans="1:8" ht="24.75" thickBot="1" x14ac:dyDescent="0.25">
      <c r="A34" s="156" t="s">
        <v>359</v>
      </c>
      <c r="B34" s="429" t="s">
        <v>171</v>
      </c>
      <c r="C34" s="430"/>
      <c r="D34" s="373"/>
      <c r="E34" s="374"/>
      <c r="F34" s="374"/>
      <c r="G34" s="374"/>
      <c r="H34" s="374"/>
    </row>
    <row r="35" spans="1:8" ht="13.5" thickBot="1" x14ac:dyDescent="0.25">
      <c r="A35" s="304"/>
      <c r="B35" s="426"/>
      <c r="C35" s="427"/>
      <c r="D35" s="431"/>
      <c r="E35" s="57"/>
      <c r="F35" s="57"/>
      <c r="G35" s="57"/>
      <c r="H35" s="57"/>
    </row>
    <row r="36" spans="1:8" ht="13.5" thickBot="1" x14ac:dyDescent="0.25">
      <c r="A36" s="145" t="s">
        <v>32</v>
      </c>
      <c r="B36" s="416" t="s">
        <v>172</v>
      </c>
      <c r="C36" s="417"/>
      <c r="D36" s="418"/>
      <c r="E36" s="418"/>
      <c r="F36" s="418"/>
      <c r="G36" s="418"/>
      <c r="H36" s="418"/>
    </row>
    <row r="37" spans="1:8" x14ac:dyDescent="0.2">
      <c r="A37" s="146" t="s">
        <v>53</v>
      </c>
      <c r="B37" s="610" t="s">
        <v>376</v>
      </c>
      <c r="C37" s="611" t="s">
        <v>377</v>
      </c>
      <c r="D37" s="377"/>
      <c r="E37" s="378"/>
      <c r="F37" s="378"/>
      <c r="G37" s="378"/>
      <c r="H37" s="378"/>
    </row>
    <row r="38" spans="1:8" x14ac:dyDescent="0.2">
      <c r="A38" s="146" t="s">
        <v>54</v>
      </c>
      <c r="B38" s="612" t="s">
        <v>173</v>
      </c>
      <c r="C38" s="613" t="s">
        <v>174</v>
      </c>
      <c r="D38" s="375"/>
      <c r="E38" s="376"/>
      <c r="F38" s="376"/>
      <c r="G38" s="376"/>
      <c r="H38" s="376"/>
    </row>
    <row r="39" spans="1:8" x14ac:dyDescent="0.2">
      <c r="A39" s="151" t="s">
        <v>55</v>
      </c>
      <c r="B39" s="612" t="s">
        <v>175</v>
      </c>
      <c r="C39" s="613" t="s">
        <v>174</v>
      </c>
      <c r="D39" s="375"/>
      <c r="E39" s="376"/>
      <c r="F39" s="376"/>
      <c r="G39" s="376"/>
      <c r="H39" s="376"/>
    </row>
    <row r="40" spans="1:8" ht="24" x14ac:dyDescent="0.2">
      <c r="A40" s="151" t="s">
        <v>243</v>
      </c>
      <c r="B40" s="612" t="s">
        <v>378</v>
      </c>
      <c r="C40" s="613" t="s">
        <v>379</v>
      </c>
      <c r="D40" s="379"/>
      <c r="E40" s="380"/>
      <c r="F40" s="380"/>
      <c r="G40" s="380"/>
      <c r="H40" s="380"/>
    </row>
    <row r="41" spans="1:8" ht="24.75" thickBot="1" x14ac:dyDescent="0.25">
      <c r="A41" s="149" t="s">
        <v>244</v>
      </c>
      <c r="B41" s="614" t="s">
        <v>380</v>
      </c>
      <c r="C41" s="615" t="s">
        <v>379</v>
      </c>
      <c r="D41" s="381"/>
      <c r="E41" s="382"/>
      <c r="F41" s="382"/>
      <c r="G41" s="382"/>
      <c r="H41" s="382"/>
    </row>
    <row r="42" spans="1:8" x14ac:dyDescent="0.2">
      <c r="A42" s="432" t="s">
        <v>271</v>
      </c>
      <c r="B42" s="414"/>
      <c r="C42" s="57"/>
      <c r="D42" s="57"/>
      <c r="E42" s="57"/>
    </row>
  </sheetData>
  <sheetProtection algorithmName="SHA-512" hashValue="9jkpd8OYXKFzkxhRy4iu56A3trqJ4W12tAfm3bbRu7N7QAMxvfxqtZvYVY/NKKfuARvbt1Mq4cudXqA0q+5org==" saltValue="Jrd3rOMbhuuSHU2+OsqIAA==" spinCount="100000" sheet="1" objects="1" scenarios="1"/>
  <mergeCells count="4">
    <mergeCell ref="B8:E8"/>
    <mergeCell ref="A10:H10"/>
    <mergeCell ref="A6:H6"/>
    <mergeCell ref="A4:L4"/>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2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FF32C-6D8E-4975-B1ED-4FDF394641DE}">
  <dimension ref="A1:L42"/>
  <sheetViews>
    <sheetView showGridLines="0" zoomScaleNormal="100" zoomScalePageLayoutView="25" workbookViewId="0">
      <selection activeCell="J18" sqref="J18"/>
    </sheetView>
  </sheetViews>
  <sheetFormatPr baseColWidth="10" defaultColWidth="11.42578125" defaultRowHeight="12.75" x14ac:dyDescent="0.2"/>
  <cols>
    <col min="1" max="1" width="12" style="409" customWidth="1"/>
    <col min="2" max="2" width="40.85546875" style="19" customWidth="1"/>
    <col min="3" max="3" width="11.7109375" style="19" customWidth="1"/>
    <col min="4" max="4" width="26.42578125" style="19" customWidth="1"/>
    <col min="5" max="5" width="29.28515625" style="19" customWidth="1"/>
    <col min="6" max="6" width="28.5703125" style="19" customWidth="1"/>
    <col min="7" max="7" width="29.28515625" style="19" customWidth="1"/>
    <col min="8" max="8" width="31.85546875" style="19" customWidth="1"/>
    <col min="9" max="16384" width="11.42578125" style="19"/>
  </cols>
  <sheetData>
    <row r="1" spans="1:12" ht="18" x14ac:dyDescent="0.2">
      <c r="A1" s="4" t="s">
        <v>438</v>
      </c>
      <c r="B1" s="4" t="s">
        <v>480</v>
      </c>
      <c r="C1" s="4"/>
      <c r="D1" s="31"/>
      <c r="E1" s="61"/>
    </row>
    <row r="2" spans="1:12" ht="18" x14ac:dyDescent="0.2">
      <c r="A2" s="4" t="str">
        <f>Übersicht!B2</f>
        <v>Südthüringen-Unterfranken-Netz (SUN) Los B</v>
      </c>
      <c r="B2" s="5"/>
      <c r="C2" s="3"/>
      <c r="D2" s="31"/>
      <c r="E2" s="62"/>
    </row>
    <row r="3" spans="1:12" ht="15.75" x14ac:dyDescent="0.25">
      <c r="A3" s="407" t="s">
        <v>325</v>
      </c>
      <c r="B3" s="63"/>
      <c r="C3" s="64"/>
      <c r="D3" s="63"/>
      <c r="E3" s="63"/>
    </row>
    <row r="4" spans="1:12" ht="28.5" customHeight="1" x14ac:dyDescent="0.2">
      <c r="A4" s="860" t="s">
        <v>499</v>
      </c>
      <c r="B4" s="860"/>
      <c r="C4" s="860"/>
      <c r="D4" s="860"/>
      <c r="E4" s="860"/>
      <c r="F4" s="860"/>
      <c r="G4" s="860"/>
      <c r="H4" s="860"/>
      <c r="I4" s="860"/>
      <c r="J4" s="860"/>
      <c r="K4" s="860"/>
      <c r="L4" s="860"/>
    </row>
    <row r="5" spans="1:12" x14ac:dyDescent="0.2">
      <c r="A5" s="7"/>
      <c r="B5" s="8"/>
      <c r="C5" s="9"/>
      <c r="D5" s="32"/>
      <c r="E5" s="10"/>
    </row>
    <row r="6" spans="1:12" ht="12.75" customHeight="1" x14ac:dyDescent="0.2">
      <c r="A6" s="812" t="str">
        <f>Übersicht!B5</f>
        <v>Nur grün hinterlegte Felder sind vom Bieter auszufüllen.</v>
      </c>
      <c r="B6" s="812"/>
      <c r="C6" s="812"/>
      <c r="D6" s="812"/>
      <c r="E6" s="812"/>
      <c r="F6" s="812"/>
      <c r="G6" s="812"/>
      <c r="H6" s="812"/>
    </row>
    <row r="7" spans="1:12" ht="18" customHeight="1" x14ac:dyDescent="0.2">
      <c r="A7" s="12"/>
      <c r="B7" s="13"/>
      <c r="C7" s="14"/>
      <c r="D7" s="15"/>
      <c r="E7" s="17"/>
    </row>
    <row r="8" spans="1:12" s="408" customFormat="1" ht="18" customHeight="1" x14ac:dyDescent="0.2">
      <c r="A8" s="682" t="str">
        <f>Übersicht!B7</f>
        <v>Bieter:</v>
      </c>
      <c r="B8" s="808">
        <f>Übersicht!C7</f>
        <v>0</v>
      </c>
      <c r="C8" s="808"/>
      <c r="D8" s="808"/>
      <c r="E8" s="808"/>
    </row>
    <row r="9" spans="1:12" ht="13.5" thickBot="1" x14ac:dyDescent="0.25">
      <c r="A9" s="12"/>
      <c r="B9" s="13"/>
      <c r="C9" s="14"/>
      <c r="D9" s="15"/>
      <c r="E9" s="17"/>
    </row>
    <row r="10" spans="1:12" ht="52.5" customHeight="1" thickBot="1" x14ac:dyDescent="0.25">
      <c r="A10" s="818" t="s">
        <v>28</v>
      </c>
      <c r="B10" s="819"/>
      <c r="C10" s="819"/>
      <c r="D10" s="819"/>
      <c r="E10" s="819"/>
      <c r="F10" s="819"/>
      <c r="G10" s="819"/>
      <c r="H10" s="820"/>
    </row>
    <row r="12" spans="1:12" ht="13.5" thickBot="1" x14ac:dyDescent="0.25">
      <c r="B12" s="30"/>
    </row>
    <row r="13" spans="1:12" ht="48.75" customHeight="1" thickBot="1" x14ac:dyDescent="0.25">
      <c r="A13" s="138" t="s">
        <v>2</v>
      </c>
      <c r="B13" s="139" t="s">
        <v>3</v>
      </c>
      <c r="C13" s="140"/>
      <c r="D13" s="140" t="s">
        <v>288</v>
      </c>
      <c r="E13" s="140" t="s">
        <v>289</v>
      </c>
      <c r="F13" s="140" t="s">
        <v>290</v>
      </c>
      <c r="G13" s="140" t="s">
        <v>296</v>
      </c>
      <c r="H13" s="140" t="s">
        <v>297</v>
      </c>
    </row>
    <row r="14" spans="1:12" ht="13.5" thickBot="1" x14ac:dyDescent="0.25">
      <c r="A14" s="410"/>
      <c r="B14" s="411"/>
      <c r="C14" s="412"/>
      <c r="D14" s="141"/>
      <c r="E14" s="142"/>
    </row>
    <row r="15" spans="1:12" ht="13.5" thickBot="1" x14ac:dyDescent="0.25">
      <c r="A15" s="143" t="s">
        <v>9</v>
      </c>
      <c r="B15" s="144" t="s">
        <v>153</v>
      </c>
      <c r="C15" s="413"/>
      <c r="D15" s="362"/>
      <c r="E15" s="363"/>
      <c r="F15" s="363"/>
      <c r="G15" s="363"/>
      <c r="H15" s="363"/>
    </row>
    <row r="16" spans="1:12" ht="13.5" thickBot="1" x14ac:dyDescent="0.25">
      <c r="A16" s="305"/>
      <c r="B16" s="414"/>
      <c r="C16" s="57"/>
      <c r="D16" s="415"/>
      <c r="E16" s="57"/>
      <c r="F16" s="57"/>
      <c r="G16" s="57"/>
      <c r="H16" s="57"/>
    </row>
    <row r="17" spans="1:8" ht="13.5" thickBot="1" x14ac:dyDescent="0.25">
      <c r="A17" s="145" t="s">
        <v>5</v>
      </c>
      <c r="B17" s="416" t="s">
        <v>154</v>
      </c>
      <c r="C17" s="417"/>
      <c r="D17" s="418"/>
      <c r="E17" s="418"/>
      <c r="F17" s="418"/>
      <c r="G17" s="418"/>
      <c r="H17" s="418"/>
    </row>
    <row r="18" spans="1:8" x14ac:dyDescent="0.2">
      <c r="A18" s="146" t="s">
        <v>11</v>
      </c>
      <c r="B18" s="419" t="s">
        <v>155</v>
      </c>
      <c r="C18" s="420"/>
      <c r="D18" s="147"/>
      <c r="E18" s="148"/>
      <c r="F18" s="148"/>
      <c r="G18" s="148"/>
      <c r="H18" s="148"/>
    </row>
    <row r="19" spans="1:8" ht="13.5" thickBot="1" x14ac:dyDescent="0.25">
      <c r="A19" s="149" t="s">
        <v>10</v>
      </c>
      <c r="B19" s="421" t="s">
        <v>156</v>
      </c>
      <c r="C19" s="159"/>
      <c r="D19" s="150"/>
      <c r="E19" s="150"/>
      <c r="F19" s="150"/>
      <c r="G19" s="150"/>
      <c r="H19" s="150"/>
    </row>
    <row r="20" spans="1:8" ht="13.5" thickBot="1" x14ac:dyDescent="0.25">
      <c r="A20" s="304"/>
      <c r="B20" s="422"/>
      <c r="C20" s="423"/>
      <c r="D20" s="424"/>
      <c r="E20" s="57"/>
      <c r="F20" s="57"/>
      <c r="G20" s="57"/>
      <c r="H20" s="57"/>
    </row>
    <row r="21" spans="1:8" ht="13.5" thickBot="1" x14ac:dyDescent="0.25">
      <c r="A21" s="145" t="s">
        <v>6</v>
      </c>
      <c r="B21" s="416" t="s">
        <v>157</v>
      </c>
      <c r="C21" s="417"/>
      <c r="D21" s="418"/>
      <c r="E21" s="418"/>
      <c r="F21" s="418"/>
      <c r="G21" s="418"/>
      <c r="H21" s="418"/>
    </row>
    <row r="22" spans="1:8" ht="24" x14ac:dyDescent="0.2">
      <c r="A22" s="146" t="s">
        <v>12</v>
      </c>
      <c r="B22" s="419" t="s">
        <v>260</v>
      </c>
      <c r="C22" s="420" t="s">
        <v>158</v>
      </c>
      <c r="D22" s="364"/>
      <c r="E22" s="365"/>
      <c r="F22" s="365"/>
      <c r="G22" s="365"/>
      <c r="H22" s="365"/>
    </row>
    <row r="23" spans="1:8" x14ac:dyDescent="0.2">
      <c r="A23" s="151" t="s">
        <v>13</v>
      </c>
      <c r="B23" s="425" t="s">
        <v>159</v>
      </c>
      <c r="C23" s="158"/>
      <c r="D23" s="152"/>
      <c r="E23" s="152"/>
      <c r="F23" s="152"/>
      <c r="G23" s="152"/>
      <c r="H23" s="152"/>
    </row>
    <row r="24" spans="1:8" x14ac:dyDescent="0.2">
      <c r="A24" s="151" t="s">
        <v>14</v>
      </c>
      <c r="B24" s="425" t="s">
        <v>160</v>
      </c>
      <c r="C24" s="158" t="s">
        <v>256</v>
      </c>
      <c r="D24" s="153"/>
      <c r="E24" s="153"/>
      <c r="F24" s="153"/>
      <c r="G24" s="153"/>
      <c r="H24" s="153"/>
    </row>
    <row r="25" spans="1:8" x14ac:dyDescent="0.2">
      <c r="A25" s="151" t="s">
        <v>112</v>
      </c>
      <c r="B25" s="425" t="s">
        <v>161</v>
      </c>
      <c r="C25" s="158" t="s">
        <v>162</v>
      </c>
      <c r="D25" s="366"/>
      <c r="E25" s="366"/>
      <c r="F25" s="366"/>
      <c r="G25" s="366"/>
      <c r="H25" s="366"/>
    </row>
    <row r="26" spans="1:8" x14ac:dyDescent="0.2">
      <c r="A26" s="151" t="s">
        <v>113</v>
      </c>
      <c r="B26" s="425" t="s">
        <v>163</v>
      </c>
      <c r="C26" s="158" t="s">
        <v>164</v>
      </c>
      <c r="D26" s="154"/>
      <c r="E26" s="154"/>
      <c r="F26" s="154"/>
      <c r="G26" s="154"/>
      <c r="H26" s="154"/>
    </row>
    <row r="27" spans="1:8" ht="13.5" thickBot="1" x14ac:dyDescent="0.25">
      <c r="A27" s="149" t="s">
        <v>114</v>
      </c>
      <c r="B27" s="421" t="s">
        <v>165</v>
      </c>
      <c r="C27" s="159" t="s">
        <v>162</v>
      </c>
      <c r="D27" s="367"/>
      <c r="E27" s="367"/>
      <c r="F27" s="367"/>
      <c r="G27" s="367"/>
      <c r="H27" s="367"/>
    </row>
    <row r="28" spans="1:8" ht="13.5" thickBot="1" x14ac:dyDescent="0.25">
      <c r="A28" s="304"/>
      <c r="B28" s="426"/>
      <c r="C28" s="427"/>
      <c r="D28" s="428"/>
      <c r="E28" s="57"/>
      <c r="F28" s="57"/>
      <c r="G28" s="57"/>
      <c r="H28" s="57"/>
    </row>
    <row r="29" spans="1:8" ht="13.5" thickBot="1" x14ac:dyDescent="0.25">
      <c r="A29" s="145" t="s">
        <v>7</v>
      </c>
      <c r="B29" s="416" t="s">
        <v>166</v>
      </c>
      <c r="C29" s="417"/>
      <c r="D29" s="418"/>
      <c r="E29" s="418"/>
      <c r="F29" s="418"/>
      <c r="G29" s="418"/>
      <c r="H29" s="418"/>
    </row>
    <row r="30" spans="1:8" x14ac:dyDescent="0.2">
      <c r="A30" s="146" t="s">
        <v>39</v>
      </c>
      <c r="B30" s="419" t="s">
        <v>167</v>
      </c>
      <c r="C30" s="157" t="s">
        <v>162</v>
      </c>
      <c r="D30" s="368"/>
      <c r="E30" s="369"/>
      <c r="F30" s="369"/>
      <c r="G30" s="369"/>
      <c r="H30" s="369"/>
    </row>
    <row r="31" spans="1:8" x14ac:dyDescent="0.2">
      <c r="A31" s="151" t="s">
        <v>40</v>
      </c>
      <c r="B31" s="425" t="s">
        <v>168</v>
      </c>
      <c r="C31" s="158" t="s">
        <v>169</v>
      </c>
      <c r="D31" s="155"/>
      <c r="E31" s="153"/>
      <c r="F31" s="153"/>
      <c r="G31" s="153"/>
      <c r="H31" s="153"/>
    </row>
    <row r="32" spans="1:8" ht="24" x14ac:dyDescent="0.2">
      <c r="A32" s="151" t="s">
        <v>233</v>
      </c>
      <c r="B32" s="425" t="s">
        <v>170</v>
      </c>
      <c r="C32" s="158" t="s">
        <v>158</v>
      </c>
      <c r="D32" s="370"/>
      <c r="E32" s="364"/>
      <c r="F32" s="364"/>
      <c r="G32" s="364"/>
      <c r="H32" s="364"/>
    </row>
    <row r="33" spans="1:8" x14ac:dyDescent="0.2">
      <c r="A33" s="151" t="s">
        <v>242</v>
      </c>
      <c r="B33" s="425" t="s">
        <v>163</v>
      </c>
      <c r="C33" s="158" t="s">
        <v>164</v>
      </c>
      <c r="D33" s="371"/>
      <c r="E33" s="372"/>
      <c r="F33" s="372"/>
      <c r="G33" s="372"/>
      <c r="H33" s="372"/>
    </row>
    <row r="34" spans="1:8" ht="24.75" thickBot="1" x14ac:dyDescent="0.25">
      <c r="A34" s="156" t="s">
        <v>359</v>
      </c>
      <c r="B34" s="429" t="s">
        <v>171</v>
      </c>
      <c r="C34" s="430"/>
      <c r="D34" s="373"/>
      <c r="E34" s="374"/>
      <c r="F34" s="374"/>
      <c r="G34" s="374"/>
      <c r="H34" s="374"/>
    </row>
    <row r="35" spans="1:8" ht="13.5" thickBot="1" x14ac:dyDescent="0.25">
      <c r="A35" s="304"/>
      <c r="B35" s="426"/>
      <c r="C35" s="427"/>
      <c r="D35" s="431"/>
      <c r="E35" s="57"/>
      <c r="F35" s="57"/>
      <c r="G35" s="57"/>
      <c r="H35" s="57"/>
    </row>
    <row r="36" spans="1:8" ht="13.5" thickBot="1" x14ac:dyDescent="0.25">
      <c r="A36" s="145" t="s">
        <v>32</v>
      </c>
      <c r="B36" s="416" t="s">
        <v>172</v>
      </c>
      <c r="C36" s="417"/>
      <c r="D36" s="418"/>
      <c r="E36" s="418"/>
      <c r="F36" s="418"/>
      <c r="G36" s="418"/>
      <c r="H36" s="418"/>
    </row>
    <row r="37" spans="1:8" x14ac:dyDescent="0.2">
      <c r="A37" s="146" t="s">
        <v>53</v>
      </c>
      <c r="B37" s="610" t="s">
        <v>376</v>
      </c>
      <c r="C37" s="611" t="s">
        <v>377</v>
      </c>
      <c r="D37" s="377"/>
      <c r="E37" s="378"/>
      <c r="F37" s="378"/>
      <c r="G37" s="378"/>
      <c r="H37" s="378"/>
    </row>
    <row r="38" spans="1:8" x14ac:dyDescent="0.2">
      <c r="A38" s="146" t="s">
        <v>54</v>
      </c>
      <c r="B38" s="612" t="s">
        <v>173</v>
      </c>
      <c r="C38" s="613" t="s">
        <v>174</v>
      </c>
      <c r="D38" s="375"/>
      <c r="E38" s="376"/>
      <c r="F38" s="376"/>
      <c r="G38" s="376"/>
      <c r="H38" s="376"/>
    </row>
    <row r="39" spans="1:8" x14ac:dyDescent="0.2">
      <c r="A39" s="151" t="s">
        <v>55</v>
      </c>
      <c r="B39" s="612" t="s">
        <v>175</v>
      </c>
      <c r="C39" s="613" t="s">
        <v>174</v>
      </c>
      <c r="D39" s="375"/>
      <c r="E39" s="376"/>
      <c r="F39" s="376"/>
      <c r="G39" s="376"/>
      <c r="H39" s="376"/>
    </row>
    <row r="40" spans="1:8" ht="24" x14ac:dyDescent="0.2">
      <c r="A40" s="151" t="s">
        <v>243</v>
      </c>
      <c r="B40" s="612" t="s">
        <v>378</v>
      </c>
      <c r="C40" s="613" t="s">
        <v>379</v>
      </c>
      <c r="D40" s="379"/>
      <c r="E40" s="380"/>
      <c r="F40" s="380"/>
      <c r="G40" s="380"/>
      <c r="H40" s="380"/>
    </row>
    <row r="41" spans="1:8" ht="24.75" thickBot="1" x14ac:dyDescent="0.25">
      <c r="A41" s="149" t="s">
        <v>244</v>
      </c>
      <c r="B41" s="614" t="s">
        <v>380</v>
      </c>
      <c r="C41" s="615" t="s">
        <v>379</v>
      </c>
      <c r="D41" s="381"/>
      <c r="E41" s="382"/>
      <c r="F41" s="382"/>
      <c r="G41" s="382"/>
      <c r="H41" s="382"/>
    </row>
    <row r="42" spans="1:8" x14ac:dyDescent="0.2">
      <c r="A42" s="432" t="s">
        <v>271</v>
      </c>
      <c r="B42" s="414"/>
      <c r="C42" s="57"/>
      <c r="D42" s="57"/>
      <c r="E42" s="57"/>
    </row>
  </sheetData>
  <sheetProtection algorithmName="SHA-512" hashValue="vuWWFlan26sI237Zv231J3Y1qRusWmUy84QItpG+1Pzk41tbYmiWICVL6+/42pFQVKQUvtwLyAtrlTEtmAtETg==" saltValue="sBT0gzsISAFIuNoOjz1Erg==" spinCount="100000" sheet="1" objects="1" scenarios="1"/>
  <mergeCells count="4">
    <mergeCell ref="A6:H6"/>
    <mergeCell ref="B8:E8"/>
    <mergeCell ref="A10:H10"/>
    <mergeCell ref="A4:L4"/>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2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28CD-00CD-4A21-9FC4-5C414283E7A7}">
  <dimension ref="A1:L42"/>
  <sheetViews>
    <sheetView showGridLines="0" zoomScaleNormal="100" zoomScalePageLayoutView="25" workbookViewId="0">
      <selection activeCell="J30" sqref="J30"/>
    </sheetView>
  </sheetViews>
  <sheetFormatPr baseColWidth="10" defaultColWidth="11.42578125" defaultRowHeight="12.75" x14ac:dyDescent="0.2"/>
  <cols>
    <col min="1" max="1" width="12" style="409" customWidth="1"/>
    <col min="2" max="2" width="40.85546875" style="19" customWidth="1"/>
    <col min="3" max="3" width="11.7109375" style="19" customWidth="1"/>
    <col min="4" max="4" width="26.42578125" style="19" customWidth="1"/>
    <col min="5" max="5" width="29.28515625" style="19" customWidth="1"/>
    <col min="6" max="6" width="28.5703125" style="19" customWidth="1"/>
    <col min="7" max="7" width="29.28515625" style="19" customWidth="1"/>
    <col min="8" max="8" width="31.85546875" style="19" customWidth="1"/>
    <col min="9" max="16384" width="11.42578125" style="19"/>
  </cols>
  <sheetData>
    <row r="1" spans="1:12" ht="18" x14ac:dyDescent="0.2">
      <c r="A1" s="4" t="s">
        <v>478</v>
      </c>
      <c r="B1" s="4" t="s">
        <v>477</v>
      </c>
      <c r="C1" s="4"/>
      <c r="D1" s="31"/>
      <c r="E1" s="61"/>
    </row>
    <row r="2" spans="1:12" ht="18" x14ac:dyDescent="0.2">
      <c r="A2" s="4" t="str">
        <f>Übersicht!B2</f>
        <v>Südthüringen-Unterfranken-Netz (SUN) Los B</v>
      </c>
      <c r="B2" s="5"/>
      <c r="C2" s="3"/>
      <c r="D2" s="31"/>
      <c r="E2" s="62"/>
    </row>
    <row r="3" spans="1:12" ht="15.75" x14ac:dyDescent="0.25">
      <c r="A3" s="407" t="s">
        <v>325</v>
      </c>
      <c r="B3" s="63"/>
      <c r="C3" s="64"/>
      <c r="D3" s="63"/>
      <c r="E3" s="63"/>
    </row>
    <row r="4" spans="1:12" ht="28.5" customHeight="1" x14ac:dyDescent="0.2">
      <c r="A4" s="860" t="s">
        <v>499</v>
      </c>
      <c r="B4" s="860"/>
      <c r="C4" s="860"/>
      <c r="D4" s="860"/>
      <c r="E4" s="860"/>
      <c r="F4" s="860"/>
      <c r="G4" s="860"/>
      <c r="H4" s="860"/>
      <c r="I4" s="860"/>
      <c r="J4" s="860"/>
      <c r="K4" s="860"/>
      <c r="L4" s="860"/>
    </row>
    <row r="5" spans="1:12" x14ac:dyDescent="0.2">
      <c r="A5" s="7"/>
      <c r="B5" s="8"/>
      <c r="C5" s="9"/>
      <c r="D5" s="32"/>
      <c r="E5" s="10"/>
    </row>
    <row r="6" spans="1:12" ht="12.75" customHeight="1" x14ac:dyDescent="0.2">
      <c r="A6" s="812" t="str">
        <f>Übersicht!B5</f>
        <v>Nur grün hinterlegte Felder sind vom Bieter auszufüllen.</v>
      </c>
      <c r="B6" s="812"/>
      <c r="C6" s="812"/>
      <c r="D6" s="812"/>
      <c r="E6" s="812"/>
      <c r="F6" s="812"/>
      <c r="G6" s="812"/>
      <c r="H6" s="812"/>
    </row>
    <row r="7" spans="1:12" ht="18" customHeight="1" x14ac:dyDescent="0.2">
      <c r="A7" s="12"/>
      <c r="B7" s="13"/>
      <c r="C7" s="14"/>
      <c r="D7" s="15"/>
      <c r="E7" s="17"/>
    </row>
    <row r="8" spans="1:12" s="408" customFormat="1" ht="18" customHeight="1" x14ac:dyDescent="0.2">
      <c r="A8" s="701" t="str">
        <f>Übersicht!B7</f>
        <v>Bieter:</v>
      </c>
      <c r="B8" s="808">
        <f>Übersicht!C7</f>
        <v>0</v>
      </c>
      <c r="C8" s="808"/>
      <c r="D8" s="808"/>
      <c r="E8" s="808"/>
    </row>
    <row r="9" spans="1:12" ht="13.5" thickBot="1" x14ac:dyDescent="0.25">
      <c r="A9" s="12"/>
      <c r="B9" s="13"/>
      <c r="C9" s="14"/>
      <c r="D9" s="15"/>
      <c r="E9" s="17"/>
    </row>
    <row r="10" spans="1:12" ht="52.5" customHeight="1" thickBot="1" x14ac:dyDescent="0.25">
      <c r="A10" s="818" t="s">
        <v>28</v>
      </c>
      <c r="B10" s="819"/>
      <c r="C10" s="819"/>
      <c r="D10" s="819"/>
      <c r="E10" s="819"/>
      <c r="F10" s="819"/>
      <c r="G10" s="819"/>
      <c r="H10" s="820"/>
    </row>
    <row r="12" spans="1:12" ht="13.5" thickBot="1" x14ac:dyDescent="0.25">
      <c r="B12" s="30"/>
    </row>
    <row r="13" spans="1:12" ht="48.75" customHeight="1" thickBot="1" x14ac:dyDescent="0.25">
      <c r="A13" s="138" t="s">
        <v>2</v>
      </c>
      <c r="B13" s="139" t="s">
        <v>3</v>
      </c>
      <c r="C13" s="140"/>
      <c r="D13" s="140" t="s">
        <v>288</v>
      </c>
      <c r="E13" s="140" t="s">
        <v>289</v>
      </c>
      <c r="F13" s="140" t="s">
        <v>290</v>
      </c>
      <c r="G13" s="140" t="s">
        <v>296</v>
      </c>
      <c r="H13" s="140" t="s">
        <v>297</v>
      </c>
    </row>
    <row r="14" spans="1:12" ht="13.5" thickBot="1" x14ac:dyDescent="0.25">
      <c r="A14" s="410"/>
      <c r="B14" s="411"/>
      <c r="C14" s="412"/>
      <c r="D14" s="141"/>
      <c r="E14" s="142"/>
    </row>
    <row r="15" spans="1:12" ht="13.5" thickBot="1" x14ac:dyDescent="0.25">
      <c r="A15" s="143" t="s">
        <v>9</v>
      </c>
      <c r="B15" s="144" t="s">
        <v>153</v>
      </c>
      <c r="C15" s="413"/>
      <c r="D15" s="362"/>
      <c r="E15" s="363"/>
      <c r="F15" s="363"/>
      <c r="G15" s="363"/>
      <c r="H15" s="363"/>
    </row>
    <row r="16" spans="1:12" ht="13.5" thickBot="1" x14ac:dyDescent="0.25">
      <c r="A16" s="305"/>
      <c r="B16" s="414"/>
      <c r="C16" s="57"/>
      <c r="D16" s="415"/>
      <c r="E16" s="57"/>
      <c r="F16" s="57"/>
      <c r="G16" s="57"/>
      <c r="H16" s="57"/>
    </row>
    <row r="17" spans="1:8" ht="13.5" thickBot="1" x14ac:dyDescent="0.25">
      <c r="A17" s="145" t="s">
        <v>5</v>
      </c>
      <c r="B17" s="416" t="s">
        <v>154</v>
      </c>
      <c r="C17" s="417"/>
      <c r="D17" s="418"/>
      <c r="E17" s="418"/>
      <c r="F17" s="418"/>
      <c r="G17" s="418"/>
      <c r="H17" s="418"/>
    </row>
    <row r="18" spans="1:8" x14ac:dyDescent="0.2">
      <c r="A18" s="146" t="s">
        <v>11</v>
      </c>
      <c r="B18" s="419" t="s">
        <v>155</v>
      </c>
      <c r="C18" s="420"/>
      <c r="D18" s="147"/>
      <c r="E18" s="148"/>
      <c r="F18" s="148"/>
      <c r="G18" s="148"/>
      <c r="H18" s="148"/>
    </row>
    <row r="19" spans="1:8" ht="13.5" thickBot="1" x14ac:dyDescent="0.25">
      <c r="A19" s="149" t="s">
        <v>10</v>
      </c>
      <c r="B19" s="421" t="s">
        <v>156</v>
      </c>
      <c r="C19" s="159"/>
      <c r="D19" s="150"/>
      <c r="E19" s="150"/>
      <c r="F19" s="150"/>
      <c r="G19" s="150"/>
      <c r="H19" s="150"/>
    </row>
    <row r="20" spans="1:8" ht="13.5" thickBot="1" x14ac:dyDescent="0.25">
      <c r="A20" s="304"/>
      <c r="B20" s="422"/>
      <c r="C20" s="423"/>
      <c r="D20" s="424"/>
      <c r="E20" s="57"/>
      <c r="F20" s="57"/>
      <c r="G20" s="57"/>
      <c r="H20" s="57"/>
    </row>
    <row r="21" spans="1:8" ht="13.5" thickBot="1" x14ac:dyDescent="0.25">
      <c r="A21" s="145" t="s">
        <v>6</v>
      </c>
      <c r="B21" s="416" t="s">
        <v>157</v>
      </c>
      <c r="C21" s="417"/>
      <c r="D21" s="418"/>
      <c r="E21" s="418"/>
      <c r="F21" s="418"/>
      <c r="G21" s="418"/>
      <c r="H21" s="418"/>
    </row>
    <row r="22" spans="1:8" ht="24" x14ac:dyDescent="0.2">
      <c r="A22" s="146" t="s">
        <v>12</v>
      </c>
      <c r="B22" s="419" t="s">
        <v>260</v>
      </c>
      <c r="C22" s="420" t="s">
        <v>158</v>
      </c>
      <c r="D22" s="364"/>
      <c r="E22" s="365"/>
      <c r="F22" s="365"/>
      <c r="G22" s="365"/>
      <c r="H22" s="365"/>
    </row>
    <row r="23" spans="1:8" x14ac:dyDescent="0.2">
      <c r="A23" s="151" t="s">
        <v>13</v>
      </c>
      <c r="B23" s="425" t="s">
        <v>159</v>
      </c>
      <c r="C23" s="158"/>
      <c r="D23" s="152"/>
      <c r="E23" s="152"/>
      <c r="F23" s="152"/>
      <c r="G23" s="152"/>
      <c r="H23" s="152"/>
    </row>
    <row r="24" spans="1:8" x14ac:dyDescent="0.2">
      <c r="A24" s="151" t="s">
        <v>14</v>
      </c>
      <c r="B24" s="425" t="s">
        <v>160</v>
      </c>
      <c r="C24" s="158" t="s">
        <v>256</v>
      </c>
      <c r="D24" s="153"/>
      <c r="E24" s="153"/>
      <c r="F24" s="153"/>
      <c r="G24" s="153"/>
      <c r="H24" s="153"/>
    </row>
    <row r="25" spans="1:8" x14ac:dyDescent="0.2">
      <c r="A25" s="151" t="s">
        <v>112</v>
      </c>
      <c r="B25" s="425" t="s">
        <v>161</v>
      </c>
      <c r="C25" s="158" t="s">
        <v>162</v>
      </c>
      <c r="D25" s="366"/>
      <c r="E25" s="366"/>
      <c r="F25" s="366"/>
      <c r="G25" s="366"/>
      <c r="H25" s="366"/>
    </row>
    <row r="26" spans="1:8" x14ac:dyDescent="0.2">
      <c r="A26" s="151" t="s">
        <v>113</v>
      </c>
      <c r="B26" s="425" t="s">
        <v>163</v>
      </c>
      <c r="C26" s="158" t="s">
        <v>164</v>
      </c>
      <c r="D26" s="154"/>
      <c r="E26" s="154"/>
      <c r="F26" s="154"/>
      <c r="G26" s="154"/>
      <c r="H26" s="154"/>
    </row>
    <row r="27" spans="1:8" ht="13.5" thickBot="1" x14ac:dyDescent="0.25">
      <c r="A27" s="149" t="s">
        <v>114</v>
      </c>
      <c r="B27" s="421" t="s">
        <v>165</v>
      </c>
      <c r="C27" s="159" t="s">
        <v>162</v>
      </c>
      <c r="D27" s="367"/>
      <c r="E27" s="367"/>
      <c r="F27" s="367"/>
      <c r="G27" s="367"/>
      <c r="H27" s="367"/>
    </row>
    <row r="28" spans="1:8" ht="13.5" thickBot="1" x14ac:dyDescent="0.25">
      <c r="A28" s="304"/>
      <c r="B28" s="426"/>
      <c r="C28" s="427"/>
      <c r="D28" s="428"/>
      <c r="E28" s="57"/>
      <c r="F28" s="57"/>
      <c r="G28" s="57"/>
      <c r="H28" s="57"/>
    </row>
    <row r="29" spans="1:8" ht="13.5" thickBot="1" x14ac:dyDescent="0.25">
      <c r="A29" s="145" t="s">
        <v>7</v>
      </c>
      <c r="B29" s="416" t="s">
        <v>166</v>
      </c>
      <c r="C29" s="417"/>
      <c r="D29" s="418"/>
      <c r="E29" s="418"/>
      <c r="F29" s="418"/>
      <c r="G29" s="418"/>
      <c r="H29" s="418"/>
    </row>
    <row r="30" spans="1:8" x14ac:dyDescent="0.2">
      <c r="A30" s="146" t="s">
        <v>39</v>
      </c>
      <c r="B30" s="419" t="s">
        <v>167</v>
      </c>
      <c r="C30" s="157" t="s">
        <v>162</v>
      </c>
      <c r="D30" s="368"/>
      <c r="E30" s="369"/>
      <c r="F30" s="369"/>
      <c r="G30" s="369"/>
      <c r="H30" s="369"/>
    </row>
    <row r="31" spans="1:8" x14ac:dyDescent="0.2">
      <c r="A31" s="151" t="s">
        <v>40</v>
      </c>
      <c r="B31" s="425" t="s">
        <v>168</v>
      </c>
      <c r="C31" s="158" t="s">
        <v>169</v>
      </c>
      <c r="D31" s="155"/>
      <c r="E31" s="153"/>
      <c r="F31" s="153"/>
      <c r="G31" s="153"/>
      <c r="H31" s="153"/>
    </row>
    <row r="32" spans="1:8" ht="24" x14ac:dyDescent="0.2">
      <c r="A32" s="151" t="s">
        <v>233</v>
      </c>
      <c r="B32" s="425" t="s">
        <v>170</v>
      </c>
      <c r="C32" s="158" t="s">
        <v>158</v>
      </c>
      <c r="D32" s="370"/>
      <c r="E32" s="364"/>
      <c r="F32" s="364"/>
      <c r="G32" s="364"/>
      <c r="H32" s="364"/>
    </row>
    <row r="33" spans="1:8" x14ac:dyDescent="0.2">
      <c r="A33" s="151" t="s">
        <v>242</v>
      </c>
      <c r="B33" s="425" t="s">
        <v>163</v>
      </c>
      <c r="C33" s="158" t="s">
        <v>164</v>
      </c>
      <c r="D33" s="371"/>
      <c r="E33" s="372"/>
      <c r="F33" s="372"/>
      <c r="G33" s="372"/>
      <c r="H33" s="372"/>
    </row>
    <row r="34" spans="1:8" ht="24.75" thickBot="1" x14ac:dyDescent="0.25">
      <c r="A34" s="156" t="s">
        <v>359</v>
      </c>
      <c r="B34" s="429" t="s">
        <v>171</v>
      </c>
      <c r="C34" s="430"/>
      <c r="D34" s="373"/>
      <c r="E34" s="374"/>
      <c r="F34" s="374"/>
      <c r="G34" s="374"/>
      <c r="H34" s="374"/>
    </row>
    <row r="35" spans="1:8" ht="13.5" thickBot="1" x14ac:dyDescent="0.25">
      <c r="A35" s="304"/>
      <c r="B35" s="426"/>
      <c r="C35" s="427"/>
      <c r="D35" s="431"/>
      <c r="E35" s="57"/>
      <c r="F35" s="57"/>
      <c r="G35" s="57"/>
      <c r="H35" s="57"/>
    </row>
    <row r="36" spans="1:8" ht="13.5" thickBot="1" x14ac:dyDescent="0.25">
      <c r="A36" s="145" t="s">
        <v>32</v>
      </c>
      <c r="B36" s="416" t="s">
        <v>172</v>
      </c>
      <c r="C36" s="417"/>
      <c r="D36" s="418"/>
      <c r="E36" s="418"/>
      <c r="F36" s="418"/>
      <c r="G36" s="418"/>
      <c r="H36" s="418"/>
    </row>
    <row r="37" spans="1:8" x14ac:dyDescent="0.2">
      <c r="A37" s="146" t="s">
        <v>53</v>
      </c>
      <c r="B37" s="610" t="s">
        <v>376</v>
      </c>
      <c r="C37" s="611" t="s">
        <v>377</v>
      </c>
      <c r="D37" s="377"/>
      <c r="E37" s="378"/>
      <c r="F37" s="378"/>
      <c r="G37" s="378"/>
      <c r="H37" s="378"/>
    </row>
    <row r="38" spans="1:8" x14ac:dyDescent="0.2">
      <c r="A38" s="146" t="s">
        <v>54</v>
      </c>
      <c r="B38" s="612" t="s">
        <v>173</v>
      </c>
      <c r="C38" s="613" t="s">
        <v>174</v>
      </c>
      <c r="D38" s="375"/>
      <c r="E38" s="376"/>
      <c r="F38" s="376"/>
      <c r="G38" s="376"/>
      <c r="H38" s="376"/>
    </row>
    <row r="39" spans="1:8" x14ac:dyDescent="0.2">
      <c r="A39" s="151" t="s">
        <v>55</v>
      </c>
      <c r="B39" s="612" t="s">
        <v>175</v>
      </c>
      <c r="C39" s="613" t="s">
        <v>174</v>
      </c>
      <c r="D39" s="375"/>
      <c r="E39" s="376"/>
      <c r="F39" s="376"/>
      <c r="G39" s="376"/>
      <c r="H39" s="376"/>
    </row>
    <row r="40" spans="1:8" ht="24" x14ac:dyDescent="0.2">
      <c r="A40" s="151" t="s">
        <v>243</v>
      </c>
      <c r="B40" s="612" t="s">
        <v>378</v>
      </c>
      <c r="C40" s="613" t="s">
        <v>379</v>
      </c>
      <c r="D40" s="379"/>
      <c r="E40" s="380"/>
      <c r="F40" s="380"/>
      <c r="G40" s="380"/>
      <c r="H40" s="380"/>
    </row>
    <row r="41" spans="1:8" ht="24.75" thickBot="1" x14ac:dyDescent="0.25">
      <c r="A41" s="149" t="s">
        <v>244</v>
      </c>
      <c r="B41" s="614" t="s">
        <v>380</v>
      </c>
      <c r="C41" s="615" t="s">
        <v>379</v>
      </c>
      <c r="D41" s="381"/>
      <c r="E41" s="382"/>
      <c r="F41" s="382"/>
      <c r="G41" s="382"/>
      <c r="H41" s="382"/>
    </row>
    <row r="42" spans="1:8" x14ac:dyDescent="0.2">
      <c r="A42" s="432" t="s">
        <v>271</v>
      </c>
      <c r="B42" s="414"/>
      <c r="C42" s="57"/>
      <c r="D42" s="57"/>
      <c r="E42" s="57"/>
    </row>
  </sheetData>
  <sheetProtection algorithmName="SHA-512" hashValue="WLL8K882/mMXu7YcRmiCMrfHi4858pAJzhT+AsSUxXFAWTDYjEg2+Zj0WU+iN6uy/DDX30Fmc6mal4TOLqsXRQ==" saltValue="zfrpaQAJLxZ52Pbg6kFyFg==" spinCount="100000" sheet="1" objects="1" scenarios="1"/>
  <mergeCells count="4">
    <mergeCell ref="A6:H6"/>
    <mergeCell ref="B8:E8"/>
    <mergeCell ref="A10:H10"/>
    <mergeCell ref="A4:L4"/>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2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9"/>
  <dimension ref="A1:M19"/>
  <sheetViews>
    <sheetView showGridLines="0" zoomScaleNormal="100" workbookViewId="0">
      <selection activeCell="H15" sqref="H15"/>
    </sheetView>
  </sheetViews>
  <sheetFormatPr baseColWidth="10" defaultColWidth="11.42578125" defaultRowHeight="12.75" x14ac:dyDescent="0.2"/>
  <cols>
    <col min="1" max="1" width="32.85546875" style="19" customWidth="1"/>
    <col min="2" max="3" width="20.42578125" style="19" customWidth="1"/>
    <col min="4" max="16384" width="11.42578125" style="19"/>
  </cols>
  <sheetData>
    <row r="1" spans="1:13" s="43" customFormat="1" ht="39" customHeight="1" x14ac:dyDescent="0.2">
      <c r="A1" s="867" t="s">
        <v>504</v>
      </c>
      <c r="B1" s="867"/>
      <c r="C1" s="867"/>
      <c r="D1" s="867"/>
      <c r="E1" s="867"/>
    </row>
    <row r="2" spans="1:13" s="43" customFormat="1" ht="21.75" customHeight="1" x14ac:dyDescent="0.2">
      <c r="A2" s="244" t="str">
        <f>'1a Kostenrechnung Los B '!A2</f>
        <v>Südthüringen-Unterfranken-Netz (SUN) Los B</v>
      </c>
      <c r="B2" s="302"/>
      <c r="C2" s="303"/>
      <c r="D2" s="135"/>
      <c r="E2" s="135"/>
    </row>
    <row r="3" spans="1:13" s="43" customFormat="1" ht="35.25" customHeight="1" x14ac:dyDescent="0.2">
      <c r="A3" s="866" t="s">
        <v>318</v>
      </c>
      <c r="B3" s="866"/>
      <c r="C3" s="866"/>
      <c r="D3" s="866"/>
      <c r="E3" s="866"/>
      <c r="F3" s="44"/>
    </row>
    <row r="4" spans="1:13" s="29" customFormat="1" ht="41.25" customHeight="1" x14ac:dyDescent="0.2">
      <c r="A4" s="868" t="s">
        <v>505</v>
      </c>
      <c r="B4" s="868"/>
      <c r="C4" s="868"/>
      <c r="D4" s="868"/>
      <c r="E4" s="868"/>
    </row>
    <row r="5" spans="1:13" s="43" customFormat="1" ht="15" customHeight="1" x14ac:dyDescent="0.15">
      <c r="A5" s="401"/>
    </row>
    <row r="6" spans="1:13" s="10" customFormat="1" ht="15" customHeight="1" x14ac:dyDescent="0.2">
      <c r="A6" s="869" t="str">
        <f>Übersicht!B5</f>
        <v>Nur grün hinterlegte Felder sind vom Bieter auszufüllen.</v>
      </c>
      <c r="B6" s="870"/>
      <c r="C6" s="870"/>
      <c r="D6" s="870"/>
      <c r="E6" s="871"/>
    </row>
    <row r="7" spans="1:13" s="11" customFormat="1" ht="15.75" x14ac:dyDescent="0.2"/>
    <row r="8" spans="1:13" s="11" customFormat="1" ht="15.75" x14ac:dyDescent="0.2">
      <c r="A8" s="402" t="str">
        <f>Übersicht!B7</f>
        <v>Bieter:</v>
      </c>
      <c r="B8" s="808">
        <f>Übersicht!C7</f>
        <v>0</v>
      </c>
      <c r="C8" s="808"/>
      <c r="D8" s="808"/>
      <c r="E8" s="808"/>
      <c r="F8" s="403"/>
      <c r="G8" s="403"/>
    </row>
    <row r="9" spans="1:13" ht="13.5" thickBot="1" x14ac:dyDescent="0.25"/>
    <row r="10" spans="1:13" s="43" customFormat="1" ht="54.95" customHeight="1" thickBot="1" x14ac:dyDescent="0.25">
      <c r="A10" s="160" t="s">
        <v>88</v>
      </c>
      <c r="B10" s="161" t="s">
        <v>191</v>
      </c>
      <c r="C10" s="161" t="s">
        <v>291</v>
      </c>
    </row>
    <row r="11" spans="1:13" s="43" customFormat="1" ht="19.5" customHeight="1" x14ac:dyDescent="0.2">
      <c r="A11" s="404" t="s">
        <v>188</v>
      </c>
      <c r="B11" s="162"/>
      <c r="C11" s="163">
        <f>B11*200</f>
        <v>0</v>
      </c>
      <c r="M11" s="398"/>
    </row>
    <row r="12" spans="1:13" s="43" customFormat="1" ht="19.5" customHeight="1" x14ac:dyDescent="0.2">
      <c r="A12" s="404" t="s">
        <v>189</v>
      </c>
      <c r="B12" s="162"/>
      <c r="C12" s="163">
        <f>B12*200</f>
        <v>0</v>
      </c>
      <c r="M12" s="398"/>
    </row>
    <row r="13" spans="1:13" s="43" customFormat="1" ht="19.5" customHeight="1" x14ac:dyDescent="0.2">
      <c r="A13" s="404" t="s">
        <v>190</v>
      </c>
      <c r="B13" s="162"/>
      <c r="C13" s="163">
        <f>B13*200</f>
        <v>0</v>
      </c>
    </row>
    <row r="14" spans="1:13" s="43" customFormat="1" ht="33.75" customHeight="1" x14ac:dyDescent="0.2">
      <c r="A14" s="24"/>
      <c r="B14" s="405" t="s">
        <v>192</v>
      </c>
      <c r="C14" s="406">
        <f>SUM(C11:C13)</f>
        <v>0</v>
      </c>
    </row>
    <row r="15" spans="1:13" s="43" customFormat="1" ht="19.5" customHeight="1" x14ac:dyDescent="0.2"/>
    <row r="16" spans="1:13" s="43" customFormat="1" ht="19.5" customHeight="1" x14ac:dyDescent="0.2"/>
    <row r="17" s="43" customFormat="1" ht="19.5" customHeight="1" x14ac:dyDescent="0.2"/>
    <row r="18" s="43" customFormat="1" ht="19.5" customHeight="1" x14ac:dyDescent="0.2"/>
    <row r="19" s="43" customFormat="1" ht="19.5" customHeight="1" x14ac:dyDescent="0.2"/>
  </sheetData>
  <sheetProtection algorithmName="SHA-512" hashValue="bLs6PwUAhBGX5sqWWVj3MTCm0qlJoDPJp94FPLg9cOXL5yRViPwKurU+r3Vbc7LfR9NSd4Jx0JHUvlqmBDEb2w==" saltValue="TsN0mWGlrEQDo5rW0n5UUw==" spinCount="100000" sheet="1" objects="1" scenarios="1"/>
  <mergeCells count="5">
    <mergeCell ref="A3:E3"/>
    <mergeCell ref="A1:E1"/>
    <mergeCell ref="A4:E4"/>
    <mergeCell ref="A6:E6"/>
    <mergeCell ref="B8:E8"/>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0"/>
  <dimension ref="A1:R58"/>
  <sheetViews>
    <sheetView showGridLines="0" zoomScaleNormal="100" workbookViewId="0">
      <selection activeCell="C73" sqref="C73:C75"/>
    </sheetView>
  </sheetViews>
  <sheetFormatPr baseColWidth="10" defaultColWidth="11.42578125" defaultRowHeight="12.75" x14ac:dyDescent="0.2"/>
  <cols>
    <col min="1" max="1" width="2.5703125" style="19" customWidth="1"/>
    <col min="2" max="2" width="8.5703125" style="19" customWidth="1"/>
    <col min="3" max="3" width="15.28515625" style="19" customWidth="1"/>
    <col min="4" max="4" width="22.28515625" style="19" customWidth="1"/>
    <col min="5" max="5" width="18.28515625" style="19" customWidth="1"/>
    <col min="6" max="6" width="12" style="19" customWidth="1"/>
    <col min="7" max="7" width="15.5703125" style="19" customWidth="1"/>
    <col min="8" max="8" width="20" style="19" customWidth="1"/>
    <col min="9" max="9" width="29" style="19" customWidth="1"/>
    <col min="10" max="10" width="16.7109375" style="19" customWidth="1"/>
    <col min="11" max="11" width="11.42578125" style="19"/>
    <col min="12" max="12" width="16" style="19" customWidth="1"/>
    <col min="13" max="13" width="16.5703125" style="19" customWidth="1"/>
    <col min="14" max="16384" width="11.42578125" style="19"/>
  </cols>
  <sheetData>
    <row r="1" spans="1:13" ht="18" x14ac:dyDescent="0.2">
      <c r="A1" s="4" t="s">
        <v>275</v>
      </c>
      <c r="B1" s="2"/>
      <c r="C1" s="2"/>
      <c r="D1" s="4" t="s">
        <v>246</v>
      </c>
      <c r="E1" s="4"/>
      <c r="F1" s="3"/>
      <c r="G1" s="3"/>
      <c r="H1" s="31"/>
      <c r="I1" s="872"/>
      <c r="J1" s="872"/>
    </row>
    <row r="2" spans="1:13" ht="18" x14ac:dyDescent="0.2">
      <c r="A2" s="4" t="str">
        <f>Übersicht!B2</f>
        <v>Südthüringen-Unterfranken-Netz (SUN) Los B</v>
      </c>
      <c r="B2" s="5"/>
      <c r="C2" s="5"/>
      <c r="D2" s="5"/>
      <c r="E2" s="2"/>
      <c r="F2" s="3"/>
      <c r="G2" s="3"/>
      <c r="H2" s="31"/>
      <c r="I2" s="62"/>
      <c r="J2" s="62"/>
    </row>
    <row r="3" spans="1:13" ht="15" x14ac:dyDescent="0.2">
      <c r="A3" s="131" t="s">
        <v>193</v>
      </c>
      <c r="B3" s="63"/>
      <c r="C3" s="63"/>
      <c r="D3" s="63"/>
      <c r="E3" s="63"/>
      <c r="F3" s="64"/>
      <c r="G3" s="64"/>
      <c r="H3" s="63"/>
      <c r="I3" s="63"/>
      <c r="J3" s="63"/>
    </row>
    <row r="4" spans="1:13" ht="24" customHeight="1" x14ac:dyDescent="0.2">
      <c r="A4" s="873"/>
      <c r="B4" s="873"/>
      <c r="C4" s="873"/>
      <c r="D4" s="873"/>
      <c r="E4" s="873"/>
      <c r="F4" s="873"/>
      <c r="G4" s="873"/>
      <c r="H4" s="873"/>
      <c r="I4" s="873"/>
      <c r="J4" s="873"/>
    </row>
    <row r="5" spans="1:13" ht="18" x14ac:dyDescent="0.2">
      <c r="A5" s="6"/>
      <c r="B5" s="2"/>
      <c r="C5" s="2"/>
      <c r="D5" s="2"/>
      <c r="E5" s="2"/>
      <c r="F5" s="3"/>
      <c r="G5" s="3"/>
      <c r="H5" s="31"/>
      <c r="I5" s="43"/>
      <c r="J5" s="43"/>
    </row>
    <row r="6" spans="1:13" x14ac:dyDescent="0.2">
      <c r="A6" s="869" t="str">
        <f>Übersicht!B5</f>
        <v>Nur grün hinterlegte Felder sind vom Bieter auszufüllen.</v>
      </c>
      <c r="B6" s="870"/>
      <c r="C6" s="870"/>
      <c r="D6" s="870"/>
      <c r="E6" s="870"/>
      <c r="F6" s="870"/>
      <c r="G6" s="870"/>
      <c r="H6" s="870"/>
      <c r="I6" s="870"/>
      <c r="J6" s="871"/>
    </row>
    <row r="7" spans="1:13" ht="15.75" customHeight="1" x14ac:dyDescent="0.2"/>
    <row r="8" spans="1:13" s="165" customFormat="1" ht="15" x14ac:dyDescent="0.2">
      <c r="A8" s="874" t="str">
        <f>Übersicht!B7</f>
        <v>Bieter:</v>
      </c>
      <c r="B8" s="874"/>
      <c r="C8" s="350"/>
      <c r="D8" s="874">
        <f>Übersicht!C7</f>
        <v>0</v>
      </c>
      <c r="E8" s="874"/>
      <c r="F8" s="874"/>
      <c r="G8" s="874"/>
      <c r="H8" s="874"/>
      <c r="I8" s="874"/>
      <c r="J8" s="164"/>
    </row>
    <row r="9" spans="1:13" x14ac:dyDescent="0.2">
      <c r="A9" s="12"/>
      <c r="B9" s="13"/>
      <c r="C9" s="13"/>
      <c r="D9" s="13"/>
      <c r="E9" s="13"/>
      <c r="F9" s="14"/>
      <c r="G9" s="14"/>
      <c r="H9" s="15"/>
      <c r="I9" s="16"/>
      <c r="J9" s="17"/>
    </row>
    <row r="11" spans="1:13" ht="13.5" thickBot="1" x14ac:dyDescent="0.25"/>
    <row r="12" spans="1:13" ht="21.75" customHeight="1" thickBot="1" x14ac:dyDescent="0.25">
      <c r="A12" s="138" t="s">
        <v>9</v>
      </c>
      <c r="B12" s="139" t="s">
        <v>293</v>
      </c>
      <c r="C12" s="166"/>
      <c r="D12" s="166"/>
      <c r="E12" s="166"/>
      <c r="F12" s="166"/>
      <c r="G12" s="166"/>
      <c r="H12" s="167"/>
      <c r="I12" s="167"/>
      <c r="J12" s="168"/>
      <c r="K12" s="169"/>
      <c r="L12" s="51"/>
    </row>
    <row r="13" spans="1:13" x14ac:dyDescent="0.2">
      <c r="A13" s="57"/>
      <c r="B13" s="57"/>
      <c r="C13" s="57"/>
      <c r="D13" s="57"/>
      <c r="E13" s="57"/>
      <c r="F13" s="57"/>
      <c r="G13" s="57"/>
      <c r="H13" s="57"/>
      <c r="I13" s="57"/>
      <c r="J13" s="57"/>
      <c r="K13" s="57"/>
    </row>
    <row r="14" spans="1:13" ht="86.25" customHeight="1" x14ac:dyDescent="0.2">
      <c r="A14" s="57"/>
      <c r="B14"/>
      <c r="C14" s="356" t="s">
        <v>401</v>
      </c>
      <c r="D14" s="170" t="s">
        <v>67</v>
      </c>
      <c r="E14" s="170" t="s">
        <v>250</v>
      </c>
      <c r="F14" s="170" t="s">
        <v>152</v>
      </c>
      <c r="G14" s="170" t="s">
        <v>252</v>
      </c>
      <c r="H14" s="170" t="s">
        <v>136</v>
      </c>
      <c r="I14" s="170" t="s">
        <v>251</v>
      </c>
      <c r="J14" s="170" t="s">
        <v>276</v>
      </c>
      <c r="K14" s="170" t="s">
        <v>137</v>
      </c>
      <c r="L14" s="170" t="s">
        <v>295</v>
      </c>
      <c r="M14" s="197"/>
    </row>
    <row r="15" spans="1:13" x14ac:dyDescent="0.2">
      <c r="A15" s="57"/>
      <c r="B15"/>
      <c r="C15" s="172"/>
      <c r="D15" s="172"/>
      <c r="E15" s="173"/>
      <c r="F15" s="174"/>
      <c r="G15" s="172"/>
      <c r="H15" s="172"/>
      <c r="I15" s="172"/>
      <c r="J15" s="172"/>
      <c r="K15" s="172"/>
      <c r="L15" s="172"/>
    </row>
    <row r="16" spans="1:13" x14ac:dyDescent="0.2">
      <c r="A16" s="57"/>
      <c r="B16"/>
      <c r="C16" s="172"/>
      <c r="D16" s="172"/>
      <c r="E16" s="173"/>
      <c r="F16" s="174"/>
      <c r="G16" s="172"/>
      <c r="H16" s="172"/>
      <c r="I16" s="172"/>
      <c r="J16" s="172"/>
      <c r="K16" s="172"/>
      <c r="L16" s="172"/>
    </row>
    <row r="17" spans="1:18" x14ac:dyDescent="0.2">
      <c r="A17" s="57"/>
      <c r="B17"/>
      <c r="C17" s="172"/>
      <c r="D17" s="172"/>
      <c r="E17" s="173"/>
      <c r="F17" s="174"/>
      <c r="G17" s="172"/>
      <c r="H17" s="172"/>
      <c r="I17" s="172"/>
      <c r="J17" s="172"/>
      <c r="K17" s="172"/>
      <c r="L17" s="172"/>
    </row>
    <row r="18" spans="1:18" x14ac:dyDescent="0.2">
      <c r="A18" s="57"/>
      <c r="B18"/>
      <c r="C18" s="172"/>
      <c r="D18" s="172"/>
      <c r="E18" s="173"/>
      <c r="F18" s="174"/>
      <c r="G18" s="172"/>
      <c r="H18" s="172"/>
      <c r="I18" s="172"/>
      <c r="J18" s="172"/>
      <c r="K18" s="172"/>
      <c r="L18" s="172"/>
    </row>
    <row r="19" spans="1:18" x14ac:dyDescent="0.2">
      <c r="A19" s="57"/>
      <c r="B19"/>
      <c r="C19" s="172"/>
      <c r="D19" s="172"/>
      <c r="E19" s="173"/>
      <c r="F19" s="174"/>
      <c r="G19" s="172"/>
      <c r="H19" s="172"/>
      <c r="I19" s="172"/>
      <c r="J19" s="172"/>
      <c r="K19" s="172"/>
      <c r="L19" s="172"/>
    </row>
    <row r="20" spans="1:18" x14ac:dyDescent="0.2">
      <c r="A20" s="57"/>
      <c r="B20"/>
      <c r="C20" s="172"/>
      <c r="D20" s="172"/>
      <c r="E20" s="173"/>
      <c r="F20" s="174"/>
      <c r="G20" s="172"/>
      <c r="H20" s="172"/>
      <c r="I20" s="172"/>
      <c r="J20" s="172"/>
      <c r="K20" s="172"/>
      <c r="L20" s="172"/>
      <c r="O20"/>
      <c r="P20"/>
      <c r="Q20"/>
      <c r="R20"/>
    </row>
    <row r="21" spans="1:18" x14ac:dyDescent="0.2">
      <c r="A21" s="57"/>
      <c r="B21"/>
      <c r="C21" s="172"/>
      <c r="D21" s="172"/>
      <c r="E21" s="173"/>
      <c r="F21" s="174"/>
      <c r="G21" s="172"/>
      <c r="H21" s="172"/>
      <c r="I21" s="172"/>
      <c r="J21" s="172"/>
      <c r="K21" s="172"/>
      <c r="L21" s="172"/>
      <c r="O21"/>
      <c r="P21"/>
      <c r="Q21"/>
      <c r="R21"/>
    </row>
    <row r="22" spans="1:18" x14ac:dyDescent="0.2">
      <c r="A22" s="57"/>
      <c r="B22"/>
      <c r="C22" s="172"/>
      <c r="D22" s="172"/>
      <c r="E22" s="173"/>
      <c r="F22" s="174"/>
      <c r="G22" s="172"/>
      <c r="H22" s="172"/>
      <c r="I22" s="172"/>
      <c r="J22" s="172"/>
      <c r="K22" s="172"/>
      <c r="L22" s="172"/>
      <c r="O22"/>
      <c r="P22"/>
      <c r="Q22"/>
      <c r="R22"/>
    </row>
    <row r="23" spans="1:18" x14ac:dyDescent="0.2">
      <c r="A23" s="57"/>
      <c r="B23"/>
      <c r="C23" s="172"/>
      <c r="D23" s="172"/>
      <c r="E23" s="173"/>
      <c r="F23" s="174"/>
      <c r="G23" s="172"/>
      <c r="H23" s="172"/>
      <c r="I23" s="172"/>
      <c r="J23" s="172"/>
      <c r="K23" s="172"/>
      <c r="L23" s="172"/>
      <c r="O23"/>
      <c r="P23"/>
      <c r="Q23"/>
      <c r="R23"/>
    </row>
    <row r="24" spans="1:18" x14ac:dyDescent="0.2">
      <c r="A24" s="57"/>
      <c r="B24"/>
      <c r="C24" s="172"/>
      <c r="D24" s="172"/>
      <c r="E24" s="173"/>
      <c r="F24" s="174"/>
      <c r="G24" s="172"/>
      <c r="H24" s="172"/>
      <c r="I24" s="172"/>
      <c r="J24" s="172"/>
      <c r="K24" s="172"/>
      <c r="L24" s="172"/>
      <c r="O24"/>
      <c r="P24"/>
      <c r="Q24"/>
      <c r="R24"/>
    </row>
    <row r="25" spans="1:18" x14ac:dyDescent="0.2">
      <c r="A25" s="57"/>
      <c r="B25"/>
      <c r="C25" s="172"/>
      <c r="D25" s="172"/>
      <c r="E25" s="173"/>
      <c r="F25" s="174"/>
      <c r="G25" s="172"/>
      <c r="H25" s="172"/>
      <c r="I25" s="172"/>
      <c r="J25" s="172"/>
      <c r="K25" s="172"/>
      <c r="L25" s="172"/>
      <c r="O25"/>
      <c r="P25"/>
      <c r="Q25"/>
      <c r="R25"/>
    </row>
    <row r="26" spans="1:18" x14ac:dyDescent="0.2">
      <c r="A26" s="57"/>
      <c r="B26"/>
      <c r="C26" s="172"/>
      <c r="D26" s="172"/>
      <c r="E26" s="173"/>
      <c r="F26" s="174"/>
      <c r="G26" s="172"/>
      <c r="H26" s="172"/>
      <c r="I26" s="172"/>
      <c r="J26" s="172"/>
      <c r="K26" s="172"/>
      <c r="L26" s="172"/>
      <c r="O26"/>
      <c r="P26"/>
      <c r="Q26"/>
      <c r="R26"/>
    </row>
    <row r="27" spans="1:18" x14ac:dyDescent="0.2">
      <c r="A27" s="57"/>
      <c r="B27"/>
      <c r="C27" s="172"/>
      <c r="D27" s="172"/>
      <c r="E27" s="173"/>
      <c r="F27" s="174"/>
      <c r="G27" s="172"/>
      <c r="H27" s="172"/>
      <c r="I27" s="172"/>
      <c r="J27" s="172"/>
      <c r="K27" s="172"/>
      <c r="L27" s="172"/>
      <c r="O27"/>
      <c r="P27"/>
      <c r="Q27"/>
      <c r="R27"/>
    </row>
    <row r="28" spans="1:18" x14ac:dyDescent="0.2">
      <c r="A28" s="57"/>
      <c r="B28"/>
      <c r="C28" s="172"/>
      <c r="D28" s="172"/>
      <c r="E28" s="173"/>
      <c r="F28" s="174"/>
      <c r="G28" s="172"/>
      <c r="H28" s="172"/>
      <c r="I28" s="172"/>
      <c r="J28" s="172"/>
      <c r="K28" s="172"/>
      <c r="L28" s="172"/>
      <c r="O28"/>
      <c r="P28"/>
      <c r="Q28"/>
      <c r="R28"/>
    </row>
    <row r="29" spans="1:18" x14ac:dyDescent="0.2">
      <c r="A29" s="57"/>
      <c r="B29"/>
      <c r="C29" s="172"/>
      <c r="D29" s="172"/>
      <c r="E29" s="173"/>
      <c r="F29" s="174"/>
      <c r="G29" s="172"/>
      <c r="H29" s="172"/>
      <c r="I29" s="172"/>
      <c r="J29" s="172"/>
      <c r="K29" s="172"/>
      <c r="L29" s="172"/>
      <c r="O29"/>
      <c r="P29"/>
      <c r="Q29"/>
      <c r="R29"/>
    </row>
    <row r="30" spans="1:18" x14ac:dyDescent="0.2">
      <c r="A30" s="57"/>
      <c r="B30"/>
      <c r="C30" s="172"/>
      <c r="D30" s="172"/>
      <c r="E30" s="173"/>
      <c r="F30" s="174"/>
      <c r="G30" s="172"/>
      <c r="H30" s="172"/>
      <c r="I30" s="172"/>
      <c r="J30" s="172"/>
      <c r="K30" s="172"/>
      <c r="L30" s="172"/>
      <c r="O30"/>
      <c r="P30"/>
      <c r="Q30"/>
      <c r="R30"/>
    </row>
    <row r="31" spans="1:18" x14ac:dyDescent="0.2">
      <c r="A31" s="57"/>
      <c r="B31"/>
      <c r="C31" s="172"/>
      <c r="D31" s="172"/>
      <c r="E31" s="173"/>
      <c r="F31" s="174"/>
      <c r="G31" s="172"/>
      <c r="H31" s="172"/>
      <c r="I31" s="172"/>
      <c r="J31" s="172"/>
      <c r="K31" s="172"/>
      <c r="L31" s="172"/>
      <c r="O31"/>
      <c r="P31"/>
      <c r="Q31"/>
      <c r="R31"/>
    </row>
    <row r="32" spans="1:18" x14ac:dyDescent="0.2">
      <c r="A32" s="57"/>
      <c r="B32" s="57"/>
      <c r="C32" s="57"/>
      <c r="D32" s="57"/>
      <c r="E32" s="57"/>
      <c r="F32" s="171"/>
      <c r="G32" s="171"/>
      <c r="H32" s="57"/>
      <c r="I32" s="57"/>
      <c r="J32" s="57"/>
      <c r="K32" s="57"/>
      <c r="O32"/>
      <c r="P32"/>
      <c r="Q32"/>
      <c r="R32"/>
    </row>
    <row r="33" spans="1:18" ht="13.5" thickBot="1" x14ac:dyDescent="0.25">
      <c r="A33" s="57"/>
      <c r="B33" s="57"/>
      <c r="C33" s="57"/>
      <c r="D33" s="57"/>
      <c r="E33" s="57"/>
      <c r="F33" s="57"/>
      <c r="G33" s="57"/>
      <c r="H33" s="57"/>
      <c r="I33" s="57"/>
      <c r="J33" s="57"/>
      <c r="K33" s="57"/>
      <c r="O33"/>
      <c r="P33"/>
      <c r="Q33"/>
      <c r="R33"/>
    </row>
    <row r="34" spans="1:18" ht="21.75" customHeight="1" thickBot="1" x14ac:dyDescent="0.25">
      <c r="A34" s="138" t="s">
        <v>22</v>
      </c>
      <c r="B34" s="139" t="s">
        <v>234</v>
      </c>
      <c r="C34" s="166"/>
      <c r="D34" s="166"/>
      <c r="E34" s="166"/>
      <c r="F34" s="166"/>
      <c r="G34" s="166"/>
      <c r="H34" s="167"/>
      <c r="I34" s="167"/>
      <c r="J34" s="168"/>
      <c r="K34" s="169"/>
      <c r="L34" s="51"/>
    </row>
    <row r="35" spans="1:18" x14ac:dyDescent="0.2">
      <c r="A35" s="57"/>
      <c r="B35" s="57"/>
      <c r="C35" s="57"/>
      <c r="D35" s="57"/>
      <c r="E35" s="57"/>
      <c r="F35" s="57"/>
      <c r="G35" s="57"/>
      <c r="H35" s="57"/>
      <c r="I35" s="57"/>
      <c r="J35" s="57"/>
      <c r="K35" s="57"/>
    </row>
    <row r="36" spans="1:18" ht="45.75" customHeight="1" x14ac:dyDescent="0.2">
      <c r="A36" s="57"/>
      <c r="B36"/>
      <c r="C36" s="356" t="s">
        <v>401</v>
      </c>
      <c r="D36" s="170" t="s">
        <v>67</v>
      </c>
      <c r="E36" s="170" t="s">
        <v>151</v>
      </c>
      <c r="F36" s="170" t="s">
        <v>152</v>
      </c>
      <c r="G36" s="170" t="s">
        <v>252</v>
      </c>
      <c r="H36" s="170" t="s">
        <v>136</v>
      </c>
      <c r="I36" s="170" t="s">
        <v>253</v>
      </c>
      <c r="J36" s="57"/>
      <c r="K36" s="57"/>
    </row>
    <row r="37" spans="1:18" x14ac:dyDescent="0.2">
      <c r="A37" s="57"/>
      <c r="B37"/>
      <c r="C37" s="172"/>
      <c r="D37" s="172"/>
      <c r="E37" s="173"/>
      <c r="F37" s="174"/>
      <c r="G37" s="172"/>
      <c r="H37" s="172"/>
      <c r="I37" s="172"/>
      <c r="J37" s="57"/>
      <c r="K37" s="57"/>
    </row>
    <row r="38" spans="1:18" x14ac:dyDescent="0.2">
      <c r="A38" s="57"/>
      <c r="B38"/>
      <c r="C38" s="172"/>
      <c r="D38" s="172"/>
      <c r="E38" s="173"/>
      <c r="F38" s="174"/>
      <c r="G38" s="172"/>
      <c r="H38" s="172"/>
      <c r="I38" s="172"/>
      <c r="J38" s="57"/>
      <c r="K38" s="57"/>
    </row>
    <row r="39" spans="1:18" x14ac:dyDescent="0.2">
      <c r="A39" s="57"/>
      <c r="B39"/>
      <c r="C39" s="172"/>
      <c r="D39" s="172"/>
      <c r="E39" s="173"/>
      <c r="F39" s="174"/>
      <c r="G39" s="172"/>
      <c r="H39" s="172"/>
      <c r="I39" s="172"/>
      <c r="J39" s="57"/>
      <c r="K39" s="57"/>
    </row>
    <row r="40" spans="1:18" x14ac:dyDescent="0.2">
      <c r="A40" s="57"/>
      <c r="B40"/>
      <c r="C40" s="172"/>
      <c r="D40" s="172"/>
      <c r="E40" s="173"/>
      <c r="F40" s="174"/>
      <c r="G40" s="172"/>
      <c r="H40" s="172"/>
      <c r="I40" s="172"/>
      <c r="J40" s="57"/>
      <c r="K40" s="57"/>
    </row>
    <row r="41" spans="1:18" x14ac:dyDescent="0.2">
      <c r="A41" s="57"/>
      <c r="B41"/>
      <c r="C41" s="172"/>
      <c r="D41" s="172"/>
      <c r="E41" s="173"/>
      <c r="F41" s="174"/>
      <c r="G41" s="172"/>
      <c r="H41" s="172"/>
      <c r="I41" s="172"/>
      <c r="J41" s="57"/>
      <c r="K41" s="57"/>
    </row>
    <row r="42" spans="1:18" x14ac:dyDescent="0.2">
      <c r="A42" s="57"/>
      <c r="B42"/>
      <c r="C42" s="172"/>
      <c r="D42" s="172"/>
      <c r="E42" s="173"/>
      <c r="F42" s="174"/>
      <c r="G42" s="172"/>
      <c r="H42" s="172"/>
      <c r="I42" s="172"/>
      <c r="J42" s="57"/>
      <c r="K42" s="57"/>
    </row>
    <row r="43" spans="1:18" x14ac:dyDescent="0.2">
      <c r="A43" s="57"/>
      <c r="B43"/>
      <c r="C43" s="172"/>
      <c r="D43" s="172"/>
      <c r="E43" s="173"/>
      <c r="F43" s="174"/>
      <c r="G43" s="172"/>
      <c r="H43" s="172"/>
      <c r="I43" s="172"/>
      <c r="J43" s="57"/>
      <c r="K43" s="57"/>
    </row>
    <row r="44" spans="1:18" x14ac:dyDescent="0.2">
      <c r="A44" s="57"/>
      <c r="B44"/>
      <c r="C44" s="172"/>
      <c r="D44" s="172"/>
      <c r="E44" s="173"/>
      <c r="F44" s="174"/>
      <c r="G44" s="172"/>
      <c r="H44" s="172"/>
      <c r="I44" s="172"/>
      <c r="J44" s="57"/>
      <c r="K44" s="57"/>
    </row>
    <row r="45" spans="1:18" x14ac:dyDescent="0.2">
      <c r="A45" s="57"/>
      <c r="B45"/>
      <c r="C45" s="172"/>
      <c r="D45" s="172"/>
      <c r="E45" s="173"/>
      <c r="F45" s="174"/>
      <c r="G45" s="172"/>
      <c r="H45" s="172"/>
      <c r="I45" s="172"/>
      <c r="J45" s="57"/>
      <c r="K45" s="57"/>
    </row>
    <row r="46" spans="1:18" x14ac:dyDescent="0.2">
      <c r="A46" s="57"/>
      <c r="B46"/>
      <c r="C46" s="172"/>
      <c r="D46" s="172"/>
      <c r="E46" s="173"/>
      <c r="F46" s="174"/>
      <c r="G46" s="172"/>
      <c r="H46" s="172"/>
      <c r="I46" s="172"/>
      <c r="J46" s="57"/>
      <c r="K46" s="57"/>
    </row>
    <row r="47" spans="1:18" x14ac:dyDescent="0.2">
      <c r="A47" s="57"/>
      <c r="B47"/>
      <c r="C47" s="172"/>
      <c r="D47" s="172"/>
      <c r="E47" s="173"/>
      <c r="F47" s="174"/>
      <c r="G47" s="172"/>
      <c r="H47" s="172"/>
      <c r="I47" s="172"/>
      <c r="J47" s="57"/>
      <c r="K47" s="57"/>
    </row>
    <row r="48" spans="1:18" x14ac:dyDescent="0.2">
      <c r="A48" s="57"/>
      <c r="B48"/>
      <c r="C48" s="172"/>
      <c r="D48" s="172"/>
      <c r="E48" s="173"/>
      <c r="F48" s="174"/>
      <c r="G48" s="172"/>
      <c r="H48" s="172"/>
      <c r="I48" s="172"/>
      <c r="J48" s="57"/>
      <c r="K48" s="57"/>
    </row>
    <row r="49" spans="1:11" x14ac:dyDescent="0.2">
      <c r="A49" s="57"/>
      <c r="B49"/>
      <c r="C49" s="172"/>
      <c r="D49" s="172"/>
      <c r="E49" s="173"/>
      <c r="F49" s="174"/>
      <c r="G49" s="172"/>
      <c r="H49" s="172"/>
      <c r="I49" s="172"/>
      <c r="J49" s="57"/>
      <c r="K49" s="57"/>
    </row>
    <row r="50" spans="1:11" x14ac:dyDescent="0.2">
      <c r="A50" s="57"/>
      <c r="B50"/>
      <c r="C50" s="172"/>
      <c r="D50" s="172"/>
      <c r="E50" s="173"/>
      <c r="F50" s="174"/>
      <c r="G50" s="172"/>
      <c r="H50" s="172"/>
      <c r="I50" s="172"/>
      <c r="J50" s="57"/>
      <c r="K50" s="57"/>
    </row>
    <row r="51" spans="1:11" x14ac:dyDescent="0.2">
      <c r="A51" s="57"/>
      <c r="B51"/>
      <c r="C51" s="172"/>
      <c r="D51" s="172"/>
      <c r="E51" s="173"/>
      <c r="F51" s="174"/>
      <c r="G51" s="172"/>
      <c r="H51" s="172"/>
      <c r="I51" s="172"/>
      <c r="J51" s="57"/>
      <c r="K51" s="57"/>
    </row>
    <row r="52" spans="1:11" x14ac:dyDescent="0.2">
      <c r="A52" s="57"/>
      <c r="B52"/>
      <c r="C52" s="172"/>
      <c r="D52" s="172"/>
      <c r="E52" s="173"/>
      <c r="F52" s="174"/>
      <c r="G52" s="172"/>
      <c r="H52" s="172"/>
      <c r="I52" s="172"/>
      <c r="J52" s="57"/>
      <c r="K52" s="57"/>
    </row>
    <row r="53" spans="1:11" x14ac:dyDescent="0.2">
      <c r="A53" s="57"/>
      <c r="B53"/>
      <c r="C53" s="172"/>
      <c r="D53" s="172"/>
      <c r="E53" s="173"/>
      <c r="F53" s="174"/>
      <c r="G53" s="172"/>
      <c r="H53" s="172"/>
      <c r="I53" s="172"/>
      <c r="J53" s="57"/>
      <c r="K53" s="57"/>
    </row>
    <row r="54" spans="1:11" x14ac:dyDescent="0.2">
      <c r="A54" s="57"/>
      <c r="B54"/>
      <c r="C54" s="172"/>
      <c r="D54" s="172"/>
      <c r="E54" s="173"/>
      <c r="F54" s="174"/>
      <c r="G54" s="172"/>
      <c r="H54" s="172"/>
      <c r="I54" s="172"/>
      <c r="J54" s="57"/>
      <c r="K54" s="57"/>
    </row>
    <row r="55" spans="1:11" x14ac:dyDescent="0.2">
      <c r="A55" s="57"/>
      <c r="B55"/>
      <c r="C55" s="172"/>
      <c r="D55" s="172"/>
      <c r="E55" s="173"/>
      <c r="F55" s="174"/>
      <c r="G55" s="172"/>
      <c r="H55" s="172"/>
      <c r="I55" s="172"/>
      <c r="J55" s="57"/>
      <c r="K55" s="57"/>
    </row>
    <row r="56" spans="1:11" x14ac:dyDescent="0.2">
      <c r="A56" s="57"/>
      <c r="B56"/>
      <c r="C56" s="172"/>
      <c r="D56" s="172"/>
      <c r="E56" s="173"/>
      <c r="F56" s="174"/>
      <c r="G56" s="172"/>
      <c r="H56" s="172"/>
      <c r="I56" s="172"/>
      <c r="J56" s="57"/>
      <c r="K56" s="57"/>
    </row>
    <row r="57" spans="1:11" x14ac:dyDescent="0.2">
      <c r="A57" s="57"/>
      <c r="B57" s="57"/>
      <c r="C57" s="57"/>
      <c r="D57" s="57"/>
      <c r="E57" s="57"/>
      <c r="F57" s="57"/>
      <c r="G57" s="57"/>
      <c r="H57" s="57"/>
      <c r="I57" s="57"/>
      <c r="J57" s="57"/>
      <c r="K57" s="57"/>
    </row>
    <row r="58" spans="1:11" x14ac:dyDescent="0.2">
      <c r="A58" s="57"/>
      <c r="B58" s="57"/>
      <c r="C58" s="57"/>
      <c r="D58" s="57"/>
      <c r="E58" s="57"/>
      <c r="F58" s="57"/>
      <c r="G58" s="57"/>
      <c r="H58" s="57"/>
      <c r="I58" s="57"/>
      <c r="J58" s="57"/>
      <c r="K58" s="57"/>
    </row>
  </sheetData>
  <sheetProtection algorithmName="SHA-512" hashValue="FDVkFjcVAg2qas93JjP2EdMVl59NmUNdDig7IfUclGu6DpIN9Duk3+gE9B42jZibH/GTbNL7jOmmuyRwP8n3YA==" saltValue="OHmxXjYnzoz3s3M/arI9sg==" spinCount="100000" sheet="1" objects="1" scenarios="1"/>
  <mergeCells count="5">
    <mergeCell ref="I1:J1"/>
    <mergeCell ref="A6:J6"/>
    <mergeCell ref="A4:J4"/>
    <mergeCell ref="D8:I8"/>
    <mergeCell ref="A8:B8"/>
  </mergeCells>
  <printOptions horizontalCentered="1"/>
  <pageMargins left="0.78740157480314965" right="0.78740157480314965" top="0.78740157480314965" bottom="0.78740157480314965" header="0.31496062992125984" footer="0.47244094488188981"/>
  <pageSetup paperSize="9" scale="85" fitToHeight="0" orientation="landscape"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33" max="10"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1000000}">
          <x14:formula1>
            <xm:f>Backup!$A$6:$A$7</xm:f>
          </x14:formula1>
          <xm:sqref>E15:E31</xm:sqref>
        </x14:dataValidation>
        <x14:dataValidation type="list" allowBlank="1" showInputMessage="1" showErrorMessage="1" xr:uid="{00000000-0002-0000-0A00-000002000000}">
          <x14:formula1>
            <xm:f>Backup!$A$10:$A$12</xm:f>
          </x14:formula1>
          <xm:sqref>I15:I31</xm:sqref>
        </x14:dataValidation>
        <x14:dataValidation type="list" allowBlank="1" showInputMessage="1" showErrorMessage="1" xr:uid="{00000000-0002-0000-0A00-000004000000}">
          <x14:formula1>
            <xm:f>Backup!$A$10:$A$11</xm:f>
          </x14:formula1>
          <xm:sqref>I37:I56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B1:F47"/>
  <sheetViews>
    <sheetView showGridLines="0" zoomScaleNormal="100" zoomScaleSheetLayoutView="100" workbookViewId="0">
      <selection activeCell="H22" sqref="H22"/>
    </sheetView>
  </sheetViews>
  <sheetFormatPr baseColWidth="10" defaultColWidth="11.42578125" defaultRowHeight="12.75" x14ac:dyDescent="0.2"/>
  <cols>
    <col min="1" max="1" width="3.7109375" style="43" customWidth="1"/>
    <col min="2" max="2" width="8.42578125" style="127" customWidth="1"/>
    <col min="3" max="3" width="5.28515625" style="127" customWidth="1"/>
    <col min="4" max="4" width="85.140625" style="43" customWidth="1"/>
    <col min="5" max="16384" width="11.42578125" style="43"/>
  </cols>
  <sheetData>
    <row r="1" spans="2:6" ht="18" x14ac:dyDescent="0.2">
      <c r="B1" s="244" t="s">
        <v>20</v>
      </c>
      <c r="C1" s="4"/>
    </row>
    <row r="2" spans="2:6" ht="18" x14ac:dyDescent="0.2">
      <c r="B2" s="244" t="s">
        <v>462</v>
      </c>
      <c r="C2" s="4"/>
    </row>
    <row r="3" spans="2:6" ht="13.5" customHeight="1" x14ac:dyDescent="0.2">
      <c r="B3" s="445"/>
      <c r="C3" s="445"/>
    </row>
    <row r="4" spans="2:6" ht="18.95" customHeight="1" x14ac:dyDescent="0.2">
      <c r="B4" s="799" t="s">
        <v>24</v>
      </c>
      <c r="C4" s="799"/>
      <c r="D4" s="800"/>
    </row>
    <row r="5" spans="2:6" ht="18.95" customHeight="1" x14ac:dyDescent="0.2">
      <c r="B5" s="446" t="s">
        <v>89</v>
      </c>
      <c r="C5" s="446"/>
      <c r="D5" s="446"/>
      <c r="E5" s="447"/>
      <c r="F5" s="447"/>
    </row>
    <row r="6" spans="2:6" s="44" customFormat="1" ht="18.95" customHeight="1" x14ac:dyDescent="0.2">
      <c r="B6" s="448"/>
      <c r="C6" s="448"/>
      <c r="D6" s="448"/>
      <c r="E6" s="447"/>
      <c r="F6" s="447"/>
    </row>
    <row r="7" spans="2:6" s="135" customFormat="1" ht="31.5" x14ac:dyDescent="0.2">
      <c r="B7" s="402" t="s">
        <v>194</v>
      </c>
      <c r="C7" s="803"/>
      <c r="D7" s="803"/>
      <c r="E7" s="449"/>
      <c r="F7" s="449"/>
    </row>
    <row r="8" spans="2:6" x14ac:dyDescent="0.2">
      <c r="B8" s="450"/>
      <c r="C8" s="450"/>
      <c r="D8" s="451"/>
      <c r="E8" s="61"/>
      <c r="F8" s="61"/>
    </row>
    <row r="9" spans="2:6" ht="25.5" customHeight="1" x14ac:dyDescent="0.2">
      <c r="B9" s="452" t="s">
        <v>16</v>
      </c>
      <c r="C9" s="801" t="s">
        <v>17</v>
      </c>
      <c r="D9" s="802"/>
    </row>
    <row r="10" spans="2:6" ht="25.5" customHeight="1" x14ac:dyDescent="0.2">
      <c r="B10" s="453">
        <v>0</v>
      </c>
      <c r="C10" s="454" t="s">
        <v>321</v>
      </c>
      <c r="D10" s="455"/>
    </row>
    <row r="11" spans="2:6" ht="25.5" customHeight="1" x14ac:dyDescent="0.2">
      <c r="B11" s="453"/>
      <c r="C11" s="609" t="s">
        <v>372</v>
      </c>
      <c r="D11" s="458" t="str">
        <f>'0a Vorlaufkosten Los B'!B1</f>
        <v>Vorlaufkosten Los B</v>
      </c>
    </row>
    <row r="12" spans="2:6" ht="25.5" customHeight="1" x14ac:dyDescent="0.2">
      <c r="B12" s="453"/>
      <c r="C12" s="609" t="s">
        <v>373</v>
      </c>
      <c r="D12" s="458" t="str">
        <f>'0b Vorlaufkosten O2'!B1</f>
        <v>Vorlaufkosten Option Rennsteig RB 49</v>
      </c>
    </row>
    <row r="13" spans="2:6" ht="25.5" customHeight="1" x14ac:dyDescent="0.2">
      <c r="B13" s="456"/>
      <c r="C13" s="457" t="s">
        <v>475</v>
      </c>
      <c r="D13" s="458" t="str">
        <f>'0c Vorlaufkosten O3'!B1</f>
        <v>Vorlaufkosten Option Stundentakt RB 50</v>
      </c>
    </row>
    <row r="14" spans="2:6" ht="24.75" customHeight="1" x14ac:dyDescent="0.2">
      <c r="B14" s="459">
        <v>1</v>
      </c>
      <c r="C14" s="460" t="s">
        <v>324</v>
      </c>
      <c r="D14" s="461"/>
    </row>
    <row r="15" spans="2:6" ht="24.75" customHeight="1" x14ac:dyDescent="0.2">
      <c r="B15" s="459"/>
      <c r="C15" s="462" t="s">
        <v>346</v>
      </c>
      <c r="D15" s="463" t="str">
        <f>'1a Kostenrechnung Los B '!B1</f>
        <v>Kostenrechnung Los B</v>
      </c>
    </row>
    <row r="16" spans="2:6" ht="24.75" customHeight="1" x14ac:dyDescent="0.2">
      <c r="B16" s="459"/>
      <c r="C16" s="462" t="s">
        <v>347</v>
      </c>
      <c r="D16" s="463" t="str">
        <f>'1b Kostenrechnung O2'!B1</f>
        <v>Kostenrechnung Option Rennsteig RB 49</v>
      </c>
    </row>
    <row r="17" spans="2:4" ht="24.75" customHeight="1" x14ac:dyDescent="0.2">
      <c r="B17" s="459"/>
      <c r="C17" s="462" t="s">
        <v>435</v>
      </c>
      <c r="D17" s="463" t="str">
        <f>'1c Kostenrechnung O3'!B1</f>
        <v>Kostenrechnung Option Stundentakt RB 50</v>
      </c>
    </row>
    <row r="18" spans="2:4" ht="24.75" customHeight="1" x14ac:dyDescent="0.2">
      <c r="B18" s="459"/>
      <c r="C18" s="462" t="s">
        <v>476</v>
      </c>
      <c r="D18" s="463" t="str">
        <f>'1d Kostenrechnung VO 2037'!B1</f>
        <v>Kostenrechnung Verlängerungsoption 2037 BI_94  Los B</v>
      </c>
    </row>
    <row r="19" spans="2:4" ht="24.75" customHeight="1" x14ac:dyDescent="0.2">
      <c r="B19" s="459"/>
      <c r="C19" s="462" t="s">
        <v>520</v>
      </c>
      <c r="D19" s="463" t="str">
        <f>'1e Kostenrechnung VO 2038'!B1</f>
        <v>Kostenrechnung Verlängerungsoption 2038 Los B</v>
      </c>
    </row>
    <row r="20" spans="2:4" ht="24.75" customHeight="1" x14ac:dyDescent="0.2">
      <c r="B20" s="459"/>
      <c r="C20" s="462" t="s">
        <v>551</v>
      </c>
      <c r="D20" s="463" t="str">
        <f>'1f Kostenrechnung O2 VO 2037'!B1</f>
        <v>Kostenrechnung Verlängerungsoption 2037 Option Rennsteig RB 49</v>
      </c>
    </row>
    <row r="21" spans="2:4" ht="24.75" customHeight="1" x14ac:dyDescent="0.2">
      <c r="B21" s="459"/>
      <c r="C21" s="462" t="s">
        <v>552</v>
      </c>
      <c r="D21" s="463" t="str">
        <f>'1g Kostenrechnung O2 VO 2038'!B1</f>
        <v>Kostenrechnung Verlängerungsoption 2038 Option Rennsteig RB 49</v>
      </c>
    </row>
    <row r="22" spans="2:4" ht="24.75" customHeight="1" x14ac:dyDescent="0.2">
      <c r="B22" s="459"/>
      <c r="C22" s="462" t="s">
        <v>553</v>
      </c>
      <c r="D22" s="463" t="str">
        <f>'1h Kostenrechnung O3 VO 2037'!B1</f>
        <v>Kostenrechnung Verlängerungsoption 2037 Option Stundentakt RB 50</v>
      </c>
    </row>
    <row r="23" spans="2:4" ht="24.75" customHeight="1" x14ac:dyDescent="0.2">
      <c r="B23" s="459"/>
      <c r="C23" s="462" t="s">
        <v>554</v>
      </c>
      <c r="D23" s="463" t="str">
        <f>'1i Kostenrechnung O3 VO 2038'!B1</f>
        <v>Kostenrechnung Verlängerungsoption 2038 Option Stundentakt RB 50</v>
      </c>
    </row>
    <row r="24" spans="2:4" ht="24.75" customHeight="1" x14ac:dyDescent="0.2">
      <c r="B24" s="465">
        <v>2</v>
      </c>
      <c r="C24" s="460" t="s">
        <v>87</v>
      </c>
      <c r="D24" s="461"/>
    </row>
    <row r="25" spans="2:4" ht="24.75" customHeight="1" x14ac:dyDescent="0.2">
      <c r="B25" s="459"/>
      <c r="C25" s="462" t="s">
        <v>439</v>
      </c>
      <c r="D25" s="463" t="str">
        <f>'2a Fahrzeuge Los B'!B1</f>
        <v>Fahrzeuge Grundangebot</v>
      </c>
    </row>
    <row r="26" spans="2:4" ht="24.75" customHeight="1" x14ac:dyDescent="0.2">
      <c r="B26" s="459"/>
      <c r="C26" s="464" t="s">
        <v>440</v>
      </c>
      <c r="D26" s="466" t="str">
        <f>'2b Fahrzeuge O2'!B1</f>
        <v>Fahrzeuge Option Rennsteig RB 49</v>
      </c>
    </row>
    <row r="27" spans="2:4" ht="24.75" customHeight="1" x14ac:dyDescent="0.2">
      <c r="B27" s="459"/>
      <c r="C27" s="464" t="s">
        <v>479</v>
      </c>
      <c r="D27" s="466" t="str">
        <f>'2c Fahrzeuge O3'!B1</f>
        <v>Fahrzeuge Option Stundentakt RB 50</v>
      </c>
    </row>
    <row r="28" spans="2:4" ht="28.5" customHeight="1" x14ac:dyDescent="0.2">
      <c r="B28" s="465">
        <v>3</v>
      </c>
      <c r="C28" s="804" t="s">
        <v>506</v>
      </c>
      <c r="D28" s="805"/>
    </row>
    <row r="29" spans="2:4" ht="24.75" customHeight="1" x14ac:dyDescent="0.2">
      <c r="B29" s="459"/>
      <c r="C29" s="464">
        <v>3</v>
      </c>
      <c r="D29" s="467" t="str">
        <f>'3 zusätzliche Personale'!A3</f>
        <v>Kalkulation der Stundensätze für die zusätzliche Gestellung von Personal gemäß Kapitel 4.11 der Leistungsbeschreibung</v>
      </c>
    </row>
    <row r="30" spans="2:4" ht="24.75" customHeight="1" x14ac:dyDescent="0.2">
      <c r="B30" s="465">
        <v>4</v>
      </c>
      <c r="C30" s="468" t="s">
        <v>246</v>
      </c>
      <c r="D30" s="469"/>
    </row>
    <row r="31" spans="2:4" ht="24.75" customHeight="1" x14ac:dyDescent="0.2">
      <c r="B31" s="470"/>
      <c r="C31" s="471">
        <v>4</v>
      </c>
      <c r="D31" s="467" t="str">
        <f>'4 Vertrieb'!A3</f>
        <v xml:space="preserve">Kalkulation der Vertriebskosten </v>
      </c>
    </row>
    <row r="32" spans="2:4" ht="24.75" customHeight="1" x14ac:dyDescent="0.2">
      <c r="B32" s="472">
        <v>5</v>
      </c>
      <c r="C32" s="473" t="s">
        <v>396</v>
      </c>
      <c r="D32" s="469"/>
    </row>
    <row r="33" spans="2:4" ht="24.75" customHeight="1" x14ac:dyDescent="0.2">
      <c r="B33" s="474"/>
      <c r="C33" s="475">
        <v>5</v>
      </c>
      <c r="D33" s="476" t="str">
        <f>'5 Mehrqualität'!A3</f>
        <v>Wertungsrelevante Ausstattungs- und Servicemerkmale</v>
      </c>
    </row>
    <row r="34" spans="2:4" ht="24.75" customHeight="1" x14ac:dyDescent="0.2">
      <c r="B34" s="465">
        <v>6</v>
      </c>
      <c r="C34" s="477" t="s">
        <v>247</v>
      </c>
      <c r="D34" s="466"/>
    </row>
    <row r="35" spans="2:4" ht="24.75" customHeight="1" x14ac:dyDescent="0.2">
      <c r="B35" s="459"/>
      <c r="C35" s="471" t="s">
        <v>349</v>
      </c>
      <c r="D35" s="466" t="str">
        <f>'6a effektivePreisgleitung LosB '!C1</f>
        <v xml:space="preserve"> effektive Preisgleitung Los B</v>
      </c>
    </row>
    <row r="36" spans="2:4" ht="24.75" customHeight="1" x14ac:dyDescent="0.2">
      <c r="B36" s="459"/>
      <c r="C36" s="471" t="s">
        <v>350</v>
      </c>
      <c r="D36" s="466" t="str">
        <f>'6b effektivePreisgleitung O2'!C1</f>
        <v xml:space="preserve"> effektive Preisgleitung Option Rennsteig RB 49</v>
      </c>
    </row>
    <row r="37" spans="2:4" ht="24.75" customHeight="1" x14ac:dyDescent="0.2">
      <c r="B37" s="459"/>
      <c r="C37" s="471" t="s">
        <v>443</v>
      </c>
      <c r="D37" s="466" t="str">
        <f>'6c effektivePreisgleitung O3'!C1</f>
        <v xml:space="preserve"> effektive Preisgleitung Option Stundentakt RB 50</v>
      </c>
    </row>
    <row r="38" spans="2:4" ht="24.75" customHeight="1" x14ac:dyDescent="0.2">
      <c r="B38" s="459"/>
      <c r="C38" s="471" t="s">
        <v>484</v>
      </c>
      <c r="D38" s="466" t="str">
        <f>'6d effektivePreisgleitungVO2037'!C1</f>
        <v xml:space="preserve"> effektive Preisgleitung Los B Verlängerungsoption 2037 BI_94</v>
      </c>
    </row>
    <row r="39" spans="2:4" ht="24.75" customHeight="1" x14ac:dyDescent="0.2">
      <c r="B39" s="459"/>
      <c r="C39" s="471" t="s">
        <v>521</v>
      </c>
      <c r="D39" s="466" t="str">
        <f>'6e effektivePreisgleitungVO2038'!C1</f>
        <v xml:space="preserve"> effektive Preisgleitung Los B Verlängerungsoption 2038</v>
      </c>
    </row>
    <row r="40" spans="2:4" ht="24.75" customHeight="1" x14ac:dyDescent="0.2">
      <c r="B40" s="459"/>
      <c r="C40" s="471" t="s">
        <v>555</v>
      </c>
      <c r="D40" s="466" t="str">
        <f>'6f effektivePreisgleitungO2VO37'!C1</f>
        <v xml:space="preserve"> effektive Preisgleitung Verlängerungsoption 2037 Option Rennsteig RB 49</v>
      </c>
    </row>
    <row r="41" spans="2:4" ht="24.75" customHeight="1" x14ac:dyDescent="0.2">
      <c r="B41" s="459"/>
      <c r="C41" s="471" t="s">
        <v>556</v>
      </c>
      <c r="D41" s="466" t="str">
        <f>'6g effektivePreisgleitungO2VO38'!C1</f>
        <v xml:space="preserve"> effektive Preisgleitung Verlängerungsoption 2038 Option Rennsteig RB 49</v>
      </c>
    </row>
    <row r="42" spans="2:4" ht="24.75" customHeight="1" x14ac:dyDescent="0.2">
      <c r="B42" s="459"/>
      <c r="C42" s="471" t="s">
        <v>557</v>
      </c>
      <c r="D42" s="466" t="str">
        <f>'6h effektivePreisgleitungO3VO37'!C1</f>
        <v xml:space="preserve"> effektive Preisgleitung Verlängerungsoption 2037 Option Stundentakt RB 50</v>
      </c>
    </row>
    <row r="43" spans="2:4" ht="24.75" customHeight="1" x14ac:dyDescent="0.2">
      <c r="B43" s="459"/>
      <c r="C43" s="471" t="s">
        <v>558</v>
      </c>
      <c r="D43" s="466" t="str">
        <f>'6i effektivePreisgleitungO3VO38'!C1</f>
        <v xml:space="preserve"> effektive Preisgleitung Verlängerungsoption 2038 Option Stundentakt RB 50</v>
      </c>
    </row>
    <row r="44" spans="2:4" ht="24.95" customHeight="1" x14ac:dyDescent="0.2">
      <c r="B44" s="465">
        <v>7</v>
      </c>
      <c r="C44" s="468" t="s">
        <v>249</v>
      </c>
      <c r="D44" s="469"/>
    </row>
    <row r="45" spans="2:4" ht="24.95" customHeight="1" x14ac:dyDescent="0.2">
      <c r="B45" s="470"/>
      <c r="C45" s="478">
        <v>7</v>
      </c>
      <c r="D45" s="476" t="str">
        <f>'7 Wertung'!D1</f>
        <v>Ermittlung eines Wertungspreises</v>
      </c>
    </row>
    <row r="46" spans="2:4" ht="24.95" customHeight="1" x14ac:dyDescent="0.2">
      <c r="B46" s="465">
        <v>8</v>
      </c>
      <c r="C46" s="468" t="s">
        <v>248</v>
      </c>
      <c r="D46" s="469"/>
    </row>
    <row r="47" spans="2:4" ht="24.95" customHeight="1" x14ac:dyDescent="0.2">
      <c r="B47" s="470"/>
      <c r="C47" s="478">
        <v>8</v>
      </c>
      <c r="D47" s="476" t="str">
        <f>'8 Bestätigung'!C1</f>
        <v>Bestätigung</v>
      </c>
    </row>
  </sheetData>
  <sheetProtection algorithmName="SHA-512" hashValue="WpBfGtx4wj2qd6PFTIcKYXKk1rS5hctlclSFI4M5YTvDTM8rGif9iWGteq1hldn88YgWfPU+pabtFP2AYcIgSg==" saltValue="6D5hQgkPltbj63WJ0zFujA==" spinCount="100000" sheet="1" objects="1" scenarios="1"/>
  <protectedRanges>
    <protectedRange sqref="C7" name="Bereich1"/>
  </protectedRanges>
  <mergeCells count="4">
    <mergeCell ref="B4:D4"/>
    <mergeCell ref="C9:D9"/>
    <mergeCell ref="C7:D7"/>
    <mergeCell ref="C28:D28"/>
  </mergeCells>
  <phoneticPr fontId="0" type="noConversion"/>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C43DD-E2BE-4BD4-899B-7C374204AE90}">
  <sheetPr codeName="Tabelle6"/>
  <dimension ref="A1:K41"/>
  <sheetViews>
    <sheetView showGridLines="0" zoomScaleNormal="100" zoomScaleSheetLayoutView="75" zoomScalePageLayoutView="70" workbookViewId="0">
      <selection activeCell="F17" sqref="F17"/>
    </sheetView>
  </sheetViews>
  <sheetFormatPr baseColWidth="10" defaultColWidth="11.42578125" defaultRowHeight="12.75" x14ac:dyDescent="0.2"/>
  <cols>
    <col min="1" max="1" width="14.140625" style="81" customWidth="1"/>
    <col min="2" max="2" width="42.140625" style="81" customWidth="1"/>
    <col min="3" max="3" width="16" style="81" customWidth="1"/>
    <col min="4" max="4" width="18.140625" style="81" customWidth="1"/>
    <col min="5" max="5" width="15.7109375" style="81" customWidth="1"/>
    <col min="6" max="6" width="13.140625" style="81" customWidth="1"/>
    <col min="7" max="7" width="17" style="81" customWidth="1"/>
    <col min="8" max="8" width="11.42578125" style="81"/>
    <col min="9" max="9" width="12.42578125" style="81" bestFit="1" customWidth="1"/>
    <col min="10" max="10" width="32" style="81" customWidth="1"/>
    <col min="11" max="16384" width="11.42578125" style="81"/>
  </cols>
  <sheetData>
    <row r="1" spans="1:11" s="94" customFormat="1" ht="15.75" customHeight="1" x14ac:dyDescent="0.25">
      <c r="A1" s="616" t="s">
        <v>395</v>
      </c>
      <c r="B1" s="616" t="s">
        <v>396</v>
      </c>
      <c r="C1" s="96"/>
      <c r="D1" s="96"/>
      <c r="G1" s="95"/>
    </row>
    <row r="2" spans="1:11" s="84" customFormat="1" ht="21.75" customHeight="1" x14ac:dyDescent="0.2">
      <c r="A2" s="617" t="str">
        <f>Übersicht!B2</f>
        <v>Südthüringen-Unterfranken-Netz (SUN) Los B</v>
      </c>
      <c r="C2" s="93"/>
      <c r="D2" s="93"/>
      <c r="E2" s="93"/>
      <c r="F2" s="93"/>
      <c r="G2" s="98"/>
    </row>
    <row r="3" spans="1:11" s="91" customFormat="1" ht="15" customHeight="1" x14ac:dyDescent="0.2">
      <c r="A3" s="618" t="s">
        <v>381</v>
      </c>
      <c r="C3" s="92"/>
      <c r="D3" s="92"/>
      <c r="E3" s="92"/>
      <c r="F3" s="92"/>
      <c r="G3" s="98"/>
    </row>
    <row r="4" spans="1:11" ht="15" customHeight="1" x14ac:dyDescent="0.2">
      <c r="A4" s="619"/>
      <c r="C4" s="85"/>
      <c r="D4" s="85"/>
      <c r="E4" s="90"/>
      <c r="F4" s="90"/>
      <c r="G4" s="90"/>
    </row>
    <row r="5" spans="1:11" ht="15" customHeight="1" x14ac:dyDescent="0.2">
      <c r="A5" s="879" t="s">
        <v>89</v>
      </c>
      <c r="B5" s="880"/>
      <c r="C5" s="880"/>
      <c r="D5" s="880"/>
      <c r="E5" s="881"/>
      <c r="F5" s="90"/>
      <c r="G5" s="90"/>
    </row>
    <row r="6" spans="1:11" s="89" customFormat="1" ht="15" customHeight="1" x14ac:dyDescent="0.2"/>
    <row r="7" spans="1:11" s="87" customFormat="1" ht="39.950000000000003" customHeight="1" x14ac:dyDescent="0.25">
      <c r="A7" s="620" t="s">
        <v>194</v>
      </c>
      <c r="B7" s="882">
        <f>Übersicht!C7</f>
        <v>0</v>
      </c>
      <c r="C7" s="882"/>
      <c r="D7" s="882"/>
      <c r="E7" s="882"/>
      <c r="F7" s="86"/>
      <c r="G7" s="86"/>
      <c r="H7" s="88"/>
      <c r="I7" s="88"/>
      <c r="J7" s="88"/>
      <c r="K7" s="88"/>
    </row>
    <row r="8" spans="1:11" s="86" customFormat="1" ht="15" customHeight="1" x14ac:dyDescent="0.2">
      <c r="C8" s="621"/>
      <c r="D8" s="621"/>
    </row>
    <row r="9" spans="1:11" s="86" customFormat="1" ht="82.5" customHeight="1" x14ac:dyDescent="0.2">
      <c r="A9" s="883" t="s">
        <v>399</v>
      </c>
      <c r="B9" s="884"/>
      <c r="C9" s="884"/>
      <c r="D9" s="884"/>
      <c r="E9" s="884"/>
      <c r="F9" s="884"/>
      <c r="G9" s="884"/>
    </row>
    <row r="10" spans="1:11" x14ac:dyDescent="0.2">
      <c r="B10" s="622"/>
      <c r="C10" s="623"/>
      <c r="D10" s="623"/>
      <c r="E10" s="624"/>
      <c r="F10" s="624"/>
    </row>
    <row r="11" spans="1:11" ht="30" customHeight="1" x14ac:dyDescent="0.2">
      <c r="A11" s="883" t="s">
        <v>382</v>
      </c>
      <c r="B11" s="884"/>
      <c r="C11" s="884"/>
      <c r="D11" s="884"/>
      <c r="E11" s="884"/>
      <c r="F11" s="884"/>
      <c r="G11" s="884"/>
    </row>
    <row r="12" spans="1:11" ht="33.75" customHeight="1" thickBot="1" x14ac:dyDescent="0.25">
      <c r="A12" s="82"/>
      <c r="B12" s="625"/>
      <c r="C12" s="623"/>
      <c r="D12" s="623"/>
    </row>
    <row r="13" spans="1:11" ht="13.5" thickBot="1" x14ac:dyDescent="0.25">
      <c r="A13" s="626"/>
      <c r="B13" s="627" t="s">
        <v>199</v>
      </c>
      <c r="C13" s="628" t="s">
        <v>198</v>
      </c>
      <c r="D13" s="628" t="s">
        <v>197</v>
      </c>
      <c r="E13" s="628" t="s">
        <v>196</v>
      </c>
      <c r="F13" s="629" t="s">
        <v>195</v>
      </c>
      <c r="G13" s="630" t="s">
        <v>337</v>
      </c>
    </row>
    <row r="14" spans="1:11" s="84" customFormat="1" ht="84.75" thickBot="1" x14ac:dyDescent="0.25">
      <c r="A14" s="631">
        <v>0</v>
      </c>
      <c r="B14" s="632" t="s">
        <v>383</v>
      </c>
      <c r="C14" s="633" t="s">
        <v>384</v>
      </c>
      <c r="D14" s="634" t="s">
        <v>385</v>
      </c>
      <c r="E14" s="635" t="s">
        <v>386</v>
      </c>
      <c r="F14" s="636" t="s">
        <v>387</v>
      </c>
      <c r="G14" s="637" t="s">
        <v>388</v>
      </c>
    </row>
    <row r="15" spans="1:11" customFormat="1" x14ac:dyDescent="0.2"/>
    <row r="16" spans="1:11" customFormat="1" ht="13.5" customHeight="1" thickBot="1" x14ac:dyDescent="0.25"/>
    <row r="17" spans="1:10" s="85" customFormat="1" ht="39.950000000000003" customHeight="1" x14ac:dyDescent="0.2">
      <c r="A17" s="638">
        <f>A14+1</f>
        <v>1</v>
      </c>
      <c r="B17" s="639" t="s">
        <v>400</v>
      </c>
      <c r="C17" s="669">
        <v>99000</v>
      </c>
      <c r="D17" s="640" t="s">
        <v>389</v>
      </c>
      <c r="E17" s="641">
        <f t="shared" ref="E17:E21" si="0">C17</f>
        <v>99000</v>
      </c>
      <c r="F17" s="642"/>
      <c r="G17" s="643">
        <f>ROUND(IF(OR(F17="ja",F17=1),E17,F17*E17),0)</f>
        <v>0</v>
      </c>
      <c r="H17" s="644"/>
      <c r="J17"/>
    </row>
    <row r="18" spans="1:10" ht="39.950000000000003" customHeight="1" x14ac:dyDescent="0.2">
      <c r="A18" s="645">
        <f>A17+1</f>
        <v>2</v>
      </c>
      <c r="B18" s="667" t="s">
        <v>390</v>
      </c>
      <c r="C18" s="670">
        <v>85000</v>
      </c>
      <c r="D18" s="646" t="s">
        <v>389</v>
      </c>
      <c r="E18" s="647">
        <f t="shared" si="0"/>
        <v>85000</v>
      </c>
      <c r="F18" s="648"/>
      <c r="G18" s="649">
        <f>ROUND(IF(OR(F18="ja",F18=1),E18,F18*E18),0)</f>
        <v>0</v>
      </c>
      <c r="H18" s="650"/>
    </row>
    <row r="19" spans="1:10" ht="39.950000000000003" customHeight="1" x14ac:dyDescent="0.2">
      <c r="A19" s="645">
        <f t="shared" ref="A19:A21" si="1">A18+1</f>
        <v>3</v>
      </c>
      <c r="B19" s="667" t="s">
        <v>397</v>
      </c>
      <c r="C19" s="670">
        <v>377000</v>
      </c>
      <c r="D19" s="646" t="s">
        <v>389</v>
      </c>
      <c r="E19" s="647">
        <f t="shared" si="0"/>
        <v>377000</v>
      </c>
      <c r="F19" s="648"/>
      <c r="G19" s="649">
        <f>ROUND(IF(OR(F19="ja",F19=1),E19,F19*E19),0)</f>
        <v>0</v>
      </c>
    </row>
    <row r="20" spans="1:10" ht="39.950000000000003" customHeight="1" x14ac:dyDescent="0.2">
      <c r="A20" s="645">
        <f t="shared" si="1"/>
        <v>4</v>
      </c>
      <c r="B20" s="667" t="s">
        <v>391</v>
      </c>
      <c r="C20" s="670">
        <v>252000</v>
      </c>
      <c r="D20" s="646" t="s">
        <v>389</v>
      </c>
      <c r="E20" s="647">
        <f t="shared" si="0"/>
        <v>252000</v>
      </c>
      <c r="F20" s="648"/>
      <c r="G20" s="649">
        <f>ROUND(IF(OR(F20="ja",F20=1),E20,F20*E20),0)</f>
        <v>0</v>
      </c>
    </row>
    <row r="21" spans="1:10" ht="39.950000000000003" customHeight="1" thickBot="1" x14ac:dyDescent="0.25">
      <c r="A21" s="645">
        <f t="shared" si="1"/>
        <v>5</v>
      </c>
      <c r="B21" s="668" t="s">
        <v>398</v>
      </c>
      <c r="C21" s="671">
        <v>58000</v>
      </c>
      <c r="D21" s="651" t="s">
        <v>389</v>
      </c>
      <c r="E21" s="652">
        <f t="shared" si="0"/>
        <v>58000</v>
      </c>
      <c r="F21" s="653"/>
      <c r="G21" s="654">
        <f>ROUND(IF(OR(F21="ja",F21=1),E21,F21*E21),0)</f>
        <v>0</v>
      </c>
    </row>
    <row r="22" spans="1:10" customFormat="1" ht="13.5" customHeight="1" thickBot="1" x14ac:dyDescent="0.25"/>
    <row r="23" spans="1:10" ht="24.75" customHeight="1" x14ac:dyDescent="0.2">
      <c r="A23" s="656"/>
      <c r="B23" s="657"/>
      <c r="C23" s="885" t="s">
        <v>392</v>
      </c>
      <c r="D23" s="886"/>
      <c r="E23" s="886"/>
      <c r="F23" s="886"/>
      <c r="G23" s="655">
        <f>SUM(G17:G21)</f>
        <v>0</v>
      </c>
      <c r="H23" s="658"/>
    </row>
    <row r="24" spans="1:10" ht="24.75" customHeight="1" x14ac:dyDescent="0.2">
      <c r="A24" s="656"/>
      <c r="B24" s="659"/>
      <c r="C24" s="875" t="s">
        <v>393</v>
      </c>
      <c r="D24" s="876"/>
      <c r="E24" s="876"/>
      <c r="F24" s="876"/>
      <c r="G24" s="660">
        <f>SUM(C17:C21)</f>
        <v>871000</v>
      </c>
      <c r="I24" s="661"/>
    </row>
    <row r="25" spans="1:10" ht="24.75" customHeight="1" thickBot="1" x14ac:dyDescent="0.25">
      <c r="A25" s="656"/>
      <c r="B25" s="662"/>
      <c r="C25" s="877" t="s">
        <v>394</v>
      </c>
      <c r="D25" s="878"/>
      <c r="E25" s="878"/>
      <c r="F25" s="878"/>
      <c r="G25" s="654">
        <f>IF(G23&lt;G24,G23,G24)</f>
        <v>0</v>
      </c>
      <c r="I25" s="663"/>
    </row>
    <row r="26" spans="1:10" ht="33" customHeight="1" x14ac:dyDescent="0.2">
      <c r="A26" s="83"/>
      <c r="C26" s="664"/>
    </row>
    <row r="27" spans="1:10" x14ac:dyDescent="0.2">
      <c r="A27" s="83"/>
    </row>
    <row r="28" spans="1:10" x14ac:dyDescent="0.2">
      <c r="A28" s="83"/>
    </row>
    <row r="29" spans="1:10" x14ac:dyDescent="0.2">
      <c r="A29" s="83"/>
    </row>
    <row r="30" spans="1:10" x14ac:dyDescent="0.2">
      <c r="A30" s="83"/>
    </row>
    <row r="31" spans="1:10" x14ac:dyDescent="0.2">
      <c r="A31" s="83"/>
    </row>
    <row r="32" spans="1:10" x14ac:dyDescent="0.2">
      <c r="A32" s="83"/>
    </row>
    <row r="33" spans="1:1" x14ac:dyDescent="0.2">
      <c r="A33" s="82"/>
    </row>
    <row r="34" spans="1:1" x14ac:dyDescent="0.2">
      <c r="A34" s="82"/>
    </row>
    <row r="35" spans="1:1" x14ac:dyDescent="0.2">
      <c r="A35" s="82"/>
    </row>
    <row r="36" spans="1:1" x14ac:dyDescent="0.2">
      <c r="A36" s="82"/>
    </row>
    <row r="37" spans="1:1" x14ac:dyDescent="0.2">
      <c r="A37" s="82"/>
    </row>
    <row r="38" spans="1:1" x14ac:dyDescent="0.2">
      <c r="A38" s="82"/>
    </row>
    <row r="39" spans="1:1" x14ac:dyDescent="0.2">
      <c r="A39" s="82"/>
    </row>
    <row r="40" spans="1:1" x14ac:dyDescent="0.2">
      <c r="A40" s="82"/>
    </row>
    <row r="41" spans="1:1" x14ac:dyDescent="0.2">
      <c r="A41" s="82"/>
    </row>
  </sheetData>
  <sheetProtection algorithmName="SHA-512" hashValue="sEhb005vzkWtVTtDsGRfMR5jiVZQ3wztYAhrChkGUCCq6mH0Och195bc/t/nMIs/CBq2LIbVsEbAOrWq5pxrEA==" saltValue="RzaBvyUMj96ZAaCxdxQ+yQ==" spinCount="100000" sheet="1" selectLockedCells="1"/>
  <mergeCells count="7">
    <mergeCell ref="C24:F24"/>
    <mergeCell ref="C25:F25"/>
    <mergeCell ref="A5:E5"/>
    <mergeCell ref="B7:E7"/>
    <mergeCell ref="A9:G9"/>
    <mergeCell ref="A11:G11"/>
    <mergeCell ref="C23:F23"/>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12"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0"/>
  <dimension ref="A1:N39"/>
  <sheetViews>
    <sheetView showGridLines="0" topLeftCell="A19" zoomScaleNormal="100" zoomScaleSheetLayoutView="100" workbookViewId="0">
      <selection activeCell="D26" sqref="D26"/>
    </sheetView>
  </sheetViews>
  <sheetFormatPr baseColWidth="10" defaultColWidth="11.42578125" defaultRowHeight="12.75" x14ac:dyDescent="0.2"/>
  <cols>
    <col min="1" max="1" width="3.7109375" style="97" customWidth="1"/>
    <col min="2" max="2" width="22.7109375" style="97" customWidth="1"/>
    <col min="3" max="3" width="62.5703125" style="97" customWidth="1"/>
    <col min="4" max="7" width="15.7109375" style="97" customWidth="1"/>
    <col min="8" max="8" width="18.140625" style="97" customWidth="1"/>
    <col min="9" max="16384" width="11.42578125" style="97"/>
  </cols>
  <sheetData>
    <row r="1" spans="1:14" ht="21.75" customHeight="1" x14ac:dyDescent="0.2">
      <c r="A1" s="301" t="s">
        <v>348</v>
      </c>
      <c r="C1" s="301" t="s">
        <v>481</v>
      </c>
      <c r="D1" s="119"/>
      <c r="E1" s="119"/>
      <c r="F1" s="119"/>
      <c r="G1" s="118"/>
      <c r="H1" s="117"/>
      <c r="I1" s="117"/>
    </row>
    <row r="2" spans="1:14" ht="21.75" customHeight="1" x14ac:dyDescent="0.2">
      <c r="A2" s="301" t="str">
        <f>Übersicht!B2</f>
        <v>Südthüringen-Unterfranken-Netz (SUN) Los B</v>
      </c>
      <c r="C2" s="118"/>
      <c r="D2" s="119"/>
      <c r="E2" s="119"/>
      <c r="F2" s="119"/>
      <c r="G2" s="118"/>
      <c r="H2" s="117"/>
      <c r="I2" s="117"/>
    </row>
    <row r="3" spans="1:14" ht="15" customHeight="1" x14ac:dyDescent="0.2">
      <c r="A3" s="175" t="s">
        <v>215</v>
      </c>
      <c r="C3" s="118"/>
      <c r="D3" s="119"/>
      <c r="E3" s="119"/>
      <c r="F3" s="119"/>
      <c r="G3" s="118"/>
      <c r="H3" s="117"/>
      <c r="I3" s="117"/>
    </row>
    <row r="4" spans="1:14" s="116" customFormat="1" ht="15" customHeight="1" x14ac:dyDescent="0.2">
      <c r="A4" s="176" t="s">
        <v>214</v>
      </c>
    </row>
    <row r="5" spans="1:14" ht="15" customHeight="1" x14ac:dyDescent="0.2">
      <c r="A5" s="115"/>
    </row>
    <row r="6" spans="1:14" s="111" customFormat="1" ht="15" customHeight="1" x14ac:dyDescent="0.2">
      <c r="A6" s="177" t="str">
        <f>Übersicht!B7</f>
        <v>Bieter:</v>
      </c>
      <c r="C6" s="178">
        <f>Übersicht!C7</f>
        <v>0</v>
      </c>
      <c r="D6" s="113"/>
      <c r="E6" s="113"/>
      <c r="F6" s="113"/>
      <c r="G6" s="113"/>
      <c r="H6" s="113"/>
      <c r="I6" s="112"/>
    </row>
    <row r="7" spans="1:14" s="106" customFormat="1" ht="39.950000000000003" customHeight="1" x14ac:dyDescent="0.25">
      <c r="A7" s="114"/>
      <c r="B7" s="111"/>
      <c r="C7" s="111"/>
      <c r="D7" s="113"/>
      <c r="E7" s="113"/>
      <c r="F7" s="113"/>
      <c r="G7" s="113"/>
      <c r="H7" s="110"/>
      <c r="I7" s="109"/>
      <c r="J7" s="108"/>
      <c r="K7" s="108"/>
      <c r="L7" s="108"/>
      <c r="M7" s="107"/>
      <c r="N7" s="107"/>
    </row>
    <row r="8" spans="1:14" x14ac:dyDescent="0.2">
      <c r="A8" s="298"/>
      <c r="B8" s="282" t="s">
        <v>199</v>
      </c>
      <c r="C8" s="283" t="s">
        <v>198</v>
      </c>
      <c r="D8" s="283" t="s">
        <v>197</v>
      </c>
      <c r="E8" s="283" t="s">
        <v>196</v>
      </c>
      <c r="F8" s="283" t="s">
        <v>195</v>
      </c>
      <c r="G8" s="283" t="s">
        <v>332</v>
      </c>
    </row>
    <row r="9" spans="1:14" ht="52.5" customHeight="1" x14ac:dyDescent="0.2">
      <c r="A9" s="299">
        <v>0</v>
      </c>
      <c r="B9" s="180" t="s">
        <v>2</v>
      </c>
      <c r="C9" s="179" t="s">
        <v>3</v>
      </c>
      <c r="D9" s="180" t="s">
        <v>213</v>
      </c>
      <c r="E9" s="180" t="s">
        <v>281</v>
      </c>
      <c r="F9" s="180" t="s">
        <v>212</v>
      </c>
      <c r="G9" s="180" t="s">
        <v>211</v>
      </c>
      <c r="H9"/>
    </row>
    <row r="10" spans="1:14" ht="24.95" customHeight="1" x14ac:dyDescent="0.2">
      <c r="A10" s="299">
        <v>1</v>
      </c>
      <c r="B10" s="284" t="s">
        <v>9</v>
      </c>
      <c r="C10" s="181" t="str">
        <f>'1a Kostenrechnung Los B '!B25</f>
        <v>Kosten der Vorhaltung und der Instandhaltung</v>
      </c>
      <c r="D10" s="285"/>
      <c r="E10" s="285"/>
      <c r="F10" s="285"/>
      <c r="G10" s="286"/>
      <c r="I10" s="104"/>
    </row>
    <row r="11" spans="1:14" ht="30" customHeight="1" x14ac:dyDescent="0.2">
      <c r="A11" s="299">
        <f>A10+1</f>
        <v>2</v>
      </c>
      <c r="B11" s="287" t="s">
        <v>326</v>
      </c>
      <c r="C11" s="327" t="s">
        <v>95</v>
      </c>
      <c r="D11" s="182">
        <f>'1a Kostenrechnung Los B '!H34</f>
        <v>0</v>
      </c>
      <c r="E11" s="183"/>
      <c r="F11" s="183"/>
      <c r="G11" s="183"/>
    </row>
    <row r="12" spans="1:14" ht="30" customHeight="1" x14ac:dyDescent="0.2">
      <c r="A12" s="299">
        <v>3</v>
      </c>
      <c r="B12" s="287" t="s">
        <v>6</v>
      </c>
      <c r="C12" s="327" t="s">
        <v>327</v>
      </c>
      <c r="D12" s="183"/>
      <c r="E12" s="182">
        <f>'1a Kostenrechnung Los B '!H45</f>
        <v>0</v>
      </c>
      <c r="F12" s="183"/>
      <c r="G12" s="183"/>
    </row>
    <row r="13" spans="1:14" ht="30" customHeight="1" x14ac:dyDescent="0.2">
      <c r="A13" s="299">
        <v>4</v>
      </c>
      <c r="B13" s="287" t="s">
        <v>7</v>
      </c>
      <c r="C13" s="327" t="s">
        <v>102</v>
      </c>
      <c r="D13" s="182">
        <f>'1a Kostenrechnung Los B '!H51</f>
        <v>0</v>
      </c>
      <c r="E13" s="183"/>
      <c r="F13" s="183"/>
      <c r="G13" s="183"/>
    </row>
    <row r="14" spans="1:14" ht="24.95" customHeight="1" x14ac:dyDescent="0.2">
      <c r="A14" s="300">
        <v>5</v>
      </c>
      <c r="B14" s="284" t="s">
        <v>22</v>
      </c>
      <c r="C14" s="181" t="s">
        <v>31</v>
      </c>
      <c r="D14" s="184"/>
      <c r="E14" s="184"/>
      <c r="F14" s="184"/>
      <c r="G14" s="184"/>
    </row>
    <row r="15" spans="1:14" ht="30.75" customHeight="1" x14ac:dyDescent="0.2">
      <c r="A15" s="300">
        <v>6</v>
      </c>
      <c r="B15" s="288" t="s">
        <v>117</v>
      </c>
      <c r="C15" s="185" t="s">
        <v>38</v>
      </c>
      <c r="D15" s="183"/>
      <c r="E15" s="183"/>
      <c r="F15" s="182">
        <f>'1a Kostenrechnung Los B '!H61</f>
        <v>0</v>
      </c>
      <c r="G15" s="183"/>
    </row>
    <row r="16" spans="1:14" s="103" customFormat="1" ht="30" customHeight="1" x14ac:dyDescent="0.2">
      <c r="A16" s="300">
        <v>7</v>
      </c>
      <c r="B16" s="288" t="s">
        <v>120</v>
      </c>
      <c r="C16" s="185" t="s">
        <v>31</v>
      </c>
      <c r="D16" s="183"/>
      <c r="E16" s="182">
        <f>'1a Kostenrechnung Los B '!H67</f>
        <v>0</v>
      </c>
      <c r="F16" s="183"/>
      <c r="G16" s="183"/>
    </row>
    <row r="17" spans="1:11" s="103" customFormat="1" ht="24.95" customHeight="1" x14ac:dyDescent="0.2">
      <c r="A17" s="300">
        <v>8</v>
      </c>
      <c r="B17" s="284" t="s">
        <v>8</v>
      </c>
      <c r="C17" s="181" t="s">
        <v>210</v>
      </c>
      <c r="D17" s="184"/>
      <c r="E17" s="184"/>
      <c r="F17" s="184"/>
      <c r="G17" s="184"/>
      <c r="H17"/>
    </row>
    <row r="18" spans="1:11" ht="30" customHeight="1" x14ac:dyDescent="0.2">
      <c r="A18" s="300">
        <v>9</v>
      </c>
      <c r="B18" s="287" t="s">
        <v>330</v>
      </c>
      <c r="C18" s="281" t="s">
        <v>329</v>
      </c>
      <c r="D18" s="183"/>
      <c r="E18" s="183"/>
      <c r="F18" s="183"/>
      <c r="G18" s="182">
        <f>'1a Kostenrechnung Los B '!H74+'1a Kostenrechnung Los B '!H78+'1a Kostenrechnung Los B '!H79</f>
        <v>0</v>
      </c>
    </row>
    <row r="19" spans="1:11" ht="30" customHeight="1" x14ac:dyDescent="0.2">
      <c r="A19" s="300">
        <v>10</v>
      </c>
      <c r="B19" s="287" t="s">
        <v>328</v>
      </c>
      <c r="C19" s="330" t="s">
        <v>331</v>
      </c>
      <c r="D19" s="183"/>
      <c r="E19" s="183"/>
      <c r="F19" s="183"/>
      <c r="G19" s="182">
        <f>'1a Kostenrechnung Los B '!H77+'1a Kostenrechnung Los B '!H80</f>
        <v>0</v>
      </c>
      <c r="H19" s="343"/>
    </row>
    <row r="20" spans="1:11" ht="24.95" customHeight="1" x14ac:dyDescent="0.2">
      <c r="A20" s="300">
        <v>11</v>
      </c>
      <c r="B20" s="284" t="s">
        <v>74</v>
      </c>
      <c r="C20" s="181" t="s">
        <v>209</v>
      </c>
      <c r="D20" s="184"/>
      <c r="E20" s="184"/>
      <c r="F20" s="184"/>
      <c r="G20" s="184"/>
    </row>
    <row r="21" spans="1:11" ht="30" customHeight="1" x14ac:dyDescent="0.2">
      <c r="A21" s="300">
        <v>12</v>
      </c>
      <c r="B21" s="287" t="s">
        <v>339</v>
      </c>
      <c r="C21" s="349" t="s">
        <v>223</v>
      </c>
      <c r="D21" s="183"/>
      <c r="E21" s="183"/>
      <c r="F21" s="183"/>
      <c r="G21" s="182">
        <f>'1a Kostenrechnung Los B '!H89</f>
        <v>0</v>
      </c>
      <c r="H21" s="344"/>
    </row>
    <row r="22" spans="1:11" ht="30" customHeight="1" x14ac:dyDescent="0.2">
      <c r="A22" s="300">
        <v>13</v>
      </c>
      <c r="B22" s="287" t="s">
        <v>340</v>
      </c>
      <c r="C22" s="351" t="s">
        <v>341</v>
      </c>
      <c r="D22" s="182">
        <f>'1a Kostenrechnung Los B '!H113-'1a Kostenrechnung Los B '!H89</f>
        <v>196000</v>
      </c>
      <c r="E22" s="183"/>
      <c r="F22" s="183"/>
      <c r="G22" s="183"/>
    </row>
    <row r="23" spans="1:11" ht="24.95" customHeight="1" x14ac:dyDescent="0.2">
      <c r="A23" s="300">
        <v>14</v>
      </c>
      <c r="B23" s="284" t="s">
        <v>75</v>
      </c>
      <c r="C23" s="181" t="s">
        <v>19</v>
      </c>
      <c r="D23" s="184"/>
      <c r="E23" s="184"/>
      <c r="F23" s="184"/>
      <c r="G23" s="184"/>
    </row>
    <row r="24" spans="1:11" ht="24.95" customHeight="1" x14ac:dyDescent="0.2">
      <c r="A24" s="300">
        <v>15</v>
      </c>
      <c r="B24" s="287" t="s">
        <v>75</v>
      </c>
      <c r="C24" s="699" t="s">
        <v>187</v>
      </c>
      <c r="D24" s="182">
        <f>'1a Kostenrechnung Los B '!H138</f>
        <v>0</v>
      </c>
      <c r="E24" s="183"/>
      <c r="F24" s="183"/>
      <c r="G24" s="183"/>
    </row>
    <row r="25" spans="1:11" ht="24.95" customHeight="1" x14ac:dyDescent="0.2">
      <c r="A25" s="300">
        <v>16</v>
      </c>
      <c r="B25" s="284" t="s">
        <v>134</v>
      </c>
      <c r="C25" s="181" t="s">
        <v>441</v>
      </c>
      <c r="D25" s="184"/>
      <c r="E25" s="184"/>
      <c r="F25" s="184"/>
      <c r="G25" s="184"/>
    </row>
    <row r="26" spans="1:11" ht="30" customHeight="1" x14ac:dyDescent="0.2">
      <c r="A26" s="300">
        <v>17</v>
      </c>
      <c r="B26" s="287" t="s">
        <v>134</v>
      </c>
      <c r="C26" s="281" t="s">
        <v>410</v>
      </c>
      <c r="D26" s="182">
        <f>'1a Kostenrechnung Los B '!F158+'1a Kostenrechnung Los B '!G158</f>
        <v>0</v>
      </c>
      <c r="E26" s="183"/>
      <c r="F26" s="183"/>
      <c r="G26" s="183"/>
    </row>
    <row r="27" spans="1:11" ht="16.5" customHeight="1" x14ac:dyDescent="0.2">
      <c r="A27" s="300">
        <v>18</v>
      </c>
      <c r="B27" s="289" t="s">
        <v>208</v>
      </c>
      <c r="C27" s="290" t="s">
        <v>207</v>
      </c>
      <c r="D27" s="291">
        <f>SUM(D11:D26)</f>
        <v>196000</v>
      </c>
      <c r="E27" s="291">
        <f>SUM(E11:E26)</f>
        <v>0</v>
      </c>
      <c r="F27" s="291">
        <f>SUM(F11:F26)</f>
        <v>0</v>
      </c>
      <c r="G27" s="291">
        <f>SUM(G11:G26)</f>
        <v>0</v>
      </c>
    </row>
    <row r="28" spans="1:11" ht="14.25" customHeight="1" x14ac:dyDescent="0.2">
      <c r="A28" s="300">
        <v>19</v>
      </c>
      <c r="B28" s="281"/>
      <c r="C28" s="292" t="s">
        <v>206</v>
      </c>
      <c r="D28" s="293" t="s">
        <v>361</v>
      </c>
      <c r="E28" s="332">
        <f>'1a Kostenrechnung Los B '!H160</f>
        <v>196000</v>
      </c>
      <c r="F28" s="294" t="s">
        <v>205</v>
      </c>
      <c r="G28" s="336">
        <f>SUM(D27:G27)</f>
        <v>196000</v>
      </c>
      <c r="I28" s="102"/>
      <c r="J28" s="102"/>
      <c r="K28" s="102"/>
    </row>
    <row r="29" spans="1:11" ht="24" x14ac:dyDescent="0.2">
      <c r="A29" s="300">
        <v>20</v>
      </c>
      <c r="B29" s="281"/>
      <c r="C29" s="295" t="s">
        <v>204</v>
      </c>
      <c r="D29" s="186">
        <f>ROUND(D27/SUM(D27:G27),3)</f>
        <v>1</v>
      </c>
      <c r="E29" s="186">
        <f>ROUND(E27/SUM(D27:G27),3)</f>
        <v>0</v>
      </c>
      <c r="F29" s="186">
        <f>ROUND(F27/SUM(D27:G27),3)</f>
        <v>0</v>
      </c>
      <c r="G29" s="186">
        <f>ROUND(G27/SUM(D27:G27),3)</f>
        <v>0</v>
      </c>
    </row>
    <row r="30" spans="1:11" s="101" customFormat="1" ht="30" customHeight="1" x14ac:dyDescent="0.2">
      <c r="A30" s="300">
        <v>21</v>
      </c>
      <c r="B30" s="281"/>
      <c r="C30" s="335" t="s">
        <v>203</v>
      </c>
      <c r="D30" s="333"/>
      <c r="E30" s="333"/>
      <c r="F30" s="333"/>
      <c r="G30" s="334"/>
      <c r="H30" s="97"/>
    </row>
    <row r="31" spans="1:11" ht="30" customHeight="1" x14ac:dyDescent="0.2">
      <c r="A31" s="300">
        <v>22</v>
      </c>
      <c r="B31" s="887" t="s">
        <v>202</v>
      </c>
      <c r="C31" s="888"/>
      <c r="D31" s="296">
        <v>0</v>
      </c>
      <c r="E31" s="296">
        <v>0.03</v>
      </c>
      <c r="F31" s="297">
        <v>0.03</v>
      </c>
      <c r="G31" s="297">
        <v>0.03</v>
      </c>
    </row>
    <row r="32" spans="1:11" x14ac:dyDescent="0.2">
      <c r="A32" s="300">
        <v>23</v>
      </c>
      <c r="B32" s="889" t="s">
        <v>201</v>
      </c>
      <c r="C32" s="888"/>
      <c r="D32" s="888"/>
      <c r="E32" s="888"/>
      <c r="F32" s="888"/>
      <c r="G32" s="722">
        <f>ROUND(F31*F29,3)+ROUND(E31*E29,3)+ROUND(G31*G29,3)</f>
        <v>0</v>
      </c>
    </row>
    <row r="33" spans="1:7" hidden="1" x14ac:dyDescent="0.2">
      <c r="A33" s="300">
        <v>22</v>
      </c>
      <c r="B33" s="187"/>
      <c r="C33" s="188" t="s">
        <v>200</v>
      </c>
      <c r="D33" s="189"/>
      <c r="E33" s="189"/>
      <c r="F33" s="190">
        <f>F31*F27</f>
        <v>0</v>
      </c>
      <c r="G33" s="191">
        <f>G31*G27</f>
        <v>0</v>
      </c>
    </row>
    <row r="34" spans="1:7" hidden="1" x14ac:dyDescent="0.2">
      <c r="A34" s="300">
        <v>23</v>
      </c>
      <c r="B34" s="187"/>
      <c r="C34" s="188"/>
      <c r="D34" s="189"/>
      <c r="E34" s="189"/>
      <c r="F34" s="190"/>
      <c r="G34" s="191">
        <f>SUM(F33:G33)</f>
        <v>0</v>
      </c>
    </row>
    <row r="35" spans="1:7" hidden="1" x14ac:dyDescent="0.2">
      <c r="A35" s="300">
        <v>24</v>
      </c>
      <c r="B35" s="193"/>
      <c r="C35" s="194"/>
      <c r="D35" s="195"/>
      <c r="E35" s="195"/>
      <c r="F35" s="195"/>
      <c r="G35" s="196">
        <f>G34/G28</f>
        <v>0</v>
      </c>
    </row>
    <row r="36" spans="1:7" ht="20.100000000000001" customHeight="1" x14ac:dyDescent="0.2">
      <c r="B36" s="192"/>
      <c r="C36" s="192"/>
      <c r="D36" s="192"/>
      <c r="E36" s="192"/>
      <c r="F36" s="192"/>
      <c r="G36" s="192"/>
    </row>
    <row r="37" spans="1:7" ht="20.100000000000001" customHeight="1" x14ac:dyDescent="0.2">
      <c r="A37"/>
      <c r="B37"/>
      <c r="C37"/>
      <c r="D37"/>
      <c r="E37"/>
      <c r="F37"/>
      <c r="G37"/>
    </row>
    <row r="38" spans="1:7" ht="20.100000000000001" customHeight="1" x14ac:dyDescent="0.2">
      <c r="C38" s="100"/>
      <c r="D38" s="99"/>
      <c r="E38" s="99"/>
    </row>
    <row r="39" spans="1:7" x14ac:dyDescent="0.2">
      <c r="D39" s="98"/>
      <c r="E39" s="98"/>
    </row>
  </sheetData>
  <sheetProtection algorithmName="SHA-512" hashValue="kIaiWblhxPsQ8KGRwelVfjmWcHqacqRIvs5lz3xntBVKrAhl1wez+kA/XuJTIhNRFh9wSq8KwygJVKqoGrXb/g==" saltValue="6wT4GDIyzaus6eKA0w4pbg==" spinCount="100000" sheet="1" objects="1" scenarios="1"/>
  <mergeCells count="2">
    <mergeCell ref="B31:C31"/>
    <mergeCell ref="B32:F32"/>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B6E6B-F76B-429C-ABAE-9D50A247F336}">
  <dimension ref="A1:N39"/>
  <sheetViews>
    <sheetView showGridLines="0" topLeftCell="A16" zoomScaleNormal="100" zoomScaleSheetLayoutView="100" workbookViewId="0">
      <selection activeCell="J26" sqref="J26"/>
    </sheetView>
  </sheetViews>
  <sheetFormatPr baseColWidth="10" defaultColWidth="11.42578125" defaultRowHeight="12.75" x14ac:dyDescent="0.2"/>
  <cols>
    <col min="1" max="1" width="3.7109375" style="97" customWidth="1"/>
    <col min="2" max="2" width="22.7109375" style="97" customWidth="1"/>
    <col min="3" max="3" width="62.5703125" style="97" customWidth="1"/>
    <col min="4" max="7" width="15.7109375" style="97" customWidth="1"/>
    <col min="8" max="8" width="18.140625" style="97" customWidth="1"/>
    <col min="9" max="16384" width="11.42578125" style="97"/>
  </cols>
  <sheetData>
    <row r="1" spans="1:14" ht="21.75" customHeight="1" x14ac:dyDescent="0.2">
      <c r="A1" s="301" t="s">
        <v>402</v>
      </c>
      <c r="C1" s="301" t="s">
        <v>485</v>
      </c>
      <c r="D1" s="119"/>
      <c r="E1" s="119"/>
      <c r="F1" s="119"/>
      <c r="G1" s="118"/>
      <c r="H1" s="117"/>
      <c r="I1" s="117"/>
    </row>
    <row r="2" spans="1:14" ht="21.75" customHeight="1" x14ac:dyDescent="0.2">
      <c r="A2" s="301" t="str">
        <f>Übersicht!B2</f>
        <v>Südthüringen-Unterfranken-Netz (SUN) Los B</v>
      </c>
      <c r="C2" s="118"/>
      <c r="D2" s="119"/>
      <c r="E2" s="119"/>
      <c r="F2" s="119"/>
      <c r="G2" s="118"/>
      <c r="H2" s="117"/>
      <c r="I2" s="117"/>
    </row>
    <row r="3" spans="1:14" ht="15" customHeight="1" x14ac:dyDescent="0.2">
      <c r="A3" s="175" t="s">
        <v>215</v>
      </c>
      <c r="C3" s="118"/>
      <c r="D3" s="119"/>
      <c r="E3" s="119"/>
      <c r="F3" s="119"/>
      <c r="G3" s="118"/>
      <c r="H3" s="117"/>
      <c r="I3" s="117"/>
    </row>
    <row r="4" spans="1:14" s="116" customFormat="1" ht="15" customHeight="1" x14ac:dyDescent="0.2">
      <c r="A4" s="176" t="s">
        <v>214</v>
      </c>
    </row>
    <row r="5" spans="1:14" ht="15" customHeight="1" x14ac:dyDescent="0.2">
      <c r="A5" s="115"/>
    </row>
    <row r="6" spans="1:14" s="111" customFormat="1" ht="15" customHeight="1" x14ac:dyDescent="0.2">
      <c r="A6" s="177" t="str">
        <f>Übersicht!B7</f>
        <v>Bieter:</v>
      </c>
      <c r="C6" s="178">
        <f>Übersicht!C7</f>
        <v>0</v>
      </c>
      <c r="D6" s="113"/>
      <c r="E6" s="113"/>
      <c r="F6" s="113"/>
      <c r="G6" s="113"/>
      <c r="H6" s="113"/>
      <c r="I6" s="112"/>
    </row>
    <row r="7" spans="1:14" s="106" customFormat="1" ht="39.950000000000003" customHeight="1" x14ac:dyDescent="0.25">
      <c r="A7" s="114"/>
      <c r="B7" s="111"/>
      <c r="C7" s="111"/>
      <c r="D7" s="113"/>
      <c r="E7" s="113"/>
      <c r="F7" s="113"/>
      <c r="G7" s="113"/>
      <c r="H7" s="110"/>
      <c r="I7" s="109"/>
      <c r="J7" s="108"/>
      <c r="K7" s="108"/>
      <c r="L7" s="108"/>
      <c r="M7" s="107"/>
      <c r="N7" s="107"/>
    </row>
    <row r="8" spans="1:14" x14ac:dyDescent="0.2">
      <c r="A8" s="298"/>
      <c r="B8" s="282" t="s">
        <v>199</v>
      </c>
      <c r="C8" s="283" t="s">
        <v>198</v>
      </c>
      <c r="D8" s="283" t="s">
        <v>197</v>
      </c>
      <c r="E8" s="283" t="s">
        <v>196</v>
      </c>
      <c r="F8" s="283" t="s">
        <v>195</v>
      </c>
      <c r="G8" s="283" t="s">
        <v>332</v>
      </c>
    </row>
    <row r="9" spans="1:14" ht="52.5" customHeight="1" x14ac:dyDescent="0.2">
      <c r="A9" s="299">
        <v>0</v>
      </c>
      <c r="B9" s="180" t="s">
        <v>2</v>
      </c>
      <c r="C9" s="179" t="s">
        <v>3</v>
      </c>
      <c r="D9" s="180" t="s">
        <v>213</v>
      </c>
      <c r="E9" s="180" t="s">
        <v>281</v>
      </c>
      <c r="F9" s="180" t="s">
        <v>212</v>
      </c>
      <c r="G9" s="180" t="s">
        <v>211</v>
      </c>
      <c r="H9"/>
    </row>
    <row r="10" spans="1:14" ht="24.95" customHeight="1" x14ac:dyDescent="0.2">
      <c r="A10" s="299">
        <v>1</v>
      </c>
      <c r="B10" s="284" t="s">
        <v>9</v>
      </c>
      <c r="C10" s="181" t="str">
        <f>'1a Kostenrechnung Los B '!B25</f>
        <v>Kosten der Vorhaltung und der Instandhaltung</v>
      </c>
      <c r="D10" s="285"/>
      <c r="E10" s="285"/>
      <c r="F10" s="285"/>
      <c r="G10" s="286"/>
      <c r="I10" s="104"/>
    </row>
    <row r="11" spans="1:14" ht="30" customHeight="1" x14ac:dyDescent="0.2">
      <c r="A11" s="299">
        <f>A10+1</f>
        <v>2</v>
      </c>
      <c r="B11" s="287" t="s">
        <v>326</v>
      </c>
      <c r="C11" s="699" t="s">
        <v>95</v>
      </c>
      <c r="D11" s="182">
        <f>'1b Kostenrechnung O2'!H34</f>
        <v>0</v>
      </c>
      <c r="E11" s="183"/>
      <c r="F11" s="183"/>
      <c r="G11" s="183"/>
    </row>
    <row r="12" spans="1:14" ht="30" customHeight="1" x14ac:dyDescent="0.2">
      <c r="A12" s="299">
        <v>3</v>
      </c>
      <c r="B12" s="287" t="s">
        <v>6</v>
      </c>
      <c r="C12" s="699" t="s">
        <v>327</v>
      </c>
      <c r="D12" s="183"/>
      <c r="E12" s="182">
        <f>'1b Kostenrechnung O2'!H45</f>
        <v>0</v>
      </c>
      <c r="F12" s="183"/>
      <c r="G12" s="183"/>
    </row>
    <row r="13" spans="1:14" ht="30" customHeight="1" x14ac:dyDescent="0.2">
      <c r="A13" s="299">
        <v>4</v>
      </c>
      <c r="B13" s="287" t="s">
        <v>7</v>
      </c>
      <c r="C13" s="699" t="s">
        <v>102</v>
      </c>
      <c r="D13" s="182">
        <f>'1b Kostenrechnung O2'!H51</f>
        <v>0</v>
      </c>
      <c r="E13" s="183"/>
      <c r="F13" s="183"/>
      <c r="G13" s="183"/>
    </row>
    <row r="14" spans="1:14" ht="24.95" customHeight="1" x14ac:dyDescent="0.2">
      <c r="A14" s="300">
        <v>5</v>
      </c>
      <c r="B14" s="284" t="s">
        <v>22</v>
      </c>
      <c r="C14" s="181" t="s">
        <v>31</v>
      </c>
      <c r="D14" s="184"/>
      <c r="E14" s="184"/>
      <c r="F14" s="184"/>
      <c r="G14" s="184"/>
    </row>
    <row r="15" spans="1:14" ht="30.75" customHeight="1" x14ac:dyDescent="0.2">
      <c r="A15" s="300">
        <v>6</v>
      </c>
      <c r="B15" s="288" t="s">
        <v>117</v>
      </c>
      <c r="C15" s="185" t="s">
        <v>38</v>
      </c>
      <c r="D15" s="183"/>
      <c r="E15" s="183"/>
      <c r="F15" s="182">
        <f>'1b Kostenrechnung O2'!H61</f>
        <v>0</v>
      </c>
      <c r="G15" s="183"/>
    </row>
    <row r="16" spans="1:14" s="103" customFormat="1" ht="30" customHeight="1" x14ac:dyDescent="0.2">
      <c r="A16" s="300">
        <v>7</v>
      </c>
      <c r="B16" s="288" t="s">
        <v>120</v>
      </c>
      <c r="C16" s="185" t="s">
        <v>31</v>
      </c>
      <c r="D16" s="183"/>
      <c r="E16" s="182">
        <f>'1b Kostenrechnung O2'!H67</f>
        <v>0</v>
      </c>
      <c r="F16" s="183"/>
      <c r="G16" s="183"/>
    </row>
    <row r="17" spans="1:11" s="103" customFormat="1" ht="24.95" customHeight="1" x14ac:dyDescent="0.2">
      <c r="A17" s="300">
        <v>8</v>
      </c>
      <c r="B17" s="284" t="s">
        <v>8</v>
      </c>
      <c r="C17" s="181" t="s">
        <v>210</v>
      </c>
      <c r="D17" s="184"/>
      <c r="E17" s="184"/>
      <c r="F17" s="184"/>
      <c r="G17" s="184"/>
      <c r="H17"/>
    </row>
    <row r="18" spans="1:11" ht="30" customHeight="1" x14ac:dyDescent="0.2">
      <c r="A18" s="300">
        <v>9</v>
      </c>
      <c r="B18" s="287" t="s">
        <v>330</v>
      </c>
      <c r="C18" s="699" t="s">
        <v>329</v>
      </c>
      <c r="D18" s="183"/>
      <c r="E18" s="183"/>
      <c r="F18" s="183"/>
      <c r="G18" s="182">
        <f>'1b Kostenrechnung O2'!H74+'1b Kostenrechnung O2'!H78+'1b Kostenrechnung O2'!H79</f>
        <v>0</v>
      </c>
    </row>
    <row r="19" spans="1:11" ht="30" customHeight="1" x14ac:dyDescent="0.2">
      <c r="A19" s="300">
        <v>10</v>
      </c>
      <c r="B19" s="287" t="s">
        <v>328</v>
      </c>
      <c r="C19" s="699" t="s">
        <v>331</v>
      </c>
      <c r="D19" s="183"/>
      <c r="E19" s="183"/>
      <c r="F19" s="183"/>
      <c r="G19" s="182">
        <f>'1b Kostenrechnung O2'!H77+'1b Kostenrechnung O2'!H80</f>
        <v>0</v>
      </c>
      <c r="H19" s="343"/>
    </row>
    <row r="20" spans="1:11" ht="24.95" customHeight="1" x14ac:dyDescent="0.2">
      <c r="A20" s="300">
        <v>11</v>
      </c>
      <c r="B20" s="284" t="s">
        <v>74</v>
      </c>
      <c r="C20" s="181" t="s">
        <v>209</v>
      </c>
      <c r="D20" s="184"/>
      <c r="E20" s="184"/>
      <c r="F20" s="184"/>
      <c r="G20" s="184"/>
    </row>
    <row r="21" spans="1:11" ht="30" customHeight="1" x14ac:dyDescent="0.2">
      <c r="A21" s="300">
        <v>12</v>
      </c>
      <c r="B21" s="287" t="s">
        <v>339</v>
      </c>
      <c r="C21" s="683" t="s">
        <v>223</v>
      </c>
      <c r="D21" s="183"/>
      <c r="E21" s="183"/>
      <c r="F21" s="183"/>
      <c r="G21" s="182">
        <f>'1b Kostenrechnung O2'!H89</f>
        <v>0</v>
      </c>
      <c r="H21" s="344"/>
    </row>
    <row r="22" spans="1:11" ht="30" customHeight="1" x14ac:dyDescent="0.2">
      <c r="A22" s="300">
        <v>13</v>
      </c>
      <c r="B22" s="287" t="s">
        <v>340</v>
      </c>
      <c r="C22" s="699" t="s">
        <v>341</v>
      </c>
      <c r="D22" s="182">
        <f>'1b Kostenrechnung O2'!H113-'1b Kostenrechnung O2'!H89</f>
        <v>0</v>
      </c>
      <c r="E22" s="183"/>
      <c r="F22" s="183"/>
      <c r="G22" s="183"/>
    </row>
    <row r="23" spans="1:11" ht="24.95" customHeight="1" x14ac:dyDescent="0.2">
      <c r="A23" s="300">
        <v>14</v>
      </c>
      <c r="B23" s="284" t="s">
        <v>75</v>
      </c>
      <c r="C23" s="181" t="s">
        <v>19</v>
      </c>
      <c r="D23" s="184"/>
      <c r="E23" s="184"/>
      <c r="F23" s="184"/>
      <c r="G23" s="184"/>
    </row>
    <row r="24" spans="1:11" ht="24.95" customHeight="1" x14ac:dyDescent="0.2">
      <c r="A24" s="300">
        <v>15</v>
      </c>
      <c r="B24" s="287" t="s">
        <v>75</v>
      </c>
      <c r="C24" s="699" t="s">
        <v>187</v>
      </c>
      <c r="D24" s="182">
        <f>'1b Kostenrechnung O2'!H138</f>
        <v>0</v>
      </c>
      <c r="E24" s="183"/>
      <c r="F24" s="183"/>
      <c r="G24" s="183"/>
    </row>
    <row r="25" spans="1:11" ht="24.95" customHeight="1" x14ac:dyDescent="0.2">
      <c r="A25" s="300">
        <v>16</v>
      </c>
      <c r="B25" s="284" t="s">
        <v>134</v>
      </c>
      <c r="C25" s="181" t="s">
        <v>441</v>
      </c>
      <c r="D25" s="184"/>
      <c r="E25" s="184"/>
      <c r="F25" s="184"/>
      <c r="G25" s="184"/>
    </row>
    <row r="26" spans="1:11" ht="30" customHeight="1" x14ac:dyDescent="0.2">
      <c r="A26" s="300">
        <v>17</v>
      </c>
      <c r="B26" s="287" t="s">
        <v>134</v>
      </c>
      <c r="C26" s="699" t="s">
        <v>410</v>
      </c>
      <c r="D26" s="182">
        <f>'1b Kostenrechnung O2'!F158+'1b Kostenrechnung O2'!G158</f>
        <v>0</v>
      </c>
      <c r="E26" s="183"/>
      <c r="F26" s="183"/>
      <c r="G26" s="183"/>
    </row>
    <row r="27" spans="1:11" ht="16.5" customHeight="1" x14ac:dyDescent="0.2">
      <c r="A27" s="300">
        <v>18</v>
      </c>
      <c r="B27" s="289" t="s">
        <v>208</v>
      </c>
      <c r="C27" s="290" t="s">
        <v>207</v>
      </c>
      <c r="D27" s="291">
        <f>SUM(D11:D26)</f>
        <v>0</v>
      </c>
      <c r="E27" s="291">
        <f>SUM(E11:E26)</f>
        <v>0</v>
      </c>
      <c r="F27" s="291">
        <f>SUM(F11:F26)</f>
        <v>0</v>
      </c>
      <c r="G27" s="291">
        <f>SUM(G11:G26)</f>
        <v>0</v>
      </c>
    </row>
    <row r="28" spans="1:11" ht="14.25" customHeight="1" x14ac:dyDescent="0.2">
      <c r="A28" s="300">
        <v>19</v>
      </c>
      <c r="B28" s="699"/>
      <c r="C28" s="292" t="s">
        <v>206</v>
      </c>
      <c r="D28" s="293" t="s">
        <v>360</v>
      </c>
      <c r="E28" s="332">
        <f>'1b Kostenrechnung O2'!H160</f>
        <v>0</v>
      </c>
      <c r="F28" s="294" t="s">
        <v>205</v>
      </c>
      <c r="G28" s="336">
        <f>SUM(D27:G27)</f>
        <v>0</v>
      </c>
      <c r="I28" s="102"/>
      <c r="J28" s="102"/>
      <c r="K28" s="102"/>
    </row>
    <row r="29" spans="1:11" ht="24" x14ac:dyDescent="0.2">
      <c r="A29" s="300">
        <v>20</v>
      </c>
      <c r="B29" s="699"/>
      <c r="C29" s="295" t="s">
        <v>204</v>
      </c>
      <c r="D29" s="186" t="e">
        <f>ROUND(D27/SUM(D27:G27),3)</f>
        <v>#DIV/0!</v>
      </c>
      <c r="E29" s="186" t="e">
        <f>ROUND(E27/SUM(D27:G27),3)</f>
        <v>#DIV/0!</v>
      </c>
      <c r="F29" s="186" t="e">
        <f>ROUND(F27/SUM(D27:G27),3)</f>
        <v>#DIV/0!</v>
      </c>
      <c r="G29" s="186" t="e">
        <f>ROUND(G27/SUM(D27:G27),3)</f>
        <v>#DIV/0!</v>
      </c>
    </row>
    <row r="30" spans="1:11" s="101" customFormat="1" ht="30" customHeight="1" x14ac:dyDescent="0.2">
      <c r="A30" s="300">
        <v>21</v>
      </c>
      <c r="B30" s="699"/>
      <c r="C30" s="335" t="s">
        <v>203</v>
      </c>
      <c r="D30" s="333"/>
      <c r="E30" s="333"/>
      <c r="F30" s="333"/>
      <c r="G30" s="334"/>
      <c r="H30" s="97"/>
    </row>
    <row r="31" spans="1:11" ht="30" customHeight="1" x14ac:dyDescent="0.2">
      <c r="A31" s="300">
        <v>22</v>
      </c>
      <c r="B31" s="887" t="s">
        <v>202</v>
      </c>
      <c r="C31" s="888"/>
      <c r="D31" s="296">
        <v>0</v>
      </c>
      <c r="E31" s="296">
        <v>0.03</v>
      </c>
      <c r="F31" s="297">
        <v>0.03</v>
      </c>
      <c r="G31" s="297">
        <v>0.03</v>
      </c>
    </row>
    <row r="32" spans="1:11" x14ac:dyDescent="0.2">
      <c r="A32" s="300">
        <v>23</v>
      </c>
      <c r="B32" s="889" t="s">
        <v>201</v>
      </c>
      <c r="C32" s="888"/>
      <c r="D32" s="888"/>
      <c r="E32" s="888"/>
      <c r="F32" s="888"/>
      <c r="G32" s="722" t="e">
        <f>ROUND(F31*F29,3)+ROUND(E31*E29,3)+ROUND(G31*G29,3)</f>
        <v>#DIV/0!</v>
      </c>
    </row>
    <row r="33" spans="1:7" hidden="1" x14ac:dyDescent="0.2">
      <c r="A33" s="300">
        <v>22</v>
      </c>
      <c r="B33" s="187"/>
      <c r="C33" s="188" t="s">
        <v>200</v>
      </c>
      <c r="D33" s="189"/>
      <c r="E33" s="189"/>
      <c r="F33" s="190">
        <f>F31*F27</f>
        <v>0</v>
      </c>
      <c r="G33" s="191">
        <f>G31*G27</f>
        <v>0</v>
      </c>
    </row>
    <row r="34" spans="1:7" hidden="1" x14ac:dyDescent="0.2">
      <c r="A34" s="300">
        <v>23</v>
      </c>
      <c r="B34" s="187"/>
      <c r="C34" s="188"/>
      <c r="D34" s="189"/>
      <c r="E34" s="189"/>
      <c r="F34" s="190"/>
      <c r="G34" s="191">
        <f>SUM(F33:G33)</f>
        <v>0</v>
      </c>
    </row>
    <row r="35" spans="1:7" hidden="1" x14ac:dyDescent="0.2">
      <c r="A35" s="300">
        <v>24</v>
      </c>
      <c r="B35" s="193"/>
      <c r="C35" s="194"/>
      <c r="D35" s="195"/>
      <c r="E35" s="195"/>
      <c r="F35" s="195"/>
      <c r="G35" s="196" t="e">
        <f>G34/G28</f>
        <v>#DIV/0!</v>
      </c>
    </row>
    <row r="36" spans="1:7" ht="20.100000000000001" customHeight="1" x14ac:dyDescent="0.2">
      <c r="B36" s="192"/>
      <c r="C36" s="192"/>
      <c r="D36" s="192"/>
      <c r="E36" s="192"/>
      <c r="F36" s="192"/>
      <c r="G36" s="192"/>
    </row>
    <row r="37" spans="1:7" ht="20.100000000000001" customHeight="1" x14ac:dyDescent="0.2">
      <c r="A37"/>
      <c r="B37"/>
      <c r="C37"/>
      <c r="D37"/>
      <c r="E37"/>
      <c r="F37"/>
      <c r="G37"/>
    </row>
    <row r="38" spans="1:7" ht="20.100000000000001" customHeight="1" x14ac:dyDescent="0.2">
      <c r="C38" s="100"/>
      <c r="D38" s="99"/>
      <c r="E38" s="99"/>
    </row>
    <row r="39" spans="1:7" x14ac:dyDescent="0.2">
      <c r="D39" s="98"/>
      <c r="E39" s="98"/>
    </row>
  </sheetData>
  <sheetProtection algorithmName="SHA-512" hashValue="UvefHCbag7vODxqbhKgmiuCYbgAXbu0QArFNOGp52249wSgm4yw58ggSPw0gUoevFJBpHq+RyCFpO3vosGBm2w==" saltValue="h4n5x1Yu0z5lTP2F2NzUuQ==" spinCount="100000" sheet="1" objects="1" scenarios="1"/>
  <mergeCells count="2">
    <mergeCell ref="B31:C31"/>
    <mergeCell ref="B32:F32"/>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B552F-0588-4B4C-A3FC-59C38A859232}">
  <dimension ref="A1:N39"/>
  <sheetViews>
    <sheetView showGridLines="0" topLeftCell="A22" zoomScaleNormal="100" zoomScaleSheetLayoutView="100" workbookViewId="0">
      <selection activeCell="D26" sqref="D26"/>
    </sheetView>
  </sheetViews>
  <sheetFormatPr baseColWidth="10" defaultColWidth="11.42578125" defaultRowHeight="12.75" x14ac:dyDescent="0.2"/>
  <cols>
    <col min="1" max="1" width="3.7109375" style="97" customWidth="1"/>
    <col min="2" max="2" width="22.7109375" style="97" customWidth="1"/>
    <col min="3" max="3" width="62.5703125" style="97" customWidth="1"/>
    <col min="4" max="7" width="15.7109375" style="97" customWidth="1"/>
    <col min="8" max="8" width="18.140625" style="97" customWidth="1"/>
    <col min="9" max="16384" width="11.42578125" style="97"/>
  </cols>
  <sheetData>
    <row r="1" spans="1:14" ht="21.75" customHeight="1" x14ac:dyDescent="0.2">
      <c r="A1" s="301" t="s">
        <v>442</v>
      </c>
      <c r="C1" s="301" t="s">
        <v>482</v>
      </c>
      <c r="D1" s="119"/>
      <c r="E1" s="119"/>
      <c r="F1" s="119"/>
      <c r="G1" s="118"/>
      <c r="H1" s="117"/>
      <c r="I1" s="117"/>
    </row>
    <row r="2" spans="1:14" ht="21.75" customHeight="1" x14ac:dyDescent="0.2">
      <c r="A2" s="301" t="str">
        <f>Übersicht!B2</f>
        <v>Südthüringen-Unterfranken-Netz (SUN) Los B</v>
      </c>
      <c r="C2" s="118"/>
      <c r="D2" s="119"/>
      <c r="E2" s="119"/>
      <c r="F2" s="119"/>
      <c r="G2" s="118"/>
      <c r="H2" s="117"/>
      <c r="I2" s="117"/>
    </row>
    <row r="3" spans="1:14" ht="15" customHeight="1" x14ac:dyDescent="0.2">
      <c r="A3" s="175" t="s">
        <v>215</v>
      </c>
      <c r="C3" s="118"/>
      <c r="D3" s="119"/>
      <c r="E3" s="119"/>
      <c r="F3" s="119"/>
      <c r="G3" s="118"/>
      <c r="H3" s="117"/>
      <c r="I3" s="117"/>
    </row>
    <row r="4" spans="1:14" s="116" customFormat="1" ht="15" customHeight="1" x14ac:dyDescent="0.2">
      <c r="A4" s="176" t="s">
        <v>214</v>
      </c>
    </row>
    <row r="5" spans="1:14" ht="15" customHeight="1" x14ac:dyDescent="0.2">
      <c r="A5" s="115"/>
    </row>
    <row r="6" spans="1:14" s="111" customFormat="1" ht="15" customHeight="1" x14ac:dyDescent="0.2">
      <c r="A6" s="177" t="str">
        <f>Übersicht!B7</f>
        <v>Bieter:</v>
      </c>
      <c r="C6" s="178">
        <f>Übersicht!C7</f>
        <v>0</v>
      </c>
      <c r="D6" s="113"/>
      <c r="E6" s="113"/>
      <c r="F6" s="113"/>
      <c r="G6" s="113"/>
      <c r="H6" s="113"/>
      <c r="I6" s="112"/>
    </row>
    <row r="7" spans="1:14" s="106" customFormat="1" ht="39.950000000000003" customHeight="1" x14ac:dyDescent="0.25">
      <c r="A7" s="114"/>
      <c r="B7" s="111"/>
      <c r="C7" s="111"/>
      <c r="D7" s="113"/>
      <c r="E7" s="113"/>
      <c r="F7" s="113"/>
      <c r="G7" s="113"/>
      <c r="H7" s="110"/>
      <c r="I7" s="109"/>
      <c r="J7" s="108"/>
      <c r="K7" s="108"/>
      <c r="L7" s="108"/>
      <c r="M7" s="107"/>
      <c r="N7" s="107"/>
    </row>
    <row r="8" spans="1:14" x14ac:dyDescent="0.2">
      <c r="A8" s="298"/>
      <c r="B8" s="282" t="s">
        <v>199</v>
      </c>
      <c r="C8" s="283" t="s">
        <v>198</v>
      </c>
      <c r="D8" s="283" t="s">
        <v>197</v>
      </c>
      <c r="E8" s="283" t="s">
        <v>196</v>
      </c>
      <c r="F8" s="283" t="s">
        <v>195</v>
      </c>
      <c r="G8" s="283" t="s">
        <v>332</v>
      </c>
    </row>
    <row r="9" spans="1:14" ht="52.5" customHeight="1" x14ac:dyDescent="0.2">
      <c r="A9" s="299">
        <v>0</v>
      </c>
      <c r="B9" s="180" t="s">
        <v>2</v>
      </c>
      <c r="C9" s="179" t="s">
        <v>3</v>
      </c>
      <c r="D9" s="180" t="s">
        <v>213</v>
      </c>
      <c r="E9" s="180" t="s">
        <v>281</v>
      </c>
      <c r="F9" s="180" t="s">
        <v>212</v>
      </c>
      <c r="G9" s="180" t="s">
        <v>211</v>
      </c>
      <c r="H9"/>
    </row>
    <row r="10" spans="1:14" ht="24.95" customHeight="1" x14ac:dyDescent="0.2">
      <c r="A10" s="299">
        <v>1</v>
      </c>
      <c r="B10" s="284" t="s">
        <v>9</v>
      </c>
      <c r="C10" s="181" t="str">
        <f>'1a Kostenrechnung Los B '!B25</f>
        <v>Kosten der Vorhaltung und der Instandhaltung</v>
      </c>
      <c r="D10" s="285"/>
      <c r="E10" s="285"/>
      <c r="F10" s="285"/>
      <c r="G10" s="286"/>
      <c r="I10" s="104"/>
    </row>
    <row r="11" spans="1:14" ht="30" customHeight="1" x14ac:dyDescent="0.2">
      <c r="A11" s="299">
        <f>A10+1</f>
        <v>2</v>
      </c>
      <c r="B11" s="287" t="s">
        <v>326</v>
      </c>
      <c r="C11" s="718" t="s">
        <v>95</v>
      </c>
      <c r="D11" s="182">
        <f>'1c Kostenrechnung O3'!H34</f>
        <v>0</v>
      </c>
      <c r="E11" s="183"/>
      <c r="F11" s="183"/>
      <c r="G11" s="183"/>
    </row>
    <row r="12" spans="1:14" ht="30" customHeight="1" x14ac:dyDescent="0.2">
      <c r="A12" s="299">
        <v>3</v>
      </c>
      <c r="B12" s="287" t="s">
        <v>6</v>
      </c>
      <c r="C12" s="718" t="s">
        <v>327</v>
      </c>
      <c r="D12" s="183"/>
      <c r="E12" s="182">
        <f>'1c Kostenrechnung O3'!H45</f>
        <v>0</v>
      </c>
      <c r="F12" s="183"/>
      <c r="G12" s="183"/>
    </row>
    <row r="13" spans="1:14" ht="30" customHeight="1" x14ac:dyDescent="0.2">
      <c r="A13" s="299">
        <v>4</v>
      </c>
      <c r="B13" s="287" t="s">
        <v>7</v>
      </c>
      <c r="C13" s="718" t="s">
        <v>102</v>
      </c>
      <c r="D13" s="182">
        <f>'1c Kostenrechnung O3'!H51</f>
        <v>0</v>
      </c>
      <c r="E13" s="183"/>
      <c r="F13" s="183"/>
      <c r="G13" s="183"/>
    </row>
    <row r="14" spans="1:14" ht="24.95" customHeight="1" x14ac:dyDescent="0.2">
      <c r="A14" s="300">
        <v>5</v>
      </c>
      <c r="B14" s="284" t="s">
        <v>22</v>
      </c>
      <c r="C14" s="181" t="s">
        <v>31</v>
      </c>
      <c r="D14" s="184"/>
      <c r="E14" s="184"/>
      <c r="F14" s="184"/>
      <c r="G14" s="184"/>
    </row>
    <row r="15" spans="1:14" ht="30.75" customHeight="1" x14ac:dyDescent="0.2">
      <c r="A15" s="300">
        <v>6</v>
      </c>
      <c r="B15" s="288" t="s">
        <v>117</v>
      </c>
      <c r="C15" s="185" t="s">
        <v>38</v>
      </c>
      <c r="D15" s="183"/>
      <c r="E15" s="183"/>
      <c r="F15" s="182">
        <f>'1c Kostenrechnung O3'!H61</f>
        <v>0</v>
      </c>
      <c r="G15" s="183"/>
    </row>
    <row r="16" spans="1:14" s="103" customFormat="1" ht="30" customHeight="1" x14ac:dyDescent="0.2">
      <c r="A16" s="300">
        <v>7</v>
      </c>
      <c r="B16" s="288" t="s">
        <v>120</v>
      </c>
      <c r="C16" s="185" t="s">
        <v>31</v>
      </c>
      <c r="D16" s="183"/>
      <c r="E16" s="182">
        <f>'1c Kostenrechnung O3'!H67</f>
        <v>0</v>
      </c>
      <c r="F16" s="183"/>
      <c r="G16" s="183"/>
    </row>
    <row r="17" spans="1:11" s="103" customFormat="1" ht="24.95" customHeight="1" x14ac:dyDescent="0.2">
      <c r="A17" s="300">
        <v>8</v>
      </c>
      <c r="B17" s="284" t="s">
        <v>8</v>
      </c>
      <c r="C17" s="181" t="s">
        <v>210</v>
      </c>
      <c r="D17" s="184"/>
      <c r="E17" s="184"/>
      <c r="F17" s="184"/>
      <c r="G17" s="184"/>
      <c r="H17"/>
    </row>
    <row r="18" spans="1:11" ht="30" customHeight="1" x14ac:dyDescent="0.2">
      <c r="A18" s="300">
        <v>9</v>
      </c>
      <c r="B18" s="287" t="s">
        <v>330</v>
      </c>
      <c r="C18" s="718" t="s">
        <v>329</v>
      </c>
      <c r="D18" s="183"/>
      <c r="E18" s="183"/>
      <c r="F18" s="183"/>
      <c r="G18" s="182">
        <f>'1c Kostenrechnung O3'!H74+'1c Kostenrechnung O3'!H78+'1c Kostenrechnung O3'!H79</f>
        <v>0</v>
      </c>
    </row>
    <row r="19" spans="1:11" ht="30" customHeight="1" x14ac:dyDescent="0.2">
      <c r="A19" s="300">
        <v>10</v>
      </c>
      <c r="B19" s="287" t="s">
        <v>328</v>
      </c>
      <c r="C19" s="718" t="s">
        <v>331</v>
      </c>
      <c r="D19" s="183"/>
      <c r="E19" s="183"/>
      <c r="F19" s="183"/>
      <c r="G19" s="182">
        <f>'1c Kostenrechnung O3'!H77+'1c Kostenrechnung O3'!H80</f>
        <v>0</v>
      </c>
      <c r="H19" s="343"/>
    </row>
    <row r="20" spans="1:11" ht="24.95" customHeight="1" x14ac:dyDescent="0.2">
      <c r="A20" s="300">
        <v>11</v>
      </c>
      <c r="B20" s="284" t="s">
        <v>74</v>
      </c>
      <c r="C20" s="181" t="s">
        <v>209</v>
      </c>
      <c r="D20" s="184"/>
      <c r="E20" s="184"/>
      <c r="F20" s="184"/>
      <c r="G20" s="184"/>
    </row>
    <row r="21" spans="1:11" ht="30" customHeight="1" x14ac:dyDescent="0.2">
      <c r="A21" s="300">
        <v>12</v>
      </c>
      <c r="B21" s="287" t="s">
        <v>339</v>
      </c>
      <c r="C21" s="702" t="s">
        <v>223</v>
      </c>
      <c r="D21" s="183"/>
      <c r="E21" s="183"/>
      <c r="F21" s="183"/>
      <c r="G21" s="182">
        <f>'1c Kostenrechnung O3'!H89</f>
        <v>0</v>
      </c>
      <c r="H21" s="344"/>
    </row>
    <row r="22" spans="1:11" ht="30" customHeight="1" x14ac:dyDescent="0.2">
      <c r="A22" s="300">
        <v>13</v>
      </c>
      <c r="B22" s="287" t="s">
        <v>340</v>
      </c>
      <c r="C22" s="718" t="s">
        <v>341</v>
      </c>
      <c r="D22" s="182">
        <f>'1c Kostenrechnung O3'!H113-'1c Kostenrechnung O3'!H89</f>
        <v>0</v>
      </c>
      <c r="E22" s="183"/>
      <c r="F22" s="183"/>
      <c r="G22" s="183"/>
    </row>
    <row r="23" spans="1:11" ht="24.95" customHeight="1" x14ac:dyDescent="0.2">
      <c r="A23" s="300">
        <v>14</v>
      </c>
      <c r="B23" s="284" t="s">
        <v>75</v>
      </c>
      <c r="C23" s="181" t="s">
        <v>19</v>
      </c>
      <c r="D23" s="184"/>
      <c r="E23" s="184"/>
      <c r="F23" s="184"/>
      <c r="G23" s="184"/>
    </row>
    <row r="24" spans="1:11" ht="24.95" customHeight="1" x14ac:dyDescent="0.2">
      <c r="A24" s="300">
        <v>15</v>
      </c>
      <c r="B24" s="287" t="s">
        <v>75</v>
      </c>
      <c r="C24" s="718" t="s">
        <v>187</v>
      </c>
      <c r="D24" s="182">
        <f>'1c Kostenrechnung O3'!H138</f>
        <v>0</v>
      </c>
      <c r="E24" s="183"/>
      <c r="F24" s="183"/>
      <c r="G24" s="183"/>
    </row>
    <row r="25" spans="1:11" ht="24.95" customHeight="1" x14ac:dyDescent="0.2">
      <c r="A25" s="300">
        <v>16</v>
      </c>
      <c r="B25" s="284" t="s">
        <v>134</v>
      </c>
      <c r="C25" s="181" t="s">
        <v>441</v>
      </c>
      <c r="D25" s="184"/>
      <c r="E25" s="184"/>
      <c r="F25" s="184"/>
      <c r="G25" s="184"/>
    </row>
    <row r="26" spans="1:11" ht="30" customHeight="1" x14ac:dyDescent="0.2">
      <c r="A26" s="300">
        <v>17</v>
      </c>
      <c r="B26" s="287" t="s">
        <v>134</v>
      </c>
      <c r="C26" s="718" t="s">
        <v>410</v>
      </c>
      <c r="D26" s="182">
        <f>'1c Kostenrechnung O3'!F158+'1c Kostenrechnung O3'!G158</f>
        <v>0</v>
      </c>
      <c r="E26" s="183"/>
      <c r="F26" s="183"/>
      <c r="G26" s="183"/>
    </row>
    <row r="27" spans="1:11" ht="16.5" customHeight="1" x14ac:dyDescent="0.2">
      <c r="A27" s="300">
        <v>18</v>
      </c>
      <c r="B27" s="289" t="s">
        <v>208</v>
      </c>
      <c r="C27" s="290" t="s">
        <v>207</v>
      </c>
      <c r="D27" s="291">
        <f>SUM(D11:D26)</f>
        <v>0</v>
      </c>
      <c r="E27" s="291">
        <f>SUM(E11:E26)</f>
        <v>0</v>
      </c>
      <c r="F27" s="291">
        <f>SUM(F11:F26)</f>
        <v>0</v>
      </c>
      <c r="G27" s="291">
        <f>SUM(G11:G26)</f>
        <v>0</v>
      </c>
    </row>
    <row r="28" spans="1:11" ht="14.25" customHeight="1" x14ac:dyDescent="0.2">
      <c r="A28" s="300">
        <v>19</v>
      </c>
      <c r="B28" s="718"/>
      <c r="C28" s="292" t="s">
        <v>206</v>
      </c>
      <c r="D28" s="293" t="s">
        <v>444</v>
      </c>
      <c r="E28" s="332">
        <f>'1c Kostenrechnung O3'!H160</f>
        <v>0</v>
      </c>
      <c r="F28" s="294" t="s">
        <v>205</v>
      </c>
      <c r="G28" s="336">
        <f>SUM(D27:G27)</f>
        <v>0</v>
      </c>
      <c r="I28" s="102"/>
      <c r="J28" s="102"/>
      <c r="K28" s="102"/>
    </row>
    <row r="29" spans="1:11" ht="24" x14ac:dyDescent="0.2">
      <c r="A29" s="300">
        <v>20</v>
      </c>
      <c r="B29" s="718"/>
      <c r="C29" s="295" t="s">
        <v>204</v>
      </c>
      <c r="D29" s="186" t="e">
        <f>ROUND(D27/SUM(D27:G27),3)</f>
        <v>#DIV/0!</v>
      </c>
      <c r="E29" s="186" t="e">
        <f>ROUND(E27/SUM(D27:G27),3)</f>
        <v>#DIV/0!</v>
      </c>
      <c r="F29" s="186" t="e">
        <f>ROUND(F27/SUM(D27:G27),3)</f>
        <v>#DIV/0!</v>
      </c>
      <c r="G29" s="186" t="e">
        <f>ROUND(G27/SUM(D27:G27),3)</f>
        <v>#DIV/0!</v>
      </c>
    </row>
    <row r="30" spans="1:11" s="101" customFormat="1" ht="30" customHeight="1" x14ac:dyDescent="0.2">
      <c r="A30" s="300">
        <v>21</v>
      </c>
      <c r="B30" s="718"/>
      <c r="C30" s="335" t="s">
        <v>203</v>
      </c>
      <c r="D30" s="333"/>
      <c r="E30" s="333"/>
      <c r="F30" s="333"/>
      <c r="G30" s="334"/>
      <c r="H30" s="97"/>
    </row>
    <row r="31" spans="1:11" ht="30" customHeight="1" x14ac:dyDescent="0.2">
      <c r="A31" s="300">
        <v>22</v>
      </c>
      <c r="B31" s="887" t="s">
        <v>202</v>
      </c>
      <c r="C31" s="888"/>
      <c r="D31" s="296">
        <v>0</v>
      </c>
      <c r="E31" s="296">
        <v>0.03</v>
      </c>
      <c r="F31" s="297">
        <v>0.03</v>
      </c>
      <c r="G31" s="297">
        <v>0.03</v>
      </c>
    </row>
    <row r="32" spans="1:11" x14ac:dyDescent="0.2">
      <c r="A32" s="300">
        <v>23</v>
      </c>
      <c r="B32" s="889" t="s">
        <v>201</v>
      </c>
      <c r="C32" s="888"/>
      <c r="D32" s="888"/>
      <c r="E32" s="888"/>
      <c r="F32" s="888"/>
      <c r="G32" s="722" t="e">
        <f>ROUND(F31*F29,3)+ROUND(E31*E29,3)+ROUND(G31*G29,3)</f>
        <v>#DIV/0!</v>
      </c>
    </row>
    <row r="33" spans="1:7" hidden="1" x14ac:dyDescent="0.2">
      <c r="A33" s="300">
        <v>22</v>
      </c>
      <c r="B33" s="187"/>
      <c r="C33" s="188" t="s">
        <v>200</v>
      </c>
      <c r="D33" s="189"/>
      <c r="E33" s="189"/>
      <c r="F33" s="190">
        <f>F31*F27</f>
        <v>0</v>
      </c>
      <c r="G33" s="191">
        <f>G31*G27</f>
        <v>0</v>
      </c>
    </row>
    <row r="34" spans="1:7" hidden="1" x14ac:dyDescent="0.2">
      <c r="A34" s="300">
        <v>23</v>
      </c>
      <c r="B34" s="187"/>
      <c r="C34" s="188"/>
      <c r="D34" s="189"/>
      <c r="E34" s="189"/>
      <c r="F34" s="190"/>
      <c r="G34" s="191">
        <f>SUM(F33:G33)</f>
        <v>0</v>
      </c>
    </row>
    <row r="35" spans="1:7" hidden="1" x14ac:dyDescent="0.2">
      <c r="A35" s="300">
        <v>24</v>
      </c>
      <c r="B35" s="193"/>
      <c r="C35" s="194"/>
      <c r="D35" s="195"/>
      <c r="E35" s="195"/>
      <c r="F35" s="195"/>
      <c r="G35" s="196" t="e">
        <f>G34/G28</f>
        <v>#DIV/0!</v>
      </c>
    </row>
    <row r="36" spans="1:7" ht="20.100000000000001" customHeight="1" x14ac:dyDescent="0.2">
      <c r="B36" s="192"/>
      <c r="C36" s="192"/>
      <c r="D36" s="192"/>
      <c r="E36" s="192"/>
      <c r="F36" s="192"/>
      <c r="G36" s="192"/>
    </row>
    <row r="37" spans="1:7" ht="20.100000000000001" customHeight="1" x14ac:dyDescent="0.2">
      <c r="A37"/>
      <c r="B37"/>
      <c r="C37"/>
      <c r="D37"/>
      <c r="E37"/>
      <c r="F37"/>
      <c r="G37"/>
    </row>
    <row r="38" spans="1:7" ht="20.100000000000001" customHeight="1" x14ac:dyDescent="0.2">
      <c r="C38" s="100"/>
      <c r="D38" s="99"/>
      <c r="E38" s="99"/>
    </row>
    <row r="39" spans="1:7" x14ac:dyDescent="0.2">
      <c r="D39" s="98"/>
      <c r="E39" s="98"/>
    </row>
  </sheetData>
  <sheetProtection algorithmName="SHA-512" hashValue="a1gEgFi2SZHaE8xt978TQX2CdsECnfS+umDdTMpyz7rQ+h+JaFcw0fdgGxStQUWW16UN7R7I8MSIbkZcolo93A==" saltValue="HFqqRjrUpCYGvIlS2nKhwQ==" spinCount="100000" sheet="1" objects="1" scenarios="1"/>
  <mergeCells count="2">
    <mergeCell ref="B31:C31"/>
    <mergeCell ref="B32:F32"/>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C523D-F6C9-4A4D-B69A-5B4E4EDA63BE}">
  <dimension ref="A1:N39"/>
  <sheetViews>
    <sheetView showGridLines="0" topLeftCell="A19" zoomScaleNormal="100" zoomScaleSheetLayoutView="100" workbookViewId="0">
      <selection activeCell="D26" sqref="D26"/>
    </sheetView>
  </sheetViews>
  <sheetFormatPr baseColWidth="10" defaultColWidth="11.42578125" defaultRowHeight="12.75" x14ac:dyDescent="0.2"/>
  <cols>
    <col min="1" max="1" width="3.7109375" style="97" customWidth="1"/>
    <col min="2" max="2" width="22.7109375" style="97" customWidth="1"/>
    <col min="3" max="3" width="62.5703125" style="97" customWidth="1"/>
    <col min="4" max="7" width="15.7109375" style="97" customWidth="1"/>
    <col min="8" max="8" width="18.140625" style="97" customWidth="1"/>
    <col min="9" max="16384" width="11.42578125" style="97"/>
  </cols>
  <sheetData>
    <row r="1" spans="1:14" ht="21.75" customHeight="1" x14ac:dyDescent="0.2">
      <c r="A1" s="301" t="s">
        <v>483</v>
      </c>
      <c r="C1" s="301" t="s">
        <v>522</v>
      </c>
      <c r="D1" s="119"/>
      <c r="E1" s="119"/>
      <c r="F1" s="119"/>
      <c r="G1" s="118"/>
      <c r="H1" s="117"/>
      <c r="I1" s="117"/>
    </row>
    <row r="2" spans="1:14" ht="21.75" customHeight="1" x14ac:dyDescent="0.2">
      <c r="A2" s="301" t="str">
        <f>Übersicht!B2</f>
        <v>Südthüringen-Unterfranken-Netz (SUN) Los B</v>
      </c>
      <c r="C2" s="118"/>
      <c r="D2" s="119"/>
      <c r="E2" s="119"/>
      <c r="F2" s="119"/>
      <c r="G2" s="118"/>
      <c r="H2" s="117"/>
      <c r="I2" s="117"/>
    </row>
    <row r="3" spans="1:14" ht="15" customHeight="1" x14ac:dyDescent="0.2">
      <c r="A3" s="175" t="s">
        <v>215</v>
      </c>
      <c r="C3" s="118"/>
      <c r="D3" s="119"/>
      <c r="E3" s="119"/>
      <c r="F3" s="119"/>
      <c r="G3" s="118"/>
      <c r="H3" s="117"/>
      <c r="I3" s="117"/>
    </row>
    <row r="4" spans="1:14" s="116" customFormat="1" ht="15" customHeight="1" x14ac:dyDescent="0.2">
      <c r="A4" s="176" t="s">
        <v>214</v>
      </c>
    </row>
    <row r="5" spans="1:14" ht="15" customHeight="1" x14ac:dyDescent="0.2">
      <c r="A5" s="115"/>
    </row>
    <row r="6" spans="1:14" s="111" customFormat="1" ht="15" customHeight="1" x14ac:dyDescent="0.2">
      <c r="A6" s="177" t="str">
        <f>Übersicht!B7</f>
        <v>Bieter:</v>
      </c>
      <c r="C6" s="178">
        <f>Übersicht!C7</f>
        <v>0</v>
      </c>
      <c r="D6" s="113"/>
      <c r="E6" s="113"/>
      <c r="F6" s="113"/>
      <c r="G6" s="113"/>
      <c r="H6" s="113"/>
      <c r="I6" s="112"/>
    </row>
    <row r="7" spans="1:14" s="106" customFormat="1" ht="39.950000000000003" customHeight="1" x14ac:dyDescent="0.25">
      <c r="A7" s="114"/>
      <c r="B7" s="111"/>
      <c r="C7" s="111"/>
      <c r="D7" s="113"/>
      <c r="E7" s="113"/>
      <c r="F7" s="113"/>
      <c r="G7" s="113"/>
      <c r="H7" s="110"/>
      <c r="I7" s="109"/>
      <c r="J7" s="108"/>
      <c r="K7" s="108"/>
      <c r="L7" s="108"/>
      <c r="M7" s="107"/>
      <c r="N7" s="107"/>
    </row>
    <row r="8" spans="1:14" x14ac:dyDescent="0.2">
      <c r="A8" s="298"/>
      <c r="B8" s="282" t="s">
        <v>199</v>
      </c>
      <c r="C8" s="283" t="s">
        <v>198</v>
      </c>
      <c r="D8" s="283" t="s">
        <v>197</v>
      </c>
      <c r="E8" s="283" t="s">
        <v>196</v>
      </c>
      <c r="F8" s="283" t="s">
        <v>195</v>
      </c>
      <c r="G8" s="283" t="s">
        <v>332</v>
      </c>
    </row>
    <row r="9" spans="1:14" ht="52.5" customHeight="1" x14ac:dyDescent="0.2">
      <c r="A9" s="299">
        <v>0</v>
      </c>
      <c r="B9" s="180" t="s">
        <v>2</v>
      </c>
      <c r="C9" s="179" t="s">
        <v>3</v>
      </c>
      <c r="D9" s="180" t="s">
        <v>213</v>
      </c>
      <c r="E9" s="180" t="s">
        <v>281</v>
      </c>
      <c r="F9" s="180" t="s">
        <v>212</v>
      </c>
      <c r="G9" s="180" t="s">
        <v>211</v>
      </c>
      <c r="H9"/>
    </row>
    <row r="10" spans="1:14" ht="24.95" customHeight="1" x14ac:dyDescent="0.2">
      <c r="A10" s="299">
        <v>1</v>
      </c>
      <c r="B10" s="284" t="s">
        <v>9</v>
      </c>
      <c r="C10" s="181" t="str">
        <f>'1a Kostenrechnung Los B '!B25</f>
        <v>Kosten der Vorhaltung und der Instandhaltung</v>
      </c>
      <c r="D10" s="285"/>
      <c r="E10" s="285"/>
      <c r="F10" s="285"/>
      <c r="G10" s="286"/>
      <c r="I10" s="104"/>
    </row>
    <row r="11" spans="1:14" ht="30" customHeight="1" x14ac:dyDescent="0.2">
      <c r="A11" s="299">
        <f>A10+1</f>
        <v>2</v>
      </c>
      <c r="B11" s="287" t="s">
        <v>326</v>
      </c>
      <c r="C11" s="699" t="s">
        <v>95</v>
      </c>
      <c r="D11" s="182">
        <f>'1d Kostenrechnung VO 2037'!H34</f>
        <v>0</v>
      </c>
      <c r="E11" s="183"/>
      <c r="F11" s="183"/>
      <c r="G11" s="183"/>
    </row>
    <row r="12" spans="1:14" ht="30" customHeight="1" x14ac:dyDescent="0.2">
      <c r="A12" s="299">
        <v>3</v>
      </c>
      <c r="B12" s="287" t="s">
        <v>6</v>
      </c>
      <c r="C12" s="699" t="s">
        <v>327</v>
      </c>
      <c r="D12" s="183"/>
      <c r="E12" s="182">
        <f>'1d Kostenrechnung VO 2037'!H45</f>
        <v>0</v>
      </c>
      <c r="F12" s="183"/>
      <c r="G12" s="183"/>
    </row>
    <row r="13" spans="1:14" ht="30" customHeight="1" x14ac:dyDescent="0.2">
      <c r="A13" s="299">
        <v>4</v>
      </c>
      <c r="B13" s="287" t="s">
        <v>7</v>
      </c>
      <c r="C13" s="699" t="s">
        <v>102</v>
      </c>
      <c r="D13" s="182">
        <f>'1d Kostenrechnung VO 2037'!H51</f>
        <v>0</v>
      </c>
      <c r="E13" s="183"/>
      <c r="F13" s="183"/>
      <c r="G13" s="183"/>
    </row>
    <row r="14" spans="1:14" ht="24.95" customHeight="1" x14ac:dyDescent="0.2">
      <c r="A14" s="300">
        <v>5</v>
      </c>
      <c r="B14" s="284" t="s">
        <v>22</v>
      </c>
      <c r="C14" s="181" t="s">
        <v>31</v>
      </c>
      <c r="D14" s="184"/>
      <c r="E14" s="184"/>
      <c r="F14" s="184"/>
      <c r="G14" s="184"/>
    </row>
    <row r="15" spans="1:14" ht="30.75" customHeight="1" x14ac:dyDescent="0.2">
      <c r="A15" s="300">
        <v>6</v>
      </c>
      <c r="B15" s="288" t="s">
        <v>117</v>
      </c>
      <c r="C15" s="185" t="s">
        <v>38</v>
      </c>
      <c r="D15" s="183"/>
      <c r="E15" s="183"/>
      <c r="F15" s="182">
        <f>'1d Kostenrechnung VO 2037'!H61</f>
        <v>0</v>
      </c>
      <c r="G15" s="183"/>
    </row>
    <row r="16" spans="1:14" s="103" customFormat="1" ht="30" customHeight="1" x14ac:dyDescent="0.2">
      <c r="A16" s="300">
        <v>7</v>
      </c>
      <c r="B16" s="288" t="s">
        <v>120</v>
      </c>
      <c r="C16" s="185" t="s">
        <v>31</v>
      </c>
      <c r="D16" s="183"/>
      <c r="E16" s="182">
        <f>'1d Kostenrechnung VO 2037'!H67</f>
        <v>0</v>
      </c>
      <c r="F16" s="183"/>
      <c r="G16" s="183"/>
    </row>
    <row r="17" spans="1:11" s="103" customFormat="1" ht="24.95" customHeight="1" x14ac:dyDescent="0.2">
      <c r="A17" s="300">
        <v>8</v>
      </c>
      <c r="B17" s="284" t="s">
        <v>8</v>
      </c>
      <c r="C17" s="181" t="s">
        <v>210</v>
      </c>
      <c r="D17" s="184"/>
      <c r="E17" s="184"/>
      <c r="F17" s="184"/>
      <c r="G17" s="184"/>
      <c r="H17"/>
    </row>
    <row r="18" spans="1:11" ht="30" customHeight="1" x14ac:dyDescent="0.2">
      <c r="A18" s="300">
        <v>9</v>
      </c>
      <c r="B18" s="287" t="s">
        <v>330</v>
      </c>
      <c r="C18" s="699" t="s">
        <v>329</v>
      </c>
      <c r="D18" s="183"/>
      <c r="E18" s="183"/>
      <c r="F18" s="183"/>
      <c r="G18" s="182">
        <f>'1d Kostenrechnung VO 2037'!H74+'1d Kostenrechnung VO 2037'!H78+'1d Kostenrechnung VO 2037'!H79</f>
        <v>0</v>
      </c>
    </row>
    <row r="19" spans="1:11" ht="30" customHeight="1" x14ac:dyDescent="0.2">
      <c r="A19" s="300">
        <v>10</v>
      </c>
      <c r="B19" s="287" t="s">
        <v>328</v>
      </c>
      <c r="C19" s="699" t="s">
        <v>331</v>
      </c>
      <c r="D19" s="183"/>
      <c r="E19" s="183"/>
      <c r="F19" s="183"/>
      <c r="G19" s="182">
        <f>'1d Kostenrechnung VO 2037'!H77+'1d Kostenrechnung VO 2037'!H80</f>
        <v>0</v>
      </c>
      <c r="H19" s="343"/>
    </row>
    <row r="20" spans="1:11" ht="24.95" customHeight="1" x14ac:dyDescent="0.2">
      <c r="A20" s="300">
        <v>11</v>
      </c>
      <c r="B20" s="284" t="s">
        <v>74</v>
      </c>
      <c r="C20" s="181" t="s">
        <v>209</v>
      </c>
      <c r="D20" s="184"/>
      <c r="E20" s="184"/>
      <c r="F20" s="184"/>
      <c r="G20" s="184"/>
    </row>
    <row r="21" spans="1:11" ht="30" customHeight="1" x14ac:dyDescent="0.2">
      <c r="A21" s="300">
        <v>12</v>
      </c>
      <c r="B21" s="287" t="s">
        <v>339</v>
      </c>
      <c r="C21" s="683" t="s">
        <v>223</v>
      </c>
      <c r="D21" s="183"/>
      <c r="E21" s="183"/>
      <c r="F21" s="183"/>
      <c r="G21" s="182">
        <f>'1d Kostenrechnung VO 2037'!H89</f>
        <v>0</v>
      </c>
      <c r="H21" s="344"/>
    </row>
    <row r="22" spans="1:11" ht="30" customHeight="1" x14ac:dyDescent="0.2">
      <c r="A22" s="300">
        <v>13</v>
      </c>
      <c r="B22" s="287" t="s">
        <v>340</v>
      </c>
      <c r="C22" s="699" t="s">
        <v>341</v>
      </c>
      <c r="D22" s="182">
        <f>'1d Kostenrechnung VO 2037'!H113-'1d Kostenrechnung VO 2037'!H89</f>
        <v>196000</v>
      </c>
      <c r="E22" s="183"/>
      <c r="F22" s="183"/>
      <c r="G22" s="183"/>
    </row>
    <row r="23" spans="1:11" ht="24.95" customHeight="1" x14ac:dyDescent="0.2">
      <c r="A23" s="300">
        <v>14</v>
      </c>
      <c r="B23" s="284" t="s">
        <v>75</v>
      </c>
      <c r="C23" s="181" t="s">
        <v>19</v>
      </c>
      <c r="D23" s="184"/>
      <c r="E23" s="184"/>
      <c r="F23" s="184"/>
      <c r="G23" s="184"/>
    </row>
    <row r="24" spans="1:11" ht="24.95" customHeight="1" x14ac:dyDescent="0.2">
      <c r="A24" s="300">
        <v>15</v>
      </c>
      <c r="B24" s="287" t="s">
        <v>75</v>
      </c>
      <c r="C24" s="699" t="s">
        <v>187</v>
      </c>
      <c r="D24" s="182">
        <f>'1d Kostenrechnung VO 2037'!H138</f>
        <v>0</v>
      </c>
      <c r="E24" s="183"/>
      <c r="F24" s="183"/>
      <c r="G24" s="183"/>
    </row>
    <row r="25" spans="1:11" ht="24.95" customHeight="1" x14ac:dyDescent="0.2">
      <c r="A25" s="300">
        <v>16</v>
      </c>
      <c r="B25" s="284" t="s">
        <v>134</v>
      </c>
      <c r="C25" s="181" t="s">
        <v>441</v>
      </c>
      <c r="D25" s="184"/>
      <c r="E25" s="184"/>
      <c r="F25" s="184"/>
      <c r="G25" s="184"/>
    </row>
    <row r="26" spans="1:11" ht="30" customHeight="1" x14ac:dyDescent="0.2">
      <c r="A26" s="300">
        <v>17</v>
      </c>
      <c r="B26" s="287" t="s">
        <v>134</v>
      </c>
      <c r="C26" s="699" t="s">
        <v>410</v>
      </c>
      <c r="D26" s="182">
        <f>'1d Kostenrechnung VO 2037'!F158+'1d Kostenrechnung VO 2037'!G158</f>
        <v>0</v>
      </c>
      <c r="E26" s="183"/>
      <c r="F26" s="183"/>
      <c r="G26" s="183"/>
    </row>
    <row r="27" spans="1:11" ht="16.5" customHeight="1" x14ac:dyDescent="0.2">
      <c r="A27" s="300">
        <v>18</v>
      </c>
      <c r="B27" s="289" t="s">
        <v>208</v>
      </c>
      <c r="C27" s="290" t="s">
        <v>207</v>
      </c>
      <c r="D27" s="291">
        <f>SUM(D11:D26)</f>
        <v>196000</v>
      </c>
      <c r="E27" s="291">
        <f>SUM(E11:E26)</f>
        <v>0</v>
      </c>
      <c r="F27" s="291">
        <f>SUM(F11:F26)</f>
        <v>0</v>
      </c>
      <c r="G27" s="291">
        <f>SUM(G11:G26)</f>
        <v>0</v>
      </c>
    </row>
    <row r="28" spans="1:11" ht="14.25" customHeight="1" x14ac:dyDescent="0.2">
      <c r="A28" s="300">
        <v>19</v>
      </c>
      <c r="B28" s="699"/>
      <c r="C28" s="292" t="s">
        <v>206</v>
      </c>
      <c r="D28" s="293" t="s">
        <v>486</v>
      </c>
      <c r="E28" s="332">
        <f>'1d Kostenrechnung VO 2037'!H160</f>
        <v>196000</v>
      </c>
      <c r="F28" s="294" t="s">
        <v>205</v>
      </c>
      <c r="G28" s="336">
        <f>SUM(D27:G27)</f>
        <v>196000</v>
      </c>
      <c r="I28" s="102"/>
      <c r="J28" s="102"/>
      <c r="K28" s="102"/>
    </row>
    <row r="29" spans="1:11" ht="24" x14ac:dyDescent="0.2">
      <c r="A29" s="300">
        <v>20</v>
      </c>
      <c r="B29" s="699"/>
      <c r="C29" s="295" t="s">
        <v>204</v>
      </c>
      <c r="D29" s="186">
        <f>ROUND(D27/SUM(D27:G27),3)</f>
        <v>1</v>
      </c>
      <c r="E29" s="186">
        <f>ROUND(E27/SUM(D27:G27),3)</f>
        <v>0</v>
      </c>
      <c r="F29" s="186">
        <f>ROUND(F27/SUM(D27:G27),3)</f>
        <v>0</v>
      </c>
      <c r="G29" s="186">
        <f>ROUND(G27/SUM(D27:G27),3)</f>
        <v>0</v>
      </c>
    </row>
    <row r="30" spans="1:11" s="101" customFormat="1" ht="30" customHeight="1" x14ac:dyDescent="0.2">
      <c r="A30" s="300">
        <v>21</v>
      </c>
      <c r="B30" s="699"/>
      <c r="C30" s="335" t="s">
        <v>203</v>
      </c>
      <c r="D30" s="333"/>
      <c r="E30" s="333"/>
      <c r="F30" s="333"/>
      <c r="G30" s="334"/>
      <c r="H30" s="97"/>
    </row>
    <row r="31" spans="1:11" ht="30" customHeight="1" x14ac:dyDescent="0.2">
      <c r="A31" s="300">
        <v>22</v>
      </c>
      <c r="B31" s="887" t="s">
        <v>202</v>
      </c>
      <c r="C31" s="888"/>
      <c r="D31" s="296">
        <v>0</v>
      </c>
      <c r="E31" s="296">
        <v>0.03</v>
      </c>
      <c r="F31" s="297">
        <v>0.03</v>
      </c>
      <c r="G31" s="297">
        <v>0.03</v>
      </c>
    </row>
    <row r="32" spans="1:11" x14ac:dyDescent="0.2">
      <c r="A32" s="300">
        <v>23</v>
      </c>
      <c r="B32" s="889" t="s">
        <v>201</v>
      </c>
      <c r="C32" s="888"/>
      <c r="D32" s="888"/>
      <c r="E32" s="888"/>
      <c r="F32" s="888"/>
      <c r="G32" s="722">
        <f>ROUND(F31*F29,3)+ROUND(E31*E29,3)+ROUND(G31*G29,3)</f>
        <v>0</v>
      </c>
    </row>
    <row r="33" spans="1:7" hidden="1" x14ac:dyDescent="0.2">
      <c r="A33" s="300">
        <v>22</v>
      </c>
      <c r="B33" s="187"/>
      <c r="C33" s="188" t="s">
        <v>200</v>
      </c>
      <c r="D33" s="189"/>
      <c r="E33" s="189"/>
      <c r="F33" s="190">
        <f>F31*F27</f>
        <v>0</v>
      </c>
      <c r="G33" s="191">
        <f>G31*G27</f>
        <v>0</v>
      </c>
    </row>
    <row r="34" spans="1:7" hidden="1" x14ac:dyDescent="0.2">
      <c r="A34" s="300">
        <v>23</v>
      </c>
      <c r="B34" s="187"/>
      <c r="C34" s="188"/>
      <c r="D34" s="189"/>
      <c r="E34" s="189"/>
      <c r="F34" s="190"/>
      <c r="G34" s="191">
        <f>SUM(F33:G33)</f>
        <v>0</v>
      </c>
    </row>
    <row r="35" spans="1:7" hidden="1" x14ac:dyDescent="0.2">
      <c r="A35" s="300">
        <v>24</v>
      </c>
      <c r="B35" s="193"/>
      <c r="C35" s="194"/>
      <c r="D35" s="195"/>
      <c r="E35" s="195"/>
      <c r="F35" s="195"/>
      <c r="G35" s="196">
        <f>G34/G28</f>
        <v>0</v>
      </c>
    </row>
    <row r="36" spans="1:7" ht="20.100000000000001" customHeight="1" x14ac:dyDescent="0.2">
      <c r="B36" s="192"/>
      <c r="C36" s="192"/>
      <c r="D36" s="192"/>
      <c r="E36" s="192"/>
      <c r="F36" s="192"/>
      <c r="G36" s="192"/>
    </row>
    <row r="37" spans="1:7" ht="20.100000000000001" customHeight="1" x14ac:dyDescent="0.2">
      <c r="A37"/>
      <c r="B37"/>
      <c r="C37"/>
      <c r="D37"/>
      <c r="E37"/>
      <c r="F37"/>
      <c r="G37"/>
    </row>
    <row r="38" spans="1:7" ht="20.100000000000001" customHeight="1" x14ac:dyDescent="0.2">
      <c r="C38" s="100"/>
      <c r="D38" s="99"/>
      <c r="E38" s="99"/>
    </row>
    <row r="39" spans="1:7" x14ac:dyDescent="0.2">
      <c r="D39" s="98"/>
      <c r="E39" s="98"/>
    </row>
  </sheetData>
  <sheetProtection algorithmName="SHA-512" hashValue="4bEU5P6iMb4h7sx3tQfvQpO3n0sNgFbEP0D8A5hkb8p5kIp6KujjP2wOsTP7IvvC5k19JJoZ/y/UzqS4q2LswQ==" saltValue="PJCDdzQS3ZToU1kST+9FPQ==" spinCount="100000" sheet="1" objects="1" scenarios="1"/>
  <mergeCells count="2">
    <mergeCell ref="B31:C31"/>
    <mergeCell ref="B32:F32"/>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A6EE-0777-424F-BD37-DEB1B3EBB2FD}">
  <dimension ref="A1:N39"/>
  <sheetViews>
    <sheetView showGridLines="0" topLeftCell="A19" zoomScaleNormal="100" zoomScaleSheetLayoutView="100" workbookViewId="0">
      <selection activeCell="D26" sqref="D26"/>
    </sheetView>
  </sheetViews>
  <sheetFormatPr baseColWidth="10" defaultColWidth="11.42578125" defaultRowHeight="12.75" x14ac:dyDescent="0.2"/>
  <cols>
    <col min="1" max="1" width="3.7109375" style="97" customWidth="1"/>
    <col min="2" max="2" width="22.7109375" style="97" customWidth="1"/>
    <col min="3" max="3" width="62.5703125" style="97" customWidth="1"/>
    <col min="4" max="7" width="15.7109375" style="97" customWidth="1"/>
    <col min="8" max="8" width="18.140625" style="97" customWidth="1"/>
    <col min="9" max="16384" width="11.42578125" style="97"/>
  </cols>
  <sheetData>
    <row r="1" spans="1:14" ht="27" customHeight="1" x14ac:dyDescent="0.2">
      <c r="A1" s="301" t="s">
        <v>483</v>
      </c>
      <c r="C1" s="301" t="s">
        <v>523</v>
      </c>
      <c r="D1" s="119"/>
      <c r="E1" s="772" t="s">
        <v>524</v>
      </c>
      <c r="F1" s="119"/>
      <c r="G1" s="118"/>
      <c r="H1" s="117"/>
      <c r="I1" s="117"/>
    </row>
    <row r="2" spans="1:14" ht="21.75" customHeight="1" x14ac:dyDescent="0.2">
      <c r="A2" s="301" t="str">
        <f>Übersicht!B2</f>
        <v>Südthüringen-Unterfranken-Netz (SUN) Los B</v>
      </c>
      <c r="C2" s="118"/>
      <c r="D2" s="119"/>
      <c r="E2" s="119"/>
      <c r="F2" s="119"/>
      <c r="G2" s="118"/>
      <c r="H2" s="117"/>
      <c r="I2" s="117"/>
    </row>
    <row r="3" spans="1:14" ht="15" customHeight="1" x14ac:dyDescent="0.2">
      <c r="A3" s="175" t="s">
        <v>215</v>
      </c>
      <c r="C3" s="118"/>
      <c r="D3" s="119"/>
      <c r="E3" s="119"/>
      <c r="F3" s="119"/>
      <c r="G3" s="118"/>
      <c r="H3" s="117"/>
      <c r="I3" s="117"/>
    </row>
    <row r="4" spans="1:14" s="116" customFormat="1" ht="15" customHeight="1" x14ac:dyDescent="0.2">
      <c r="A4" s="176" t="s">
        <v>214</v>
      </c>
    </row>
    <row r="5" spans="1:14" ht="15" customHeight="1" x14ac:dyDescent="0.2">
      <c r="A5" s="115"/>
    </row>
    <row r="6" spans="1:14" s="111" customFormat="1" ht="15" customHeight="1" x14ac:dyDescent="0.2">
      <c r="A6" s="177" t="str">
        <f>Übersicht!B7</f>
        <v>Bieter:</v>
      </c>
      <c r="C6" s="178">
        <f>Übersicht!C7</f>
        <v>0</v>
      </c>
      <c r="D6" s="113"/>
      <c r="E6" s="113"/>
      <c r="F6" s="113"/>
      <c r="G6" s="113"/>
      <c r="H6" s="113"/>
      <c r="I6" s="112"/>
    </row>
    <row r="7" spans="1:14" s="106" customFormat="1" ht="39.950000000000003" customHeight="1" x14ac:dyDescent="0.25">
      <c r="A7" s="114"/>
      <c r="B7" s="111"/>
      <c r="C7" s="111"/>
      <c r="D7" s="113"/>
      <c r="E7" s="113"/>
      <c r="F7" s="113"/>
      <c r="G7" s="113"/>
      <c r="H7" s="110"/>
      <c r="I7" s="109"/>
      <c r="J7" s="108"/>
      <c r="K7" s="108"/>
      <c r="L7" s="108"/>
      <c r="M7" s="107"/>
      <c r="N7" s="107"/>
    </row>
    <row r="8" spans="1:14" x14ac:dyDescent="0.2">
      <c r="A8" s="298"/>
      <c r="B8" s="282" t="s">
        <v>199</v>
      </c>
      <c r="C8" s="283" t="s">
        <v>198</v>
      </c>
      <c r="D8" s="283" t="s">
        <v>197</v>
      </c>
      <c r="E8" s="283" t="s">
        <v>196</v>
      </c>
      <c r="F8" s="283" t="s">
        <v>195</v>
      </c>
      <c r="G8" s="283" t="s">
        <v>332</v>
      </c>
    </row>
    <row r="9" spans="1:14" ht="52.5" customHeight="1" x14ac:dyDescent="0.2">
      <c r="A9" s="299">
        <v>0</v>
      </c>
      <c r="B9" s="180" t="s">
        <v>2</v>
      </c>
      <c r="C9" s="179" t="s">
        <v>3</v>
      </c>
      <c r="D9" s="180" t="s">
        <v>213</v>
      </c>
      <c r="E9" s="180" t="s">
        <v>281</v>
      </c>
      <c r="F9" s="180" t="s">
        <v>212</v>
      </c>
      <c r="G9" s="180" t="s">
        <v>211</v>
      </c>
      <c r="H9"/>
    </row>
    <row r="10" spans="1:14" ht="24.95" customHeight="1" x14ac:dyDescent="0.2">
      <c r="A10" s="299">
        <v>1</v>
      </c>
      <c r="B10" s="284" t="s">
        <v>9</v>
      </c>
      <c r="C10" s="181" t="str">
        <f>'1a Kostenrechnung Los B '!B25</f>
        <v>Kosten der Vorhaltung und der Instandhaltung</v>
      </c>
      <c r="D10" s="285"/>
      <c r="E10" s="285"/>
      <c r="F10" s="285"/>
      <c r="G10" s="286"/>
      <c r="I10" s="104"/>
    </row>
    <row r="11" spans="1:14" ht="30" customHeight="1" x14ac:dyDescent="0.2">
      <c r="A11" s="299">
        <f>A10+1</f>
        <v>2</v>
      </c>
      <c r="B11" s="287" t="s">
        <v>326</v>
      </c>
      <c r="C11" s="753" t="s">
        <v>95</v>
      </c>
      <c r="D11" s="182">
        <f>'1e Kostenrechnung VO 2038'!H34</f>
        <v>0</v>
      </c>
      <c r="E11" s="183"/>
      <c r="F11" s="183"/>
      <c r="G11" s="183"/>
    </row>
    <row r="12" spans="1:14" ht="30" customHeight="1" x14ac:dyDescent="0.2">
      <c r="A12" s="299">
        <v>3</v>
      </c>
      <c r="B12" s="287" t="s">
        <v>6</v>
      </c>
      <c r="C12" s="753" t="s">
        <v>327</v>
      </c>
      <c r="D12" s="183"/>
      <c r="E12" s="182">
        <f>'1e Kostenrechnung VO 2038'!H45</f>
        <v>0</v>
      </c>
      <c r="F12" s="183"/>
      <c r="G12" s="183"/>
    </row>
    <row r="13" spans="1:14" ht="30" customHeight="1" x14ac:dyDescent="0.2">
      <c r="A13" s="299">
        <v>4</v>
      </c>
      <c r="B13" s="287" t="s">
        <v>7</v>
      </c>
      <c r="C13" s="753" t="s">
        <v>102</v>
      </c>
      <c r="D13" s="182">
        <f>'1e Kostenrechnung VO 2038'!H51</f>
        <v>0</v>
      </c>
      <c r="E13" s="183"/>
      <c r="F13" s="183"/>
      <c r="G13" s="183"/>
    </row>
    <row r="14" spans="1:14" ht="24.95" customHeight="1" x14ac:dyDescent="0.2">
      <c r="A14" s="300">
        <v>5</v>
      </c>
      <c r="B14" s="284" t="s">
        <v>22</v>
      </c>
      <c r="C14" s="181" t="s">
        <v>31</v>
      </c>
      <c r="D14" s="184"/>
      <c r="E14" s="184"/>
      <c r="F14" s="184"/>
      <c r="G14" s="184"/>
    </row>
    <row r="15" spans="1:14" ht="30.75" customHeight="1" x14ac:dyDescent="0.2">
      <c r="A15" s="300">
        <v>6</v>
      </c>
      <c r="B15" s="288" t="s">
        <v>117</v>
      </c>
      <c r="C15" s="185" t="s">
        <v>38</v>
      </c>
      <c r="D15" s="183"/>
      <c r="E15" s="183"/>
      <c r="F15" s="182">
        <f>'1e Kostenrechnung VO 2038'!H61</f>
        <v>0</v>
      </c>
      <c r="G15" s="183"/>
    </row>
    <row r="16" spans="1:14" s="103" customFormat="1" ht="30" customHeight="1" x14ac:dyDescent="0.2">
      <c r="A16" s="300">
        <v>7</v>
      </c>
      <c r="B16" s="288" t="s">
        <v>120</v>
      </c>
      <c r="C16" s="185" t="s">
        <v>31</v>
      </c>
      <c r="D16" s="183"/>
      <c r="E16" s="182">
        <f>'1e Kostenrechnung VO 2038'!H67</f>
        <v>0</v>
      </c>
      <c r="F16" s="183"/>
      <c r="G16" s="183"/>
    </row>
    <row r="17" spans="1:11" s="103" customFormat="1" ht="24.95" customHeight="1" x14ac:dyDescent="0.2">
      <c r="A17" s="300">
        <v>8</v>
      </c>
      <c r="B17" s="284" t="s">
        <v>8</v>
      </c>
      <c r="C17" s="181" t="s">
        <v>210</v>
      </c>
      <c r="D17" s="184"/>
      <c r="E17" s="184"/>
      <c r="F17" s="184"/>
      <c r="G17" s="184"/>
      <c r="H17"/>
    </row>
    <row r="18" spans="1:11" ht="30" customHeight="1" x14ac:dyDescent="0.2">
      <c r="A18" s="300">
        <v>9</v>
      </c>
      <c r="B18" s="287" t="s">
        <v>330</v>
      </c>
      <c r="C18" s="753" t="s">
        <v>329</v>
      </c>
      <c r="D18" s="183"/>
      <c r="E18" s="183"/>
      <c r="F18" s="183"/>
      <c r="G18" s="182">
        <f>'1e Kostenrechnung VO 2038'!H74+'1e Kostenrechnung VO 2038'!H78+'1e Kostenrechnung VO 2038'!H79</f>
        <v>0</v>
      </c>
    </row>
    <row r="19" spans="1:11" ht="30" customHeight="1" x14ac:dyDescent="0.2">
      <c r="A19" s="300">
        <v>10</v>
      </c>
      <c r="B19" s="287" t="s">
        <v>328</v>
      </c>
      <c r="C19" s="753" t="s">
        <v>331</v>
      </c>
      <c r="D19" s="183"/>
      <c r="E19" s="183"/>
      <c r="F19" s="183"/>
      <c r="G19" s="182">
        <f>'1e Kostenrechnung VO 2038'!H77+'1e Kostenrechnung VO 2038'!H80</f>
        <v>0</v>
      </c>
      <c r="H19" s="343"/>
    </row>
    <row r="20" spans="1:11" ht="24.95" customHeight="1" x14ac:dyDescent="0.2">
      <c r="A20" s="300">
        <v>11</v>
      </c>
      <c r="B20" s="284" t="s">
        <v>74</v>
      </c>
      <c r="C20" s="181" t="s">
        <v>209</v>
      </c>
      <c r="D20" s="184"/>
      <c r="E20" s="184"/>
      <c r="F20" s="184"/>
      <c r="G20" s="184"/>
    </row>
    <row r="21" spans="1:11" ht="30" customHeight="1" x14ac:dyDescent="0.2">
      <c r="A21" s="300">
        <v>12</v>
      </c>
      <c r="B21" s="287" t="s">
        <v>339</v>
      </c>
      <c r="C21" s="738" t="s">
        <v>223</v>
      </c>
      <c r="D21" s="183"/>
      <c r="E21" s="183"/>
      <c r="F21" s="183"/>
      <c r="G21" s="182">
        <f>'1e Kostenrechnung VO 2038'!H89</f>
        <v>0</v>
      </c>
      <c r="H21" s="344"/>
    </row>
    <row r="22" spans="1:11" ht="30" customHeight="1" x14ac:dyDescent="0.2">
      <c r="A22" s="300">
        <v>13</v>
      </c>
      <c r="B22" s="287" t="s">
        <v>340</v>
      </c>
      <c r="C22" s="753" t="s">
        <v>341</v>
      </c>
      <c r="D22" s="182">
        <f>'1e Kostenrechnung VO 2038'!H113-'1e Kostenrechnung VO 2038'!H89</f>
        <v>196000</v>
      </c>
      <c r="E22" s="183"/>
      <c r="F22" s="183"/>
      <c r="G22" s="183"/>
    </row>
    <row r="23" spans="1:11" ht="24.95" customHeight="1" x14ac:dyDescent="0.2">
      <c r="A23" s="300">
        <v>14</v>
      </c>
      <c r="B23" s="284" t="s">
        <v>75</v>
      </c>
      <c r="C23" s="181" t="s">
        <v>19</v>
      </c>
      <c r="D23" s="184"/>
      <c r="E23" s="184"/>
      <c r="F23" s="184"/>
      <c r="G23" s="184"/>
    </row>
    <row r="24" spans="1:11" ht="24.95" customHeight="1" x14ac:dyDescent="0.2">
      <c r="A24" s="300">
        <v>15</v>
      </c>
      <c r="B24" s="287" t="s">
        <v>75</v>
      </c>
      <c r="C24" s="753" t="s">
        <v>187</v>
      </c>
      <c r="D24" s="182">
        <f>'1e Kostenrechnung VO 2038'!H138</f>
        <v>0</v>
      </c>
      <c r="E24" s="183"/>
      <c r="F24" s="183"/>
      <c r="G24" s="183"/>
    </row>
    <row r="25" spans="1:11" ht="24.95" customHeight="1" x14ac:dyDescent="0.2">
      <c r="A25" s="300">
        <v>16</v>
      </c>
      <c r="B25" s="284" t="s">
        <v>134</v>
      </c>
      <c r="C25" s="181" t="s">
        <v>441</v>
      </c>
      <c r="D25" s="184"/>
      <c r="E25" s="184"/>
      <c r="F25" s="184"/>
      <c r="G25" s="184"/>
    </row>
    <row r="26" spans="1:11" ht="30" customHeight="1" x14ac:dyDescent="0.2">
      <c r="A26" s="300">
        <v>17</v>
      </c>
      <c r="B26" s="287" t="s">
        <v>134</v>
      </c>
      <c r="C26" s="753" t="s">
        <v>410</v>
      </c>
      <c r="D26" s="182">
        <f>'1e Kostenrechnung VO 2038'!F158+'1e Kostenrechnung VO 2038'!G158</f>
        <v>0</v>
      </c>
      <c r="E26" s="183"/>
      <c r="F26" s="183"/>
      <c r="G26" s="183"/>
    </row>
    <row r="27" spans="1:11" ht="16.5" customHeight="1" x14ac:dyDescent="0.2">
      <c r="A27" s="300">
        <v>18</v>
      </c>
      <c r="B27" s="289" t="s">
        <v>208</v>
      </c>
      <c r="C27" s="290" t="s">
        <v>207</v>
      </c>
      <c r="D27" s="291">
        <f>SUM(D11:D26)</f>
        <v>196000</v>
      </c>
      <c r="E27" s="291">
        <f>SUM(E11:E26)</f>
        <v>0</v>
      </c>
      <c r="F27" s="291">
        <f>SUM(F11:F26)</f>
        <v>0</v>
      </c>
      <c r="G27" s="291">
        <f>SUM(G11:G26)</f>
        <v>0</v>
      </c>
    </row>
    <row r="28" spans="1:11" ht="14.25" customHeight="1" x14ac:dyDescent="0.2">
      <c r="A28" s="300">
        <v>19</v>
      </c>
      <c r="B28" s="753"/>
      <c r="C28" s="292" t="s">
        <v>206</v>
      </c>
      <c r="D28" s="293" t="s">
        <v>525</v>
      </c>
      <c r="E28" s="332">
        <f>'1e Kostenrechnung VO 2038'!H160</f>
        <v>196000</v>
      </c>
      <c r="F28" s="294" t="s">
        <v>205</v>
      </c>
      <c r="G28" s="336">
        <f>SUM(D27:G27)</f>
        <v>196000</v>
      </c>
      <c r="I28" s="102"/>
      <c r="J28" s="102"/>
      <c r="K28" s="102"/>
    </row>
    <row r="29" spans="1:11" ht="24" x14ac:dyDescent="0.2">
      <c r="A29" s="300">
        <v>20</v>
      </c>
      <c r="B29" s="753"/>
      <c r="C29" s="295" t="s">
        <v>204</v>
      </c>
      <c r="D29" s="186">
        <f>ROUND(D27/SUM(D27:G27),3)</f>
        <v>1</v>
      </c>
      <c r="E29" s="186">
        <f>ROUND(E27/SUM(D27:G27),3)</f>
        <v>0</v>
      </c>
      <c r="F29" s="186">
        <f>ROUND(F27/SUM(D27:G27),3)</f>
        <v>0</v>
      </c>
      <c r="G29" s="186">
        <f>ROUND(G27/SUM(D27:G27),3)</f>
        <v>0</v>
      </c>
    </row>
    <row r="30" spans="1:11" s="101" customFormat="1" ht="30" customHeight="1" x14ac:dyDescent="0.2">
      <c r="A30" s="300">
        <v>21</v>
      </c>
      <c r="B30" s="753"/>
      <c r="C30" s="335" t="s">
        <v>203</v>
      </c>
      <c r="D30" s="333"/>
      <c r="E30" s="333"/>
      <c r="F30" s="333"/>
      <c r="G30" s="334"/>
      <c r="H30" s="97"/>
    </row>
    <row r="31" spans="1:11" ht="30" customHeight="1" x14ac:dyDescent="0.2">
      <c r="A31" s="300">
        <v>22</v>
      </c>
      <c r="B31" s="887" t="s">
        <v>202</v>
      </c>
      <c r="C31" s="888"/>
      <c r="D31" s="296">
        <v>0</v>
      </c>
      <c r="E31" s="296">
        <v>0.03</v>
      </c>
      <c r="F31" s="297">
        <v>0.03</v>
      </c>
      <c r="G31" s="297">
        <v>0.03</v>
      </c>
    </row>
    <row r="32" spans="1:11" x14ac:dyDescent="0.2">
      <c r="A32" s="300">
        <v>23</v>
      </c>
      <c r="B32" s="889" t="s">
        <v>201</v>
      </c>
      <c r="C32" s="888"/>
      <c r="D32" s="888"/>
      <c r="E32" s="888"/>
      <c r="F32" s="888"/>
      <c r="G32" s="722">
        <f>ROUND(F31*F29,3)+ROUND(E31*E29,3)+ROUND(G31*G29,3)</f>
        <v>0</v>
      </c>
    </row>
    <row r="33" spans="1:7" hidden="1" x14ac:dyDescent="0.2">
      <c r="A33" s="300">
        <v>22</v>
      </c>
      <c r="B33" s="187"/>
      <c r="C33" s="188" t="s">
        <v>200</v>
      </c>
      <c r="D33" s="189"/>
      <c r="E33" s="189"/>
      <c r="F33" s="190">
        <f>F31*F27</f>
        <v>0</v>
      </c>
      <c r="G33" s="191">
        <f>G31*G27</f>
        <v>0</v>
      </c>
    </row>
    <row r="34" spans="1:7" hidden="1" x14ac:dyDescent="0.2">
      <c r="A34" s="300">
        <v>23</v>
      </c>
      <c r="B34" s="187"/>
      <c r="C34" s="188"/>
      <c r="D34" s="189"/>
      <c r="E34" s="189"/>
      <c r="F34" s="190"/>
      <c r="G34" s="191">
        <f>SUM(F33:G33)</f>
        <v>0</v>
      </c>
    </row>
    <row r="35" spans="1:7" hidden="1" x14ac:dyDescent="0.2">
      <c r="A35" s="300">
        <v>24</v>
      </c>
      <c r="B35" s="193"/>
      <c r="C35" s="194"/>
      <c r="D35" s="195"/>
      <c r="E35" s="195"/>
      <c r="F35" s="195"/>
      <c r="G35" s="196">
        <f>G34/G28</f>
        <v>0</v>
      </c>
    </row>
    <row r="36" spans="1:7" ht="20.100000000000001" customHeight="1" x14ac:dyDescent="0.2">
      <c r="B36" s="192"/>
      <c r="C36" s="192"/>
      <c r="D36" s="192"/>
      <c r="E36" s="192"/>
      <c r="F36" s="192"/>
      <c r="G36" s="192"/>
    </row>
    <row r="37" spans="1:7" ht="20.100000000000001" customHeight="1" x14ac:dyDescent="0.2">
      <c r="A37"/>
      <c r="B37"/>
      <c r="C37"/>
      <c r="D37"/>
      <c r="E37"/>
      <c r="F37"/>
      <c r="G37"/>
    </row>
    <row r="38" spans="1:7" ht="20.100000000000001" customHeight="1" x14ac:dyDescent="0.2">
      <c r="C38" s="100"/>
      <c r="D38" s="99"/>
      <c r="E38" s="99"/>
    </row>
    <row r="39" spans="1:7" x14ac:dyDescent="0.2">
      <c r="D39" s="98"/>
      <c r="E39" s="98"/>
    </row>
  </sheetData>
  <sheetProtection algorithmName="SHA-512" hashValue="wD91OiaVtzj1h+3us6yp3BwSoj7Cufn0SHpT/umJ+65k+4byQU/CQ04k9KfwmxmXu1tKyCh6tNUqvYCKPMC+cg==" saltValue="pv68Jtu0dWLomF5A3Xyavg==" spinCount="100000" sheet="1" objects="1" scenarios="1"/>
  <mergeCells count="2">
    <mergeCell ref="B31:C31"/>
    <mergeCell ref="B32:F32"/>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325F9-ECEA-490C-9C62-3280B30878C7}">
  <dimension ref="A1:N39"/>
  <sheetViews>
    <sheetView showGridLines="0" topLeftCell="A16" zoomScaleNormal="100" zoomScaleSheetLayoutView="100" workbookViewId="0">
      <selection activeCell="G28" sqref="G28"/>
    </sheetView>
  </sheetViews>
  <sheetFormatPr baseColWidth="10" defaultColWidth="11.42578125" defaultRowHeight="12.75" x14ac:dyDescent="0.2"/>
  <cols>
    <col min="1" max="1" width="3.7109375" style="97" customWidth="1"/>
    <col min="2" max="2" width="22.7109375" style="97" customWidth="1"/>
    <col min="3" max="3" width="62.5703125" style="97" customWidth="1"/>
    <col min="4" max="7" width="15.7109375" style="97" customWidth="1"/>
    <col min="8" max="8" width="18.140625" style="97" customWidth="1"/>
    <col min="9" max="16384" width="11.42578125" style="97"/>
  </cols>
  <sheetData>
    <row r="1" spans="1:14" ht="21.75" customHeight="1" x14ac:dyDescent="0.2">
      <c r="A1" s="301" t="s">
        <v>559</v>
      </c>
      <c r="C1" s="301" t="s">
        <v>560</v>
      </c>
      <c r="D1" s="119"/>
      <c r="E1" s="119"/>
      <c r="F1" s="119"/>
      <c r="G1" s="118"/>
      <c r="H1" s="117"/>
      <c r="I1" s="117"/>
    </row>
    <row r="2" spans="1:14" ht="21.75" customHeight="1" x14ac:dyDescent="0.2">
      <c r="A2" s="301" t="str">
        <f>Übersicht!B2</f>
        <v>Südthüringen-Unterfranken-Netz (SUN) Los B</v>
      </c>
      <c r="C2" s="118"/>
      <c r="D2" s="119"/>
      <c r="E2" s="119"/>
      <c r="F2" s="119"/>
      <c r="G2" s="118"/>
      <c r="H2" s="117"/>
      <c r="I2" s="117"/>
    </row>
    <row r="3" spans="1:14" ht="15" customHeight="1" x14ac:dyDescent="0.2">
      <c r="A3" s="175" t="s">
        <v>215</v>
      </c>
      <c r="C3" s="118"/>
      <c r="D3" s="119"/>
      <c r="E3" s="119"/>
      <c r="F3" s="119"/>
      <c r="G3" s="118"/>
      <c r="H3" s="117"/>
      <c r="I3" s="117"/>
    </row>
    <row r="4" spans="1:14" s="116" customFormat="1" ht="15" customHeight="1" x14ac:dyDescent="0.2">
      <c r="A4" s="176" t="s">
        <v>214</v>
      </c>
    </row>
    <row r="5" spans="1:14" ht="15" customHeight="1" x14ac:dyDescent="0.2">
      <c r="A5" s="115"/>
    </row>
    <row r="6" spans="1:14" s="111" customFormat="1" ht="15" customHeight="1" x14ac:dyDescent="0.2">
      <c r="A6" s="177" t="str">
        <f>Übersicht!B7</f>
        <v>Bieter:</v>
      </c>
      <c r="C6" s="178">
        <f>Übersicht!C7</f>
        <v>0</v>
      </c>
      <c r="D6" s="113"/>
      <c r="E6" s="113"/>
      <c r="F6" s="113"/>
      <c r="G6" s="113"/>
      <c r="H6" s="113"/>
      <c r="I6" s="112"/>
    </row>
    <row r="7" spans="1:14" s="106" customFormat="1" ht="39.950000000000003" customHeight="1" x14ac:dyDescent="0.25">
      <c r="A7" s="114"/>
      <c r="B7" s="111"/>
      <c r="C7" s="111"/>
      <c r="D7" s="113"/>
      <c r="E7" s="113"/>
      <c r="F7" s="113"/>
      <c r="G7" s="113"/>
      <c r="H7" s="110"/>
      <c r="I7" s="109"/>
      <c r="J7" s="108"/>
      <c r="K7" s="108"/>
      <c r="L7" s="108"/>
      <c r="M7" s="107"/>
      <c r="N7" s="107"/>
    </row>
    <row r="8" spans="1:14" x14ac:dyDescent="0.2">
      <c r="A8" s="298"/>
      <c r="B8" s="282" t="s">
        <v>199</v>
      </c>
      <c r="C8" s="283" t="s">
        <v>198</v>
      </c>
      <c r="D8" s="283" t="s">
        <v>197</v>
      </c>
      <c r="E8" s="283" t="s">
        <v>196</v>
      </c>
      <c r="F8" s="283" t="s">
        <v>195</v>
      </c>
      <c r="G8" s="283" t="s">
        <v>332</v>
      </c>
    </row>
    <row r="9" spans="1:14" ht="52.5" customHeight="1" x14ac:dyDescent="0.2">
      <c r="A9" s="299">
        <v>0</v>
      </c>
      <c r="B9" s="180" t="s">
        <v>2</v>
      </c>
      <c r="C9" s="179" t="s">
        <v>3</v>
      </c>
      <c r="D9" s="180" t="s">
        <v>213</v>
      </c>
      <c r="E9" s="180" t="s">
        <v>281</v>
      </c>
      <c r="F9" s="180" t="s">
        <v>212</v>
      </c>
      <c r="G9" s="180" t="s">
        <v>211</v>
      </c>
      <c r="H9"/>
    </row>
    <row r="10" spans="1:14" ht="24.95" customHeight="1" x14ac:dyDescent="0.2">
      <c r="A10" s="299">
        <v>1</v>
      </c>
      <c r="B10" s="284" t="s">
        <v>9</v>
      </c>
      <c r="C10" s="181" t="str">
        <f>'1a Kostenrechnung Los B '!B25</f>
        <v>Kosten der Vorhaltung und der Instandhaltung</v>
      </c>
      <c r="D10" s="285"/>
      <c r="E10" s="285"/>
      <c r="F10" s="285"/>
      <c r="G10" s="286"/>
      <c r="I10" s="104"/>
    </row>
    <row r="11" spans="1:14" ht="30" customHeight="1" x14ac:dyDescent="0.2">
      <c r="A11" s="299">
        <f>A10+1</f>
        <v>2</v>
      </c>
      <c r="B11" s="287" t="s">
        <v>326</v>
      </c>
      <c r="C11" s="770" t="s">
        <v>95</v>
      </c>
      <c r="D11" s="182">
        <f>'1f Kostenrechnung O2 VO 2037'!H34</f>
        <v>0</v>
      </c>
      <c r="E11" s="183"/>
      <c r="F11" s="183"/>
      <c r="G11" s="183"/>
    </row>
    <row r="12" spans="1:14" ht="30" customHeight="1" x14ac:dyDescent="0.2">
      <c r="A12" s="299">
        <v>3</v>
      </c>
      <c r="B12" s="287" t="s">
        <v>6</v>
      </c>
      <c r="C12" s="770" t="s">
        <v>327</v>
      </c>
      <c r="D12" s="183"/>
      <c r="E12" s="182">
        <f>'1f Kostenrechnung O2 VO 2037'!H45</f>
        <v>0</v>
      </c>
      <c r="F12" s="183"/>
      <c r="G12" s="183"/>
    </row>
    <row r="13" spans="1:14" ht="30" customHeight="1" x14ac:dyDescent="0.2">
      <c r="A13" s="299">
        <v>4</v>
      </c>
      <c r="B13" s="287" t="s">
        <v>7</v>
      </c>
      <c r="C13" s="770" t="s">
        <v>102</v>
      </c>
      <c r="D13" s="182">
        <f>'1f Kostenrechnung O2 VO 2037'!H51</f>
        <v>0</v>
      </c>
      <c r="E13" s="183"/>
      <c r="F13" s="183"/>
      <c r="G13" s="183"/>
    </row>
    <row r="14" spans="1:14" ht="24.95" customHeight="1" x14ac:dyDescent="0.2">
      <c r="A14" s="300">
        <v>5</v>
      </c>
      <c r="B14" s="284" t="s">
        <v>22</v>
      </c>
      <c r="C14" s="181" t="s">
        <v>31</v>
      </c>
      <c r="D14" s="184"/>
      <c r="E14" s="184"/>
      <c r="F14" s="184"/>
      <c r="G14" s="184"/>
    </row>
    <row r="15" spans="1:14" ht="30.75" customHeight="1" x14ac:dyDescent="0.2">
      <c r="A15" s="300">
        <v>6</v>
      </c>
      <c r="B15" s="288" t="s">
        <v>117</v>
      </c>
      <c r="C15" s="185" t="s">
        <v>38</v>
      </c>
      <c r="D15" s="183"/>
      <c r="E15" s="183"/>
      <c r="F15" s="182">
        <f>'1f Kostenrechnung O2 VO 2037'!H61</f>
        <v>0</v>
      </c>
      <c r="G15" s="183"/>
    </row>
    <row r="16" spans="1:14" s="103" customFormat="1" ht="30" customHeight="1" x14ac:dyDescent="0.2">
      <c r="A16" s="300">
        <v>7</v>
      </c>
      <c r="B16" s="288" t="s">
        <v>120</v>
      </c>
      <c r="C16" s="185" t="s">
        <v>31</v>
      </c>
      <c r="D16" s="183"/>
      <c r="E16" s="182">
        <f>'1f Kostenrechnung O2 VO 2037'!H67</f>
        <v>0</v>
      </c>
      <c r="F16" s="183"/>
      <c r="G16" s="183"/>
    </row>
    <row r="17" spans="1:11" s="103" customFormat="1" ht="24.95" customHeight="1" x14ac:dyDescent="0.2">
      <c r="A17" s="300">
        <v>8</v>
      </c>
      <c r="B17" s="284" t="s">
        <v>8</v>
      </c>
      <c r="C17" s="181" t="s">
        <v>210</v>
      </c>
      <c r="D17" s="184"/>
      <c r="E17" s="184"/>
      <c r="F17" s="184"/>
      <c r="G17" s="184"/>
      <c r="H17"/>
    </row>
    <row r="18" spans="1:11" ht="30" customHeight="1" x14ac:dyDescent="0.2">
      <c r="A18" s="300">
        <v>9</v>
      </c>
      <c r="B18" s="287" t="s">
        <v>330</v>
      </c>
      <c r="C18" s="770" t="s">
        <v>329</v>
      </c>
      <c r="D18" s="183"/>
      <c r="E18" s="183"/>
      <c r="F18" s="183"/>
      <c r="G18" s="182">
        <f>'1f Kostenrechnung O2 VO 2037'!H74+'1f Kostenrechnung O2 VO 2037'!H78+'1f Kostenrechnung O2 VO 2037'!H79</f>
        <v>0</v>
      </c>
    </row>
    <row r="19" spans="1:11" ht="30" customHeight="1" x14ac:dyDescent="0.2">
      <c r="A19" s="300">
        <v>10</v>
      </c>
      <c r="B19" s="287" t="s">
        <v>328</v>
      </c>
      <c r="C19" s="770" t="s">
        <v>331</v>
      </c>
      <c r="D19" s="183"/>
      <c r="E19" s="183"/>
      <c r="F19" s="183"/>
      <c r="G19" s="182">
        <f>'1f Kostenrechnung O2 VO 2037'!H77+'1f Kostenrechnung O2 VO 2037'!H80</f>
        <v>0</v>
      </c>
      <c r="H19" s="343"/>
    </row>
    <row r="20" spans="1:11" ht="24.95" customHeight="1" x14ac:dyDescent="0.2">
      <c r="A20" s="300">
        <v>11</v>
      </c>
      <c r="B20" s="284" t="s">
        <v>74</v>
      </c>
      <c r="C20" s="181" t="s">
        <v>209</v>
      </c>
      <c r="D20" s="184"/>
      <c r="E20" s="184"/>
      <c r="F20" s="184"/>
      <c r="G20" s="184"/>
    </row>
    <row r="21" spans="1:11" ht="30" customHeight="1" x14ac:dyDescent="0.2">
      <c r="A21" s="300">
        <v>12</v>
      </c>
      <c r="B21" s="287" t="s">
        <v>339</v>
      </c>
      <c r="C21" s="755" t="s">
        <v>223</v>
      </c>
      <c r="D21" s="183"/>
      <c r="E21" s="183"/>
      <c r="F21" s="183"/>
      <c r="G21" s="182">
        <f>'1f Kostenrechnung O2 VO 2037'!H89</f>
        <v>0</v>
      </c>
      <c r="H21" s="344"/>
    </row>
    <row r="22" spans="1:11" ht="30" customHeight="1" x14ac:dyDescent="0.2">
      <c r="A22" s="300">
        <v>13</v>
      </c>
      <c r="B22" s="287" t="s">
        <v>340</v>
      </c>
      <c r="C22" s="770" t="s">
        <v>341</v>
      </c>
      <c r="D22" s="182">
        <f>'1f Kostenrechnung O2 VO 2037'!H113-'1f Kostenrechnung O2 VO 2037'!H89</f>
        <v>0</v>
      </c>
      <c r="E22" s="183"/>
      <c r="F22" s="183"/>
      <c r="G22" s="183"/>
    </row>
    <row r="23" spans="1:11" ht="24.95" customHeight="1" x14ac:dyDescent="0.2">
      <c r="A23" s="300">
        <v>14</v>
      </c>
      <c r="B23" s="284" t="s">
        <v>75</v>
      </c>
      <c r="C23" s="181" t="s">
        <v>19</v>
      </c>
      <c r="D23" s="184"/>
      <c r="E23" s="184"/>
      <c r="F23" s="184"/>
      <c r="G23" s="184"/>
    </row>
    <row r="24" spans="1:11" ht="24.95" customHeight="1" x14ac:dyDescent="0.2">
      <c r="A24" s="300">
        <v>15</v>
      </c>
      <c r="B24" s="287" t="s">
        <v>75</v>
      </c>
      <c r="C24" s="770" t="s">
        <v>187</v>
      </c>
      <c r="D24" s="182">
        <f>'1f Kostenrechnung O2 VO 2037'!H138</f>
        <v>0</v>
      </c>
      <c r="E24" s="183"/>
      <c r="F24" s="183"/>
      <c r="G24" s="183"/>
    </row>
    <row r="25" spans="1:11" ht="24.95" customHeight="1" x14ac:dyDescent="0.2">
      <c r="A25" s="300">
        <v>16</v>
      </c>
      <c r="B25" s="284" t="s">
        <v>134</v>
      </c>
      <c r="C25" s="181" t="s">
        <v>441</v>
      </c>
      <c r="D25" s="184"/>
      <c r="E25" s="184"/>
      <c r="F25" s="184"/>
      <c r="G25" s="184"/>
    </row>
    <row r="26" spans="1:11" ht="30" customHeight="1" x14ac:dyDescent="0.2">
      <c r="A26" s="300">
        <v>17</v>
      </c>
      <c r="B26" s="287" t="s">
        <v>134</v>
      </c>
      <c r="C26" s="770" t="s">
        <v>410</v>
      </c>
      <c r="D26" s="182">
        <f>'1f Kostenrechnung O2 VO 2037'!F158+'1f Kostenrechnung O2 VO 2037'!G158</f>
        <v>0</v>
      </c>
      <c r="E26" s="183"/>
      <c r="F26" s="183"/>
      <c r="G26" s="183"/>
    </row>
    <row r="27" spans="1:11" ht="16.5" customHeight="1" x14ac:dyDescent="0.2">
      <c r="A27" s="300">
        <v>18</v>
      </c>
      <c r="B27" s="289" t="s">
        <v>208</v>
      </c>
      <c r="C27" s="290" t="s">
        <v>207</v>
      </c>
      <c r="D27" s="291">
        <f>SUM(D11:D26)</f>
        <v>0</v>
      </c>
      <c r="E27" s="291">
        <f>SUM(E11:E26)</f>
        <v>0</v>
      </c>
      <c r="F27" s="291">
        <f>SUM(F11:F26)</f>
        <v>0</v>
      </c>
      <c r="G27" s="291">
        <f>SUM(G11:G26)</f>
        <v>0</v>
      </c>
    </row>
    <row r="28" spans="1:11" ht="14.25" customHeight="1" x14ac:dyDescent="0.2">
      <c r="A28" s="300">
        <v>19</v>
      </c>
      <c r="B28" s="770"/>
      <c r="C28" s="292" t="s">
        <v>206</v>
      </c>
      <c r="D28" s="293" t="s">
        <v>561</v>
      </c>
      <c r="E28" s="332">
        <f>'1f Kostenrechnung O2 VO 2037'!H160</f>
        <v>0</v>
      </c>
      <c r="F28" s="294" t="s">
        <v>205</v>
      </c>
      <c r="G28" s="336">
        <f>SUM(D27:G27)</f>
        <v>0</v>
      </c>
      <c r="I28" s="102"/>
      <c r="J28" s="102"/>
      <c r="K28" s="102"/>
    </row>
    <row r="29" spans="1:11" ht="24" x14ac:dyDescent="0.2">
      <c r="A29" s="300">
        <v>20</v>
      </c>
      <c r="B29" s="770"/>
      <c r="C29" s="295" t="s">
        <v>204</v>
      </c>
      <c r="D29" s="186" t="e">
        <f>ROUND(D27/SUM(D27:G27),3)</f>
        <v>#DIV/0!</v>
      </c>
      <c r="E29" s="186" t="e">
        <f>ROUND(E27/SUM(D27:G27),3)</f>
        <v>#DIV/0!</v>
      </c>
      <c r="F29" s="186" t="e">
        <f>ROUND(F27/SUM(D27:G27),3)</f>
        <v>#DIV/0!</v>
      </c>
      <c r="G29" s="186" t="e">
        <f>ROUND(G27/SUM(D27:G27),3)</f>
        <v>#DIV/0!</v>
      </c>
    </row>
    <row r="30" spans="1:11" s="101" customFormat="1" ht="30" customHeight="1" x14ac:dyDescent="0.2">
      <c r="A30" s="300">
        <v>21</v>
      </c>
      <c r="B30" s="770"/>
      <c r="C30" s="335" t="s">
        <v>203</v>
      </c>
      <c r="D30" s="333"/>
      <c r="E30" s="333"/>
      <c r="F30" s="333"/>
      <c r="G30" s="334"/>
      <c r="H30" s="97"/>
    </row>
    <row r="31" spans="1:11" ht="30" customHeight="1" x14ac:dyDescent="0.2">
      <c r="A31" s="300">
        <v>22</v>
      </c>
      <c r="B31" s="887" t="s">
        <v>202</v>
      </c>
      <c r="C31" s="888"/>
      <c r="D31" s="296">
        <v>0</v>
      </c>
      <c r="E31" s="296">
        <v>0.03</v>
      </c>
      <c r="F31" s="297">
        <v>0.03</v>
      </c>
      <c r="G31" s="297">
        <v>0.03</v>
      </c>
    </row>
    <row r="32" spans="1:11" x14ac:dyDescent="0.2">
      <c r="A32" s="300">
        <v>23</v>
      </c>
      <c r="B32" s="889" t="s">
        <v>201</v>
      </c>
      <c r="C32" s="888"/>
      <c r="D32" s="888"/>
      <c r="E32" s="888"/>
      <c r="F32" s="888"/>
      <c r="G32" s="722" t="e">
        <f>ROUND(F31*F29,3)+ROUND(E31*E29,3)+ROUND(G31*G29,3)</f>
        <v>#DIV/0!</v>
      </c>
    </row>
    <row r="33" spans="1:7" hidden="1" x14ac:dyDescent="0.2">
      <c r="A33" s="300">
        <v>22</v>
      </c>
      <c r="B33" s="187"/>
      <c r="C33" s="188" t="s">
        <v>200</v>
      </c>
      <c r="D33" s="189"/>
      <c r="E33" s="189"/>
      <c r="F33" s="190">
        <f>F31*F27</f>
        <v>0</v>
      </c>
      <c r="G33" s="191">
        <f>G31*G27</f>
        <v>0</v>
      </c>
    </row>
    <row r="34" spans="1:7" hidden="1" x14ac:dyDescent="0.2">
      <c r="A34" s="300">
        <v>23</v>
      </c>
      <c r="B34" s="187"/>
      <c r="C34" s="188"/>
      <c r="D34" s="189"/>
      <c r="E34" s="189"/>
      <c r="F34" s="190"/>
      <c r="G34" s="191">
        <f>SUM(F33:G33)</f>
        <v>0</v>
      </c>
    </row>
    <row r="35" spans="1:7" hidden="1" x14ac:dyDescent="0.2">
      <c r="A35" s="300">
        <v>24</v>
      </c>
      <c r="B35" s="193"/>
      <c r="C35" s="194"/>
      <c r="D35" s="195"/>
      <c r="E35" s="195"/>
      <c r="F35" s="195"/>
      <c r="G35" s="196" t="e">
        <f>G34/G28</f>
        <v>#DIV/0!</v>
      </c>
    </row>
    <row r="36" spans="1:7" ht="20.100000000000001" customHeight="1" x14ac:dyDescent="0.2">
      <c r="B36" s="192"/>
      <c r="C36" s="192"/>
      <c r="D36" s="192"/>
      <c r="E36" s="192"/>
      <c r="F36" s="192"/>
      <c r="G36" s="192"/>
    </row>
    <row r="37" spans="1:7" ht="20.100000000000001" customHeight="1" x14ac:dyDescent="0.2">
      <c r="A37"/>
      <c r="B37"/>
      <c r="C37"/>
      <c r="D37"/>
      <c r="E37"/>
      <c r="F37"/>
      <c r="G37"/>
    </row>
    <row r="38" spans="1:7" ht="20.100000000000001" customHeight="1" x14ac:dyDescent="0.2">
      <c r="C38" s="100"/>
      <c r="D38" s="99"/>
      <c r="E38" s="99"/>
    </row>
    <row r="39" spans="1:7" x14ac:dyDescent="0.2">
      <c r="D39" s="98"/>
      <c r="E39" s="98"/>
    </row>
  </sheetData>
  <sheetProtection algorithmName="SHA-512" hashValue="Nl4CVH22PtOV1IGppigNSJZ7bGvcgdYx7si8HD8jDFvyI+HuKoT76HpTg5V6tQD89mT+U8WgRRi927bwczO5Gg==" saltValue="lRgc0DK+gCAAvQvaCnxQ/A==" spinCount="100000" sheet="1" objects="1" scenarios="1"/>
  <mergeCells count="2">
    <mergeCell ref="B31:C31"/>
    <mergeCell ref="B32:F32"/>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10436-8FC9-4D10-B865-49C81045487A}">
  <dimension ref="A1:N39"/>
  <sheetViews>
    <sheetView showGridLines="0" topLeftCell="A10" zoomScaleNormal="100" zoomScaleSheetLayoutView="100" workbookViewId="0">
      <selection activeCell="E29" sqref="E29"/>
    </sheetView>
  </sheetViews>
  <sheetFormatPr baseColWidth="10" defaultColWidth="11.42578125" defaultRowHeight="12.75" x14ac:dyDescent="0.2"/>
  <cols>
    <col min="1" max="1" width="3.7109375" style="97" customWidth="1"/>
    <col min="2" max="2" width="22.7109375" style="97" customWidth="1"/>
    <col min="3" max="3" width="62.5703125" style="97" customWidth="1"/>
    <col min="4" max="7" width="15.7109375" style="97" customWidth="1"/>
    <col min="8" max="8" width="18.140625" style="97" customWidth="1"/>
    <col min="9" max="16384" width="11.42578125" style="97"/>
  </cols>
  <sheetData>
    <row r="1" spans="1:14" ht="21.75" customHeight="1" x14ac:dyDescent="0.2">
      <c r="A1" s="301" t="s">
        <v>562</v>
      </c>
      <c r="C1" s="301" t="s">
        <v>563</v>
      </c>
      <c r="D1" s="119"/>
      <c r="E1" s="119"/>
      <c r="F1" s="119"/>
      <c r="G1" s="118"/>
      <c r="H1" s="117"/>
      <c r="I1" s="117"/>
    </row>
    <row r="2" spans="1:14" ht="21.75" customHeight="1" x14ac:dyDescent="0.2">
      <c r="A2" s="301" t="str">
        <f>Übersicht!B2</f>
        <v>Südthüringen-Unterfranken-Netz (SUN) Los B</v>
      </c>
      <c r="C2" s="118"/>
      <c r="D2" s="119"/>
      <c r="E2" s="119"/>
      <c r="F2" s="119"/>
      <c r="G2" s="118"/>
      <c r="H2" s="117"/>
      <c r="I2" s="117"/>
    </row>
    <row r="3" spans="1:14" ht="15" customHeight="1" x14ac:dyDescent="0.2">
      <c r="A3" s="175" t="s">
        <v>215</v>
      </c>
      <c r="C3" s="118"/>
      <c r="D3" s="119"/>
      <c r="E3" s="119"/>
      <c r="F3" s="119"/>
      <c r="G3" s="118"/>
      <c r="H3" s="117"/>
      <c r="I3" s="117"/>
    </row>
    <row r="4" spans="1:14" s="116" customFormat="1" ht="15" customHeight="1" x14ac:dyDescent="0.2">
      <c r="A4" s="176" t="s">
        <v>214</v>
      </c>
    </row>
    <row r="5" spans="1:14" ht="15" customHeight="1" x14ac:dyDescent="0.2">
      <c r="A5" s="115"/>
    </row>
    <row r="6" spans="1:14" s="111" customFormat="1" ht="15" customHeight="1" x14ac:dyDescent="0.2">
      <c r="A6" s="177" t="str">
        <f>Übersicht!B7</f>
        <v>Bieter:</v>
      </c>
      <c r="C6" s="178">
        <f>Übersicht!C7</f>
        <v>0</v>
      </c>
      <c r="D6" s="113"/>
      <c r="E6" s="113"/>
      <c r="F6" s="113"/>
      <c r="G6" s="113"/>
      <c r="H6" s="113"/>
      <c r="I6" s="112"/>
    </row>
    <row r="7" spans="1:14" s="106" customFormat="1" ht="39.950000000000003" customHeight="1" x14ac:dyDescent="0.25">
      <c r="A7" s="114"/>
      <c r="B7" s="111"/>
      <c r="C7" s="111"/>
      <c r="D7" s="113"/>
      <c r="E7" s="113"/>
      <c r="F7" s="113"/>
      <c r="G7" s="113"/>
      <c r="H7" s="110"/>
      <c r="I7" s="109"/>
      <c r="J7" s="108"/>
      <c r="K7" s="108"/>
      <c r="L7" s="108"/>
      <c r="M7" s="107"/>
      <c r="N7" s="107"/>
    </row>
    <row r="8" spans="1:14" x14ac:dyDescent="0.2">
      <c r="A8" s="298"/>
      <c r="B8" s="282" t="s">
        <v>199</v>
      </c>
      <c r="C8" s="283" t="s">
        <v>198</v>
      </c>
      <c r="D8" s="283" t="s">
        <v>197</v>
      </c>
      <c r="E8" s="283" t="s">
        <v>196</v>
      </c>
      <c r="F8" s="283" t="s">
        <v>195</v>
      </c>
      <c r="G8" s="283" t="s">
        <v>332</v>
      </c>
    </row>
    <row r="9" spans="1:14" ht="52.5" customHeight="1" x14ac:dyDescent="0.2">
      <c r="A9" s="299">
        <v>0</v>
      </c>
      <c r="B9" s="180" t="s">
        <v>2</v>
      </c>
      <c r="C9" s="179" t="s">
        <v>3</v>
      </c>
      <c r="D9" s="180" t="s">
        <v>213</v>
      </c>
      <c r="E9" s="180" t="s">
        <v>281</v>
      </c>
      <c r="F9" s="180" t="s">
        <v>212</v>
      </c>
      <c r="G9" s="180" t="s">
        <v>211</v>
      </c>
      <c r="H9"/>
    </row>
    <row r="10" spans="1:14" ht="24.95" customHeight="1" x14ac:dyDescent="0.2">
      <c r="A10" s="299">
        <v>1</v>
      </c>
      <c r="B10" s="284" t="s">
        <v>9</v>
      </c>
      <c r="C10" s="181" t="str">
        <f>'1a Kostenrechnung Los B '!B25</f>
        <v>Kosten der Vorhaltung und der Instandhaltung</v>
      </c>
      <c r="D10" s="285"/>
      <c r="E10" s="285"/>
      <c r="F10" s="285"/>
      <c r="G10" s="286"/>
      <c r="I10" s="104"/>
    </row>
    <row r="11" spans="1:14" ht="30" customHeight="1" x14ac:dyDescent="0.2">
      <c r="A11" s="299">
        <f>A10+1</f>
        <v>2</v>
      </c>
      <c r="B11" s="287" t="s">
        <v>326</v>
      </c>
      <c r="C11" s="770" t="s">
        <v>95</v>
      </c>
      <c r="D11" s="182">
        <f>'1g Kostenrechnung O2 VO 2038'!H34</f>
        <v>0</v>
      </c>
      <c r="E11" s="183"/>
      <c r="F11" s="183"/>
      <c r="G11" s="183"/>
    </row>
    <row r="12" spans="1:14" ht="30" customHeight="1" x14ac:dyDescent="0.2">
      <c r="A12" s="299">
        <v>3</v>
      </c>
      <c r="B12" s="287" t="s">
        <v>6</v>
      </c>
      <c r="C12" s="770" t="s">
        <v>327</v>
      </c>
      <c r="D12" s="183"/>
      <c r="E12" s="182">
        <f>'1g Kostenrechnung O2 VO 2038'!H45</f>
        <v>0</v>
      </c>
      <c r="F12" s="183"/>
      <c r="G12" s="183"/>
    </row>
    <row r="13" spans="1:14" ht="30" customHeight="1" x14ac:dyDescent="0.2">
      <c r="A13" s="299">
        <v>4</v>
      </c>
      <c r="B13" s="287" t="s">
        <v>7</v>
      </c>
      <c r="C13" s="770" t="s">
        <v>102</v>
      </c>
      <c r="D13" s="182">
        <f>'1g Kostenrechnung O2 VO 2038'!H51</f>
        <v>0</v>
      </c>
      <c r="E13" s="183"/>
      <c r="F13" s="183"/>
      <c r="G13" s="183"/>
    </row>
    <row r="14" spans="1:14" ht="24.95" customHeight="1" x14ac:dyDescent="0.2">
      <c r="A14" s="300">
        <v>5</v>
      </c>
      <c r="B14" s="284" t="s">
        <v>22</v>
      </c>
      <c r="C14" s="181" t="s">
        <v>31</v>
      </c>
      <c r="D14" s="184"/>
      <c r="E14" s="184"/>
      <c r="F14" s="184"/>
      <c r="G14" s="184"/>
    </row>
    <row r="15" spans="1:14" ht="30.75" customHeight="1" x14ac:dyDescent="0.2">
      <c r="A15" s="300">
        <v>6</v>
      </c>
      <c r="B15" s="288" t="s">
        <v>117</v>
      </c>
      <c r="C15" s="185" t="s">
        <v>38</v>
      </c>
      <c r="D15" s="183"/>
      <c r="E15" s="183"/>
      <c r="F15" s="182">
        <f>'1g Kostenrechnung O2 VO 2038'!H61</f>
        <v>0</v>
      </c>
      <c r="G15" s="183"/>
    </row>
    <row r="16" spans="1:14" s="103" customFormat="1" ht="30" customHeight="1" x14ac:dyDescent="0.2">
      <c r="A16" s="300">
        <v>7</v>
      </c>
      <c r="B16" s="288" t="s">
        <v>120</v>
      </c>
      <c r="C16" s="185" t="s">
        <v>31</v>
      </c>
      <c r="D16" s="183"/>
      <c r="E16" s="182">
        <f>'1g Kostenrechnung O2 VO 2038'!H67</f>
        <v>0</v>
      </c>
      <c r="F16" s="183"/>
      <c r="G16" s="183"/>
    </row>
    <row r="17" spans="1:11" s="103" customFormat="1" ht="24.95" customHeight="1" x14ac:dyDescent="0.2">
      <c r="A17" s="300">
        <v>8</v>
      </c>
      <c r="B17" s="284" t="s">
        <v>8</v>
      </c>
      <c r="C17" s="181" t="s">
        <v>210</v>
      </c>
      <c r="D17" s="184"/>
      <c r="E17" s="184"/>
      <c r="F17" s="184"/>
      <c r="G17" s="184"/>
      <c r="H17"/>
    </row>
    <row r="18" spans="1:11" ht="30" customHeight="1" x14ac:dyDescent="0.2">
      <c r="A18" s="300">
        <v>9</v>
      </c>
      <c r="B18" s="287" t="s">
        <v>330</v>
      </c>
      <c r="C18" s="770" t="s">
        <v>329</v>
      </c>
      <c r="D18" s="183"/>
      <c r="E18" s="183"/>
      <c r="F18" s="183"/>
      <c r="G18" s="182">
        <f>'1g Kostenrechnung O2 VO 2038'!H74+'1g Kostenrechnung O2 VO 2038'!H78+'1g Kostenrechnung O2 VO 2038'!H79</f>
        <v>0</v>
      </c>
    </row>
    <row r="19" spans="1:11" ht="30" customHeight="1" x14ac:dyDescent="0.2">
      <c r="A19" s="300">
        <v>10</v>
      </c>
      <c r="B19" s="287" t="s">
        <v>328</v>
      </c>
      <c r="C19" s="770" t="s">
        <v>331</v>
      </c>
      <c r="D19" s="183"/>
      <c r="E19" s="183"/>
      <c r="F19" s="183"/>
      <c r="G19" s="182">
        <f>'1g Kostenrechnung O2 VO 2038'!H77+'1g Kostenrechnung O2 VO 2038'!H80</f>
        <v>0</v>
      </c>
      <c r="H19" s="343"/>
    </row>
    <row r="20" spans="1:11" ht="24.95" customHeight="1" x14ac:dyDescent="0.2">
      <c r="A20" s="300">
        <v>11</v>
      </c>
      <c r="B20" s="284" t="s">
        <v>74</v>
      </c>
      <c r="C20" s="181" t="s">
        <v>209</v>
      </c>
      <c r="D20" s="184"/>
      <c r="E20" s="184"/>
      <c r="F20" s="184"/>
      <c r="G20" s="184"/>
    </row>
    <row r="21" spans="1:11" ht="30" customHeight="1" x14ac:dyDescent="0.2">
      <c r="A21" s="300">
        <v>12</v>
      </c>
      <c r="B21" s="287" t="s">
        <v>339</v>
      </c>
      <c r="C21" s="755" t="s">
        <v>223</v>
      </c>
      <c r="D21" s="183"/>
      <c r="E21" s="183"/>
      <c r="F21" s="183"/>
      <c r="G21" s="182">
        <f>'1g Kostenrechnung O2 VO 2038'!H89</f>
        <v>0</v>
      </c>
      <c r="H21" s="344"/>
    </row>
    <row r="22" spans="1:11" ht="30" customHeight="1" x14ac:dyDescent="0.2">
      <c r="A22" s="300">
        <v>13</v>
      </c>
      <c r="B22" s="287" t="s">
        <v>340</v>
      </c>
      <c r="C22" s="770" t="s">
        <v>341</v>
      </c>
      <c r="D22" s="182">
        <f>'1g Kostenrechnung O2 VO 2038'!H113-'1g Kostenrechnung O2 VO 2038'!H89</f>
        <v>0</v>
      </c>
      <c r="E22" s="183"/>
      <c r="F22" s="183"/>
      <c r="G22" s="183"/>
    </row>
    <row r="23" spans="1:11" ht="24.95" customHeight="1" x14ac:dyDescent="0.2">
      <c r="A23" s="300">
        <v>14</v>
      </c>
      <c r="B23" s="284" t="s">
        <v>75</v>
      </c>
      <c r="C23" s="181" t="s">
        <v>19</v>
      </c>
      <c r="D23" s="184"/>
      <c r="E23" s="184"/>
      <c r="F23" s="184"/>
      <c r="G23" s="184"/>
    </row>
    <row r="24" spans="1:11" ht="24.95" customHeight="1" x14ac:dyDescent="0.2">
      <c r="A24" s="300">
        <v>15</v>
      </c>
      <c r="B24" s="287" t="s">
        <v>75</v>
      </c>
      <c r="C24" s="770" t="s">
        <v>187</v>
      </c>
      <c r="D24" s="182">
        <f>'1g Kostenrechnung O2 VO 2038'!H138</f>
        <v>0</v>
      </c>
      <c r="E24" s="183"/>
      <c r="F24" s="183"/>
      <c r="G24" s="183"/>
    </row>
    <row r="25" spans="1:11" ht="24.95" customHeight="1" x14ac:dyDescent="0.2">
      <c r="A25" s="300">
        <v>16</v>
      </c>
      <c r="B25" s="284" t="s">
        <v>134</v>
      </c>
      <c r="C25" s="181" t="s">
        <v>441</v>
      </c>
      <c r="D25" s="184"/>
      <c r="E25" s="184"/>
      <c r="F25" s="184"/>
      <c r="G25" s="184"/>
    </row>
    <row r="26" spans="1:11" ht="30" customHeight="1" x14ac:dyDescent="0.2">
      <c r="A26" s="300">
        <v>17</v>
      </c>
      <c r="B26" s="287" t="s">
        <v>134</v>
      </c>
      <c r="C26" s="770" t="s">
        <v>410</v>
      </c>
      <c r="D26" s="182">
        <f>'1g Kostenrechnung O2 VO 2038'!F158+'1g Kostenrechnung O2 VO 2038'!G158</f>
        <v>0</v>
      </c>
      <c r="E26" s="183"/>
      <c r="F26" s="183"/>
      <c r="G26" s="183"/>
    </row>
    <row r="27" spans="1:11" ht="16.5" customHeight="1" x14ac:dyDescent="0.2">
      <c r="A27" s="300">
        <v>18</v>
      </c>
      <c r="B27" s="289" t="s">
        <v>208</v>
      </c>
      <c r="C27" s="290" t="s">
        <v>207</v>
      </c>
      <c r="D27" s="291">
        <f>SUM(D11:D26)</f>
        <v>0</v>
      </c>
      <c r="E27" s="291">
        <f>SUM(E11:E26)</f>
        <v>0</v>
      </c>
      <c r="F27" s="291">
        <f>SUM(F11:F26)</f>
        <v>0</v>
      </c>
      <c r="G27" s="291">
        <f>SUM(G11:G26)</f>
        <v>0</v>
      </c>
    </row>
    <row r="28" spans="1:11" ht="14.25" customHeight="1" x14ac:dyDescent="0.2">
      <c r="A28" s="300">
        <v>19</v>
      </c>
      <c r="B28" s="770"/>
      <c r="C28" s="292" t="s">
        <v>206</v>
      </c>
      <c r="D28" s="293" t="s">
        <v>564</v>
      </c>
      <c r="E28" s="332">
        <f>'1g Kostenrechnung O2 VO 2038'!H160</f>
        <v>0</v>
      </c>
      <c r="F28" s="294" t="s">
        <v>205</v>
      </c>
      <c r="G28" s="336">
        <f>SUM(D27:G27)</f>
        <v>0</v>
      </c>
      <c r="I28" s="102"/>
      <c r="J28" s="102"/>
      <c r="K28" s="102"/>
    </row>
    <row r="29" spans="1:11" ht="24" x14ac:dyDescent="0.2">
      <c r="A29" s="300">
        <v>20</v>
      </c>
      <c r="B29" s="770"/>
      <c r="C29" s="295" t="s">
        <v>204</v>
      </c>
      <c r="D29" s="186" t="e">
        <f>ROUND(D27/SUM(D27:G27),3)</f>
        <v>#DIV/0!</v>
      </c>
      <c r="E29" s="186" t="e">
        <f>ROUND(E27/SUM(D27:G27),3)</f>
        <v>#DIV/0!</v>
      </c>
      <c r="F29" s="186" t="e">
        <f>ROUND(F27/SUM(D27:G27),3)</f>
        <v>#DIV/0!</v>
      </c>
      <c r="G29" s="186" t="e">
        <f>ROUND(G27/SUM(D27:G27),3)</f>
        <v>#DIV/0!</v>
      </c>
    </row>
    <row r="30" spans="1:11" s="101" customFormat="1" ht="30" customHeight="1" x14ac:dyDescent="0.2">
      <c r="A30" s="300">
        <v>21</v>
      </c>
      <c r="B30" s="770"/>
      <c r="C30" s="335" t="s">
        <v>203</v>
      </c>
      <c r="D30" s="333"/>
      <c r="E30" s="333"/>
      <c r="F30" s="333"/>
      <c r="G30" s="334"/>
      <c r="H30" s="97"/>
    </row>
    <row r="31" spans="1:11" ht="30" customHeight="1" x14ac:dyDescent="0.2">
      <c r="A31" s="300">
        <v>22</v>
      </c>
      <c r="B31" s="887" t="s">
        <v>202</v>
      </c>
      <c r="C31" s="888"/>
      <c r="D31" s="296">
        <v>0</v>
      </c>
      <c r="E31" s="296">
        <v>0.03</v>
      </c>
      <c r="F31" s="297">
        <v>0.03</v>
      </c>
      <c r="G31" s="297">
        <v>0.03</v>
      </c>
    </row>
    <row r="32" spans="1:11" x14ac:dyDescent="0.2">
      <c r="A32" s="300">
        <v>23</v>
      </c>
      <c r="B32" s="889" t="s">
        <v>201</v>
      </c>
      <c r="C32" s="888"/>
      <c r="D32" s="888"/>
      <c r="E32" s="888"/>
      <c r="F32" s="888"/>
      <c r="G32" s="722" t="e">
        <f>ROUND(F31*F29,3)+ROUND(E31*E29,3)+ROUND(G31*G29,3)</f>
        <v>#DIV/0!</v>
      </c>
    </row>
    <row r="33" spans="1:7" hidden="1" x14ac:dyDescent="0.2">
      <c r="A33" s="300">
        <v>22</v>
      </c>
      <c r="B33" s="187"/>
      <c r="C33" s="188" t="s">
        <v>200</v>
      </c>
      <c r="D33" s="189"/>
      <c r="E33" s="189"/>
      <c r="F33" s="190">
        <f>F31*F27</f>
        <v>0</v>
      </c>
      <c r="G33" s="191">
        <f>G31*G27</f>
        <v>0</v>
      </c>
    </row>
    <row r="34" spans="1:7" hidden="1" x14ac:dyDescent="0.2">
      <c r="A34" s="300">
        <v>23</v>
      </c>
      <c r="B34" s="187"/>
      <c r="C34" s="188"/>
      <c r="D34" s="189"/>
      <c r="E34" s="189"/>
      <c r="F34" s="190"/>
      <c r="G34" s="191">
        <f>SUM(F33:G33)</f>
        <v>0</v>
      </c>
    </row>
    <row r="35" spans="1:7" hidden="1" x14ac:dyDescent="0.2">
      <c r="A35" s="300">
        <v>24</v>
      </c>
      <c r="B35" s="193"/>
      <c r="C35" s="194"/>
      <c r="D35" s="195"/>
      <c r="E35" s="195"/>
      <c r="F35" s="195"/>
      <c r="G35" s="196" t="e">
        <f>G34/G28</f>
        <v>#DIV/0!</v>
      </c>
    </row>
    <row r="36" spans="1:7" ht="20.100000000000001" customHeight="1" x14ac:dyDescent="0.2">
      <c r="B36" s="192"/>
      <c r="C36" s="192"/>
      <c r="D36" s="192"/>
      <c r="E36" s="192"/>
      <c r="F36" s="192"/>
      <c r="G36" s="192"/>
    </row>
    <row r="37" spans="1:7" ht="20.100000000000001" customHeight="1" x14ac:dyDescent="0.2">
      <c r="A37"/>
      <c r="B37"/>
      <c r="C37"/>
      <c r="D37"/>
      <c r="E37"/>
      <c r="F37"/>
      <c r="G37"/>
    </row>
    <row r="38" spans="1:7" ht="20.100000000000001" customHeight="1" x14ac:dyDescent="0.2">
      <c r="C38" s="100"/>
      <c r="D38" s="99"/>
      <c r="E38" s="99"/>
    </row>
    <row r="39" spans="1:7" x14ac:dyDescent="0.2">
      <c r="D39" s="98"/>
      <c r="E39" s="98"/>
    </row>
  </sheetData>
  <sheetProtection algorithmName="SHA-512" hashValue="pY2zcc2dlFeGGQ5dCZuNSvIMzpnhDnrBn2xpLgTAtQuN9se+7Bc3hOC4G4QThxM87aVci5w/x6Zwb5iEYVuelw==" saltValue="KwuUfmhSgJBrG37H7e7gnA==" spinCount="100000" sheet="1" objects="1" scenarios="1"/>
  <mergeCells count="2">
    <mergeCell ref="B31:C31"/>
    <mergeCell ref="B32:F32"/>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52F12-DB45-49AA-8A43-ECBB33005DFA}">
  <dimension ref="A1:N39"/>
  <sheetViews>
    <sheetView showGridLines="0" topLeftCell="A10" zoomScaleNormal="100" zoomScaleSheetLayoutView="100" workbookViewId="0">
      <selection activeCell="E29" sqref="E29"/>
    </sheetView>
  </sheetViews>
  <sheetFormatPr baseColWidth="10" defaultColWidth="11.42578125" defaultRowHeight="12.75" x14ac:dyDescent="0.2"/>
  <cols>
    <col min="1" max="1" width="3.7109375" style="97" customWidth="1"/>
    <col min="2" max="2" width="22.7109375" style="97" customWidth="1"/>
    <col min="3" max="3" width="62.5703125" style="97" customWidth="1"/>
    <col min="4" max="7" width="15.7109375" style="97" customWidth="1"/>
    <col min="8" max="8" width="18.140625" style="97" customWidth="1"/>
    <col min="9" max="16384" width="11.42578125" style="97"/>
  </cols>
  <sheetData>
    <row r="1" spans="1:14" ht="21.75" customHeight="1" x14ac:dyDescent="0.2">
      <c r="A1" s="301" t="s">
        <v>565</v>
      </c>
      <c r="C1" s="301" t="s">
        <v>566</v>
      </c>
      <c r="D1" s="119"/>
      <c r="E1" s="119"/>
      <c r="F1" s="119"/>
      <c r="G1" s="118"/>
      <c r="H1" s="117"/>
      <c r="I1" s="117"/>
    </row>
    <row r="2" spans="1:14" ht="21.75" customHeight="1" x14ac:dyDescent="0.2">
      <c r="A2" s="301" t="str">
        <f>Übersicht!B2</f>
        <v>Südthüringen-Unterfranken-Netz (SUN) Los B</v>
      </c>
      <c r="C2" s="118"/>
      <c r="D2" s="119"/>
      <c r="E2" s="119"/>
      <c r="F2" s="119"/>
      <c r="G2" s="118"/>
      <c r="H2" s="117"/>
      <c r="I2" s="117"/>
    </row>
    <row r="3" spans="1:14" ht="15" customHeight="1" x14ac:dyDescent="0.2">
      <c r="A3" s="175" t="s">
        <v>215</v>
      </c>
      <c r="C3" s="118"/>
      <c r="D3" s="119"/>
      <c r="E3" s="119"/>
      <c r="F3" s="119"/>
      <c r="G3" s="118"/>
      <c r="H3" s="117"/>
      <c r="I3" s="117"/>
    </row>
    <row r="4" spans="1:14" s="116" customFormat="1" ht="15" customHeight="1" x14ac:dyDescent="0.2">
      <c r="A4" s="176" t="s">
        <v>214</v>
      </c>
    </row>
    <row r="5" spans="1:14" ht="15" customHeight="1" x14ac:dyDescent="0.2">
      <c r="A5" s="115"/>
    </row>
    <row r="6" spans="1:14" s="111" customFormat="1" ht="15" customHeight="1" x14ac:dyDescent="0.2">
      <c r="A6" s="177" t="str">
        <f>Übersicht!B7</f>
        <v>Bieter:</v>
      </c>
      <c r="C6" s="178">
        <f>Übersicht!C7</f>
        <v>0</v>
      </c>
      <c r="D6" s="113"/>
      <c r="E6" s="113"/>
      <c r="F6" s="113"/>
      <c r="G6" s="113"/>
      <c r="H6" s="113"/>
      <c r="I6" s="112"/>
    </row>
    <row r="7" spans="1:14" s="106" customFormat="1" ht="39.950000000000003" customHeight="1" x14ac:dyDescent="0.25">
      <c r="A7" s="114"/>
      <c r="B7" s="111"/>
      <c r="C7" s="111"/>
      <c r="D7" s="113"/>
      <c r="E7" s="113"/>
      <c r="F7" s="113"/>
      <c r="G7" s="113"/>
      <c r="H7" s="110"/>
      <c r="I7" s="109"/>
      <c r="J7" s="108"/>
      <c r="K7" s="108"/>
      <c r="L7" s="108"/>
      <c r="M7" s="107"/>
      <c r="N7" s="107"/>
    </row>
    <row r="8" spans="1:14" x14ac:dyDescent="0.2">
      <c r="A8" s="298"/>
      <c r="B8" s="282" t="s">
        <v>199</v>
      </c>
      <c r="C8" s="283" t="s">
        <v>198</v>
      </c>
      <c r="D8" s="283" t="s">
        <v>197</v>
      </c>
      <c r="E8" s="283" t="s">
        <v>196</v>
      </c>
      <c r="F8" s="283" t="s">
        <v>195</v>
      </c>
      <c r="G8" s="283" t="s">
        <v>332</v>
      </c>
    </row>
    <row r="9" spans="1:14" ht="52.5" customHeight="1" x14ac:dyDescent="0.2">
      <c r="A9" s="299">
        <v>0</v>
      </c>
      <c r="B9" s="180" t="s">
        <v>2</v>
      </c>
      <c r="C9" s="179" t="s">
        <v>3</v>
      </c>
      <c r="D9" s="180" t="s">
        <v>213</v>
      </c>
      <c r="E9" s="180" t="s">
        <v>281</v>
      </c>
      <c r="F9" s="180" t="s">
        <v>212</v>
      </c>
      <c r="G9" s="180" t="s">
        <v>211</v>
      </c>
      <c r="H9"/>
    </row>
    <row r="10" spans="1:14" ht="24.95" customHeight="1" x14ac:dyDescent="0.2">
      <c r="A10" s="299">
        <v>1</v>
      </c>
      <c r="B10" s="284" t="s">
        <v>9</v>
      </c>
      <c r="C10" s="181" t="str">
        <f>'1a Kostenrechnung Los B '!B25</f>
        <v>Kosten der Vorhaltung und der Instandhaltung</v>
      </c>
      <c r="D10" s="285"/>
      <c r="E10" s="285"/>
      <c r="F10" s="285"/>
      <c r="G10" s="286"/>
      <c r="I10" s="104"/>
    </row>
    <row r="11" spans="1:14" ht="30" customHeight="1" x14ac:dyDescent="0.2">
      <c r="A11" s="299">
        <f>A10+1</f>
        <v>2</v>
      </c>
      <c r="B11" s="287" t="s">
        <v>326</v>
      </c>
      <c r="C11" s="770" t="s">
        <v>95</v>
      </c>
      <c r="D11" s="182">
        <f>'1h Kostenrechnung O3 VO 2037'!H34</f>
        <v>0</v>
      </c>
      <c r="E11" s="183"/>
      <c r="F11" s="183"/>
      <c r="G11" s="183"/>
    </row>
    <row r="12" spans="1:14" ht="30" customHeight="1" x14ac:dyDescent="0.2">
      <c r="A12" s="299">
        <v>3</v>
      </c>
      <c r="B12" s="287" t="s">
        <v>6</v>
      </c>
      <c r="C12" s="770" t="s">
        <v>327</v>
      </c>
      <c r="D12" s="183"/>
      <c r="E12" s="182">
        <f>'1h Kostenrechnung O3 VO 2037'!H45</f>
        <v>0</v>
      </c>
      <c r="F12" s="183"/>
      <c r="G12" s="183"/>
    </row>
    <row r="13" spans="1:14" ht="30" customHeight="1" x14ac:dyDescent="0.2">
      <c r="A13" s="299">
        <v>4</v>
      </c>
      <c r="B13" s="287" t="s">
        <v>7</v>
      </c>
      <c r="C13" s="770" t="s">
        <v>102</v>
      </c>
      <c r="D13" s="182">
        <f>'1h Kostenrechnung O3 VO 2037'!H51</f>
        <v>0</v>
      </c>
      <c r="E13" s="183"/>
      <c r="F13" s="183"/>
      <c r="G13" s="183"/>
    </row>
    <row r="14" spans="1:14" ht="24.95" customHeight="1" x14ac:dyDescent="0.2">
      <c r="A14" s="300">
        <v>5</v>
      </c>
      <c r="B14" s="284" t="s">
        <v>22</v>
      </c>
      <c r="C14" s="181" t="s">
        <v>31</v>
      </c>
      <c r="D14" s="184"/>
      <c r="E14" s="184"/>
      <c r="F14" s="184"/>
      <c r="G14" s="184"/>
    </row>
    <row r="15" spans="1:14" ht="30.75" customHeight="1" x14ac:dyDescent="0.2">
      <c r="A15" s="300">
        <v>6</v>
      </c>
      <c r="B15" s="288" t="s">
        <v>117</v>
      </c>
      <c r="C15" s="185" t="s">
        <v>38</v>
      </c>
      <c r="D15" s="183"/>
      <c r="E15" s="183"/>
      <c r="F15" s="182">
        <f>'1h Kostenrechnung O3 VO 2037'!H61</f>
        <v>0</v>
      </c>
      <c r="G15" s="183"/>
    </row>
    <row r="16" spans="1:14" s="103" customFormat="1" ht="30" customHeight="1" x14ac:dyDescent="0.2">
      <c r="A16" s="300">
        <v>7</v>
      </c>
      <c r="B16" s="288" t="s">
        <v>120</v>
      </c>
      <c r="C16" s="185" t="s">
        <v>31</v>
      </c>
      <c r="D16" s="183"/>
      <c r="E16" s="182">
        <f>'1h Kostenrechnung O3 VO 2037'!H67</f>
        <v>0</v>
      </c>
      <c r="F16" s="183"/>
      <c r="G16" s="183"/>
    </row>
    <row r="17" spans="1:11" s="103" customFormat="1" ht="24.95" customHeight="1" x14ac:dyDescent="0.2">
      <c r="A17" s="300">
        <v>8</v>
      </c>
      <c r="B17" s="284" t="s">
        <v>8</v>
      </c>
      <c r="C17" s="181" t="s">
        <v>210</v>
      </c>
      <c r="D17" s="184"/>
      <c r="E17" s="184"/>
      <c r="F17" s="184"/>
      <c r="G17" s="184"/>
      <c r="H17"/>
    </row>
    <row r="18" spans="1:11" ht="30" customHeight="1" x14ac:dyDescent="0.2">
      <c r="A18" s="300">
        <v>9</v>
      </c>
      <c r="B18" s="287" t="s">
        <v>330</v>
      </c>
      <c r="C18" s="770" t="s">
        <v>329</v>
      </c>
      <c r="D18" s="183"/>
      <c r="E18" s="183"/>
      <c r="F18" s="183"/>
      <c r="G18" s="182">
        <f>'1h Kostenrechnung O3 VO 2037'!H74+'1h Kostenrechnung O3 VO 2037'!H78+'1h Kostenrechnung O3 VO 2037'!H79</f>
        <v>0</v>
      </c>
    </row>
    <row r="19" spans="1:11" ht="30" customHeight="1" x14ac:dyDescent="0.2">
      <c r="A19" s="300">
        <v>10</v>
      </c>
      <c r="B19" s="287" t="s">
        <v>328</v>
      </c>
      <c r="C19" s="770" t="s">
        <v>331</v>
      </c>
      <c r="D19" s="183"/>
      <c r="E19" s="183"/>
      <c r="F19" s="183"/>
      <c r="G19" s="182">
        <f>'1h Kostenrechnung O3 VO 2037'!H77+'1h Kostenrechnung O3 VO 2037'!H80</f>
        <v>0</v>
      </c>
      <c r="H19" s="343"/>
    </row>
    <row r="20" spans="1:11" ht="24.95" customHeight="1" x14ac:dyDescent="0.2">
      <c r="A20" s="300">
        <v>11</v>
      </c>
      <c r="B20" s="284" t="s">
        <v>74</v>
      </c>
      <c r="C20" s="181" t="s">
        <v>209</v>
      </c>
      <c r="D20" s="184"/>
      <c r="E20" s="184"/>
      <c r="F20" s="184"/>
      <c r="G20" s="184"/>
    </row>
    <row r="21" spans="1:11" ht="30" customHeight="1" x14ac:dyDescent="0.2">
      <c r="A21" s="300">
        <v>12</v>
      </c>
      <c r="B21" s="287" t="s">
        <v>339</v>
      </c>
      <c r="C21" s="755" t="s">
        <v>223</v>
      </c>
      <c r="D21" s="183"/>
      <c r="E21" s="183"/>
      <c r="F21" s="183"/>
      <c r="G21" s="182">
        <f>'1h Kostenrechnung O3 VO 2037'!H89</f>
        <v>0</v>
      </c>
      <c r="H21" s="344"/>
    </row>
    <row r="22" spans="1:11" ht="30" customHeight="1" x14ac:dyDescent="0.2">
      <c r="A22" s="300">
        <v>13</v>
      </c>
      <c r="B22" s="287" t="s">
        <v>340</v>
      </c>
      <c r="C22" s="770" t="s">
        <v>341</v>
      </c>
      <c r="D22" s="182">
        <f>'1h Kostenrechnung O3 VO 2037'!H113-'1h Kostenrechnung O3 VO 2037'!H89</f>
        <v>0</v>
      </c>
      <c r="E22" s="183"/>
      <c r="F22" s="183"/>
      <c r="G22" s="183"/>
    </row>
    <row r="23" spans="1:11" ht="24.95" customHeight="1" x14ac:dyDescent="0.2">
      <c r="A23" s="300">
        <v>14</v>
      </c>
      <c r="B23" s="284" t="s">
        <v>75</v>
      </c>
      <c r="C23" s="181" t="s">
        <v>19</v>
      </c>
      <c r="D23" s="184"/>
      <c r="E23" s="184"/>
      <c r="F23" s="184"/>
      <c r="G23" s="184"/>
    </row>
    <row r="24" spans="1:11" ht="24.95" customHeight="1" x14ac:dyDescent="0.2">
      <c r="A24" s="300">
        <v>15</v>
      </c>
      <c r="B24" s="287" t="s">
        <v>75</v>
      </c>
      <c r="C24" s="770" t="s">
        <v>187</v>
      </c>
      <c r="D24" s="182">
        <f>'1h Kostenrechnung O3 VO 2037'!H138</f>
        <v>0</v>
      </c>
      <c r="E24" s="183"/>
      <c r="F24" s="183"/>
      <c r="G24" s="183"/>
    </row>
    <row r="25" spans="1:11" ht="24.95" customHeight="1" x14ac:dyDescent="0.2">
      <c r="A25" s="300">
        <v>16</v>
      </c>
      <c r="B25" s="284" t="s">
        <v>134</v>
      </c>
      <c r="C25" s="181" t="s">
        <v>441</v>
      </c>
      <c r="D25" s="184"/>
      <c r="E25" s="184"/>
      <c r="F25" s="184"/>
      <c r="G25" s="184"/>
    </row>
    <row r="26" spans="1:11" ht="30" customHeight="1" x14ac:dyDescent="0.2">
      <c r="A26" s="300">
        <v>17</v>
      </c>
      <c r="B26" s="287" t="s">
        <v>134</v>
      </c>
      <c r="C26" s="770" t="s">
        <v>410</v>
      </c>
      <c r="D26" s="182">
        <f>'1h Kostenrechnung O3 VO 2037'!F158+'1h Kostenrechnung O3 VO 2037'!G158</f>
        <v>0</v>
      </c>
      <c r="E26" s="183"/>
      <c r="F26" s="183"/>
      <c r="G26" s="183"/>
    </row>
    <row r="27" spans="1:11" ht="16.5" customHeight="1" x14ac:dyDescent="0.2">
      <c r="A27" s="300">
        <v>18</v>
      </c>
      <c r="B27" s="289" t="s">
        <v>208</v>
      </c>
      <c r="C27" s="290" t="s">
        <v>207</v>
      </c>
      <c r="D27" s="291">
        <f>SUM(D11:D26)</f>
        <v>0</v>
      </c>
      <c r="E27" s="291">
        <f>SUM(E11:E26)</f>
        <v>0</v>
      </c>
      <c r="F27" s="291">
        <f>SUM(F11:F26)</f>
        <v>0</v>
      </c>
      <c r="G27" s="291">
        <f>SUM(G11:G26)</f>
        <v>0</v>
      </c>
    </row>
    <row r="28" spans="1:11" ht="14.25" customHeight="1" x14ac:dyDescent="0.2">
      <c r="A28" s="300">
        <v>19</v>
      </c>
      <c r="B28" s="770"/>
      <c r="C28" s="292" t="s">
        <v>206</v>
      </c>
      <c r="D28" s="293" t="s">
        <v>567</v>
      </c>
      <c r="E28" s="332">
        <f>'1h Kostenrechnung O3 VO 2037'!H160</f>
        <v>0</v>
      </c>
      <c r="F28" s="294" t="s">
        <v>205</v>
      </c>
      <c r="G28" s="336">
        <f>SUM(D27:G27)</f>
        <v>0</v>
      </c>
      <c r="I28" s="102"/>
      <c r="J28" s="102"/>
      <c r="K28" s="102"/>
    </row>
    <row r="29" spans="1:11" ht="24" x14ac:dyDescent="0.2">
      <c r="A29" s="300">
        <v>20</v>
      </c>
      <c r="B29" s="770"/>
      <c r="C29" s="295" t="s">
        <v>204</v>
      </c>
      <c r="D29" s="186" t="e">
        <f>ROUND(D27/SUM(D27:G27),3)</f>
        <v>#DIV/0!</v>
      </c>
      <c r="E29" s="186" t="e">
        <f>ROUND(E27/SUM(D27:G27),3)</f>
        <v>#DIV/0!</v>
      </c>
      <c r="F29" s="186" t="e">
        <f>ROUND(F27/SUM(D27:G27),3)</f>
        <v>#DIV/0!</v>
      </c>
      <c r="G29" s="186" t="e">
        <f>ROUND(G27/SUM(D27:G27),3)</f>
        <v>#DIV/0!</v>
      </c>
    </row>
    <row r="30" spans="1:11" s="101" customFormat="1" ht="30" customHeight="1" x14ac:dyDescent="0.2">
      <c r="A30" s="300">
        <v>21</v>
      </c>
      <c r="B30" s="770"/>
      <c r="C30" s="335" t="s">
        <v>203</v>
      </c>
      <c r="D30" s="333"/>
      <c r="E30" s="333"/>
      <c r="F30" s="333"/>
      <c r="G30" s="334"/>
      <c r="H30" s="97"/>
    </row>
    <row r="31" spans="1:11" ht="30" customHeight="1" x14ac:dyDescent="0.2">
      <c r="A31" s="300">
        <v>22</v>
      </c>
      <c r="B31" s="887" t="s">
        <v>202</v>
      </c>
      <c r="C31" s="888"/>
      <c r="D31" s="296">
        <v>0</v>
      </c>
      <c r="E31" s="296">
        <v>0.03</v>
      </c>
      <c r="F31" s="297">
        <v>0.03</v>
      </c>
      <c r="G31" s="297">
        <v>0.03</v>
      </c>
    </row>
    <row r="32" spans="1:11" x14ac:dyDescent="0.2">
      <c r="A32" s="300">
        <v>23</v>
      </c>
      <c r="B32" s="889" t="s">
        <v>201</v>
      </c>
      <c r="C32" s="888"/>
      <c r="D32" s="888"/>
      <c r="E32" s="888"/>
      <c r="F32" s="888"/>
      <c r="G32" s="722" t="e">
        <f>ROUND(F31*F29,3)+ROUND(E31*E29,3)+ROUND(G31*G29,3)</f>
        <v>#DIV/0!</v>
      </c>
    </row>
    <row r="33" spans="1:7" hidden="1" x14ac:dyDescent="0.2">
      <c r="A33" s="300">
        <v>22</v>
      </c>
      <c r="B33" s="187"/>
      <c r="C33" s="188" t="s">
        <v>200</v>
      </c>
      <c r="D33" s="189"/>
      <c r="E33" s="189"/>
      <c r="F33" s="190">
        <f>F31*F27</f>
        <v>0</v>
      </c>
      <c r="G33" s="191">
        <f>G31*G27</f>
        <v>0</v>
      </c>
    </row>
    <row r="34" spans="1:7" hidden="1" x14ac:dyDescent="0.2">
      <c r="A34" s="300">
        <v>23</v>
      </c>
      <c r="B34" s="187"/>
      <c r="C34" s="188"/>
      <c r="D34" s="189"/>
      <c r="E34" s="189"/>
      <c r="F34" s="190"/>
      <c r="G34" s="191">
        <f>SUM(F33:G33)</f>
        <v>0</v>
      </c>
    </row>
    <row r="35" spans="1:7" hidden="1" x14ac:dyDescent="0.2">
      <c r="A35" s="300">
        <v>24</v>
      </c>
      <c r="B35" s="193"/>
      <c r="C35" s="194"/>
      <c r="D35" s="195"/>
      <c r="E35" s="195"/>
      <c r="F35" s="195"/>
      <c r="G35" s="196" t="e">
        <f>G34/G28</f>
        <v>#DIV/0!</v>
      </c>
    </row>
    <row r="36" spans="1:7" ht="20.100000000000001" customHeight="1" x14ac:dyDescent="0.2">
      <c r="B36" s="192"/>
      <c r="C36" s="192"/>
      <c r="D36" s="192"/>
      <c r="E36" s="192"/>
      <c r="F36" s="192"/>
      <c r="G36" s="192"/>
    </row>
    <row r="37" spans="1:7" ht="20.100000000000001" customHeight="1" x14ac:dyDescent="0.2">
      <c r="A37"/>
      <c r="B37"/>
      <c r="C37"/>
      <c r="D37"/>
      <c r="E37"/>
      <c r="F37"/>
      <c r="G37"/>
    </row>
    <row r="38" spans="1:7" ht="20.100000000000001" customHeight="1" x14ac:dyDescent="0.2">
      <c r="C38" s="100"/>
      <c r="D38" s="99"/>
      <c r="E38" s="99"/>
    </row>
    <row r="39" spans="1:7" x14ac:dyDescent="0.2">
      <c r="D39" s="98"/>
      <c r="E39" s="98"/>
    </row>
  </sheetData>
  <sheetProtection algorithmName="SHA-512" hashValue="ztB3YuN+d8i17ld4JT3Pl4qYHJ5JxAXCW6laqGoE0kCL8M7zol/jorC5fCvAkR1acjMEE3+Kio3mlLrcBGb5GQ==" saltValue="3KIESdsA6UgrP/AQZwBZzg==" spinCount="100000" sheet="1" objects="1" scenarios="1"/>
  <mergeCells count="2">
    <mergeCell ref="B31:C31"/>
    <mergeCell ref="B32:F32"/>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94BB7-558E-4437-87A4-88546AA99F04}">
  <dimension ref="A1:N39"/>
  <sheetViews>
    <sheetView showGridLines="0" topLeftCell="A13" zoomScaleNormal="100" zoomScaleSheetLayoutView="100" workbookViewId="0">
      <selection activeCell="E29" sqref="E29"/>
    </sheetView>
  </sheetViews>
  <sheetFormatPr baseColWidth="10" defaultColWidth="11.42578125" defaultRowHeight="12.75" x14ac:dyDescent="0.2"/>
  <cols>
    <col min="1" max="1" width="3.7109375" style="97" customWidth="1"/>
    <col min="2" max="2" width="22.7109375" style="97" customWidth="1"/>
    <col min="3" max="3" width="62.5703125" style="97" customWidth="1"/>
    <col min="4" max="7" width="15.7109375" style="97" customWidth="1"/>
    <col min="8" max="8" width="18.140625" style="97" customWidth="1"/>
    <col min="9" max="16384" width="11.42578125" style="97"/>
  </cols>
  <sheetData>
    <row r="1" spans="1:14" ht="21.75" customHeight="1" x14ac:dyDescent="0.2">
      <c r="A1" s="301" t="s">
        <v>568</v>
      </c>
      <c r="C1" s="301" t="s">
        <v>569</v>
      </c>
      <c r="D1" s="119"/>
      <c r="E1" s="119"/>
      <c r="F1" s="119"/>
      <c r="G1" s="118"/>
      <c r="H1" s="117"/>
      <c r="I1" s="117"/>
    </row>
    <row r="2" spans="1:14" ht="21.75" customHeight="1" x14ac:dyDescent="0.2">
      <c r="A2" s="301" t="str">
        <f>Übersicht!B2</f>
        <v>Südthüringen-Unterfranken-Netz (SUN) Los B</v>
      </c>
      <c r="C2" s="118"/>
      <c r="D2" s="119"/>
      <c r="E2" s="119"/>
      <c r="F2" s="119"/>
      <c r="G2" s="118"/>
      <c r="H2" s="117"/>
      <c r="I2" s="117"/>
    </row>
    <row r="3" spans="1:14" ht="15" customHeight="1" x14ac:dyDescent="0.2">
      <c r="A3" s="175" t="s">
        <v>215</v>
      </c>
      <c r="C3" s="118"/>
      <c r="D3" s="119"/>
      <c r="E3" s="119"/>
      <c r="F3" s="119"/>
      <c r="G3" s="118"/>
      <c r="H3" s="117"/>
      <c r="I3" s="117"/>
    </row>
    <row r="4" spans="1:14" s="116" customFormat="1" ht="15" customHeight="1" x14ac:dyDescent="0.2">
      <c r="A4" s="176" t="s">
        <v>214</v>
      </c>
    </row>
    <row r="5" spans="1:14" ht="15" customHeight="1" x14ac:dyDescent="0.2">
      <c r="A5" s="115"/>
    </row>
    <row r="6" spans="1:14" s="111" customFormat="1" ht="15" customHeight="1" x14ac:dyDescent="0.2">
      <c r="A6" s="177" t="str">
        <f>Übersicht!B7</f>
        <v>Bieter:</v>
      </c>
      <c r="C6" s="178">
        <f>Übersicht!C7</f>
        <v>0</v>
      </c>
      <c r="D6" s="113"/>
      <c r="E6" s="113"/>
      <c r="F6" s="113"/>
      <c r="G6" s="113"/>
      <c r="H6" s="113"/>
      <c r="I6" s="112"/>
    </row>
    <row r="7" spans="1:14" s="106" customFormat="1" ht="39.950000000000003" customHeight="1" x14ac:dyDescent="0.25">
      <c r="A7" s="114"/>
      <c r="B7" s="111"/>
      <c r="C7" s="111"/>
      <c r="D7" s="113"/>
      <c r="E7" s="113"/>
      <c r="F7" s="113"/>
      <c r="G7" s="113"/>
      <c r="H7" s="110"/>
      <c r="I7" s="109"/>
      <c r="J7" s="108"/>
      <c r="K7" s="108"/>
      <c r="L7" s="108"/>
      <c r="M7" s="107"/>
      <c r="N7" s="107"/>
    </row>
    <row r="8" spans="1:14" x14ac:dyDescent="0.2">
      <c r="A8" s="298"/>
      <c r="B8" s="282" t="s">
        <v>199</v>
      </c>
      <c r="C8" s="283" t="s">
        <v>198</v>
      </c>
      <c r="D8" s="283" t="s">
        <v>197</v>
      </c>
      <c r="E8" s="283" t="s">
        <v>196</v>
      </c>
      <c r="F8" s="283" t="s">
        <v>195</v>
      </c>
      <c r="G8" s="283" t="s">
        <v>332</v>
      </c>
    </row>
    <row r="9" spans="1:14" ht="52.5" customHeight="1" x14ac:dyDescent="0.2">
      <c r="A9" s="299">
        <v>0</v>
      </c>
      <c r="B9" s="180" t="s">
        <v>2</v>
      </c>
      <c r="C9" s="179" t="s">
        <v>3</v>
      </c>
      <c r="D9" s="180" t="s">
        <v>213</v>
      </c>
      <c r="E9" s="180" t="s">
        <v>281</v>
      </c>
      <c r="F9" s="180" t="s">
        <v>212</v>
      </c>
      <c r="G9" s="180" t="s">
        <v>211</v>
      </c>
      <c r="H9"/>
    </row>
    <row r="10" spans="1:14" ht="24.95" customHeight="1" x14ac:dyDescent="0.2">
      <c r="A10" s="299">
        <v>1</v>
      </c>
      <c r="B10" s="284" t="s">
        <v>9</v>
      </c>
      <c r="C10" s="181" t="str">
        <f>'1a Kostenrechnung Los B '!B25</f>
        <v>Kosten der Vorhaltung und der Instandhaltung</v>
      </c>
      <c r="D10" s="285"/>
      <c r="E10" s="285"/>
      <c r="F10" s="285"/>
      <c r="G10" s="286"/>
      <c r="I10" s="104"/>
    </row>
    <row r="11" spans="1:14" ht="30" customHeight="1" x14ac:dyDescent="0.2">
      <c r="A11" s="299">
        <f>A10+1</f>
        <v>2</v>
      </c>
      <c r="B11" s="287" t="s">
        <v>326</v>
      </c>
      <c r="C11" s="770" t="s">
        <v>95</v>
      </c>
      <c r="D11" s="182">
        <f>'1i Kostenrechnung O3 VO 2038'!H34</f>
        <v>0</v>
      </c>
      <c r="E11" s="183"/>
      <c r="F11" s="183"/>
      <c r="G11" s="183"/>
    </row>
    <row r="12" spans="1:14" ht="30" customHeight="1" x14ac:dyDescent="0.2">
      <c r="A12" s="299">
        <v>3</v>
      </c>
      <c r="B12" s="287" t="s">
        <v>6</v>
      </c>
      <c r="C12" s="770" t="s">
        <v>327</v>
      </c>
      <c r="D12" s="183"/>
      <c r="E12" s="182">
        <f>'1i Kostenrechnung O3 VO 2038'!H45</f>
        <v>0</v>
      </c>
      <c r="F12" s="183"/>
      <c r="G12" s="183"/>
    </row>
    <row r="13" spans="1:14" ht="30" customHeight="1" x14ac:dyDescent="0.2">
      <c r="A13" s="299">
        <v>4</v>
      </c>
      <c r="B13" s="287" t="s">
        <v>7</v>
      </c>
      <c r="C13" s="770" t="s">
        <v>102</v>
      </c>
      <c r="D13" s="182">
        <f>'1i Kostenrechnung O3 VO 2038'!H51</f>
        <v>0</v>
      </c>
      <c r="E13" s="183"/>
      <c r="F13" s="183"/>
      <c r="G13" s="183"/>
    </row>
    <row r="14" spans="1:14" ht="24.95" customHeight="1" x14ac:dyDescent="0.2">
      <c r="A14" s="300">
        <v>5</v>
      </c>
      <c r="B14" s="284" t="s">
        <v>22</v>
      </c>
      <c r="C14" s="181" t="s">
        <v>31</v>
      </c>
      <c r="D14" s="184"/>
      <c r="E14" s="184"/>
      <c r="F14" s="184"/>
      <c r="G14" s="184"/>
    </row>
    <row r="15" spans="1:14" ht="30.75" customHeight="1" x14ac:dyDescent="0.2">
      <c r="A15" s="300">
        <v>6</v>
      </c>
      <c r="B15" s="288" t="s">
        <v>117</v>
      </c>
      <c r="C15" s="185" t="s">
        <v>38</v>
      </c>
      <c r="D15" s="183"/>
      <c r="E15" s="183"/>
      <c r="F15" s="182">
        <f>'1i Kostenrechnung O3 VO 2038'!H61</f>
        <v>0</v>
      </c>
      <c r="G15" s="183"/>
    </row>
    <row r="16" spans="1:14" s="103" customFormat="1" ht="30" customHeight="1" x14ac:dyDescent="0.2">
      <c r="A16" s="300">
        <v>7</v>
      </c>
      <c r="B16" s="288" t="s">
        <v>120</v>
      </c>
      <c r="C16" s="185" t="s">
        <v>31</v>
      </c>
      <c r="D16" s="183"/>
      <c r="E16" s="182">
        <f>'1i Kostenrechnung O3 VO 2038'!H67</f>
        <v>0</v>
      </c>
      <c r="F16" s="183"/>
      <c r="G16" s="183"/>
    </row>
    <row r="17" spans="1:11" s="103" customFormat="1" ht="24.95" customHeight="1" x14ac:dyDescent="0.2">
      <c r="A17" s="300">
        <v>8</v>
      </c>
      <c r="B17" s="284" t="s">
        <v>8</v>
      </c>
      <c r="C17" s="181" t="s">
        <v>210</v>
      </c>
      <c r="D17" s="184"/>
      <c r="E17" s="184"/>
      <c r="F17" s="184"/>
      <c r="G17" s="184"/>
      <c r="H17"/>
    </row>
    <row r="18" spans="1:11" ht="30" customHeight="1" x14ac:dyDescent="0.2">
      <c r="A18" s="300">
        <v>9</v>
      </c>
      <c r="B18" s="287" t="s">
        <v>330</v>
      </c>
      <c r="C18" s="770" t="s">
        <v>329</v>
      </c>
      <c r="D18" s="183"/>
      <c r="E18" s="183"/>
      <c r="F18" s="183"/>
      <c r="G18" s="182">
        <f>'1i Kostenrechnung O3 VO 2038'!H74+'1i Kostenrechnung O3 VO 2038'!H78+'1i Kostenrechnung O3 VO 2038'!H79</f>
        <v>0</v>
      </c>
    </row>
    <row r="19" spans="1:11" ht="30" customHeight="1" x14ac:dyDescent="0.2">
      <c r="A19" s="300">
        <v>10</v>
      </c>
      <c r="B19" s="287" t="s">
        <v>328</v>
      </c>
      <c r="C19" s="770" t="s">
        <v>331</v>
      </c>
      <c r="D19" s="183"/>
      <c r="E19" s="183"/>
      <c r="F19" s="183"/>
      <c r="G19" s="182">
        <f>'1i Kostenrechnung O3 VO 2038'!H77+'1i Kostenrechnung O3 VO 2038'!H80</f>
        <v>0</v>
      </c>
      <c r="H19" s="343"/>
    </row>
    <row r="20" spans="1:11" ht="24.95" customHeight="1" x14ac:dyDescent="0.2">
      <c r="A20" s="300">
        <v>11</v>
      </c>
      <c r="B20" s="284" t="s">
        <v>74</v>
      </c>
      <c r="C20" s="181" t="s">
        <v>209</v>
      </c>
      <c r="D20" s="184"/>
      <c r="E20" s="184"/>
      <c r="F20" s="184"/>
      <c r="G20" s="184"/>
    </row>
    <row r="21" spans="1:11" ht="30" customHeight="1" x14ac:dyDescent="0.2">
      <c r="A21" s="300">
        <v>12</v>
      </c>
      <c r="B21" s="287" t="s">
        <v>339</v>
      </c>
      <c r="C21" s="755" t="s">
        <v>223</v>
      </c>
      <c r="D21" s="183"/>
      <c r="E21" s="183"/>
      <c r="F21" s="183"/>
      <c r="G21" s="182">
        <f>'1i Kostenrechnung O3 VO 2038'!H89</f>
        <v>0</v>
      </c>
      <c r="H21" s="344"/>
    </row>
    <row r="22" spans="1:11" ht="30" customHeight="1" x14ac:dyDescent="0.2">
      <c r="A22" s="300">
        <v>13</v>
      </c>
      <c r="B22" s="287" t="s">
        <v>340</v>
      </c>
      <c r="C22" s="770" t="s">
        <v>341</v>
      </c>
      <c r="D22" s="182">
        <f>'1i Kostenrechnung O3 VO 2038'!H113-'1i Kostenrechnung O3 VO 2038'!H89</f>
        <v>0</v>
      </c>
      <c r="E22" s="183"/>
      <c r="F22" s="183"/>
      <c r="G22" s="183"/>
    </row>
    <row r="23" spans="1:11" ht="24.95" customHeight="1" x14ac:dyDescent="0.2">
      <c r="A23" s="300">
        <v>14</v>
      </c>
      <c r="B23" s="284" t="s">
        <v>75</v>
      </c>
      <c r="C23" s="181" t="s">
        <v>19</v>
      </c>
      <c r="D23" s="184"/>
      <c r="E23" s="184"/>
      <c r="F23" s="184"/>
      <c r="G23" s="184"/>
    </row>
    <row r="24" spans="1:11" ht="24.95" customHeight="1" x14ac:dyDescent="0.2">
      <c r="A24" s="300">
        <v>15</v>
      </c>
      <c r="B24" s="287" t="s">
        <v>75</v>
      </c>
      <c r="C24" s="770" t="s">
        <v>187</v>
      </c>
      <c r="D24" s="182">
        <f>'1i Kostenrechnung O3 VO 2038'!H138</f>
        <v>0</v>
      </c>
      <c r="E24" s="183"/>
      <c r="F24" s="183"/>
      <c r="G24" s="183"/>
    </row>
    <row r="25" spans="1:11" ht="24.95" customHeight="1" x14ac:dyDescent="0.2">
      <c r="A25" s="300">
        <v>16</v>
      </c>
      <c r="B25" s="284" t="s">
        <v>134</v>
      </c>
      <c r="C25" s="181" t="s">
        <v>441</v>
      </c>
      <c r="D25" s="184"/>
      <c r="E25" s="184"/>
      <c r="F25" s="184"/>
      <c r="G25" s="184"/>
    </row>
    <row r="26" spans="1:11" ht="30" customHeight="1" x14ac:dyDescent="0.2">
      <c r="A26" s="300">
        <v>17</v>
      </c>
      <c r="B26" s="287" t="s">
        <v>134</v>
      </c>
      <c r="C26" s="770" t="s">
        <v>410</v>
      </c>
      <c r="D26" s="182">
        <f>'1i Kostenrechnung O3 VO 2038'!F158+'1i Kostenrechnung O3 VO 2038'!G158</f>
        <v>0</v>
      </c>
      <c r="E26" s="183"/>
      <c r="F26" s="183"/>
      <c r="G26" s="183"/>
    </row>
    <row r="27" spans="1:11" ht="16.5" customHeight="1" x14ac:dyDescent="0.2">
      <c r="A27" s="300">
        <v>18</v>
      </c>
      <c r="B27" s="289" t="s">
        <v>208</v>
      </c>
      <c r="C27" s="290" t="s">
        <v>207</v>
      </c>
      <c r="D27" s="291">
        <f>SUM(D11:D26)</f>
        <v>0</v>
      </c>
      <c r="E27" s="291">
        <f>SUM(E11:E26)</f>
        <v>0</v>
      </c>
      <c r="F27" s="291">
        <f>SUM(F11:F26)</f>
        <v>0</v>
      </c>
      <c r="G27" s="291">
        <f>SUM(G11:G26)</f>
        <v>0</v>
      </c>
    </row>
    <row r="28" spans="1:11" ht="14.25" customHeight="1" x14ac:dyDescent="0.2">
      <c r="A28" s="300">
        <v>19</v>
      </c>
      <c r="B28" s="770"/>
      <c r="C28" s="292" t="s">
        <v>206</v>
      </c>
      <c r="D28" s="293" t="s">
        <v>570</v>
      </c>
      <c r="E28" s="332">
        <f>'1i Kostenrechnung O3 VO 2038'!H160</f>
        <v>0</v>
      </c>
      <c r="F28" s="294" t="s">
        <v>205</v>
      </c>
      <c r="G28" s="336">
        <f>SUM(D27:G27)</f>
        <v>0</v>
      </c>
      <c r="I28" s="102"/>
      <c r="J28" s="102"/>
      <c r="K28" s="102"/>
    </row>
    <row r="29" spans="1:11" ht="24" x14ac:dyDescent="0.2">
      <c r="A29" s="300">
        <v>20</v>
      </c>
      <c r="B29" s="770"/>
      <c r="C29" s="295" t="s">
        <v>204</v>
      </c>
      <c r="D29" s="186" t="e">
        <f>ROUND(D27/SUM(D27:G27),3)</f>
        <v>#DIV/0!</v>
      </c>
      <c r="E29" s="186" t="e">
        <f>ROUND(E27/SUM(D27:G27),3)</f>
        <v>#DIV/0!</v>
      </c>
      <c r="F29" s="186" t="e">
        <f>ROUND(F27/SUM(D27:G27),3)</f>
        <v>#DIV/0!</v>
      </c>
      <c r="G29" s="186" t="e">
        <f>ROUND(G27/SUM(D27:G27),3)</f>
        <v>#DIV/0!</v>
      </c>
    </row>
    <row r="30" spans="1:11" s="101" customFormat="1" ht="30" customHeight="1" x14ac:dyDescent="0.2">
      <c r="A30" s="300">
        <v>21</v>
      </c>
      <c r="B30" s="770"/>
      <c r="C30" s="335" t="s">
        <v>203</v>
      </c>
      <c r="D30" s="333"/>
      <c r="E30" s="333"/>
      <c r="F30" s="333"/>
      <c r="G30" s="334"/>
      <c r="H30" s="97"/>
    </row>
    <row r="31" spans="1:11" ht="30" customHeight="1" x14ac:dyDescent="0.2">
      <c r="A31" s="300">
        <v>22</v>
      </c>
      <c r="B31" s="887" t="s">
        <v>202</v>
      </c>
      <c r="C31" s="888"/>
      <c r="D31" s="296">
        <v>0</v>
      </c>
      <c r="E31" s="296">
        <v>0.03</v>
      </c>
      <c r="F31" s="297">
        <v>0.03</v>
      </c>
      <c r="G31" s="297">
        <v>0.03</v>
      </c>
    </row>
    <row r="32" spans="1:11" x14ac:dyDescent="0.2">
      <c r="A32" s="300">
        <v>23</v>
      </c>
      <c r="B32" s="889" t="s">
        <v>201</v>
      </c>
      <c r="C32" s="888"/>
      <c r="D32" s="888"/>
      <c r="E32" s="888"/>
      <c r="F32" s="888"/>
      <c r="G32" s="722" t="e">
        <f>ROUND(F31*F29,3)+ROUND(E31*E29,3)+ROUND(G31*G29,3)</f>
        <v>#DIV/0!</v>
      </c>
    </row>
    <row r="33" spans="1:7" hidden="1" x14ac:dyDescent="0.2">
      <c r="A33" s="300">
        <v>22</v>
      </c>
      <c r="B33" s="187"/>
      <c r="C33" s="188" t="s">
        <v>200</v>
      </c>
      <c r="D33" s="189"/>
      <c r="E33" s="189"/>
      <c r="F33" s="190">
        <f>F31*F27</f>
        <v>0</v>
      </c>
      <c r="G33" s="191">
        <f>G31*G27</f>
        <v>0</v>
      </c>
    </row>
    <row r="34" spans="1:7" hidden="1" x14ac:dyDescent="0.2">
      <c r="A34" s="300">
        <v>23</v>
      </c>
      <c r="B34" s="187"/>
      <c r="C34" s="188"/>
      <c r="D34" s="189"/>
      <c r="E34" s="189"/>
      <c r="F34" s="190"/>
      <c r="G34" s="191">
        <f>SUM(F33:G33)</f>
        <v>0</v>
      </c>
    </row>
    <row r="35" spans="1:7" hidden="1" x14ac:dyDescent="0.2">
      <c r="A35" s="300">
        <v>24</v>
      </c>
      <c r="B35" s="193"/>
      <c r="C35" s="194"/>
      <c r="D35" s="195"/>
      <c r="E35" s="195"/>
      <c r="F35" s="195"/>
      <c r="G35" s="196" t="e">
        <f>G34/G28</f>
        <v>#DIV/0!</v>
      </c>
    </row>
    <row r="36" spans="1:7" ht="20.100000000000001" customHeight="1" x14ac:dyDescent="0.2">
      <c r="B36" s="192"/>
      <c r="C36" s="192"/>
      <c r="D36" s="192"/>
      <c r="E36" s="192"/>
      <c r="F36" s="192"/>
      <c r="G36" s="192"/>
    </row>
    <row r="37" spans="1:7" ht="20.100000000000001" customHeight="1" x14ac:dyDescent="0.2">
      <c r="A37"/>
      <c r="B37"/>
      <c r="C37"/>
      <c r="D37"/>
      <c r="E37"/>
      <c r="F37"/>
      <c r="G37"/>
    </row>
    <row r="38" spans="1:7" ht="20.100000000000001" customHeight="1" x14ac:dyDescent="0.2">
      <c r="C38" s="100"/>
      <c r="D38" s="99"/>
      <c r="E38" s="99"/>
    </row>
    <row r="39" spans="1:7" x14ac:dyDescent="0.2">
      <c r="D39" s="98"/>
      <c r="E39" s="98"/>
    </row>
  </sheetData>
  <sheetProtection algorithmName="SHA-512" hashValue="X9L8nQKqRXyJRrG3GE34dcFHGrgs8afhfmlliXkiBCWEDGejrj3XX4JzQ1PC8fOstKLyYODeXjavSISEHxcMQQ==" saltValue="KcRzxSM8DKnJnEJZZrkeWg==" spinCount="100000" sheet="1" objects="1" scenarios="1"/>
  <mergeCells count="2">
    <mergeCell ref="B31:C31"/>
    <mergeCell ref="B32:F32"/>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61F82-2592-4A07-A0F3-5888192F5EC2}">
  <sheetPr codeName="Tabelle22"/>
  <dimension ref="A1:M23"/>
  <sheetViews>
    <sheetView showGridLines="0" zoomScale="115" zoomScaleNormal="115" workbookViewId="0">
      <selection activeCell="G14" sqref="G14"/>
    </sheetView>
  </sheetViews>
  <sheetFormatPr baseColWidth="10" defaultColWidth="11.42578125" defaultRowHeight="12.75" x14ac:dyDescent="0.2"/>
  <cols>
    <col min="1" max="1" width="14.42578125" style="19" customWidth="1"/>
    <col min="2" max="2" width="31.5703125" style="19" customWidth="1"/>
    <col min="3" max="3" width="20.42578125" style="19" customWidth="1"/>
    <col min="4" max="4" width="11.42578125" style="19"/>
    <col min="5" max="5" width="12.42578125" style="19" customWidth="1"/>
    <col min="6" max="6" width="13.28515625" style="19" customWidth="1"/>
    <col min="7" max="7" width="21.5703125" style="19" customWidth="1"/>
    <col min="8" max="16384" width="11.42578125" style="19"/>
  </cols>
  <sheetData>
    <row r="1" spans="1:8" s="43" customFormat="1" ht="23.25" customHeight="1" x14ac:dyDescent="0.2">
      <c r="A1" s="358" t="s">
        <v>375</v>
      </c>
      <c r="B1" s="358" t="s">
        <v>463</v>
      </c>
      <c r="C1" s="357"/>
      <c r="D1" s="357"/>
      <c r="E1" s="357"/>
    </row>
    <row r="2" spans="1:8" s="43" customFormat="1" ht="20.25" customHeight="1" x14ac:dyDescent="0.2">
      <c r="A2" s="244" t="str">
        <f>Übersicht!B2</f>
        <v>Südthüringen-Unterfranken-Netz (SUN) Los B</v>
      </c>
      <c r="B2" s="302"/>
      <c r="C2" s="303"/>
      <c r="D2" s="135"/>
      <c r="E2" s="135"/>
    </row>
    <row r="3" spans="1:8" s="43" customFormat="1" ht="29.25" customHeight="1" x14ac:dyDescent="0.2">
      <c r="A3" s="131" t="s">
        <v>358</v>
      </c>
      <c r="B3" s="359"/>
      <c r="C3" s="359"/>
      <c r="D3" s="359"/>
      <c r="E3" s="359"/>
      <c r="F3" s="44"/>
    </row>
    <row r="4" spans="1:8" s="43" customFormat="1" ht="15" customHeight="1" x14ac:dyDescent="0.15">
      <c r="A4" s="401"/>
    </row>
    <row r="5" spans="1:8" s="10" customFormat="1" ht="15" customHeight="1" x14ac:dyDescent="0.2">
      <c r="A5" s="812" t="str">
        <f>Übersicht!B5</f>
        <v>Nur grün hinterlegte Felder sind vom Bieter auszufüllen.</v>
      </c>
      <c r="B5" s="812"/>
      <c r="C5" s="812"/>
      <c r="D5" s="812"/>
      <c r="E5" s="812"/>
      <c r="F5" s="812"/>
      <c r="G5" s="812"/>
    </row>
    <row r="6" spans="1:8" s="11" customFormat="1" ht="15.75" x14ac:dyDescent="0.2"/>
    <row r="7" spans="1:8" s="11" customFormat="1" ht="15.75" x14ac:dyDescent="0.2">
      <c r="A7" s="402" t="str">
        <f>Übersicht!B7</f>
        <v>Bieter:</v>
      </c>
      <c r="B7" s="808">
        <f>Übersicht!C7</f>
        <v>0</v>
      </c>
      <c r="C7" s="808"/>
      <c r="D7" s="808"/>
      <c r="E7" s="808"/>
      <c r="F7" s="403"/>
      <c r="G7" s="403"/>
    </row>
    <row r="9" spans="1:8" s="43" customFormat="1" ht="36" customHeight="1" x14ac:dyDescent="0.2">
      <c r="A9" s="310" t="s">
        <v>27</v>
      </c>
      <c r="B9" s="809" t="s">
        <v>273</v>
      </c>
      <c r="C9" s="810"/>
      <c r="D9" s="811"/>
      <c r="E9" s="311" t="s">
        <v>151</v>
      </c>
      <c r="F9" s="324" t="s">
        <v>1</v>
      </c>
      <c r="G9" s="324" t="s">
        <v>302</v>
      </c>
    </row>
    <row r="10" spans="1:8" s="43" customFormat="1" ht="19.5" customHeight="1" x14ac:dyDescent="0.2">
      <c r="A10" s="383" t="s">
        <v>298</v>
      </c>
      <c r="B10" s="813" t="s">
        <v>272</v>
      </c>
      <c r="C10" s="813"/>
      <c r="D10" s="813"/>
      <c r="E10" s="54"/>
      <c r="F10" s="53"/>
      <c r="G10" s="399"/>
      <c r="H10" s="398"/>
    </row>
    <row r="11" spans="1:8" s="43" customFormat="1" ht="19.5" customHeight="1" x14ac:dyDescent="0.2">
      <c r="A11" s="383" t="s">
        <v>299</v>
      </c>
      <c r="B11" s="813" t="s">
        <v>109</v>
      </c>
      <c r="C11" s="813"/>
      <c r="D11" s="813"/>
      <c r="E11" s="54"/>
      <c r="F11" s="53"/>
      <c r="G11" s="399"/>
      <c r="H11" s="398"/>
    </row>
    <row r="12" spans="1:8" s="43" customFormat="1" ht="19.5" customHeight="1" x14ac:dyDescent="0.2">
      <c r="A12" s="383" t="s">
        <v>300</v>
      </c>
      <c r="B12" s="813" t="s">
        <v>319</v>
      </c>
      <c r="C12" s="813"/>
      <c r="D12" s="813"/>
      <c r="E12" s="54"/>
      <c r="F12" s="53"/>
      <c r="G12" s="400"/>
    </row>
    <row r="13" spans="1:8" s="43" customFormat="1" ht="24.75" customHeight="1" x14ac:dyDescent="0.2">
      <c r="A13" s="383" t="s">
        <v>301</v>
      </c>
      <c r="B13" s="814" t="s">
        <v>320</v>
      </c>
      <c r="C13" s="813"/>
      <c r="D13" s="813"/>
      <c r="E13" s="54"/>
      <c r="F13" s="53"/>
      <c r="G13" s="732">
        <v>38000</v>
      </c>
      <c r="H13" s="342" t="s">
        <v>498</v>
      </c>
    </row>
    <row r="14" spans="1:8" s="43" customFormat="1" ht="24.75" customHeight="1" x14ac:dyDescent="0.2">
      <c r="A14" s="755" t="s">
        <v>532</v>
      </c>
      <c r="B14" s="815" t="s">
        <v>533</v>
      </c>
      <c r="C14" s="816"/>
      <c r="D14" s="817"/>
      <c r="E14" s="54"/>
      <c r="F14" s="53"/>
      <c r="G14" s="781"/>
      <c r="H14" s="342"/>
    </row>
    <row r="15" spans="1:8" s="43" customFormat="1" ht="19.5" customHeight="1" x14ac:dyDescent="0.2">
      <c r="A15" s="312"/>
      <c r="B15" s="806" t="s">
        <v>303</v>
      </c>
      <c r="C15" s="806"/>
      <c r="D15" s="806"/>
      <c r="E15" s="806"/>
      <c r="F15" s="806"/>
      <c r="G15" s="239">
        <f>ROUND(SUM(G10:G14),2)</f>
        <v>38000</v>
      </c>
    </row>
    <row r="16" spans="1:8" s="43" customFormat="1" ht="19.5" customHeight="1" x14ac:dyDescent="0.2">
      <c r="A16" s="314" t="s">
        <v>274</v>
      </c>
      <c r="B16" s="807" t="s">
        <v>363</v>
      </c>
      <c r="C16" s="807"/>
      <c r="D16" s="807"/>
      <c r="E16" s="807"/>
      <c r="F16" s="807"/>
      <c r="G16" s="313"/>
    </row>
    <row r="17" spans="1:13" s="43" customFormat="1" ht="19.5" customHeight="1" x14ac:dyDescent="0.2">
      <c r="A17" s="780" t="s">
        <v>534</v>
      </c>
      <c r="B17" s="782" t="s">
        <v>535</v>
      </c>
    </row>
    <row r="18" spans="1:13" s="43" customFormat="1" ht="19.5" customHeight="1" x14ac:dyDescent="0.2"/>
    <row r="19" spans="1:13" s="43" customFormat="1" ht="19.5" customHeight="1" x14ac:dyDescent="0.2"/>
    <row r="23" spans="1:13" x14ac:dyDescent="0.2">
      <c r="M23" s="409"/>
    </row>
  </sheetData>
  <sheetProtection selectLockedCells="1" selectUnlockedCells="1"/>
  <protectedRanges>
    <protectedRange sqref="G10:G12" name="Bereich1_4"/>
  </protectedRanges>
  <mergeCells count="10">
    <mergeCell ref="B15:F15"/>
    <mergeCell ref="B16:F16"/>
    <mergeCell ref="B7:E7"/>
    <mergeCell ref="B9:D9"/>
    <mergeCell ref="A5:G5"/>
    <mergeCell ref="B10:D10"/>
    <mergeCell ref="B11:D11"/>
    <mergeCell ref="B12:D12"/>
    <mergeCell ref="B13:D13"/>
    <mergeCell ref="B14:D14"/>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Z55"/>
  <sheetViews>
    <sheetView showGridLines="0" topLeftCell="E1" zoomScale="85" zoomScaleNormal="85" zoomScaleSheetLayoutView="55" zoomScalePageLayoutView="85" workbookViewId="0">
      <selection activeCell="N24" sqref="N24"/>
    </sheetView>
  </sheetViews>
  <sheetFormatPr baseColWidth="10" defaultColWidth="11.42578125" defaultRowHeight="12.75" x14ac:dyDescent="0.2"/>
  <cols>
    <col min="1" max="1" width="3.7109375" style="600" customWidth="1"/>
    <col min="2" max="2" width="5.140625" style="600" customWidth="1"/>
    <col min="3" max="3" width="22.7109375" style="604" customWidth="1"/>
    <col min="4" max="10" width="24.42578125" style="600" customWidth="1"/>
    <col min="11" max="11" width="28" style="600" customWidth="1"/>
    <col min="12" max="12" width="28.42578125" style="600" customWidth="1"/>
    <col min="13" max="13" width="25.5703125" style="600" customWidth="1"/>
    <col min="14" max="15" width="24" style="600" customWidth="1"/>
    <col min="16" max="16" width="21.7109375" style="600" customWidth="1"/>
    <col min="17" max="17" width="25.85546875" style="600" customWidth="1"/>
    <col min="18" max="18" width="25.85546875" style="603" customWidth="1"/>
    <col min="19" max="19" width="21.7109375" style="600" customWidth="1"/>
    <col min="20" max="20" width="33.42578125" style="600" customWidth="1"/>
    <col min="21" max="21" width="14.140625" style="601" bestFit="1" customWidth="1"/>
    <col min="22" max="16384" width="11.42578125" style="600"/>
  </cols>
  <sheetData>
    <row r="1" spans="1:26" s="481" customFormat="1" ht="21.75" customHeight="1" x14ac:dyDescent="0.2">
      <c r="A1" s="479"/>
      <c r="B1" s="480" t="s">
        <v>338</v>
      </c>
      <c r="D1" s="480" t="s">
        <v>219</v>
      </c>
      <c r="E1" s="480"/>
      <c r="F1" s="480"/>
      <c r="G1" s="480"/>
      <c r="H1" s="480"/>
      <c r="I1" s="480"/>
      <c r="J1" s="480"/>
      <c r="K1" s="480"/>
      <c r="L1" s="480"/>
      <c r="M1" s="480"/>
      <c r="N1" s="480"/>
      <c r="O1" s="480"/>
      <c r="R1" s="890"/>
      <c r="S1" s="890"/>
      <c r="U1" s="482"/>
    </row>
    <row r="2" spans="1:26" s="481" customFormat="1" ht="21" customHeight="1" x14ac:dyDescent="0.2">
      <c r="A2" s="483"/>
      <c r="B2" s="480" t="str">
        <f>Übersicht!B2</f>
        <v>Südthüringen-Unterfranken-Netz (SUN) Los B</v>
      </c>
      <c r="R2" s="484"/>
      <c r="S2" s="485"/>
      <c r="U2" s="482"/>
    </row>
    <row r="3" spans="1:26" s="486" customFormat="1" ht="15" customHeight="1" x14ac:dyDescent="0.2">
      <c r="B3" s="487" t="s">
        <v>219</v>
      </c>
      <c r="R3" s="488"/>
      <c r="S3" s="489"/>
      <c r="U3" s="490"/>
    </row>
    <row r="4" spans="1:26" s="481" customFormat="1" x14ac:dyDescent="0.2">
      <c r="C4" s="491"/>
      <c r="D4" s="492"/>
      <c r="E4" s="492"/>
      <c r="F4" s="492"/>
      <c r="G4" s="492"/>
      <c r="H4" s="492"/>
      <c r="I4" s="492"/>
      <c r="J4" s="492"/>
      <c r="K4" s="492"/>
      <c r="L4" s="492"/>
      <c r="M4" s="492"/>
      <c r="N4" s="492"/>
      <c r="O4" s="492"/>
      <c r="P4" s="492"/>
      <c r="Q4" s="492"/>
      <c r="R4" s="493"/>
      <c r="S4" s="485"/>
      <c r="U4" s="482"/>
    </row>
    <row r="5" spans="1:26" s="481" customFormat="1" ht="39.75" customHeight="1" thickBot="1" x14ac:dyDescent="0.25">
      <c r="C5" s="494" t="str">
        <f>Übersicht!B7</f>
        <v>Bieter:</v>
      </c>
      <c r="D5" s="494">
        <f>Übersicht!C7</f>
        <v>0</v>
      </c>
      <c r="E5" s="494"/>
      <c r="F5" s="494"/>
      <c r="G5" s="494"/>
      <c r="H5" s="775" t="s">
        <v>526</v>
      </c>
      <c r="I5" s="775" t="s">
        <v>571</v>
      </c>
      <c r="J5" s="775" t="s">
        <v>571</v>
      </c>
      <c r="K5" s="775" t="s">
        <v>571</v>
      </c>
      <c r="L5" s="775" t="s">
        <v>571</v>
      </c>
      <c r="M5" s="494"/>
      <c r="N5" s="494"/>
      <c r="O5" s="494"/>
      <c r="R5" s="495"/>
      <c r="S5" s="485"/>
      <c r="U5" s="482"/>
    </row>
    <row r="6" spans="1:26" s="505" customFormat="1" ht="18" customHeight="1" thickBot="1" x14ac:dyDescent="0.25">
      <c r="A6" s="496"/>
      <c r="B6" s="496"/>
      <c r="C6" s="497" t="s">
        <v>199</v>
      </c>
      <c r="D6" s="498" t="s">
        <v>198</v>
      </c>
      <c r="E6" s="499" t="s">
        <v>197</v>
      </c>
      <c r="F6" s="499" t="s">
        <v>196</v>
      </c>
      <c r="G6" s="499" t="s">
        <v>195</v>
      </c>
      <c r="H6" s="499" t="s">
        <v>337</v>
      </c>
      <c r="I6" s="499" t="s">
        <v>353</v>
      </c>
      <c r="J6" s="499" t="s">
        <v>354</v>
      </c>
      <c r="K6" s="499" t="s">
        <v>405</v>
      </c>
      <c r="L6" s="499" t="s">
        <v>445</v>
      </c>
      <c r="M6" s="499" t="s">
        <v>494</v>
      </c>
      <c r="N6" s="500" t="s">
        <v>495</v>
      </c>
      <c r="O6" s="672" t="s">
        <v>531</v>
      </c>
      <c r="P6" s="672" t="s">
        <v>580</v>
      </c>
      <c r="Q6" s="501" t="s">
        <v>581</v>
      </c>
      <c r="R6" s="502" t="s">
        <v>582</v>
      </c>
      <c r="S6" s="502" t="s">
        <v>583</v>
      </c>
      <c r="T6" s="503"/>
      <c r="U6" s="504"/>
    </row>
    <row r="7" spans="1:26" s="516" customFormat="1" ht="52.5" customHeight="1" x14ac:dyDescent="0.2">
      <c r="A7" s="506"/>
      <c r="B7" s="507">
        <v>0</v>
      </c>
      <c r="C7" s="508" t="s">
        <v>267</v>
      </c>
      <c r="D7" s="509" t="s">
        <v>530</v>
      </c>
      <c r="E7" s="509" t="s">
        <v>489</v>
      </c>
      <c r="F7" s="509" t="s">
        <v>490</v>
      </c>
      <c r="G7" s="509" t="s">
        <v>529</v>
      </c>
      <c r="H7" s="773" t="s">
        <v>528</v>
      </c>
      <c r="I7" s="773" t="s">
        <v>572</v>
      </c>
      <c r="J7" s="773" t="s">
        <v>573</v>
      </c>
      <c r="K7" s="773" t="s">
        <v>574</v>
      </c>
      <c r="L7" s="773" t="s">
        <v>575</v>
      </c>
      <c r="M7" s="510" t="s">
        <v>592</v>
      </c>
      <c r="N7" s="510" t="s">
        <v>491</v>
      </c>
      <c r="O7" s="510" t="s">
        <v>492</v>
      </c>
      <c r="P7" s="511" t="s">
        <v>277</v>
      </c>
      <c r="Q7" s="678" t="s">
        <v>406</v>
      </c>
      <c r="R7" s="512" t="s">
        <v>335</v>
      </c>
      <c r="S7" s="513" t="s">
        <v>218</v>
      </c>
      <c r="T7" s="514"/>
      <c r="U7" s="515"/>
      <c r="V7" s="506"/>
      <c r="W7" s="506"/>
      <c r="X7" s="506"/>
      <c r="Y7" s="506"/>
    </row>
    <row r="8" spans="1:26" s="506" customFormat="1" ht="44.25" customHeight="1" thickBot="1" x14ac:dyDescent="0.25">
      <c r="B8" s="517"/>
      <c r="C8" s="518"/>
      <c r="D8" s="519" t="s">
        <v>352</v>
      </c>
      <c r="E8" s="519" t="s">
        <v>447</v>
      </c>
      <c r="F8" s="519" t="s">
        <v>487</v>
      </c>
      <c r="G8" s="519" t="s">
        <v>488</v>
      </c>
      <c r="H8" s="774" t="s">
        <v>527</v>
      </c>
      <c r="I8" s="774" t="s">
        <v>576</v>
      </c>
      <c r="J8" s="774" t="s">
        <v>577</v>
      </c>
      <c r="K8" s="774" t="s">
        <v>578</v>
      </c>
      <c r="L8" s="774" t="s">
        <v>579</v>
      </c>
      <c r="M8" s="520" t="s">
        <v>403</v>
      </c>
      <c r="N8" s="520" t="s">
        <v>404</v>
      </c>
      <c r="O8" s="520" t="s">
        <v>493</v>
      </c>
      <c r="P8" s="521" t="s">
        <v>278</v>
      </c>
      <c r="Q8" s="673" t="s">
        <v>407</v>
      </c>
      <c r="R8" s="522" t="s">
        <v>584</v>
      </c>
      <c r="S8" s="523" t="s">
        <v>585</v>
      </c>
      <c r="T8" s="514"/>
      <c r="U8" s="515"/>
    </row>
    <row r="9" spans="1:26" s="516" customFormat="1" ht="24.95" customHeight="1" thickBot="1" x14ac:dyDescent="0.25">
      <c r="A9" s="506"/>
      <c r="B9" s="517"/>
      <c r="C9" s="524" t="s">
        <v>217</v>
      </c>
      <c r="D9" s="525"/>
      <c r="E9" s="526"/>
      <c r="F9" s="526"/>
      <c r="G9" s="526"/>
      <c r="H9" s="526"/>
      <c r="I9" s="526"/>
      <c r="J9" s="526"/>
      <c r="K9" s="526"/>
      <c r="L9" s="526"/>
      <c r="M9" s="526"/>
      <c r="N9" s="526"/>
      <c r="O9" s="526"/>
      <c r="P9" s="527"/>
      <c r="Q9" s="674"/>
      <c r="R9" s="528"/>
      <c r="S9" s="529"/>
      <c r="T9" s="514"/>
      <c r="U9" s="515"/>
      <c r="V9" s="506"/>
      <c r="W9" s="506"/>
      <c r="X9" s="506"/>
      <c r="Y9" s="506"/>
    </row>
    <row r="10" spans="1:26" s="516" customFormat="1" ht="20.100000000000001" customHeight="1" x14ac:dyDescent="0.2">
      <c r="A10" s="506"/>
      <c r="B10" s="530"/>
      <c r="C10" s="736">
        <v>2025</v>
      </c>
      <c r="D10" s="531">
        <f>'1a Kostenrechnung Los B '!H160</f>
        <v>196000</v>
      </c>
      <c r="E10" s="532">
        <f>'1b Kostenrechnung O2'!H160*0.5</f>
        <v>0</v>
      </c>
      <c r="F10" s="532">
        <f>'1c Kostenrechnung O3'!H160*0.5</f>
        <v>0</v>
      </c>
      <c r="G10" s="532">
        <f>'1d Kostenrechnung VO 2037'!H160</f>
        <v>196000</v>
      </c>
      <c r="H10" s="776">
        <f>'1e Kostenrechnung VO 2038'!H160</f>
        <v>196000</v>
      </c>
      <c r="I10" s="776">
        <f>'1f Kostenrechnung O2 VO 2037'!H160*0.5</f>
        <v>0</v>
      </c>
      <c r="J10" s="776">
        <f>'1g Kostenrechnung O2 VO 2038'!H160*0.5</f>
        <v>0</v>
      </c>
      <c r="K10" s="776">
        <f>'1h Kostenrechnung O3 VO 2037'!H160*0.5</f>
        <v>0</v>
      </c>
      <c r="L10" s="776">
        <f>'1i Kostenrechnung O3 VO 2038'!H160*0.5</f>
        <v>0</v>
      </c>
      <c r="M10" s="532">
        <f>'0a Vorlaufkosten Los B'!G15</f>
        <v>38000</v>
      </c>
      <c r="N10" s="532">
        <f>'0b Vorlaufkosten O2'!G15</f>
        <v>0</v>
      </c>
      <c r="O10" s="532">
        <f>'0c Vorlaufkosten O3'!G15</f>
        <v>0</v>
      </c>
      <c r="P10" s="533">
        <f>'3 zusätzliche Personale'!C14</f>
        <v>0</v>
      </c>
      <c r="Q10" s="675">
        <f>'5 Mehrqualität'!G25</f>
        <v>0</v>
      </c>
      <c r="R10" s="534"/>
      <c r="S10" s="535"/>
      <c r="T10" s="737" t="s">
        <v>502</v>
      </c>
      <c r="U10" s="515"/>
      <c r="V10" s="506"/>
      <c r="W10" s="506"/>
      <c r="X10" s="506"/>
      <c r="Y10" s="506"/>
    </row>
    <row r="11" spans="1:26" s="516" customFormat="1" ht="23.25" thickBot="1" x14ac:dyDescent="0.25">
      <c r="A11" s="506"/>
      <c r="B11" s="530"/>
      <c r="C11" s="536" t="s">
        <v>201</v>
      </c>
      <c r="D11" s="537">
        <f>'6a effektivePreisgleitung LosB '!$G$32</f>
        <v>0</v>
      </c>
      <c r="E11" s="537" t="e">
        <f>'6b effektivePreisgleitung O2'!G32</f>
        <v>#DIV/0!</v>
      </c>
      <c r="F11" s="537" t="e">
        <f>'6c effektivePreisgleitung O3'!G32</f>
        <v>#DIV/0!</v>
      </c>
      <c r="G11" s="537">
        <f>'6d effektivePreisgleitungVO2037'!G32</f>
        <v>0</v>
      </c>
      <c r="H11" s="777">
        <f>'6e effektivePreisgleitungVO2038'!G32</f>
        <v>0</v>
      </c>
      <c r="I11" s="777" t="e">
        <f>'6f effektivePreisgleitungO2VO37'!G32</f>
        <v>#DIV/0!</v>
      </c>
      <c r="J11" s="777" t="e">
        <f>'6g effektivePreisgleitungO2VO38'!G32</f>
        <v>#DIV/0!</v>
      </c>
      <c r="K11" s="777" t="e">
        <f>'6h effektivePreisgleitungO3VO37'!G32</f>
        <v>#DIV/0!</v>
      </c>
      <c r="L11" s="777" t="e">
        <f>'6i effektivePreisgleitungO3VO38'!G32</f>
        <v>#DIV/0!</v>
      </c>
      <c r="M11" s="537">
        <v>0</v>
      </c>
      <c r="N11" s="537">
        <v>0</v>
      </c>
      <c r="O11" s="729">
        <v>0</v>
      </c>
      <c r="P11" s="538">
        <v>0.03</v>
      </c>
      <c r="Q11" s="679" t="s">
        <v>408</v>
      </c>
      <c r="R11" s="539"/>
      <c r="S11" s="540"/>
      <c r="T11" s="514"/>
      <c r="U11" s="515"/>
      <c r="V11" s="506"/>
      <c r="W11" s="506"/>
      <c r="X11" s="506"/>
      <c r="Y11" s="506"/>
    </row>
    <row r="12" spans="1:26" s="516" customFormat="1" ht="9.9499999999999993" customHeight="1" x14ac:dyDescent="0.2">
      <c r="A12" s="506"/>
      <c r="B12" s="530"/>
      <c r="C12" s="541"/>
      <c r="D12" s="542"/>
      <c r="E12" s="542"/>
      <c r="F12" s="542"/>
      <c r="G12" s="542"/>
      <c r="H12" s="542"/>
      <c r="I12" s="542"/>
      <c r="J12" s="542"/>
      <c r="K12" s="542"/>
      <c r="L12" s="542"/>
      <c r="M12" s="542"/>
      <c r="N12" s="542"/>
      <c r="O12" s="542"/>
      <c r="P12" s="542"/>
      <c r="Q12" s="542"/>
      <c r="R12" s="542"/>
      <c r="S12" s="543"/>
      <c r="T12" s="544"/>
      <c r="U12" s="515"/>
      <c r="V12" s="514"/>
      <c r="W12" s="506"/>
      <c r="X12" s="506"/>
      <c r="Y12" s="506"/>
      <c r="Z12" s="506"/>
    </row>
    <row r="13" spans="1:26" s="516" customFormat="1" ht="24.95" customHeight="1" thickBot="1" x14ac:dyDescent="0.25">
      <c r="A13" s="506"/>
      <c r="B13" s="517">
        <v>1</v>
      </c>
      <c r="C13" s="545" t="s">
        <v>216</v>
      </c>
      <c r="D13" s="546"/>
      <c r="E13" s="546"/>
      <c r="F13" s="546"/>
      <c r="G13" s="546"/>
      <c r="H13" s="546"/>
      <c r="I13" s="546"/>
      <c r="J13" s="546"/>
      <c r="K13" s="546"/>
      <c r="L13" s="546"/>
      <c r="M13" s="546"/>
      <c r="N13" s="546"/>
      <c r="O13" s="546"/>
      <c r="P13" s="546"/>
      <c r="Q13" s="676"/>
      <c r="R13" s="547"/>
      <c r="S13" s="548"/>
      <c r="T13" s="549"/>
      <c r="U13" s="515"/>
      <c r="V13" s="514"/>
      <c r="W13" s="506"/>
      <c r="X13" s="506"/>
      <c r="Y13" s="506"/>
      <c r="Z13" s="506"/>
    </row>
    <row r="14" spans="1:26" s="516" customFormat="1" ht="24.95" customHeight="1" x14ac:dyDescent="0.2">
      <c r="A14" s="19"/>
      <c r="B14" s="550">
        <f t="shared" ref="B14:B35" si="0">B13+1</f>
        <v>2</v>
      </c>
      <c r="C14" s="551">
        <v>2028</v>
      </c>
      <c r="D14" s="552">
        <f>ROUND(D10*(1+$D$11)^(C14-C10),2)</f>
        <v>196000</v>
      </c>
      <c r="E14" s="552" t="e">
        <f>ROUND(E10*(1+$E$11)^(C14-C10),2)</f>
        <v>#DIV/0!</v>
      </c>
      <c r="F14" s="552" t="e">
        <f>ROUND($F$10*(1+$F$11)^(C14-$C$10),2)</f>
        <v>#DIV/0!</v>
      </c>
      <c r="G14" s="725"/>
      <c r="H14" s="728"/>
      <c r="I14" s="728"/>
      <c r="J14" s="728"/>
      <c r="K14" s="728"/>
      <c r="L14" s="728"/>
      <c r="M14" s="554">
        <f>ROUND($M$10*(1+$M$11)^($C14-$C$10),2)</f>
        <v>38000</v>
      </c>
      <c r="N14" s="555">
        <f>ROUND(N10*(1+$N$11)^(C14-C10),2)</f>
        <v>0</v>
      </c>
      <c r="O14" s="555">
        <f>ROUND(O10*(1+$O$11)^(C14-C10),2)</f>
        <v>0</v>
      </c>
      <c r="P14" s="552">
        <f>ROUND(P10*(1+$P$11)^(C14-C10),2)</f>
        <v>0</v>
      </c>
      <c r="Q14" s="554">
        <f>ROUND($Q$10*(1+$D$11)^($C14-$C$10),2)</f>
        <v>0</v>
      </c>
      <c r="R14" s="556" t="e">
        <f>D14+E14+F14+G14+H14+I14+J14+K14+L14+M14+N14+O14+P14-Q14</f>
        <v>#DIV/0!</v>
      </c>
      <c r="S14" s="557" t="e">
        <f>R14</f>
        <v>#DIV/0!</v>
      </c>
      <c r="T14" s="514"/>
      <c r="U14" s="558"/>
      <c r="V14" s="506"/>
      <c r="W14" s="506"/>
      <c r="X14" s="506"/>
      <c r="Y14" s="506"/>
    </row>
    <row r="15" spans="1:26" s="516" customFormat="1" ht="22.5" x14ac:dyDescent="0.2">
      <c r="A15" s="19"/>
      <c r="B15" s="559">
        <f t="shared" si="0"/>
        <v>3</v>
      </c>
      <c r="C15" s="560" t="s">
        <v>201</v>
      </c>
      <c r="D15" s="561">
        <f>D11</f>
        <v>0</v>
      </c>
      <c r="E15" s="574" t="e">
        <f>$E$11</f>
        <v>#DIV/0!</v>
      </c>
      <c r="F15" s="574" t="e">
        <f>$F$11</f>
        <v>#DIV/0!</v>
      </c>
      <c r="G15" s="725"/>
      <c r="H15" s="725"/>
      <c r="I15" s="725"/>
      <c r="J15" s="725"/>
      <c r="K15" s="725"/>
      <c r="L15" s="725"/>
      <c r="M15" s="553"/>
      <c r="N15" s="553"/>
      <c r="O15" s="730"/>
      <c r="P15" s="561">
        <f>$P$11</f>
        <v>0.03</v>
      </c>
      <c r="Q15" s="562">
        <f>$D$11</f>
        <v>0</v>
      </c>
      <c r="R15" s="563"/>
      <c r="S15" s="564">
        <v>0.03</v>
      </c>
      <c r="T15" s="514"/>
      <c r="U15" s="515"/>
      <c r="V15" s="506"/>
      <c r="W15" s="506"/>
      <c r="X15" s="506"/>
      <c r="Y15" s="506"/>
    </row>
    <row r="16" spans="1:26" s="516" customFormat="1" ht="24.95" customHeight="1" x14ac:dyDescent="0.2">
      <c r="A16" s="19"/>
      <c r="B16" s="559">
        <f t="shared" si="0"/>
        <v>4</v>
      </c>
      <c r="C16" s="565">
        <f>C14+1</f>
        <v>2029</v>
      </c>
      <c r="D16" s="554">
        <f>ROUND($D$10*(1+$D$11)^($C16-$C$10),2)</f>
        <v>196000</v>
      </c>
      <c r="E16" s="726" t="e">
        <f>ROUND($E$10*(1+$E$11)^(C16-$C$10),2)</f>
        <v>#DIV/0!</v>
      </c>
      <c r="F16" s="726" t="e">
        <f>ROUND($F$10*(1+$F$11)^(C16-$C$10),2)</f>
        <v>#DIV/0!</v>
      </c>
      <c r="G16" s="725"/>
      <c r="H16" s="725"/>
      <c r="I16" s="725"/>
      <c r="J16" s="725"/>
      <c r="K16" s="725"/>
      <c r="L16" s="725"/>
      <c r="M16" s="553"/>
      <c r="N16" s="553"/>
      <c r="O16" s="730"/>
      <c r="P16" s="554">
        <f>ROUND($P$10*(1+$P$11)^($C16-$C$10),2)</f>
        <v>0</v>
      </c>
      <c r="Q16" s="554">
        <f>ROUND($Q$10*(1+$D$11)^($C16-$C$10),2)</f>
        <v>0</v>
      </c>
      <c r="R16" s="556" t="e">
        <f>D16+E16+F16+G16+H16+I16+J16+K16+L16+M16+N16+O16+P16-Q16</f>
        <v>#DIV/0!</v>
      </c>
      <c r="S16" s="566" t="e">
        <f>ROUND(R16*(1-$S$15)^(C16-$C$14),2)</f>
        <v>#DIV/0!</v>
      </c>
      <c r="T16" s="754" t="s">
        <v>507</v>
      </c>
      <c r="U16" s="515"/>
      <c r="V16" s="506"/>
      <c r="W16" s="506"/>
      <c r="X16" s="506"/>
      <c r="Y16" s="506"/>
    </row>
    <row r="17" spans="1:25" s="516" customFormat="1" ht="24.95" customHeight="1" x14ac:dyDescent="0.2">
      <c r="A17" s="19"/>
      <c r="B17" s="559">
        <f t="shared" si="0"/>
        <v>5</v>
      </c>
      <c r="C17" s="567" t="s">
        <v>201</v>
      </c>
      <c r="D17" s="562">
        <f>$D$11</f>
        <v>0</v>
      </c>
      <c r="E17" s="574" t="e">
        <f>$E$11</f>
        <v>#DIV/0!</v>
      </c>
      <c r="F17" s="574" t="e">
        <f>$F$11</f>
        <v>#DIV/0!</v>
      </c>
      <c r="G17" s="725"/>
      <c r="H17" s="725"/>
      <c r="I17" s="725"/>
      <c r="J17" s="725"/>
      <c r="K17" s="725"/>
      <c r="L17" s="725"/>
      <c r="M17" s="553"/>
      <c r="N17" s="553"/>
      <c r="O17" s="731"/>
      <c r="P17" s="562">
        <f>$P$11</f>
        <v>0.03</v>
      </c>
      <c r="Q17" s="562">
        <f>$D$11</f>
        <v>0</v>
      </c>
      <c r="R17" s="568"/>
      <c r="S17" s="569">
        <f>S15</f>
        <v>0.03</v>
      </c>
      <c r="T17" s="514"/>
      <c r="U17" s="515"/>
      <c r="V17" s="506"/>
      <c r="W17" s="506"/>
      <c r="X17" s="506"/>
      <c r="Y17" s="506"/>
    </row>
    <row r="18" spans="1:25" s="516" customFormat="1" ht="24.95" customHeight="1" x14ac:dyDescent="0.2">
      <c r="A18" s="19"/>
      <c r="B18" s="681">
        <f t="shared" si="0"/>
        <v>6</v>
      </c>
      <c r="C18" s="565">
        <f>C16+1</f>
        <v>2030</v>
      </c>
      <c r="D18" s="554">
        <f>ROUND($D$10*(1+$D$11)^($C18-$C$10),2)</f>
        <v>196000</v>
      </c>
      <c r="E18" s="726" t="e">
        <f>ROUND($E$10*(1+$E$11)^(C18-$C$10),2)</f>
        <v>#DIV/0!</v>
      </c>
      <c r="F18" s="726" t="e">
        <f>ROUND($F$10*(1+$F$11)^(C18-$C$10),2)</f>
        <v>#DIV/0!</v>
      </c>
      <c r="G18" s="725"/>
      <c r="H18" s="725"/>
      <c r="I18" s="725"/>
      <c r="J18" s="725"/>
      <c r="K18" s="725"/>
      <c r="L18" s="725"/>
      <c r="M18" s="553"/>
      <c r="N18" s="553"/>
      <c r="O18" s="730"/>
      <c r="P18" s="554">
        <f>ROUND($P$10*(1+$P$11)^($C18-$C$10),2)</f>
        <v>0</v>
      </c>
      <c r="Q18" s="554">
        <f>ROUND($Q$10*(1+$D$11)^($C18-$C$10),2)</f>
        <v>0</v>
      </c>
      <c r="R18" s="556" t="e">
        <f>D18+E18+F18+G18+H18+I18+J18+K18+L18+M18+N18+O18+P18-Q18</f>
        <v>#DIV/0!</v>
      </c>
      <c r="S18" s="571" t="e">
        <f>ROUND(R18*(1-$S$15)^(C18-$C$14),2)</f>
        <v>#DIV/0!</v>
      </c>
      <c r="T18" s="754" t="s">
        <v>514</v>
      </c>
      <c r="U18" s="515"/>
      <c r="V18" s="506"/>
      <c r="W18" s="506"/>
      <c r="X18" s="506"/>
      <c r="Y18" s="506"/>
    </row>
    <row r="19" spans="1:25" s="516" customFormat="1" ht="24.95" customHeight="1" x14ac:dyDescent="0.2">
      <c r="A19" s="19"/>
      <c r="B19" s="559">
        <f t="shared" si="0"/>
        <v>7</v>
      </c>
      <c r="C19" s="560" t="s">
        <v>201</v>
      </c>
      <c r="D19" s="562">
        <f>$D$11</f>
        <v>0</v>
      </c>
      <c r="E19" s="574" t="e">
        <f>$E$11</f>
        <v>#DIV/0!</v>
      </c>
      <c r="F19" s="574" t="e">
        <f>$F$11</f>
        <v>#DIV/0!</v>
      </c>
      <c r="G19" s="725"/>
      <c r="H19" s="725"/>
      <c r="I19" s="725"/>
      <c r="J19" s="725"/>
      <c r="K19" s="725"/>
      <c r="L19" s="725"/>
      <c r="M19" s="553"/>
      <c r="N19" s="553"/>
      <c r="O19" s="730"/>
      <c r="P19" s="561">
        <f>$P$11</f>
        <v>0.03</v>
      </c>
      <c r="Q19" s="562">
        <f>$D$11</f>
        <v>0</v>
      </c>
      <c r="R19" s="563"/>
      <c r="S19" s="564">
        <f>S17</f>
        <v>0.03</v>
      </c>
      <c r="T19" s="514"/>
      <c r="U19" s="515"/>
      <c r="V19" s="506"/>
      <c r="W19" s="506"/>
      <c r="X19" s="506"/>
      <c r="Y19" s="506"/>
    </row>
    <row r="20" spans="1:25" s="516" customFormat="1" ht="24.95" customHeight="1" x14ac:dyDescent="0.2">
      <c r="A20" s="19"/>
      <c r="B20" s="559">
        <f t="shared" si="0"/>
        <v>8</v>
      </c>
      <c r="C20" s="565">
        <f>C18+1</f>
        <v>2031</v>
      </c>
      <c r="D20" s="554">
        <f>ROUND($D$10*(1+$D$11)^($C20-$C$10),2)</f>
        <v>196000</v>
      </c>
      <c r="E20" s="726" t="e">
        <f>ROUND($E$10*(1+$E$11)^(C20-$C$10),2)</f>
        <v>#DIV/0!</v>
      </c>
      <c r="F20" s="726" t="e">
        <f>ROUND($F$10*(1+$F$11)^(C20-$C$10),2)</f>
        <v>#DIV/0!</v>
      </c>
      <c r="G20" s="725"/>
      <c r="H20" s="725"/>
      <c r="I20" s="725"/>
      <c r="J20" s="725"/>
      <c r="K20" s="725"/>
      <c r="L20" s="725"/>
      <c r="M20" s="553"/>
      <c r="N20" s="553"/>
      <c r="O20" s="730"/>
      <c r="P20" s="554">
        <f>ROUND($P$10*(1+$P$11)^($C20-$C$10),2)</f>
        <v>0</v>
      </c>
      <c r="Q20" s="554">
        <f>ROUND($Q$10*(1+$D$11)^($C20-$C$10),2)</f>
        <v>0</v>
      </c>
      <c r="R20" s="556" t="e">
        <f>D20+E20+F20+G20+H20+I20+J20+K20+L20+M20+N20+O20+P20-Q20</f>
        <v>#DIV/0!</v>
      </c>
      <c r="S20" s="571" t="e">
        <f>ROUND(R20*(1-$S$15)^(C20-$C$14),2)</f>
        <v>#DIV/0!</v>
      </c>
      <c r="T20" s="754" t="s">
        <v>513</v>
      </c>
      <c r="U20" s="515"/>
      <c r="V20" s="506"/>
      <c r="W20" s="506"/>
      <c r="X20" s="506"/>
      <c r="Y20" s="506"/>
    </row>
    <row r="21" spans="1:25" s="516" customFormat="1" ht="24.95" customHeight="1" x14ac:dyDescent="0.2">
      <c r="A21" s="19"/>
      <c r="B21" s="559">
        <f t="shared" si="0"/>
        <v>9</v>
      </c>
      <c r="C21" s="572" t="s">
        <v>201</v>
      </c>
      <c r="D21" s="562">
        <f>$D$11</f>
        <v>0</v>
      </c>
      <c r="E21" s="574" t="e">
        <f>$E$11</f>
        <v>#DIV/0!</v>
      </c>
      <c r="F21" s="574" t="e">
        <f>$F$11</f>
        <v>#DIV/0!</v>
      </c>
      <c r="G21" s="725"/>
      <c r="H21" s="725"/>
      <c r="I21" s="725"/>
      <c r="J21" s="725"/>
      <c r="K21" s="725"/>
      <c r="L21" s="725"/>
      <c r="M21" s="553"/>
      <c r="N21" s="553"/>
      <c r="O21" s="730"/>
      <c r="P21" s="561">
        <f>$P$11</f>
        <v>0.03</v>
      </c>
      <c r="Q21" s="562">
        <f>$D$11</f>
        <v>0</v>
      </c>
      <c r="R21" s="563"/>
      <c r="S21" s="564">
        <f>S19</f>
        <v>0.03</v>
      </c>
      <c r="T21" s="514"/>
      <c r="U21" s="515"/>
      <c r="V21" s="506"/>
      <c r="W21" s="506"/>
      <c r="X21" s="506"/>
      <c r="Y21" s="506"/>
    </row>
    <row r="22" spans="1:25" s="516" customFormat="1" ht="24.95" customHeight="1" x14ac:dyDescent="0.2">
      <c r="A22" s="19"/>
      <c r="B22" s="559">
        <f t="shared" si="0"/>
        <v>10</v>
      </c>
      <c r="C22" s="565">
        <f>C20+1</f>
        <v>2032</v>
      </c>
      <c r="D22" s="554">
        <f>ROUND($D$10*(1+$D$11)^($C22-$C$10),2)</f>
        <v>196000</v>
      </c>
      <c r="E22" s="726" t="e">
        <f>ROUND($E$10*(1+$E$11)^(C22-$C$10),2)</f>
        <v>#DIV/0!</v>
      </c>
      <c r="F22" s="726" t="e">
        <f>ROUND($F$10*(1+$F$11)^(C22-$C$10),2)</f>
        <v>#DIV/0!</v>
      </c>
      <c r="G22" s="725"/>
      <c r="H22" s="725"/>
      <c r="I22" s="725"/>
      <c r="J22" s="725"/>
      <c r="K22" s="725"/>
      <c r="L22" s="725"/>
      <c r="M22" s="553"/>
      <c r="N22" s="553"/>
      <c r="O22" s="730"/>
      <c r="P22" s="554">
        <f>ROUND($P$10*(1+$P$11)^($C22-$C$10),2)</f>
        <v>0</v>
      </c>
      <c r="Q22" s="554">
        <f>ROUND($Q$10*(1+$D$11)^($C22-$C$10),2)</f>
        <v>0</v>
      </c>
      <c r="R22" s="556" t="e">
        <f>D22+E22+F22+G22+H22+I22+J22+K22+L22+M22+N22+O22+P22-Q22</f>
        <v>#DIV/0!</v>
      </c>
      <c r="S22" s="571" t="e">
        <f>ROUND(R22*(1-$S$15)^(C22-$C$14),2)</f>
        <v>#DIV/0!</v>
      </c>
      <c r="T22" s="754" t="s">
        <v>512</v>
      </c>
      <c r="U22" s="515"/>
      <c r="V22" s="506"/>
      <c r="W22" s="506"/>
      <c r="X22" s="506"/>
      <c r="Y22" s="506"/>
    </row>
    <row r="23" spans="1:25" s="516" customFormat="1" ht="24.95" customHeight="1" x14ac:dyDescent="0.2">
      <c r="A23" s="19"/>
      <c r="B23" s="559">
        <f t="shared" si="0"/>
        <v>11</v>
      </c>
      <c r="C23" s="560" t="s">
        <v>201</v>
      </c>
      <c r="D23" s="562">
        <f>$D$11</f>
        <v>0</v>
      </c>
      <c r="E23" s="574" t="e">
        <f>$E$11</f>
        <v>#DIV/0!</v>
      </c>
      <c r="F23" s="574" t="e">
        <f>$F$11</f>
        <v>#DIV/0!</v>
      </c>
      <c r="G23" s="725"/>
      <c r="H23" s="725"/>
      <c r="I23" s="725"/>
      <c r="J23" s="725"/>
      <c r="K23" s="725"/>
      <c r="L23" s="725"/>
      <c r="M23" s="553"/>
      <c r="N23" s="553"/>
      <c r="O23" s="730"/>
      <c r="P23" s="561">
        <f>$P$11</f>
        <v>0.03</v>
      </c>
      <c r="Q23" s="562">
        <f>$D$11</f>
        <v>0</v>
      </c>
      <c r="R23" s="563"/>
      <c r="S23" s="564">
        <f>S21</f>
        <v>0.03</v>
      </c>
      <c r="T23" s="514"/>
      <c r="U23" s="515"/>
      <c r="V23" s="506"/>
      <c r="W23" s="506"/>
      <c r="X23" s="506"/>
      <c r="Y23" s="506"/>
    </row>
    <row r="24" spans="1:25" s="516" customFormat="1" ht="24.95" customHeight="1" x14ac:dyDescent="0.2">
      <c r="A24" s="19"/>
      <c r="B24" s="559">
        <f t="shared" si="0"/>
        <v>12</v>
      </c>
      <c r="C24" s="565">
        <f>C22+1</f>
        <v>2033</v>
      </c>
      <c r="D24" s="554">
        <f>ROUND($D$10*(1+$D$11)^($C24-$C$10),2)</f>
        <v>196000</v>
      </c>
      <c r="E24" s="726" t="e">
        <f>ROUND($E$10*(1+$E$11)^(C24-$C$10),2)</f>
        <v>#DIV/0!</v>
      </c>
      <c r="F24" s="726" t="e">
        <f>ROUND($F$10*(1+$F$11)^(C24-$C$10),2)</f>
        <v>#DIV/0!</v>
      </c>
      <c r="G24" s="725"/>
      <c r="H24" s="725"/>
      <c r="I24" s="725"/>
      <c r="J24" s="725"/>
      <c r="K24" s="725"/>
      <c r="L24" s="725"/>
      <c r="M24" s="553"/>
      <c r="N24" s="553"/>
      <c r="O24" s="730"/>
      <c r="P24" s="554">
        <f>ROUND($P$10*(1+$P$11)^($C24-$C$10),2)</f>
        <v>0</v>
      </c>
      <c r="Q24" s="554">
        <f>ROUND($Q$10*(1+$D$11)^($C24-$C$10),2)</f>
        <v>0</v>
      </c>
      <c r="R24" s="556" t="e">
        <f>D24+E24+F24+G24+H24+I24+J24+K24+L24+M24+N24+O24+P24-Q24</f>
        <v>#DIV/0!</v>
      </c>
      <c r="S24" s="566" t="e">
        <f>ROUND(R24*(1-$S$15)^(C24-$C$14),2)</f>
        <v>#DIV/0!</v>
      </c>
      <c r="T24" s="754" t="s">
        <v>511</v>
      </c>
      <c r="U24" s="515"/>
      <c r="V24" s="506"/>
      <c r="W24" s="506"/>
      <c r="X24" s="506"/>
      <c r="Y24" s="506"/>
    </row>
    <row r="25" spans="1:25" s="516" customFormat="1" ht="24.95" customHeight="1" x14ac:dyDescent="0.2">
      <c r="A25" s="19"/>
      <c r="B25" s="559">
        <f t="shared" si="0"/>
        <v>13</v>
      </c>
      <c r="C25" s="560" t="s">
        <v>201</v>
      </c>
      <c r="D25" s="562">
        <f>$D$11</f>
        <v>0</v>
      </c>
      <c r="E25" s="574" t="e">
        <f>$E$11</f>
        <v>#DIV/0!</v>
      </c>
      <c r="F25" s="574" t="e">
        <f>$F$11</f>
        <v>#DIV/0!</v>
      </c>
      <c r="G25" s="725"/>
      <c r="H25" s="725"/>
      <c r="I25" s="725"/>
      <c r="J25" s="725"/>
      <c r="K25" s="725"/>
      <c r="L25" s="725"/>
      <c r="M25" s="553"/>
      <c r="N25" s="553"/>
      <c r="O25" s="730"/>
      <c r="P25" s="561">
        <f>$P$11</f>
        <v>0.03</v>
      </c>
      <c r="Q25" s="562">
        <f>$D$11</f>
        <v>0</v>
      </c>
      <c r="R25" s="563"/>
      <c r="S25" s="564">
        <f>S23</f>
        <v>0.03</v>
      </c>
      <c r="T25" s="514"/>
      <c r="U25" s="515"/>
      <c r="V25" s="506"/>
      <c r="W25" s="506"/>
      <c r="X25" s="506"/>
      <c r="Y25" s="506"/>
    </row>
    <row r="26" spans="1:25" s="516" customFormat="1" ht="24.95" customHeight="1" x14ac:dyDescent="0.2">
      <c r="A26" s="19"/>
      <c r="B26" s="559">
        <f t="shared" si="0"/>
        <v>14</v>
      </c>
      <c r="C26" s="565">
        <f>C24+1</f>
        <v>2034</v>
      </c>
      <c r="D26" s="554">
        <f>ROUND($D$10*(1+$D$11)^($C26-$C$10),2)</f>
        <v>196000</v>
      </c>
      <c r="E26" s="726" t="e">
        <f>ROUND($E$10*(1+$E$11)^(C26-$C$10),2)</f>
        <v>#DIV/0!</v>
      </c>
      <c r="F26" s="726" t="e">
        <f>ROUND($F$10*(1+$F$11)^(C26-$C$10),2)</f>
        <v>#DIV/0!</v>
      </c>
      <c r="G26" s="725"/>
      <c r="H26" s="725"/>
      <c r="I26" s="725"/>
      <c r="J26" s="725"/>
      <c r="K26" s="725"/>
      <c r="L26" s="725"/>
      <c r="M26" s="553"/>
      <c r="N26" s="553"/>
      <c r="O26" s="730"/>
      <c r="P26" s="554">
        <f>ROUND($P$10*(1+$P$11)^($C26-$C$10),2)</f>
        <v>0</v>
      </c>
      <c r="Q26" s="554">
        <f>ROUND($Q$10*(1+$D$11)^($C26-$C$10),2)</f>
        <v>0</v>
      </c>
      <c r="R26" s="556" t="e">
        <f>D26+E26+F26+G26+H26+I26+J26+K26+L26+M26+N26+O26+P26-Q26</f>
        <v>#DIV/0!</v>
      </c>
      <c r="S26" s="566" t="e">
        <f>ROUND(R26*(1-$S$15)^(C26-$C$14),2)</f>
        <v>#DIV/0!</v>
      </c>
      <c r="T26" s="754" t="s">
        <v>510</v>
      </c>
      <c r="U26" s="515"/>
      <c r="V26" s="506"/>
      <c r="W26" s="506"/>
      <c r="X26" s="506"/>
      <c r="Y26" s="506"/>
    </row>
    <row r="27" spans="1:25" s="516" customFormat="1" ht="24.95" customHeight="1" x14ac:dyDescent="0.2">
      <c r="A27" s="19"/>
      <c r="B27" s="559">
        <f t="shared" si="0"/>
        <v>15</v>
      </c>
      <c r="C27" s="560" t="s">
        <v>201</v>
      </c>
      <c r="D27" s="562">
        <f>$D$11</f>
        <v>0</v>
      </c>
      <c r="E27" s="574" t="e">
        <f>$E$11</f>
        <v>#DIV/0!</v>
      </c>
      <c r="F27" s="574" t="e">
        <f>$F$11</f>
        <v>#DIV/0!</v>
      </c>
      <c r="G27" s="725"/>
      <c r="H27" s="725"/>
      <c r="I27" s="725"/>
      <c r="J27" s="725"/>
      <c r="K27" s="725"/>
      <c r="L27" s="725"/>
      <c r="M27" s="553"/>
      <c r="N27" s="553"/>
      <c r="O27" s="730"/>
      <c r="P27" s="561">
        <f>$P$11</f>
        <v>0.03</v>
      </c>
      <c r="Q27" s="562">
        <f>$D$11</f>
        <v>0</v>
      </c>
      <c r="R27" s="563"/>
      <c r="S27" s="564">
        <f>S25</f>
        <v>0.03</v>
      </c>
      <c r="T27" s="514"/>
      <c r="U27" s="515"/>
      <c r="V27" s="506"/>
      <c r="W27" s="506"/>
      <c r="X27" s="506"/>
      <c r="Y27" s="506"/>
    </row>
    <row r="28" spans="1:25" s="516" customFormat="1" ht="24.95" customHeight="1" x14ac:dyDescent="0.2">
      <c r="A28" s="19"/>
      <c r="B28" s="559">
        <f t="shared" si="0"/>
        <v>16</v>
      </c>
      <c r="C28" s="565">
        <f>C26+1</f>
        <v>2035</v>
      </c>
      <c r="D28" s="554">
        <f>ROUND($D$10*(1+$D$11)^($C28-$C$10),2)</f>
        <v>196000</v>
      </c>
      <c r="E28" s="726" t="e">
        <f>ROUND($E$10*(1+$E$11)^(C28-$C$10),2)</f>
        <v>#DIV/0!</v>
      </c>
      <c r="F28" s="726" t="e">
        <f>ROUND($F$10*(1+$F$11)^(C28-$C$10),2)</f>
        <v>#DIV/0!</v>
      </c>
      <c r="G28" s="725"/>
      <c r="H28" s="725"/>
      <c r="I28" s="725"/>
      <c r="J28" s="725"/>
      <c r="K28" s="725"/>
      <c r="L28" s="725"/>
      <c r="M28" s="553"/>
      <c r="N28" s="553"/>
      <c r="O28" s="730"/>
      <c r="P28" s="554">
        <f>ROUND($P$10*(1+$P$11)^($C28-$C$10),2)</f>
        <v>0</v>
      </c>
      <c r="Q28" s="554">
        <f>ROUND($Q$10*(1+$D$11)^($C28-$C$10),2)</f>
        <v>0</v>
      </c>
      <c r="R28" s="556" t="e">
        <f>D28+E28+F28+G28+H28+I28+J28+K28+L28+M28+N28+O28+P28-Q28</f>
        <v>#DIV/0!</v>
      </c>
      <c r="S28" s="566" t="e">
        <f>ROUND(R28*(1-$S$15)^(C28-$C$14),2)</f>
        <v>#DIV/0!</v>
      </c>
      <c r="T28" s="754" t="s">
        <v>509</v>
      </c>
      <c r="U28" s="515"/>
      <c r="V28" s="506"/>
      <c r="W28" s="506"/>
      <c r="X28" s="506"/>
      <c r="Y28" s="506"/>
    </row>
    <row r="29" spans="1:25" s="516" customFormat="1" ht="24.95" customHeight="1" x14ac:dyDescent="0.2">
      <c r="A29" s="19"/>
      <c r="B29" s="559">
        <f t="shared" si="0"/>
        <v>17</v>
      </c>
      <c r="C29" s="560" t="s">
        <v>201</v>
      </c>
      <c r="D29" s="562">
        <f>$D$11</f>
        <v>0</v>
      </c>
      <c r="E29" s="574" t="e">
        <f>$E$11</f>
        <v>#DIV/0!</v>
      </c>
      <c r="F29" s="574" t="e">
        <f>$F$11</f>
        <v>#DIV/0!</v>
      </c>
      <c r="G29" s="725"/>
      <c r="H29" s="725"/>
      <c r="I29" s="725"/>
      <c r="J29" s="725"/>
      <c r="K29" s="725"/>
      <c r="L29" s="725"/>
      <c r="M29" s="553"/>
      <c r="N29" s="553"/>
      <c r="O29" s="730"/>
      <c r="P29" s="561">
        <f>$P$11</f>
        <v>0.03</v>
      </c>
      <c r="Q29" s="562">
        <f>$D$11</f>
        <v>0</v>
      </c>
      <c r="R29" s="563"/>
      <c r="S29" s="564">
        <f>S27</f>
        <v>0.03</v>
      </c>
      <c r="T29" s="514"/>
      <c r="U29" s="515"/>
      <c r="V29" s="506"/>
      <c r="W29" s="506"/>
      <c r="X29" s="506"/>
      <c r="Y29" s="506"/>
    </row>
    <row r="30" spans="1:25" s="516" customFormat="1" ht="24.95" customHeight="1" x14ac:dyDescent="0.2">
      <c r="A30" s="19"/>
      <c r="B30" s="559">
        <f t="shared" si="0"/>
        <v>18</v>
      </c>
      <c r="C30" s="565">
        <f>C28+1</f>
        <v>2036</v>
      </c>
      <c r="D30" s="554">
        <f>ROUND($D$10*(1+$D$11)^($C30-$C$10),2)</f>
        <v>196000</v>
      </c>
      <c r="E30" s="726" t="e">
        <f>ROUND($E$10*(1+$E$11)^(C30-$C$10),2)</f>
        <v>#DIV/0!</v>
      </c>
      <c r="F30" s="726" t="e">
        <f>ROUND($F$10*(1+$F$11)^(C30-$C$10),2)</f>
        <v>#DIV/0!</v>
      </c>
      <c r="G30" s="725"/>
      <c r="H30" s="725"/>
      <c r="I30" s="725"/>
      <c r="J30" s="725"/>
      <c r="K30" s="725"/>
      <c r="L30" s="725"/>
      <c r="M30" s="553"/>
      <c r="N30" s="553"/>
      <c r="O30" s="730"/>
      <c r="P30" s="554">
        <f>ROUND($P$10*(1+$P$11)^($C30-$C$10),2)</f>
        <v>0</v>
      </c>
      <c r="Q30" s="554">
        <f>ROUND($Q$10*(1+$D$11)^($C30-$C$10),2)</f>
        <v>0</v>
      </c>
      <c r="R30" s="556" t="e">
        <f>D30+E30+F30+G30+H30+I30+J30+K30+L30+M30+N30+O30+P30-Q30</f>
        <v>#DIV/0!</v>
      </c>
      <c r="S30" s="566" t="e">
        <f>ROUND(R30*(1-$S$15)^(C30-$C$14),2)</f>
        <v>#DIV/0!</v>
      </c>
      <c r="T30" s="754" t="s">
        <v>508</v>
      </c>
      <c r="U30" s="515"/>
      <c r="V30" s="506"/>
      <c r="W30" s="506"/>
      <c r="X30" s="506"/>
      <c r="Y30" s="506"/>
    </row>
    <row r="31" spans="1:25" s="516" customFormat="1" ht="24.95" customHeight="1" x14ac:dyDescent="0.2">
      <c r="A31" s="19"/>
      <c r="B31" s="559">
        <f t="shared" si="0"/>
        <v>19</v>
      </c>
      <c r="C31" s="560" t="s">
        <v>201</v>
      </c>
      <c r="D31" s="680">
        <f>$D$11</f>
        <v>0</v>
      </c>
      <c r="E31" s="574" t="e">
        <f>$E$11</f>
        <v>#DIV/0!</v>
      </c>
      <c r="F31" s="574" t="e">
        <f>$F$11</f>
        <v>#DIV/0!</v>
      </c>
      <c r="G31" s="725"/>
      <c r="H31" s="725"/>
      <c r="I31" s="725"/>
      <c r="J31" s="725"/>
      <c r="K31" s="725"/>
      <c r="L31" s="725"/>
      <c r="M31" s="553"/>
      <c r="N31" s="553"/>
      <c r="O31" s="730"/>
      <c r="P31" s="561">
        <f>$P$11</f>
        <v>0.03</v>
      </c>
      <c r="Q31" s="574">
        <f>$D$11</f>
        <v>0</v>
      </c>
      <c r="R31" s="563"/>
      <c r="S31" s="564">
        <f>S17</f>
        <v>0.03</v>
      </c>
      <c r="T31" s="514"/>
      <c r="U31" s="515"/>
      <c r="V31" s="506"/>
      <c r="W31" s="506"/>
      <c r="X31" s="506"/>
      <c r="Y31" s="506"/>
    </row>
    <row r="32" spans="1:25" s="516" customFormat="1" ht="24.95" customHeight="1" x14ac:dyDescent="0.2">
      <c r="A32" s="19"/>
      <c r="B32" s="559">
        <f t="shared" si="0"/>
        <v>20</v>
      </c>
      <c r="C32" s="723">
        <v>2037</v>
      </c>
      <c r="D32" s="724"/>
      <c r="E32" s="724"/>
      <c r="F32" s="728"/>
      <c r="G32" s="726">
        <f>ROUND($G$10*(1+$G$11)^(C32-$C$10),2)</f>
        <v>196000</v>
      </c>
      <c r="H32" s="725"/>
      <c r="I32" s="726" t="e">
        <f>ROUND($I$10*(1+$I$11)^(C32-$C$10),2)</f>
        <v>#DIV/0!</v>
      </c>
      <c r="J32" s="725"/>
      <c r="K32" s="726" t="e">
        <f>ROUND($K$10*(1+$K$11)^(C32-$C$10),2)</f>
        <v>#DIV/0!</v>
      </c>
      <c r="L32" s="725"/>
      <c r="M32" s="553"/>
      <c r="N32" s="553"/>
      <c r="O32" s="553"/>
      <c r="P32" s="553"/>
      <c r="Q32" s="553"/>
      <c r="R32" s="556" t="e">
        <f>D32+E32+F32+G32+H32+I32+J32+K32+L32+M32+N32+O32+P32-Q32</f>
        <v>#DIV/0!</v>
      </c>
      <c r="S32" s="566" t="e">
        <f>ROUND(R32*(1-$S$15)^(C32-$C$14),2)</f>
        <v>#DIV/0!</v>
      </c>
      <c r="T32" s="514"/>
      <c r="U32" s="515"/>
      <c r="V32" s="506"/>
      <c r="W32" s="506"/>
      <c r="X32" s="506"/>
      <c r="Y32" s="506"/>
    </row>
    <row r="33" spans="1:25" s="516" customFormat="1" ht="24.95" customHeight="1" x14ac:dyDescent="0.2">
      <c r="A33" s="19"/>
      <c r="B33" s="559">
        <f t="shared" si="0"/>
        <v>21</v>
      </c>
      <c r="C33" s="560" t="s">
        <v>201</v>
      </c>
      <c r="D33" s="724"/>
      <c r="E33" s="724"/>
      <c r="F33" s="728"/>
      <c r="G33" s="561">
        <f>G11</f>
        <v>0</v>
      </c>
      <c r="H33" s="725"/>
      <c r="I33" s="779" t="e">
        <f>I11</f>
        <v>#DIV/0!</v>
      </c>
      <c r="J33" s="725"/>
      <c r="K33" s="779" t="e">
        <f>K11</f>
        <v>#DIV/0!</v>
      </c>
      <c r="L33" s="725"/>
      <c r="M33" s="553"/>
      <c r="N33" s="553"/>
      <c r="O33" s="553"/>
      <c r="P33" s="553"/>
      <c r="Q33" s="553"/>
      <c r="R33" s="563"/>
      <c r="S33" s="564">
        <f>S17</f>
        <v>0.03</v>
      </c>
      <c r="T33" s="514"/>
      <c r="U33" s="515"/>
      <c r="V33" s="506"/>
      <c r="W33" s="506"/>
      <c r="X33" s="506"/>
      <c r="Y33" s="506"/>
    </row>
    <row r="34" spans="1:25" s="516" customFormat="1" ht="24.95" customHeight="1" x14ac:dyDescent="0.2">
      <c r="A34" s="19"/>
      <c r="B34" s="559">
        <f t="shared" si="0"/>
        <v>22</v>
      </c>
      <c r="C34" s="723">
        <v>2038</v>
      </c>
      <c r="D34" s="724"/>
      <c r="E34" s="724"/>
      <c r="F34" s="728"/>
      <c r="G34" s="725"/>
      <c r="H34" s="778">
        <f>ROUND($H$10*(1+$H$11)^(C34-$C$10),2)</f>
        <v>196000</v>
      </c>
      <c r="I34" s="725"/>
      <c r="J34" s="778" t="e">
        <f>ROUND($J$10*(1+$J$11)^(C34-$C$10),2)</f>
        <v>#DIV/0!</v>
      </c>
      <c r="K34" s="725"/>
      <c r="L34" s="778" t="e">
        <f>ROUND($L$10*(1+$L$11)^(C34-$C$10),2)</f>
        <v>#DIV/0!</v>
      </c>
      <c r="M34" s="553"/>
      <c r="N34" s="553"/>
      <c r="O34" s="553"/>
      <c r="P34" s="553"/>
      <c r="Q34" s="553"/>
      <c r="R34" s="786" t="e">
        <f>D34+E34+F34+G34+H34+I34+J34+K34+L34+M34+N34+O34+P34-Q34</f>
        <v>#DIV/0!</v>
      </c>
      <c r="S34" s="566" t="e">
        <f>ROUND(R34*(1-$S$15)^(C34-$C$14),2)</f>
        <v>#DIV/0!</v>
      </c>
      <c r="T34" s="514"/>
      <c r="U34" s="515"/>
      <c r="V34" s="506"/>
      <c r="W34" s="506"/>
      <c r="X34" s="506"/>
      <c r="Y34" s="506"/>
    </row>
    <row r="35" spans="1:25" s="573" customFormat="1" ht="24.95" customHeight="1" x14ac:dyDescent="0.2">
      <c r="A35" s="19"/>
      <c r="B35" s="559">
        <f t="shared" si="0"/>
        <v>23</v>
      </c>
      <c r="C35" s="560" t="s">
        <v>201</v>
      </c>
      <c r="D35" s="724"/>
      <c r="E35" s="724"/>
      <c r="F35" s="728"/>
      <c r="G35" s="725"/>
      <c r="H35" s="779">
        <f>$H$11</f>
        <v>0</v>
      </c>
      <c r="I35" s="725"/>
      <c r="J35" s="779" t="e">
        <f>J11</f>
        <v>#DIV/0!</v>
      </c>
      <c r="K35" s="725"/>
      <c r="L35" s="779" t="e">
        <f>L11</f>
        <v>#DIV/0!</v>
      </c>
      <c r="M35" s="553"/>
      <c r="N35" s="553"/>
      <c r="O35" s="553"/>
      <c r="P35" s="553"/>
      <c r="Q35" s="553"/>
      <c r="R35" s="563"/>
      <c r="S35" s="564">
        <f>S19</f>
        <v>0.03</v>
      </c>
      <c r="T35" s="514"/>
      <c r="U35" s="515"/>
      <c r="V35" s="514"/>
      <c r="W35" s="514"/>
      <c r="X35" s="514"/>
      <c r="Y35" s="514"/>
    </row>
    <row r="36" spans="1:25" s="516" customFormat="1" ht="24.95" customHeight="1" thickBot="1" x14ac:dyDescent="0.25">
      <c r="A36" s="19"/>
      <c r="B36" s="575"/>
      <c r="C36" s="576"/>
      <c r="D36" s="577"/>
      <c r="E36" s="577"/>
      <c r="F36" s="577"/>
      <c r="G36" s="577"/>
      <c r="H36" s="577"/>
      <c r="I36" s="577"/>
      <c r="J36" s="577"/>
      <c r="K36" s="577"/>
      <c r="L36" s="577"/>
      <c r="M36" s="577"/>
      <c r="N36" s="577"/>
      <c r="O36" s="577"/>
      <c r="P36" s="577"/>
      <c r="Q36" s="577"/>
      <c r="R36" s="578"/>
      <c r="S36" s="579"/>
      <c r="T36" s="514"/>
      <c r="U36" s="515"/>
      <c r="V36" s="506"/>
      <c r="W36" s="506"/>
      <c r="X36" s="506"/>
      <c r="Y36" s="506"/>
    </row>
    <row r="37" spans="1:25" s="573" customFormat="1" ht="24.95" customHeight="1" thickTop="1" x14ac:dyDescent="0.2">
      <c r="A37" s="19"/>
      <c r="B37" s="570">
        <f>B35+1</f>
        <v>24</v>
      </c>
      <c r="C37" s="893" t="s">
        <v>446</v>
      </c>
      <c r="D37" s="894"/>
      <c r="E37" s="894"/>
      <c r="F37" s="894"/>
      <c r="G37" s="894"/>
      <c r="H37" s="894"/>
      <c r="I37" s="894"/>
      <c r="J37" s="894"/>
      <c r="K37" s="894"/>
      <c r="L37" s="894"/>
      <c r="M37" s="894"/>
      <c r="N37" s="894"/>
      <c r="O37" s="894"/>
      <c r="P37" s="894"/>
      <c r="Q37" s="894"/>
      <c r="R37" s="895"/>
      <c r="S37" s="582" t="e">
        <f>M14+S16+S18+S20+S22+S24+S26+S28+S30+N14+S32+S34+O14</f>
        <v>#DIV/0!</v>
      </c>
      <c r="T37" s="514"/>
      <c r="U37" s="515"/>
      <c r="V37" s="514"/>
      <c r="W37" s="514"/>
      <c r="X37" s="514"/>
      <c r="Y37" s="514"/>
    </row>
    <row r="38" spans="1:25" s="573" customFormat="1" ht="24.95" customHeight="1" x14ac:dyDescent="0.2">
      <c r="A38" s="19"/>
      <c r="B38" s="896">
        <f>B37+1</f>
        <v>25</v>
      </c>
      <c r="C38" s="584"/>
      <c r="D38" s="585" t="s">
        <v>336</v>
      </c>
      <c r="E38" s="586"/>
      <c r="F38" s="586"/>
      <c r="G38" s="586"/>
      <c r="H38" s="586"/>
      <c r="I38" s="586"/>
      <c r="J38" s="586"/>
      <c r="K38" s="586"/>
      <c r="L38" s="586"/>
      <c r="M38" s="586"/>
      <c r="N38" s="586"/>
      <c r="O38" s="586"/>
      <c r="P38" s="587">
        <v>10</v>
      </c>
      <c r="Q38" s="677"/>
      <c r="R38" s="588"/>
      <c r="S38" s="891" t="e">
        <f>ROUND(S37/P38,2)</f>
        <v>#DIV/0!</v>
      </c>
      <c r="T38" s="514"/>
      <c r="U38" s="515"/>
      <c r="V38" s="514"/>
      <c r="W38" s="514"/>
      <c r="X38" s="514"/>
      <c r="Y38" s="514"/>
    </row>
    <row r="39" spans="1:25" s="573" customFormat="1" ht="24.95" customHeight="1" thickBot="1" x14ac:dyDescent="0.25">
      <c r="A39" s="19"/>
      <c r="B39" s="897"/>
      <c r="C39" s="589" t="s">
        <v>254</v>
      </c>
      <c r="D39" s="590"/>
      <c r="E39" s="590"/>
      <c r="F39" s="590"/>
      <c r="G39" s="590"/>
      <c r="H39" s="590"/>
      <c r="I39" s="590"/>
      <c r="J39" s="590"/>
      <c r="K39" s="590"/>
      <c r="L39" s="590"/>
      <c r="M39" s="590"/>
      <c r="N39" s="590"/>
      <c r="O39" s="590"/>
      <c r="P39" s="590"/>
      <c r="Q39" s="590"/>
      <c r="R39" s="591"/>
      <c r="S39" s="892"/>
      <c r="T39" s="514"/>
      <c r="U39" s="515"/>
      <c r="V39" s="514"/>
      <c r="W39" s="514"/>
      <c r="X39" s="514"/>
      <c r="Y39" s="514"/>
    </row>
    <row r="40" spans="1:25" s="573" customFormat="1" ht="24.95" customHeight="1" x14ac:dyDescent="0.2">
      <c r="A40" s="19"/>
      <c r="B40" s="575"/>
      <c r="C40" s="592"/>
      <c r="D40" s="593"/>
      <c r="E40" s="593"/>
      <c r="F40" s="593"/>
      <c r="G40" s="593"/>
      <c r="H40" s="593"/>
      <c r="I40" s="593"/>
      <c r="J40" s="593"/>
      <c r="K40" s="593"/>
      <c r="L40" s="593"/>
      <c r="M40" s="593"/>
      <c r="N40" s="593"/>
      <c r="O40" s="593"/>
      <c r="P40" s="593"/>
      <c r="Q40" s="593"/>
      <c r="R40" s="594"/>
      <c r="S40" s="595"/>
      <c r="T40" s="514"/>
      <c r="U40" s="515"/>
      <c r="V40" s="514"/>
      <c r="W40" s="514"/>
      <c r="X40" s="514"/>
      <c r="Y40" s="514"/>
    </row>
    <row r="41" spans="1:25" s="573" customFormat="1" ht="24.95" customHeight="1" x14ac:dyDescent="0.2">
      <c r="A41" s="19"/>
      <c r="B41" s="596"/>
      <c r="C41" s="597" t="s">
        <v>255</v>
      </c>
      <c r="D41" s="596"/>
      <c r="E41" s="596"/>
      <c r="F41" s="596"/>
      <c r="G41" s="596"/>
      <c r="H41" s="596"/>
      <c r="I41" s="596"/>
      <c r="J41" s="596"/>
      <c r="K41" s="596"/>
      <c r="L41" s="596"/>
      <c r="M41" s="596"/>
      <c r="N41" s="596"/>
      <c r="O41" s="596"/>
      <c r="P41" s="596"/>
      <c r="Q41" s="596"/>
      <c r="R41" s="598"/>
      <c r="S41" s="599"/>
      <c r="T41" s="514"/>
      <c r="U41" s="515"/>
      <c r="V41" s="514"/>
      <c r="W41" s="514"/>
      <c r="X41" s="514"/>
      <c r="Y41" s="514"/>
    </row>
    <row r="42" spans="1:25" s="516" customFormat="1" ht="24.95" customHeight="1" x14ac:dyDescent="0.2">
      <c r="A42" s="19"/>
      <c r="B42" s="600"/>
      <c r="C42" s="602"/>
      <c r="D42" s="600"/>
      <c r="E42" s="600"/>
      <c r="F42" s="600"/>
      <c r="G42" s="600"/>
      <c r="H42" s="600"/>
      <c r="I42" s="600"/>
      <c r="J42" s="600"/>
      <c r="K42" s="600"/>
      <c r="L42" s="600"/>
      <c r="M42" s="600"/>
      <c r="N42" s="600"/>
      <c r="O42" s="600"/>
      <c r="P42" s="600"/>
      <c r="Q42" s="600"/>
      <c r="R42" s="603"/>
      <c r="S42" s="601"/>
      <c r="T42" s="514"/>
      <c r="U42" s="515"/>
      <c r="V42" s="506"/>
      <c r="W42" s="506"/>
      <c r="X42" s="506"/>
      <c r="Y42" s="506"/>
    </row>
    <row r="43" spans="1:25" s="573" customFormat="1" ht="24.95" customHeight="1" x14ac:dyDescent="0.2">
      <c r="A43" s="19"/>
      <c r="B43" s="600"/>
      <c r="C43" s="604"/>
      <c r="D43" s="600"/>
      <c r="E43" s="600"/>
      <c r="F43" s="600"/>
      <c r="G43" s="600"/>
      <c r="H43" s="600"/>
      <c r="I43" s="600"/>
      <c r="J43" s="600"/>
      <c r="K43" s="600"/>
      <c r="L43" s="600"/>
      <c r="M43" s="600"/>
      <c r="N43" s="600"/>
      <c r="O43" s="600"/>
      <c r="P43" s="600"/>
      <c r="Q43" s="600"/>
      <c r="R43" s="603"/>
      <c r="S43" s="601"/>
      <c r="T43" s="514"/>
      <c r="U43" s="515"/>
      <c r="V43" s="514"/>
      <c r="W43" s="514"/>
      <c r="X43" s="514"/>
      <c r="Y43" s="514"/>
    </row>
    <row r="44" spans="1:25" s="516" customFormat="1" ht="24.95" customHeight="1" x14ac:dyDescent="0.2">
      <c r="A44" s="19"/>
      <c r="B44" s="600"/>
      <c r="C44" s="604"/>
      <c r="D44" s="600"/>
      <c r="E44" s="600"/>
      <c r="F44" s="600"/>
      <c r="G44" s="600"/>
      <c r="H44" s="600"/>
      <c r="I44" s="600"/>
      <c r="J44" s="600"/>
      <c r="K44" s="600"/>
      <c r="L44" s="600"/>
      <c r="M44" s="600"/>
      <c r="N44" s="600"/>
      <c r="O44" s="600"/>
      <c r="P44" s="600"/>
      <c r="Q44" s="600"/>
      <c r="R44" s="603"/>
      <c r="S44" s="600"/>
      <c r="T44" s="514"/>
      <c r="U44" s="515"/>
      <c r="V44" s="506"/>
      <c r="W44" s="506"/>
      <c r="X44" s="506"/>
      <c r="Y44" s="506"/>
    </row>
    <row r="45" spans="1:25" s="573" customFormat="1" ht="24.95" customHeight="1" x14ac:dyDescent="0.2">
      <c r="A45" s="19"/>
      <c r="B45" s="600"/>
      <c r="C45" s="604"/>
      <c r="D45" s="600"/>
      <c r="E45" s="600"/>
      <c r="F45" s="600"/>
      <c r="G45" s="600"/>
      <c r="H45" s="600"/>
      <c r="I45" s="600"/>
      <c r="J45" s="600"/>
      <c r="K45" s="600"/>
      <c r="L45" s="600"/>
      <c r="M45" s="600"/>
      <c r="N45" s="600"/>
      <c r="O45" s="600"/>
      <c r="P45" s="600"/>
      <c r="Q45" s="600"/>
      <c r="R45" s="603"/>
      <c r="S45" s="600"/>
      <c r="T45" s="514"/>
      <c r="U45" s="515"/>
      <c r="V45" s="514"/>
      <c r="W45" s="514"/>
      <c r="X45" s="514"/>
      <c r="Y45" s="514"/>
    </row>
    <row r="46" spans="1:25" s="573" customFormat="1" ht="24.95" customHeight="1" x14ac:dyDescent="0.2">
      <c r="A46" s="19"/>
      <c r="B46" s="600"/>
      <c r="C46" s="604"/>
      <c r="D46" s="600"/>
      <c r="E46" s="600"/>
      <c r="F46" s="600"/>
      <c r="G46" s="600"/>
      <c r="H46" s="600"/>
      <c r="I46" s="600"/>
      <c r="J46" s="600"/>
      <c r="K46" s="600"/>
      <c r="L46" s="600"/>
      <c r="M46" s="600"/>
      <c r="N46" s="600"/>
      <c r="O46" s="600"/>
      <c r="P46" s="600"/>
      <c r="Q46" s="600"/>
      <c r="R46" s="603"/>
      <c r="S46" s="600"/>
      <c r="T46" s="514"/>
      <c r="U46" s="515"/>
      <c r="V46" s="514"/>
      <c r="W46" s="514"/>
      <c r="X46" s="514"/>
      <c r="Y46" s="514"/>
    </row>
    <row r="47" spans="1:25" s="573" customFormat="1" ht="24.95" customHeight="1" x14ac:dyDescent="0.2">
      <c r="A47" s="19"/>
      <c r="B47" s="600"/>
      <c r="C47" s="604"/>
      <c r="D47" s="600"/>
      <c r="E47" s="600"/>
      <c r="F47" s="600"/>
      <c r="G47" s="600"/>
      <c r="H47" s="600"/>
      <c r="I47" s="600"/>
      <c r="J47" s="600"/>
      <c r="K47" s="600"/>
      <c r="L47" s="600"/>
      <c r="M47" s="600"/>
      <c r="N47" s="600"/>
      <c r="O47" s="600"/>
      <c r="P47" s="600"/>
      <c r="Q47" s="600"/>
      <c r="R47" s="603"/>
      <c r="S47" s="600"/>
      <c r="T47" s="514"/>
      <c r="U47" s="515"/>
      <c r="V47" s="514"/>
      <c r="W47" s="514"/>
      <c r="X47" s="514"/>
      <c r="Y47" s="514"/>
    </row>
    <row r="48" spans="1:25" s="581" customFormat="1" ht="14.25" customHeight="1" x14ac:dyDescent="0.2">
      <c r="A48" s="575"/>
      <c r="B48" s="600"/>
      <c r="C48" s="604"/>
      <c r="D48" s="600"/>
      <c r="E48" s="600"/>
      <c r="F48" s="600"/>
      <c r="G48" s="600"/>
      <c r="H48" s="600"/>
      <c r="I48" s="600"/>
      <c r="J48" s="600"/>
      <c r="K48" s="600"/>
      <c r="L48" s="600"/>
      <c r="M48" s="600"/>
      <c r="N48" s="600"/>
      <c r="O48" s="600"/>
      <c r="P48" s="600"/>
      <c r="Q48" s="600"/>
      <c r="R48" s="603"/>
      <c r="S48" s="600"/>
      <c r="T48" s="575"/>
      <c r="U48" s="580"/>
      <c r="V48" s="575"/>
      <c r="W48" s="575"/>
      <c r="X48" s="575"/>
      <c r="Y48" s="575"/>
    </row>
    <row r="49" spans="1:25" s="573" customFormat="1" ht="30" customHeight="1" x14ac:dyDescent="0.2">
      <c r="A49" s="514"/>
      <c r="B49" s="600"/>
      <c r="C49" s="604"/>
      <c r="D49" s="600"/>
      <c r="E49" s="600"/>
      <c r="F49" s="600"/>
      <c r="G49" s="600"/>
      <c r="H49" s="600"/>
      <c r="I49" s="600"/>
      <c r="J49" s="600"/>
      <c r="K49" s="600"/>
      <c r="L49" s="600"/>
      <c r="M49" s="600"/>
      <c r="N49" s="600"/>
      <c r="O49" s="600"/>
      <c r="P49" s="600"/>
      <c r="Q49" s="600"/>
      <c r="R49" s="603"/>
      <c r="S49" s="600"/>
      <c r="T49" s="583"/>
      <c r="U49" s="515"/>
      <c r="V49" s="514"/>
      <c r="W49" s="514"/>
      <c r="X49" s="514"/>
      <c r="Y49" s="514"/>
    </row>
    <row r="50" spans="1:25" s="573" customFormat="1" ht="19.5" customHeight="1" x14ac:dyDescent="0.2">
      <c r="A50" s="514"/>
      <c r="B50" s="600"/>
      <c r="C50" s="604"/>
      <c r="D50" s="600"/>
      <c r="E50" s="600"/>
      <c r="F50" s="600"/>
      <c r="G50" s="600"/>
      <c r="H50" s="600"/>
      <c r="I50" s="600"/>
      <c r="J50" s="600"/>
      <c r="K50" s="600"/>
      <c r="L50" s="600"/>
      <c r="M50" s="600"/>
      <c r="N50" s="600"/>
      <c r="O50" s="600"/>
      <c r="P50" s="600"/>
      <c r="Q50" s="600"/>
      <c r="R50" s="603"/>
      <c r="S50" s="600"/>
      <c r="T50" s="514"/>
      <c r="U50" s="515"/>
      <c r="V50" s="514"/>
      <c r="W50" s="514"/>
      <c r="X50" s="514"/>
      <c r="Y50" s="514"/>
    </row>
    <row r="51" spans="1:25" s="573" customFormat="1" ht="24.95" customHeight="1" x14ac:dyDescent="0.2">
      <c r="A51" s="514"/>
      <c r="B51" s="600"/>
      <c r="C51" s="604"/>
      <c r="D51" s="600"/>
      <c r="E51" s="600"/>
      <c r="F51" s="600"/>
      <c r="G51" s="600"/>
      <c r="H51" s="600"/>
      <c r="I51" s="600"/>
      <c r="J51" s="600"/>
      <c r="K51" s="600"/>
      <c r="L51" s="600"/>
      <c r="M51" s="600"/>
      <c r="N51" s="600"/>
      <c r="O51" s="600"/>
      <c r="P51" s="600"/>
      <c r="Q51" s="600"/>
      <c r="R51" s="603"/>
      <c r="S51" s="600"/>
      <c r="T51" s="514"/>
      <c r="U51" s="515"/>
      <c r="V51" s="514"/>
      <c r="W51" s="514"/>
      <c r="X51" s="514"/>
      <c r="Y51" s="514"/>
    </row>
    <row r="52" spans="1:25" s="581" customFormat="1" ht="9" customHeight="1" x14ac:dyDescent="0.2">
      <c r="A52" s="575"/>
      <c r="B52" s="600"/>
      <c r="C52" s="604"/>
      <c r="D52" s="600"/>
      <c r="E52" s="600"/>
      <c r="F52" s="600"/>
      <c r="G52" s="600"/>
      <c r="H52" s="600"/>
      <c r="I52" s="600"/>
      <c r="J52" s="600"/>
      <c r="K52" s="600"/>
      <c r="L52" s="600"/>
      <c r="M52" s="600"/>
      <c r="N52" s="600"/>
      <c r="O52" s="600"/>
      <c r="P52" s="600"/>
      <c r="Q52" s="600"/>
      <c r="R52" s="603"/>
      <c r="S52" s="600"/>
      <c r="T52" s="575"/>
      <c r="U52" s="580"/>
      <c r="V52" s="575"/>
      <c r="W52" s="575"/>
      <c r="X52" s="575"/>
      <c r="Y52" s="575"/>
    </row>
    <row r="53" spans="1:25" ht="15" customHeight="1" x14ac:dyDescent="0.2">
      <c r="A53" s="596"/>
    </row>
    <row r="54" spans="1:25" ht="15" customHeight="1" x14ac:dyDescent="0.2">
      <c r="T54" s="601"/>
    </row>
    <row r="55" spans="1:25" x14ac:dyDescent="0.2">
      <c r="T55" s="601"/>
    </row>
  </sheetData>
  <sheetProtection algorithmName="SHA-512" hashValue="q0NCrB3y0tf6KPIsajHH9ePF5ci6/1p3MA+zMq2AlljblGZ24M+Tt8yyEqePR72B/Coun5ko9aeW86UN/lAXEQ==" saltValue="SEz9wNddHpzpqVlkPg/K2Q==" spinCount="100000" sheet="1" objects="1" scenarios="1"/>
  <mergeCells count="4">
    <mergeCell ref="R1:S1"/>
    <mergeCell ref="S38:S39"/>
    <mergeCell ref="C37:R37"/>
    <mergeCell ref="B38:B39"/>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B1:L20"/>
  <sheetViews>
    <sheetView showGridLines="0" tabSelected="1" zoomScaleNormal="100" zoomScaleSheetLayoutView="100" workbookViewId="0">
      <selection activeCell="I17" sqref="I17"/>
    </sheetView>
  </sheetViews>
  <sheetFormatPr baseColWidth="10" defaultColWidth="11.42578125" defaultRowHeight="12.75" x14ac:dyDescent="0.2"/>
  <cols>
    <col min="1" max="1" width="1.7109375" style="120" customWidth="1"/>
    <col min="2" max="4" width="11.42578125" style="120"/>
    <col min="5" max="5" width="14.28515625" style="120" customWidth="1"/>
    <col min="6" max="7" width="11.42578125" style="120"/>
    <col min="8" max="8" width="24" style="120" customWidth="1"/>
    <col min="9" max="9" width="20.7109375" style="120" bestFit="1" customWidth="1"/>
    <col min="10" max="16384" width="11.42578125" style="120"/>
  </cols>
  <sheetData>
    <row r="1" spans="2:12" ht="18" x14ac:dyDescent="0.25">
      <c r="B1" s="126" t="s">
        <v>282</v>
      </c>
      <c r="C1" s="325" t="s">
        <v>305</v>
      </c>
    </row>
    <row r="2" spans="2:12" ht="18" x14ac:dyDescent="0.2">
      <c r="B2" s="125" t="str">
        <f>Übersicht!B2</f>
        <v>Südthüringen-Unterfranken-Netz (SUN) Los B</v>
      </c>
    </row>
    <row r="3" spans="2:12" s="123" customFormat="1" ht="15" customHeight="1" x14ac:dyDescent="0.2">
      <c r="B3" s="124"/>
    </row>
    <row r="4" spans="2:12" ht="15" customHeight="1" x14ac:dyDescent="0.2">
      <c r="B4" s="122"/>
    </row>
    <row r="5" spans="2:12" s="111" customFormat="1" ht="24" customHeight="1" x14ac:dyDescent="0.2">
      <c r="B5" s="178" t="s">
        <v>222</v>
      </c>
    </row>
    <row r="6" spans="2:12" s="106" customFormat="1" ht="48" customHeight="1" x14ac:dyDescent="0.25">
      <c r="B6" s="903">
        <f>Übersicht!C7</f>
        <v>0</v>
      </c>
      <c r="C6" s="903"/>
      <c r="D6" s="903"/>
      <c r="E6" s="903"/>
      <c r="F6" s="903"/>
      <c r="G6" s="903"/>
      <c r="H6" s="903"/>
      <c r="I6" s="107"/>
      <c r="J6" s="107"/>
      <c r="K6" s="107"/>
      <c r="L6" s="107"/>
    </row>
    <row r="7" spans="2:12" s="105" customFormat="1" ht="15" customHeight="1" x14ac:dyDescent="0.2">
      <c r="B7" s="337" t="s">
        <v>333</v>
      </c>
    </row>
    <row r="8" spans="2:12" ht="60.75" customHeight="1" thickBot="1" x14ac:dyDescent="0.25">
      <c r="B8" s="904" t="s">
        <v>503</v>
      </c>
      <c r="C8" s="904"/>
      <c r="D8" s="904"/>
      <c r="E8" s="904"/>
      <c r="F8" s="904"/>
      <c r="G8" s="904"/>
      <c r="H8" s="904"/>
    </row>
    <row r="9" spans="2:12" ht="42" customHeight="1" thickTop="1" x14ac:dyDescent="0.3">
      <c r="B9" s="905">
        <f>'1a Kostenrechnung Los B '!H160+(0.5*'1b Kostenrechnung O2'!H160)+(0.5*'1c Kostenrechnung O3'!H160)+'1d Kostenrechnung VO 2037'!H160+'1e Kostenrechnung VO 2038'!H160+('1f Kostenrechnung O2 VO 2037'!H160*0.5)+('1g Kostenrechnung O2 VO 2038'!H160*0.5)+('1h Kostenrechnung O3 VO 2037'!H160*0.5)+('1i Kostenrechnung O3 VO 2038'!H160*0.5)</f>
        <v>588000</v>
      </c>
      <c r="C9" s="905"/>
      <c r="D9" s="905"/>
      <c r="E9" s="905"/>
      <c r="F9" s="905"/>
      <c r="G9" s="905"/>
      <c r="H9" s="905"/>
      <c r="I9" s="912" t="s">
        <v>593</v>
      </c>
    </row>
    <row r="10" spans="2:12" ht="12.75" customHeight="1" thickBot="1" x14ac:dyDescent="0.25">
      <c r="B10" s="338"/>
      <c r="C10" s="339"/>
      <c r="D10" s="339"/>
      <c r="E10" s="339"/>
      <c r="F10" s="339"/>
      <c r="G10" s="339"/>
      <c r="H10" s="340"/>
    </row>
    <row r="11" spans="2:12" ht="16.5" thickTop="1" x14ac:dyDescent="0.3">
      <c r="B11" s="908" t="s">
        <v>594</v>
      </c>
      <c r="C11" s="909"/>
      <c r="D11" s="909"/>
      <c r="E11" s="909"/>
      <c r="F11" s="909"/>
      <c r="G11" s="909"/>
      <c r="H11" s="909"/>
    </row>
    <row r="13" spans="2:12" ht="45.75" customHeight="1" x14ac:dyDescent="0.2">
      <c r="B13" s="911" t="s">
        <v>221</v>
      </c>
      <c r="C13" s="911"/>
      <c r="D13" s="911"/>
      <c r="E13" s="911"/>
      <c r="F13" s="911"/>
      <c r="G13" s="911"/>
      <c r="H13" s="911"/>
    </row>
    <row r="14" spans="2:12" ht="54.95" customHeight="1" x14ac:dyDescent="0.2">
      <c r="B14" s="910" t="e">
        <f>'7 Wertung'!S38</f>
        <v>#DIV/0!</v>
      </c>
      <c r="C14" s="910"/>
      <c r="D14" s="910"/>
      <c r="E14" s="910"/>
      <c r="F14" s="910"/>
      <c r="G14" s="910"/>
      <c r="H14" s="910"/>
      <c r="I14" s="121"/>
    </row>
    <row r="15" spans="2:12" x14ac:dyDescent="0.2">
      <c r="B15" s="908" t="s">
        <v>334</v>
      </c>
      <c r="C15" s="909"/>
      <c r="D15" s="909"/>
      <c r="E15" s="909"/>
      <c r="F15" s="909"/>
      <c r="G15" s="909"/>
      <c r="H15" s="909"/>
    </row>
    <row r="17" spans="2:8" ht="111" customHeight="1" x14ac:dyDescent="0.2">
      <c r="B17" s="906" t="s">
        <v>351</v>
      </c>
      <c r="C17" s="907"/>
      <c r="D17" s="907"/>
      <c r="E17" s="907"/>
      <c r="F17" s="907"/>
      <c r="G17" s="907"/>
      <c r="H17" s="907"/>
    </row>
    <row r="18" spans="2:8" ht="35.25" customHeight="1" x14ac:dyDescent="0.2"/>
    <row r="19" spans="2:8" ht="80.25" customHeight="1" x14ac:dyDescent="0.2">
      <c r="B19" s="900"/>
      <c r="C19" s="900"/>
      <c r="D19" s="900"/>
      <c r="F19" s="901"/>
      <c r="G19" s="902"/>
      <c r="H19" s="902"/>
    </row>
    <row r="20" spans="2:8" x14ac:dyDescent="0.2">
      <c r="B20" s="898" t="s">
        <v>220</v>
      </c>
      <c r="C20" s="898"/>
      <c r="D20" s="898"/>
      <c r="F20" s="899" t="s">
        <v>306</v>
      </c>
      <c r="G20" s="899"/>
      <c r="H20" s="899"/>
    </row>
  </sheetData>
  <sheetProtection algorithmName="SHA-512" hashValue="7bkDuPA+glsQYMZZkpsDKZd3dFvdKpEi2tTFbsSnf9tDa1lHAIJuzR7iE9Bag6EjYUin3pkETWQ6hfYERgwSiQ==" saltValue="5Sirv+1V2jVOUoLee+28Nw==" spinCount="100000" sheet="1" objects="1" scenarios="1"/>
  <mergeCells count="12">
    <mergeCell ref="B20:D20"/>
    <mergeCell ref="F20:H20"/>
    <mergeCell ref="B19:D19"/>
    <mergeCell ref="F19:H19"/>
    <mergeCell ref="B6:H6"/>
    <mergeCell ref="B8:H8"/>
    <mergeCell ref="B9:H9"/>
    <mergeCell ref="B17:H17"/>
    <mergeCell ref="B11:H11"/>
    <mergeCell ref="B14:H14"/>
    <mergeCell ref="B13:H13"/>
    <mergeCell ref="B15:H15"/>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1"/>
  <dimension ref="A2:A22"/>
  <sheetViews>
    <sheetView workbookViewId="0"/>
  </sheetViews>
  <sheetFormatPr baseColWidth="10" defaultRowHeight="12.75" x14ac:dyDescent="0.2"/>
  <sheetData>
    <row r="2" spans="1:1" x14ac:dyDescent="0.2">
      <c r="A2" s="70" t="s">
        <v>138</v>
      </c>
    </row>
    <row r="5" spans="1:1" x14ac:dyDescent="0.2">
      <c r="A5" s="71" t="s">
        <v>139</v>
      </c>
    </row>
    <row r="6" spans="1:1" x14ac:dyDescent="0.2">
      <c r="A6" t="s">
        <v>91</v>
      </c>
    </row>
    <row r="7" spans="1:1" x14ac:dyDescent="0.2">
      <c r="A7" t="s">
        <v>135</v>
      </c>
    </row>
    <row r="9" spans="1:1" x14ac:dyDescent="0.2">
      <c r="A9" s="71" t="s">
        <v>140</v>
      </c>
    </row>
    <row r="10" spans="1:1" x14ac:dyDescent="0.2">
      <c r="A10" s="70" t="s">
        <v>141</v>
      </c>
    </row>
    <row r="11" spans="1:1" x14ac:dyDescent="0.2">
      <c r="A11" s="70" t="s">
        <v>143</v>
      </c>
    </row>
    <row r="12" spans="1:1" x14ac:dyDescent="0.2">
      <c r="A12" s="70" t="s">
        <v>142</v>
      </c>
    </row>
    <row r="15" spans="1:1" x14ac:dyDescent="0.2">
      <c r="A15" s="71" t="s">
        <v>144</v>
      </c>
    </row>
    <row r="16" spans="1:1" x14ac:dyDescent="0.2">
      <c r="A16" s="70" t="s">
        <v>146</v>
      </c>
    </row>
    <row r="17" spans="1:1" x14ac:dyDescent="0.2">
      <c r="A17" s="70" t="s">
        <v>147</v>
      </c>
    </row>
    <row r="19" spans="1:1" x14ac:dyDescent="0.2">
      <c r="A19" s="71" t="s">
        <v>145</v>
      </c>
    </row>
    <row r="20" spans="1:1" x14ac:dyDescent="0.2">
      <c r="A20" s="70" t="s">
        <v>148</v>
      </c>
    </row>
    <row r="21" spans="1:1" x14ac:dyDescent="0.2">
      <c r="A21" s="70" t="s">
        <v>149</v>
      </c>
    </row>
    <row r="22" spans="1:1" x14ac:dyDescent="0.2">
      <c r="A22" s="70" t="s">
        <v>150</v>
      </c>
    </row>
  </sheetData>
  <sheetProtection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FFB02-BC4D-4136-9ED0-8EC5C416F643}">
  <dimension ref="A1:M23"/>
  <sheetViews>
    <sheetView showGridLines="0" zoomScaleNormal="100" workbookViewId="0">
      <selection activeCell="G14" sqref="G14"/>
    </sheetView>
  </sheetViews>
  <sheetFormatPr baseColWidth="10" defaultColWidth="11.42578125" defaultRowHeight="12.75" x14ac:dyDescent="0.2"/>
  <cols>
    <col min="1" max="1" width="14.42578125" style="19" customWidth="1"/>
    <col min="2" max="2" width="74.28515625" style="19" customWidth="1"/>
    <col min="3" max="3" width="1" style="19" customWidth="1"/>
    <col min="4" max="4" width="11.42578125" style="19"/>
    <col min="5" max="5" width="12.42578125" style="19" customWidth="1"/>
    <col min="6" max="6" width="13.28515625" style="19" customWidth="1"/>
    <col min="7" max="7" width="21.5703125" style="19" customWidth="1"/>
    <col min="8" max="16384" width="11.42578125" style="19"/>
  </cols>
  <sheetData>
    <row r="1" spans="1:8" s="43" customFormat="1" ht="23.25" customHeight="1" x14ac:dyDescent="0.2">
      <c r="A1" s="358" t="s">
        <v>374</v>
      </c>
      <c r="B1" s="358" t="s">
        <v>464</v>
      </c>
      <c r="C1" s="358"/>
      <c r="D1" s="357"/>
      <c r="E1" s="357"/>
    </row>
    <row r="2" spans="1:8" s="43" customFormat="1" ht="20.25" customHeight="1" x14ac:dyDescent="0.2">
      <c r="A2" s="244" t="str">
        <f>Übersicht!B2</f>
        <v>Südthüringen-Unterfranken-Netz (SUN) Los B</v>
      </c>
      <c r="B2" s="302"/>
      <c r="C2" s="303"/>
      <c r="D2" s="135"/>
      <c r="E2" s="135"/>
    </row>
    <row r="3" spans="1:8" s="43" customFormat="1" ht="29.25" customHeight="1" x14ac:dyDescent="0.2">
      <c r="A3" s="131" t="s">
        <v>358</v>
      </c>
      <c r="B3" s="359"/>
      <c r="C3" s="359"/>
      <c r="D3" s="359"/>
      <c r="E3" s="359"/>
      <c r="F3" s="44"/>
    </row>
    <row r="4" spans="1:8" s="43" customFormat="1" ht="15" customHeight="1" x14ac:dyDescent="0.15">
      <c r="A4" s="401"/>
    </row>
    <row r="5" spans="1:8" s="10" customFormat="1" ht="15" customHeight="1" x14ac:dyDescent="0.2">
      <c r="A5" s="812" t="str">
        <f>Übersicht!B5</f>
        <v>Nur grün hinterlegte Felder sind vom Bieter auszufüllen.</v>
      </c>
      <c r="B5" s="812"/>
      <c r="C5" s="812"/>
      <c r="D5" s="812"/>
      <c r="E5" s="812"/>
      <c r="F5" s="812"/>
      <c r="G5" s="812"/>
    </row>
    <row r="6" spans="1:8" s="11" customFormat="1" ht="15.75" x14ac:dyDescent="0.2"/>
    <row r="7" spans="1:8" s="11" customFormat="1" ht="15.75" x14ac:dyDescent="0.2">
      <c r="A7" s="605" t="str">
        <f>Übersicht!B7</f>
        <v>Bieter:</v>
      </c>
      <c r="B7" s="808">
        <f>Übersicht!C7</f>
        <v>0</v>
      </c>
      <c r="C7" s="808"/>
      <c r="D7" s="808"/>
      <c r="E7" s="808"/>
      <c r="F7" s="403"/>
      <c r="G7" s="403"/>
    </row>
    <row r="9" spans="1:8" s="43" customFormat="1" ht="36" customHeight="1" x14ac:dyDescent="0.2">
      <c r="A9" s="310" t="s">
        <v>27</v>
      </c>
      <c r="B9" s="809" t="s">
        <v>273</v>
      </c>
      <c r="C9" s="810"/>
      <c r="D9" s="811"/>
      <c r="E9" s="311" t="s">
        <v>151</v>
      </c>
      <c r="F9" s="324" t="s">
        <v>1</v>
      </c>
      <c r="G9" s="324" t="s">
        <v>302</v>
      </c>
    </row>
    <row r="10" spans="1:8" s="43" customFormat="1" ht="19.5" customHeight="1" x14ac:dyDescent="0.2">
      <c r="A10" s="606" t="s">
        <v>298</v>
      </c>
      <c r="B10" s="813" t="s">
        <v>272</v>
      </c>
      <c r="C10" s="813"/>
      <c r="D10" s="813"/>
      <c r="E10" s="54"/>
      <c r="F10" s="53"/>
      <c r="G10" s="399"/>
      <c r="H10" s="608"/>
    </row>
    <row r="11" spans="1:8" s="43" customFormat="1" ht="19.5" customHeight="1" x14ac:dyDescent="0.2">
      <c r="A11" s="606" t="s">
        <v>299</v>
      </c>
      <c r="B11" s="813" t="s">
        <v>109</v>
      </c>
      <c r="C11" s="813"/>
      <c r="D11" s="813"/>
      <c r="E11" s="54"/>
      <c r="F11" s="53"/>
      <c r="G11" s="399"/>
      <c r="H11" s="608"/>
    </row>
    <row r="12" spans="1:8" s="43" customFormat="1" ht="19.5" customHeight="1" x14ac:dyDescent="0.2">
      <c r="A12" s="606" t="s">
        <v>300</v>
      </c>
      <c r="B12" s="813" t="s">
        <v>319</v>
      </c>
      <c r="C12" s="813"/>
      <c r="D12" s="813"/>
      <c r="E12" s="54"/>
      <c r="F12" s="53"/>
      <c r="G12" s="400"/>
    </row>
    <row r="13" spans="1:8" s="43" customFormat="1" ht="24.75" customHeight="1" x14ac:dyDescent="0.2">
      <c r="A13" s="606" t="s">
        <v>301</v>
      </c>
      <c r="B13" s="814" t="s">
        <v>320</v>
      </c>
      <c r="C13" s="813"/>
      <c r="D13" s="813"/>
      <c r="E13" s="54"/>
      <c r="F13" s="53"/>
      <c r="G13" s="259">
        <v>0</v>
      </c>
      <c r="H13" s="342"/>
    </row>
    <row r="14" spans="1:8" s="43" customFormat="1" ht="24.75" customHeight="1" x14ac:dyDescent="0.2">
      <c r="A14" s="755" t="s">
        <v>532</v>
      </c>
      <c r="B14" s="815" t="s">
        <v>536</v>
      </c>
      <c r="C14" s="816"/>
      <c r="D14" s="817"/>
      <c r="E14" s="54"/>
      <c r="F14" s="53"/>
      <c r="G14" s="198"/>
      <c r="H14" s="342" t="s">
        <v>590</v>
      </c>
    </row>
    <row r="15" spans="1:8" s="43" customFormat="1" ht="19.5" customHeight="1" x14ac:dyDescent="0.2">
      <c r="A15" s="312"/>
      <c r="B15" s="806" t="s">
        <v>303</v>
      </c>
      <c r="C15" s="806"/>
      <c r="D15" s="806"/>
      <c r="E15" s="806"/>
      <c r="F15" s="806"/>
      <c r="G15" s="239">
        <f>ROUND(SUM(G10:G14),2)</f>
        <v>0</v>
      </c>
    </row>
    <row r="16" spans="1:8" s="43" customFormat="1" ht="19.5" customHeight="1" x14ac:dyDescent="0.2">
      <c r="A16" s="314" t="s">
        <v>274</v>
      </c>
      <c r="B16" s="807" t="s">
        <v>363</v>
      </c>
      <c r="C16" s="807"/>
      <c r="D16" s="807"/>
      <c r="E16" s="807"/>
      <c r="F16" s="807"/>
      <c r="G16" s="313"/>
    </row>
    <row r="17" spans="1:13" s="43" customFormat="1" ht="19.5" customHeight="1" x14ac:dyDescent="0.2">
      <c r="A17" s="780" t="s">
        <v>534</v>
      </c>
      <c r="B17" s="782" t="s">
        <v>535</v>
      </c>
    </row>
    <row r="18" spans="1:13" s="43" customFormat="1" ht="19.5" customHeight="1" x14ac:dyDescent="0.2"/>
    <row r="19" spans="1:13" s="43" customFormat="1" ht="19.5" customHeight="1" x14ac:dyDescent="0.2"/>
    <row r="23" spans="1:13" x14ac:dyDescent="0.2">
      <c r="M23" s="409"/>
    </row>
  </sheetData>
  <sheetProtection algorithmName="SHA-512" hashValue="OZx4XhV0kWDzNaNjwo9KuMTl6ZvS9Swqr+yo6WUDSH/c8t4gE+xU6ra2OoiP1kiwG9Ycp3YIEiCFUbda4d/nSg==" saltValue="rRq8NI+uJk6m+63Oub9BWw==" spinCount="100000" sheet="1" objects="1" scenarios="1"/>
  <protectedRanges>
    <protectedRange sqref="G10:G12" name="Bereich1_4"/>
  </protectedRanges>
  <mergeCells count="10">
    <mergeCell ref="B13:D13"/>
    <mergeCell ref="B15:F15"/>
    <mergeCell ref="B16:F16"/>
    <mergeCell ref="A5:G5"/>
    <mergeCell ref="B7:E7"/>
    <mergeCell ref="B9:D9"/>
    <mergeCell ref="B10:D10"/>
    <mergeCell ref="B11:D11"/>
    <mergeCell ref="B12:D12"/>
    <mergeCell ref="B14:D14"/>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B14E7-3527-4ACF-9EEB-5960CD5B5A43}">
  <dimension ref="A1:M23"/>
  <sheetViews>
    <sheetView showGridLines="0" zoomScaleNormal="100" workbookViewId="0">
      <selection activeCell="E24" sqref="E24"/>
    </sheetView>
  </sheetViews>
  <sheetFormatPr baseColWidth="10" defaultColWidth="11.42578125" defaultRowHeight="12.75" x14ac:dyDescent="0.2"/>
  <cols>
    <col min="1" max="1" width="14.42578125" style="19" customWidth="1"/>
    <col min="2" max="2" width="74.28515625" style="19" customWidth="1"/>
    <col min="3" max="3" width="1" style="19" customWidth="1"/>
    <col min="4" max="4" width="11.42578125" style="19"/>
    <col min="5" max="5" width="12.42578125" style="19" customWidth="1"/>
    <col min="6" max="6" width="13.28515625" style="19" customWidth="1"/>
    <col min="7" max="7" width="21.5703125" style="19" customWidth="1"/>
    <col min="8" max="16384" width="11.42578125" style="19"/>
  </cols>
  <sheetData>
    <row r="1" spans="1:8" s="43" customFormat="1" ht="23.25" customHeight="1" x14ac:dyDescent="0.2">
      <c r="A1" s="358" t="s">
        <v>474</v>
      </c>
      <c r="B1" s="358" t="s">
        <v>465</v>
      </c>
      <c r="C1" s="358"/>
      <c r="D1" s="357"/>
      <c r="E1" s="357"/>
    </row>
    <row r="2" spans="1:8" s="43" customFormat="1" ht="20.25" customHeight="1" x14ac:dyDescent="0.2">
      <c r="A2" s="244" t="str">
        <f>Übersicht!B2</f>
        <v>Südthüringen-Unterfranken-Netz (SUN) Los B</v>
      </c>
      <c r="B2" s="302"/>
      <c r="C2" s="303"/>
      <c r="D2" s="135"/>
      <c r="E2" s="135"/>
    </row>
    <row r="3" spans="1:8" s="43" customFormat="1" ht="29.25" customHeight="1" x14ac:dyDescent="0.2">
      <c r="A3" s="131" t="s">
        <v>358</v>
      </c>
      <c r="B3" s="359"/>
      <c r="C3" s="359"/>
      <c r="D3" s="359"/>
      <c r="E3" s="359"/>
      <c r="F3" s="44"/>
    </row>
    <row r="4" spans="1:8" s="43" customFormat="1" ht="15" customHeight="1" x14ac:dyDescent="0.15">
      <c r="A4" s="401"/>
    </row>
    <row r="5" spans="1:8" s="10" customFormat="1" ht="15" customHeight="1" x14ac:dyDescent="0.2">
      <c r="A5" s="812" t="str">
        <f>Übersicht!B5</f>
        <v>Nur grün hinterlegte Felder sind vom Bieter auszufüllen.</v>
      </c>
      <c r="B5" s="812"/>
      <c r="C5" s="812"/>
      <c r="D5" s="812"/>
      <c r="E5" s="812"/>
      <c r="F5" s="812"/>
      <c r="G5" s="812"/>
    </row>
    <row r="6" spans="1:8" s="11" customFormat="1" ht="15.75" x14ac:dyDescent="0.2"/>
    <row r="7" spans="1:8" s="11" customFormat="1" ht="15.75" x14ac:dyDescent="0.2">
      <c r="A7" s="701" t="str">
        <f>Übersicht!B7</f>
        <v>Bieter:</v>
      </c>
      <c r="B7" s="808">
        <f>Übersicht!C7</f>
        <v>0</v>
      </c>
      <c r="C7" s="808"/>
      <c r="D7" s="808"/>
      <c r="E7" s="808"/>
      <c r="F7" s="403"/>
      <c r="G7" s="403"/>
    </row>
    <row r="9" spans="1:8" s="43" customFormat="1" ht="36" customHeight="1" x14ac:dyDescent="0.2">
      <c r="A9" s="310" t="s">
        <v>27</v>
      </c>
      <c r="B9" s="809" t="s">
        <v>273</v>
      </c>
      <c r="C9" s="810"/>
      <c r="D9" s="811"/>
      <c r="E9" s="311" t="s">
        <v>151</v>
      </c>
      <c r="F9" s="324" t="s">
        <v>1</v>
      </c>
      <c r="G9" s="324" t="s">
        <v>302</v>
      </c>
    </row>
    <row r="10" spans="1:8" s="43" customFormat="1" ht="19.5" customHeight="1" x14ac:dyDescent="0.2">
      <c r="A10" s="702" t="s">
        <v>298</v>
      </c>
      <c r="B10" s="813" t="s">
        <v>272</v>
      </c>
      <c r="C10" s="813"/>
      <c r="D10" s="813"/>
      <c r="E10" s="54"/>
      <c r="F10" s="53"/>
      <c r="G10" s="399"/>
      <c r="H10" s="717"/>
    </row>
    <row r="11" spans="1:8" s="43" customFormat="1" ht="19.5" customHeight="1" x14ac:dyDescent="0.2">
      <c r="A11" s="702" t="s">
        <v>299</v>
      </c>
      <c r="B11" s="813" t="s">
        <v>109</v>
      </c>
      <c r="C11" s="813"/>
      <c r="D11" s="813"/>
      <c r="E11" s="54"/>
      <c r="F11" s="53"/>
      <c r="G11" s="399"/>
      <c r="H11" s="717"/>
    </row>
    <row r="12" spans="1:8" s="43" customFormat="1" ht="19.5" customHeight="1" x14ac:dyDescent="0.2">
      <c r="A12" s="702" t="s">
        <v>300</v>
      </c>
      <c r="B12" s="813" t="s">
        <v>319</v>
      </c>
      <c r="C12" s="813"/>
      <c r="D12" s="813"/>
      <c r="E12" s="54"/>
      <c r="F12" s="53"/>
      <c r="G12" s="400"/>
    </row>
    <row r="13" spans="1:8" s="43" customFormat="1" ht="24.75" customHeight="1" x14ac:dyDescent="0.2">
      <c r="A13" s="702" t="s">
        <v>301</v>
      </c>
      <c r="B13" s="814" t="s">
        <v>320</v>
      </c>
      <c r="C13" s="813"/>
      <c r="D13" s="813"/>
      <c r="E13" s="54"/>
      <c r="F13" s="53"/>
      <c r="G13" s="259">
        <v>0</v>
      </c>
      <c r="H13" s="342"/>
    </row>
    <row r="14" spans="1:8" s="43" customFormat="1" ht="24.75" customHeight="1" x14ac:dyDescent="0.2">
      <c r="A14" s="755" t="s">
        <v>532</v>
      </c>
      <c r="B14" s="815" t="s">
        <v>533</v>
      </c>
      <c r="C14" s="816"/>
      <c r="D14" s="817"/>
      <c r="E14" s="54"/>
      <c r="F14" s="53"/>
      <c r="G14" s="198"/>
      <c r="H14" s="342" t="s">
        <v>590</v>
      </c>
    </row>
    <row r="15" spans="1:8" s="43" customFormat="1" ht="19.5" customHeight="1" x14ac:dyDescent="0.2">
      <c r="A15" s="312"/>
      <c r="B15" s="806" t="s">
        <v>303</v>
      </c>
      <c r="C15" s="806"/>
      <c r="D15" s="806"/>
      <c r="E15" s="806"/>
      <c r="F15" s="806"/>
      <c r="G15" s="239">
        <f>ROUND(SUM(G10:G14),2)</f>
        <v>0</v>
      </c>
    </row>
    <row r="16" spans="1:8" s="43" customFormat="1" ht="19.5" customHeight="1" x14ac:dyDescent="0.2">
      <c r="A16" s="314" t="s">
        <v>274</v>
      </c>
      <c r="B16" s="807" t="s">
        <v>363</v>
      </c>
      <c r="C16" s="807"/>
      <c r="D16" s="807"/>
      <c r="E16" s="807"/>
      <c r="F16" s="807"/>
      <c r="G16" s="313"/>
    </row>
    <row r="17" spans="1:13" s="43" customFormat="1" ht="19.5" customHeight="1" x14ac:dyDescent="0.2">
      <c r="A17" s="780" t="s">
        <v>534</v>
      </c>
      <c r="B17" s="782" t="s">
        <v>535</v>
      </c>
    </row>
    <row r="18" spans="1:13" s="43" customFormat="1" ht="19.5" customHeight="1" x14ac:dyDescent="0.2"/>
    <row r="19" spans="1:13" s="43" customFormat="1" ht="19.5" customHeight="1" x14ac:dyDescent="0.2"/>
    <row r="23" spans="1:13" x14ac:dyDescent="0.2">
      <c r="M23" s="409"/>
    </row>
  </sheetData>
  <sheetProtection algorithmName="SHA-512" hashValue="0hEEKTck1sKqmVHFhmWDU1O/ozQbTZeBhefVuM1Dhpj9QlGOj14mRvXSkIIgDj1eRzAKKevXOCLf+/oVYhvJiw==" saltValue="3KXovAbCEinohfaY0s4h6Q==" spinCount="100000" sheet="1" objects="1" scenarios="1"/>
  <protectedRanges>
    <protectedRange sqref="G10:G12" name="Bereich1_4"/>
  </protectedRanges>
  <mergeCells count="10">
    <mergeCell ref="B13:D13"/>
    <mergeCell ref="B15:F15"/>
    <mergeCell ref="B16:F16"/>
    <mergeCell ref="A5:G5"/>
    <mergeCell ref="B7:E7"/>
    <mergeCell ref="B9:D9"/>
    <mergeCell ref="B10:D10"/>
    <mergeCell ref="B11:D11"/>
    <mergeCell ref="B12:D12"/>
    <mergeCell ref="B14:D14"/>
  </mergeCells>
  <printOptions horizontalCentered="1"/>
  <pageMargins left="0.78740157480314965" right="0.78740157480314965" top="0.78740157480314965" bottom="0.78740157480314965" header="0.31496062992125984" footer="0.47244094488188981"/>
  <pageSetup paperSize="9" scale="85" orientation="portrait" r:id="rId1"/>
  <headerFooter alignWithMargins="0">
    <oddHeader>&amp;L&amp;S&amp;K0070C0Nordthüringennetz&amp;S Südthüringen-Unterfranken-Netz (SUN) Los B &amp;YBI_07&amp;C
&amp;R Kalkulationsschema</oddHeader>
    <oddFooter>&amp;L&amp;9&amp;KFF0000&amp;F-&amp;A&amp;RSeite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P1953"/>
  <sheetViews>
    <sheetView showGridLines="0" topLeftCell="A86" zoomScaleNormal="100" zoomScaleSheetLayoutView="100" zoomScalePageLayoutView="115" workbookViewId="0">
      <selection activeCell="Q103" sqref="Q103"/>
    </sheetView>
  </sheetViews>
  <sheetFormatPr baseColWidth="10" defaultColWidth="11.42578125" defaultRowHeight="12.75" x14ac:dyDescent="0.2"/>
  <cols>
    <col min="1" max="1" width="14.28515625" style="1" customWidth="1"/>
    <col min="2" max="2" width="39.28515625" style="205" customWidth="1"/>
    <col min="3" max="3" width="21.28515625" style="2" customWidth="1"/>
    <col min="4" max="4" width="17.140625" style="2" customWidth="1"/>
    <col min="5" max="5" width="12.28515625" style="3" customWidth="1"/>
    <col min="6" max="6" width="20.42578125" style="31" customWidth="1"/>
    <col min="7" max="7" width="21.28515625" style="43" customWidth="1"/>
    <col min="8" max="8" width="19.28515625" style="43" customWidth="1"/>
    <col min="9" max="9" width="17" style="46" customWidth="1"/>
    <col min="10" max="10" width="1.7109375" style="43" customWidth="1"/>
    <col min="11" max="12" width="6.5703125" style="42" customWidth="1"/>
    <col min="13" max="13" width="5.7109375" style="43" customWidth="1"/>
    <col min="14" max="14" width="10.42578125" style="43" customWidth="1"/>
    <col min="15" max="16384" width="11.42578125" style="43"/>
  </cols>
  <sheetData>
    <row r="1" spans="1:12" ht="18" x14ac:dyDescent="0.2">
      <c r="A1" s="203" t="s">
        <v>357</v>
      </c>
      <c r="B1" s="203" t="s">
        <v>466</v>
      </c>
      <c r="C1" s="203"/>
      <c r="D1" s="203"/>
      <c r="F1" s="4"/>
      <c r="G1" s="61"/>
      <c r="I1" s="61"/>
    </row>
    <row r="2" spans="1:12" ht="18" x14ac:dyDescent="0.2">
      <c r="A2" s="4" t="str">
        <f>Übersicht!B2</f>
        <v>Südthüringen-Unterfranken-Netz (SUN) Los B</v>
      </c>
      <c r="B2" s="331"/>
      <c r="C2" s="5"/>
      <c r="D2" s="5"/>
      <c r="G2" s="62"/>
      <c r="H2" s="62"/>
      <c r="I2" s="62"/>
    </row>
    <row r="3" spans="1:12" s="135" customFormat="1" ht="15" customHeight="1" x14ac:dyDescent="0.2">
      <c r="A3" s="131" t="s">
        <v>365</v>
      </c>
      <c r="B3" s="204"/>
      <c r="C3" s="132"/>
      <c r="D3" s="132"/>
      <c r="E3" s="133"/>
      <c r="F3" s="132"/>
      <c r="G3" s="132"/>
      <c r="H3" s="132"/>
      <c r="I3" s="134"/>
      <c r="K3" s="136"/>
      <c r="L3" s="136"/>
    </row>
    <row r="4" spans="1:12" s="29" customFormat="1" x14ac:dyDescent="0.2">
      <c r="A4" s="860" t="s">
        <v>499</v>
      </c>
      <c r="B4" s="860"/>
      <c r="C4" s="860"/>
      <c r="D4" s="860"/>
      <c r="E4" s="860"/>
      <c r="F4" s="860"/>
      <c r="G4" s="860"/>
      <c r="H4" s="860"/>
      <c r="I4" s="860"/>
      <c r="J4" s="860"/>
      <c r="K4" s="860"/>
      <c r="L4" s="860"/>
    </row>
    <row r="5" spans="1:12" ht="15" customHeight="1" x14ac:dyDescent="0.2">
      <c r="A5" s="215"/>
      <c r="B5" s="2"/>
    </row>
    <row r="6" spans="1:12" s="10" customFormat="1" ht="15" customHeight="1" x14ac:dyDescent="0.2">
      <c r="A6" s="812" t="str">
        <f>Übersicht!B5</f>
        <v>Nur grün hinterlegte Felder sind vom Bieter auszufüllen.</v>
      </c>
      <c r="B6" s="812"/>
      <c r="C6" s="812"/>
      <c r="D6" s="812"/>
      <c r="E6" s="812"/>
      <c r="F6" s="812"/>
      <c r="G6" s="812"/>
      <c r="H6" s="812"/>
      <c r="I6" s="812"/>
      <c r="J6" s="812"/>
      <c r="K6" s="812"/>
      <c r="L6" s="812"/>
    </row>
    <row r="7" spans="1:12" s="129" customFormat="1" ht="24.75" customHeight="1" thickBot="1" x14ac:dyDescent="0.25">
      <c r="A7" s="433" t="str">
        <f>Übersicht!B7</f>
        <v>Bieter:</v>
      </c>
      <c r="B7" s="808">
        <f>Übersicht!C7</f>
        <v>0</v>
      </c>
      <c r="C7" s="808"/>
      <c r="D7" s="808"/>
      <c r="E7" s="808"/>
      <c r="F7" s="808"/>
      <c r="G7" s="808"/>
      <c r="H7" s="808"/>
      <c r="I7" s="808"/>
      <c r="K7" s="130"/>
      <c r="L7" s="130"/>
    </row>
    <row r="8" spans="1:12" s="19" customFormat="1" ht="43.5" customHeight="1" thickBot="1" x14ac:dyDescent="0.25">
      <c r="A8" s="818" t="s">
        <v>28</v>
      </c>
      <c r="B8" s="819"/>
      <c r="C8" s="819"/>
      <c r="D8" s="819"/>
      <c r="E8" s="819"/>
      <c r="F8" s="819"/>
      <c r="G8" s="819"/>
      <c r="H8" s="819"/>
      <c r="I8" s="819"/>
      <c r="J8" s="819"/>
      <c r="K8" s="819"/>
      <c r="L8" s="820"/>
    </row>
    <row r="9" spans="1:12" s="18" customFormat="1" ht="15" customHeight="1" x14ac:dyDescent="0.2">
      <c r="A9" s="21"/>
      <c r="B9" s="13"/>
      <c r="C9" s="13"/>
      <c r="D9" s="13"/>
      <c r="E9" s="14"/>
      <c r="F9" s="15"/>
      <c r="G9" s="16"/>
      <c r="H9" s="20"/>
      <c r="I9" s="50"/>
      <c r="K9" s="65"/>
      <c r="L9" s="65"/>
    </row>
    <row r="10" spans="1:12" s="19" customFormat="1" ht="18" customHeight="1" x14ac:dyDescent="0.2">
      <c r="A10" s="224"/>
      <c r="B10" s="836" t="s">
        <v>473</v>
      </c>
      <c r="C10" s="836"/>
      <c r="D10" s="836"/>
      <c r="E10" s="836"/>
      <c r="F10" s="836"/>
      <c r="G10" s="836"/>
      <c r="H10" s="836"/>
      <c r="I10" s="836"/>
      <c r="J10" s="836"/>
      <c r="K10" s="836"/>
      <c r="L10" s="836"/>
    </row>
    <row r="11" spans="1:12" s="19" customFormat="1" ht="9.9499999999999993" customHeight="1" x14ac:dyDescent="0.2">
      <c r="A11" s="225"/>
      <c r="B11" s="226"/>
      <c r="C11" s="226"/>
      <c r="D11" s="226"/>
      <c r="E11" s="227"/>
      <c r="F11" s="228"/>
      <c r="G11" s="229"/>
      <c r="H11" s="229"/>
      <c r="I11" s="49"/>
      <c r="K11" s="42"/>
      <c r="L11" s="42"/>
    </row>
    <row r="12" spans="1:12" s="19" customFormat="1" ht="18" customHeight="1" x14ac:dyDescent="0.2">
      <c r="A12" s="849"/>
      <c r="B12" s="850"/>
      <c r="C12" s="850"/>
      <c r="D12" s="850"/>
      <c r="E12" s="850"/>
      <c r="F12" s="850"/>
      <c r="G12" s="851"/>
      <c r="H12" s="49"/>
      <c r="J12" s="42"/>
      <c r="K12" s="42"/>
    </row>
    <row r="13" spans="1:12" s="57" customFormat="1" ht="18" customHeight="1" x14ac:dyDescent="0.2">
      <c r="A13" s="814" t="s">
        <v>342</v>
      </c>
      <c r="B13" s="814"/>
      <c r="C13" s="814"/>
      <c r="D13" s="54"/>
      <c r="E13" s="55" t="s">
        <v>21</v>
      </c>
      <c r="F13" s="218"/>
      <c r="G13" s="733">
        <v>3192640.5019999999</v>
      </c>
      <c r="H13" s="342" t="s">
        <v>497</v>
      </c>
      <c r="J13" s="67"/>
      <c r="K13" s="67"/>
    </row>
    <row r="14" spans="1:12" s="57" customFormat="1" ht="18" customHeight="1" x14ac:dyDescent="0.3">
      <c r="A14" s="814" t="s">
        <v>364</v>
      </c>
      <c r="B14" s="814"/>
      <c r="C14" s="814"/>
      <c r="D14" s="352"/>
      <c r="E14" s="55" t="s">
        <v>21</v>
      </c>
      <c r="F14" s="353"/>
      <c r="G14" s="733">
        <v>1322748.7819999999</v>
      </c>
      <c r="H14" s="734" t="s">
        <v>496</v>
      </c>
      <c r="J14" s="67"/>
      <c r="K14" s="67"/>
    </row>
    <row r="15" spans="1:12" s="19" customFormat="1" ht="18" customHeight="1" x14ac:dyDescent="0.2">
      <c r="A15" s="824"/>
      <c r="B15" s="825"/>
      <c r="C15" s="825"/>
      <c r="D15" s="825"/>
      <c r="E15" s="825"/>
      <c r="F15" s="826"/>
      <c r="G15" s="219">
        <f>SUM(G13:G14)</f>
        <v>4515389.284</v>
      </c>
      <c r="H15" s="49"/>
      <c r="J15" s="42"/>
      <c r="K15" s="42"/>
    </row>
    <row r="16" spans="1:12" s="19" customFormat="1" ht="18" customHeight="1" x14ac:dyDescent="0.2">
      <c r="A16" s="849"/>
      <c r="B16" s="850"/>
      <c r="C16" s="850"/>
      <c r="D16" s="850"/>
      <c r="E16" s="850"/>
      <c r="F16" s="850"/>
      <c r="G16" s="851"/>
      <c r="H16" s="49"/>
      <c r="J16" s="42"/>
      <c r="K16" s="42"/>
    </row>
    <row r="17" spans="1:16" s="57" customFormat="1" ht="18" customHeight="1" x14ac:dyDescent="0.2">
      <c r="A17" s="852" t="s">
        <v>58</v>
      </c>
      <c r="B17" s="852"/>
      <c r="C17" s="852"/>
      <c r="D17" s="54"/>
      <c r="E17" s="55" t="s">
        <v>48</v>
      </c>
      <c r="F17" s="218"/>
      <c r="G17" s="220"/>
      <c r="H17" s="56"/>
      <c r="J17" s="67"/>
      <c r="K17" s="67"/>
    </row>
    <row r="18" spans="1:16" s="57" customFormat="1" ht="18" customHeight="1" x14ac:dyDescent="0.2">
      <c r="A18" s="852" t="s">
        <v>59</v>
      </c>
      <c r="B18" s="852"/>
      <c r="C18" s="852"/>
      <c r="D18" s="221"/>
      <c r="E18" s="55" t="s">
        <v>60</v>
      </c>
      <c r="F18" s="222"/>
      <c r="G18" s="220"/>
      <c r="H18" s="56"/>
      <c r="J18" s="67"/>
      <c r="K18" s="67"/>
    </row>
    <row r="19" spans="1:16" s="19" customFormat="1" ht="18" customHeight="1" x14ac:dyDescent="0.2">
      <c r="A19" s="824"/>
      <c r="B19" s="825"/>
      <c r="C19" s="825"/>
      <c r="D19" s="825"/>
      <c r="E19" s="825"/>
      <c r="F19" s="826"/>
      <c r="G19" s="219">
        <f>SUM(G17:G18)</f>
        <v>0</v>
      </c>
      <c r="H19" s="49"/>
      <c r="J19" s="42"/>
      <c r="K19" s="42"/>
    </row>
    <row r="20" spans="1:16" s="19" customFormat="1" ht="18" customHeight="1" x14ac:dyDescent="0.2">
      <c r="A20" s="322"/>
      <c r="B20" s="322"/>
      <c r="C20" s="322"/>
      <c r="D20" s="322"/>
      <c r="E20" s="322"/>
      <c r="F20" s="322"/>
      <c r="G20" s="323"/>
      <c r="H20" s="49"/>
      <c r="J20" s="42"/>
      <c r="K20" s="42"/>
    </row>
    <row r="21" spans="1:16" s="24" customFormat="1" ht="10.5" customHeight="1" x14ac:dyDescent="0.2">
      <c r="A21" s="314"/>
      <c r="B21" s="348"/>
      <c r="C21" s="348"/>
      <c r="D21" s="348"/>
      <c r="E21" s="348"/>
      <c r="F21" s="348"/>
      <c r="G21" s="313"/>
      <c r="H21" s="309"/>
      <c r="I21" s="309"/>
      <c r="K21" s="309"/>
      <c r="L21" s="309"/>
    </row>
    <row r="22" spans="1:16" s="24" customFormat="1" ht="15.75" customHeight="1" x14ac:dyDescent="0.2">
      <c r="A22" s="314"/>
      <c r="B22" s="348"/>
      <c r="C22" s="348"/>
      <c r="D22" s="348"/>
      <c r="E22" s="348"/>
      <c r="F22" s="348"/>
      <c r="G22" s="313"/>
      <c r="H22" s="309"/>
      <c r="I22" s="309"/>
      <c r="K22" s="853" t="s">
        <v>261</v>
      </c>
      <c r="L22" s="853"/>
    </row>
    <row r="23" spans="1:16" s="24" customFormat="1" ht="41.25" customHeight="1" x14ac:dyDescent="0.2">
      <c r="A23" s="312" t="s">
        <v>2</v>
      </c>
      <c r="B23" s="841" t="s">
        <v>3</v>
      </c>
      <c r="C23" s="841"/>
      <c r="D23" s="841"/>
      <c r="E23" s="397" t="s">
        <v>18</v>
      </c>
      <c r="F23" s="397" t="s">
        <v>1</v>
      </c>
      <c r="G23" s="397" t="s">
        <v>29</v>
      </c>
      <c r="H23" s="397" t="s">
        <v>30</v>
      </c>
      <c r="I23" s="397" t="s">
        <v>69</v>
      </c>
      <c r="J23" s="315"/>
      <c r="K23" s="397" t="s">
        <v>262</v>
      </c>
      <c r="L23" s="397" t="s">
        <v>263</v>
      </c>
      <c r="N23" s="170" t="s">
        <v>322</v>
      </c>
    </row>
    <row r="24" spans="1:16" s="45" customFormat="1" ht="7.5" customHeight="1" x14ac:dyDescent="0.2">
      <c r="A24" s="225" t="s">
        <v>2</v>
      </c>
      <c r="B24" s="226" t="s">
        <v>3</v>
      </c>
      <c r="C24" s="226"/>
      <c r="D24" s="226"/>
      <c r="E24" s="227" t="s">
        <v>18</v>
      </c>
      <c r="F24" s="228" t="s">
        <v>1</v>
      </c>
      <c r="G24" s="229" t="s">
        <v>29</v>
      </c>
      <c r="H24" s="229" t="s">
        <v>30</v>
      </c>
      <c r="I24" s="52"/>
      <c r="K24" s="66"/>
      <c r="L24" s="66"/>
    </row>
    <row r="25" spans="1:16" ht="18" customHeight="1" x14ac:dyDescent="0.2">
      <c r="A25" s="224" t="s">
        <v>9</v>
      </c>
      <c r="B25" s="390" t="s">
        <v>94</v>
      </c>
      <c r="C25" s="390"/>
      <c r="D25" s="390"/>
      <c r="E25" s="230"/>
      <c r="F25" s="231"/>
      <c r="G25" s="232"/>
      <c r="H25" s="232"/>
      <c r="I25" s="232"/>
      <c r="J25" s="233"/>
      <c r="K25" s="234"/>
      <c r="L25" s="234"/>
      <c r="M25" s="234"/>
      <c r="N25" s="234"/>
    </row>
    <row r="26" spans="1:16" ht="9.9499999999999993" customHeight="1" x14ac:dyDescent="0.2">
      <c r="A26" s="225"/>
      <c r="B26" s="226"/>
      <c r="C26" s="226"/>
      <c r="D26" s="226"/>
      <c r="E26" s="227"/>
      <c r="F26" s="228"/>
      <c r="G26" s="229"/>
      <c r="H26" s="229"/>
      <c r="I26" s="47"/>
      <c r="J26" s="45"/>
      <c r="K26" s="66"/>
      <c r="L26" s="66"/>
    </row>
    <row r="27" spans="1:16" ht="18" customHeight="1" x14ac:dyDescent="0.2">
      <c r="A27" s="216" t="s">
        <v>5</v>
      </c>
      <c r="B27" s="842" t="s">
        <v>95</v>
      </c>
      <c r="C27" s="843"/>
      <c r="D27" s="843"/>
      <c r="E27" s="843"/>
      <c r="F27" s="843"/>
      <c r="G27" s="843"/>
      <c r="H27" s="843"/>
      <c r="I27" s="844"/>
      <c r="M27" s="19"/>
      <c r="N27" s="19"/>
      <c r="O27" s="19"/>
      <c r="P27" s="19"/>
    </row>
    <row r="28" spans="1:16" s="24" customFormat="1" ht="18" customHeight="1" x14ac:dyDescent="0.2">
      <c r="A28" s="217" t="s">
        <v>11</v>
      </c>
      <c r="B28" s="833" t="s">
        <v>63</v>
      </c>
      <c r="C28" s="834"/>
      <c r="D28" s="835"/>
      <c r="E28" s="54"/>
      <c r="F28" s="53"/>
      <c r="G28" s="218"/>
      <c r="H28" s="236"/>
      <c r="I28" s="237">
        <f>IF($G$15=0,0,ROUND(H28/FplkmBS1,3))</f>
        <v>0</v>
      </c>
      <c r="K28" s="317" t="s">
        <v>71</v>
      </c>
      <c r="L28" s="316"/>
      <c r="M28" s="19"/>
      <c r="N28" s="434"/>
      <c r="O28" s="19"/>
      <c r="P28" s="19"/>
    </row>
    <row r="29" spans="1:16" s="24" customFormat="1" ht="18" customHeight="1" x14ac:dyDescent="0.2">
      <c r="A29" s="217" t="s">
        <v>10</v>
      </c>
      <c r="B29" s="833" t="s">
        <v>62</v>
      </c>
      <c r="C29" s="834"/>
      <c r="D29" s="835"/>
      <c r="E29" s="54"/>
      <c r="F29" s="53"/>
      <c r="G29" s="218"/>
      <c r="H29" s="236"/>
      <c r="I29" s="237">
        <f>IF($G$15=0,0,ROUND(H29/FplkmBS1,3))</f>
        <v>0</v>
      </c>
      <c r="K29" s="317" t="s">
        <v>71</v>
      </c>
      <c r="L29" s="316"/>
      <c r="M29" s="19"/>
      <c r="N29" s="434"/>
      <c r="O29" s="19"/>
      <c r="P29" s="19"/>
    </row>
    <row r="30" spans="1:16" s="24" customFormat="1" ht="18" customHeight="1" x14ac:dyDescent="0.2">
      <c r="A30" s="217" t="s">
        <v>15</v>
      </c>
      <c r="B30" s="833" t="s">
        <v>93</v>
      </c>
      <c r="C30" s="834"/>
      <c r="D30" s="835"/>
      <c r="E30" s="54"/>
      <c r="F30" s="53"/>
      <c r="G30" s="218"/>
      <c r="H30" s="236"/>
      <c r="I30" s="237">
        <f>IF($G$15=0,0,ROUND(H30/FplkmBS1,3))</f>
        <v>0</v>
      </c>
      <c r="K30" s="317" t="s">
        <v>71</v>
      </c>
      <c r="L30" s="316"/>
      <c r="M30" s="19"/>
      <c r="N30" s="434"/>
      <c r="O30" s="19"/>
      <c r="P30" s="19"/>
    </row>
    <row r="31" spans="1:16" s="24" customFormat="1" ht="18" customHeight="1" x14ac:dyDescent="0.2">
      <c r="A31" s="217" t="s">
        <v>37</v>
      </c>
      <c r="B31" s="833" t="s">
        <v>61</v>
      </c>
      <c r="C31" s="834"/>
      <c r="D31" s="835"/>
      <c r="E31" s="54"/>
      <c r="F31" s="53"/>
      <c r="G31" s="218"/>
      <c r="H31" s="236"/>
      <c r="I31" s="237">
        <f>IF($G$15=0,0,ROUND(H31/FplkmBS1,3))</f>
        <v>0</v>
      </c>
      <c r="K31" s="317" t="s">
        <v>71</v>
      </c>
      <c r="L31" s="316"/>
      <c r="M31" s="19"/>
      <c r="N31" s="434"/>
      <c r="O31" s="19"/>
      <c r="P31" s="19"/>
    </row>
    <row r="32" spans="1:16" s="24" customFormat="1" ht="18" customHeight="1" x14ac:dyDescent="0.2">
      <c r="A32" s="217" t="s">
        <v>307</v>
      </c>
      <c r="B32" s="814" t="s">
        <v>101</v>
      </c>
      <c r="C32" s="814"/>
      <c r="D32" s="814"/>
      <c r="E32" s="54"/>
      <c r="F32" s="53"/>
      <c r="G32" s="218"/>
      <c r="H32" s="236"/>
      <c r="I32" s="237">
        <f t="shared" ref="I32:I33" si="0">IF($G$15=0,0,ROUND(H32/FplkmBS1,3))</f>
        <v>0</v>
      </c>
      <c r="K32" s="317" t="s">
        <v>71</v>
      </c>
      <c r="L32" s="316"/>
      <c r="M32" s="19"/>
      <c r="N32" s="434"/>
      <c r="O32" s="19"/>
      <c r="P32" s="19"/>
    </row>
    <row r="33" spans="1:16" s="24" customFormat="1" ht="18" customHeight="1" x14ac:dyDescent="0.2">
      <c r="A33" s="217" t="s">
        <v>308</v>
      </c>
      <c r="B33" s="837" t="s">
        <v>111</v>
      </c>
      <c r="C33" s="838"/>
      <c r="D33" s="839"/>
      <c r="E33" s="54"/>
      <c r="F33" s="53"/>
      <c r="G33" s="218"/>
      <c r="H33" s="236"/>
      <c r="I33" s="237">
        <f t="shared" si="0"/>
        <v>0</v>
      </c>
      <c r="K33" s="317" t="s">
        <v>71</v>
      </c>
      <c r="L33" s="316"/>
      <c r="M33" s="19"/>
      <c r="N33" s="434"/>
      <c r="O33" s="19"/>
      <c r="P33" s="19"/>
    </row>
    <row r="34" spans="1:16" ht="18" customHeight="1" x14ac:dyDescent="0.2">
      <c r="A34" s="238"/>
      <c r="B34" s="824" t="s">
        <v>26</v>
      </c>
      <c r="C34" s="825"/>
      <c r="D34" s="825"/>
      <c r="E34" s="825"/>
      <c r="F34" s="825"/>
      <c r="G34" s="826"/>
      <c r="H34" s="239">
        <f>ROUND(SUM(H28:H33),2)</f>
        <v>0</v>
      </c>
      <c r="I34" s="240">
        <f>IF($G$15=0,0,ROUND(H34/FplkmBS1,3))</f>
        <v>0</v>
      </c>
      <c r="K34" s="66"/>
      <c r="L34" s="66"/>
      <c r="M34" s="19"/>
      <c r="N34" s="19"/>
      <c r="O34" s="19"/>
      <c r="P34" s="19"/>
    </row>
    <row r="35" spans="1:16" ht="9.9499999999999993" customHeight="1" x14ac:dyDescent="0.2">
      <c r="A35" s="245"/>
      <c r="B35" s="241"/>
      <c r="C35" s="241"/>
      <c r="D35" s="241"/>
      <c r="E35" s="241"/>
      <c r="F35" s="242"/>
      <c r="G35" s="241"/>
      <c r="H35" s="243"/>
      <c r="I35" s="33"/>
    </row>
    <row r="36" spans="1:16" ht="18" customHeight="1" x14ac:dyDescent="0.2">
      <c r="A36" s="216" t="s">
        <v>6</v>
      </c>
      <c r="B36" s="842" t="s">
        <v>96</v>
      </c>
      <c r="C36" s="843"/>
      <c r="D36" s="843"/>
      <c r="E36" s="843"/>
      <c r="F36" s="843"/>
      <c r="G36" s="843"/>
      <c r="H36" s="843"/>
      <c r="I36" s="844"/>
    </row>
    <row r="37" spans="1:16" s="24" customFormat="1" ht="18" customHeight="1" x14ac:dyDescent="0.2">
      <c r="A37" s="217" t="s">
        <v>12</v>
      </c>
      <c r="B37" s="852" t="s">
        <v>97</v>
      </c>
      <c r="C37" s="852"/>
      <c r="D37" s="852"/>
      <c r="E37" s="54"/>
      <c r="F37" s="53"/>
      <c r="G37" s="218"/>
      <c r="H37" s="236"/>
      <c r="I37" s="237">
        <f t="shared" ref="I37:I45" si="1">IF($G$15=0,0,ROUND(H37/FplkmBS1,3))</f>
        <v>0</v>
      </c>
      <c r="K37" s="317" t="s">
        <v>71</v>
      </c>
      <c r="L37" s="316"/>
      <c r="N37" s="317" t="s">
        <v>71</v>
      </c>
    </row>
    <row r="38" spans="1:16" s="24" customFormat="1" ht="18" customHeight="1" x14ac:dyDescent="0.2">
      <c r="A38" s="217" t="s">
        <v>13</v>
      </c>
      <c r="B38" s="833" t="s">
        <v>98</v>
      </c>
      <c r="C38" s="834"/>
      <c r="D38" s="835"/>
      <c r="E38" s="54"/>
      <c r="F38" s="53"/>
      <c r="G38" s="218"/>
      <c r="H38" s="236"/>
      <c r="I38" s="237">
        <f t="shared" si="1"/>
        <v>0</v>
      </c>
      <c r="K38" s="317" t="s">
        <v>71</v>
      </c>
      <c r="L38" s="316"/>
      <c r="N38" s="317" t="s">
        <v>71</v>
      </c>
    </row>
    <row r="39" spans="1:16" s="24" customFormat="1" ht="18" customHeight="1" x14ac:dyDescent="0.2">
      <c r="A39" s="217" t="s">
        <v>14</v>
      </c>
      <c r="B39" s="833" t="s">
        <v>258</v>
      </c>
      <c r="C39" s="834"/>
      <c r="D39" s="835"/>
      <c r="E39" s="54"/>
      <c r="F39" s="53"/>
      <c r="G39" s="218"/>
      <c r="H39" s="236"/>
      <c r="I39" s="237">
        <f t="shared" si="1"/>
        <v>0</v>
      </c>
      <c r="K39" s="317" t="s">
        <v>71</v>
      </c>
      <c r="L39" s="316"/>
      <c r="N39" s="317" t="s">
        <v>71</v>
      </c>
    </row>
    <row r="40" spans="1:16" s="24" customFormat="1" ht="18" customHeight="1" x14ac:dyDescent="0.2">
      <c r="A40" s="217" t="s">
        <v>112</v>
      </c>
      <c r="B40" s="852" t="s">
        <v>99</v>
      </c>
      <c r="C40" s="852"/>
      <c r="D40" s="852"/>
      <c r="E40" s="54"/>
      <c r="F40" s="53"/>
      <c r="G40" s="218"/>
      <c r="H40" s="236"/>
      <c r="I40" s="237">
        <f t="shared" si="1"/>
        <v>0</v>
      </c>
      <c r="K40" s="317" t="s">
        <v>71</v>
      </c>
      <c r="L40" s="316"/>
      <c r="N40" s="317" t="s">
        <v>71</v>
      </c>
    </row>
    <row r="41" spans="1:16" s="24" customFormat="1" ht="18" customHeight="1" x14ac:dyDescent="0.2">
      <c r="A41" s="217" t="s">
        <v>113</v>
      </c>
      <c r="B41" s="833" t="s">
        <v>235</v>
      </c>
      <c r="C41" s="834"/>
      <c r="D41" s="835"/>
      <c r="E41" s="54"/>
      <c r="F41" s="53"/>
      <c r="G41" s="218"/>
      <c r="H41" s="236"/>
      <c r="I41" s="237">
        <f t="shared" si="1"/>
        <v>0</v>
      </c>
      <c r="K41" s="317" t="s">
        <v>71</v>
      </c>
      <c r="L41" s="316"/>
      <c r="N41" s="317" t="s">
        <v>71</v>
      </c>
    </row>
    <row r="42" spans="1:16" s="24" customFormat="1" ht="18" customHeight="1" x14ac:dyDescent="0.2">
      <c r="A42" s="217" t="s">
        <v>114</v>
      </c>
      <c r="B42" s="837" t="s">
        <v>236</v>
      </c>
      <c r="C42" s="838"/>
      <c r="D42" s="839"/>
      <c r="E42" s="54"/>
      <c r="F42" s="53"/>
      <c r="G42" s="218"/>
      <c r="H42" s="236"/>
      <c r="I42" s="237">
        <f t="shared" si="1"/>
        <v>0</v>
      </c>
      <c r="K42" s="317" t="s">
        <v>71</v>
      </c>
      <c r="L42" s="316"/>
      <c r="N42" s="317" t="s">
        <v>71</v>
      </c>
    </row>
    <row r="43" spans="1:16" s="24" customFormat="1" ht="18" customHeight="1" x14ac:dyDescent="0.2">
      <c r="A43" s="217" t="s">
        <v>115</v>
      </c>
      <c r="B43" s="821" t="s">
        <v>100</v>
      </c>
      <c r="C43" s="822"/>
      <c r="D43" s="823"/>
      <c r="E43" s="54"/>
      <c r="F43" s="53"/>
      <c r="G43" s="218"/>
      <c r="H43" s="236"/>
      <c r="I43" s="237">
        <f t="shared" si="1"/>
        <v>0</v>
      </c>
      <c r="K43" s="317" t="s">
        <v>71</v>
      </c>
      <c r="L43" s="316"/>
      <c r="N43" s="317" t="s">
        <v>71</v>
      </c>
    </row>
    <row r="44" spans="1:16" s="24" customFormat="1" ht="18" customHeight="1" x14ac:dyDescent="0.2">
      <c r="A44" s="217" t="s">
        <v>116</v>
      </c>
      <c r="B44" s="814" t="s">
        <v>286</v>
      </c>
      <c r="C44" s="814"/>
      <c r="D44" s="814"/>
      <c r="E44" s="54"/>
      <c r="F44" s="53"/>
      <c r="G44" s="218"/>
      <c r="H44" s="236"/>
      <c r="I44" s="237">
        <f t="shared" si="1"/>
        <v>0</v>
      </c>
      <c r="K44" s="317" t="s">
        <v>71</v>
      </c>
      <c r="L44" s="316"/>
      <c r="N44" s="317" t="s">
        <v>71</v>
      </c>
    </row>
    <row r="45" spans="1:16" ht="18" customHeight="1" x14ac:dyDescent="0.2">
      <c r="A45" s="238"/>
      <c r="B45" s="824" t="s">
        <v>25</v>
      </c>
      <c r="C45" s="825"/>
      <c r="D45" s="825"/>
      <c r="E45" s="825"/>
      <c r="F45" s="825"/>
      <c r="G45" s="826"/>
      <c r="H45" s="239">
        <f>ROUND(SUM(H37:H44),2)</f>
        <v>0</v>
      </c>
      <c r="I45" s="240">
        <f t="shared" si="1"/>
        <v>0</v>
      </c>
      <c r="K45" s="66"/>
      <c r="L45" s="66"/>
    </row>
    <row r="46" spans="1:16" s="45" customFormat="1" ht="9.9499999999999993" customHeight="1" x14ac:dyDescent="0.2">
      <c r="A46" s="246"/>
      <c r="B46" s="226"/>
      <c r="C46" s="226"/>
      <c r="D46" s="226"/>
      <c r="E46" s="227"/>
      <c r="F46" s="228"/>
      <c r="G46" s="229"/>
      <c r="H46" s="247"/>
      <c r="I46" s="52"/>
      <c r="K46" s="66"/>
      <c r="L46" s="66"/>
    </row>
    <row r="47" spans="1:16" ht="18" customHeight="1" x14ac:dyDescent="0.2">
      <c r="A47" s="216" t="s">
        <v>7</v>
      </c>
      <c r="B47" s="827" t="s">
        <v>102</v>
      </c>
      <c r="C47" s="828"/>
      <c r="D47" s="828"/>
      <c r="E47" s="828"/>
      <c r="F47" s="828"/>
      <c r="G47" s="828"/>
      <c r="H47" s="828"/>
      <c r="I47" s="829"/>
      <c r="K47" s="128"/>
    </row>
    <row r="48" spans="1:16" ht="18" customHeight="1" x14ac:dyDescent="0.2">
      <c r="A48" s="217" t="s">
        <v>39</v>
      </c>
      <c r="B48" s="837" t="s">
        <v>104</v>
      </c>
      <c r="C48" s="838"/>
      <c r="D48" s="839"/>
      <c r="E48" s="53"/>
      <c r="F48" s="53"/>
      <c r="G48" s="53"/>
      <c r="H48" s="198"/>
      <c r="I48" s="237">
        <f t="shared" ref="I48:I51" si="2">IF($G$15=0,0,ROUND(H48/FplkmBS1,3))</f>
        <v>0</v>
      </c>
      <c r="K48" s="317" t="s">
        <v>71</v>
      </c>
      <c r="L48" s="318"/>
      <c r="N48" s="328"/>
    </row>
    <row r="49" spans="1:16" ht="18" customHeight="1" x14ac:dyDescent="0.2">
      <c r="A49" s="217" t="s">
        <v>40</v>
      </c>
      <c r="B49" s="821" t="s">
        <v>268</v>
      </c>
      <c r="C49" s="822"/>
      <c r="D49" s="823"/>
      <c r="E49" s="53"/>
      <c r="F49" s="53"/>
      <c r="G49" s="53"/>
      <c r="H49" s="198"/>
      <c r="I49" s="237">
        <f t="shared" si="2"/>
        <v>0</v>
      </c>
      <c r="K49" s="317" t="s">
        <v>71</v>
      </c>
      <c r="L49" s="317"/>
      <c r="N49" s="328"/>
    </row>
    <row r="50" spans="1:16" ht="18" customHeight="1" x14ac:dyDescent="0.2">
      <c r="A50" s="217" t="s">
        <v>233</v>
      </c>
      <c r="B50" s="845" t="s">
        <v>103</v>
      </c>
      <c r="C50" s="846"/>
      <c r="D50" s="847"/>
      <c r="E50" s="53"/>
      <c r="F50" s="53"/>
      <c r="G50" s="53"/>
      <c r="H50" s="198"/>
      <c r="I50" s="237">
        <f t="shared" si="2"/>
        <v>0</v>
      </c>
      <c r="K50" s="317" t="s">
        <v>71</v>
      </c>
      <c r="L50" s="317"/>
      <c r="N50" s="328"/>
    </row>
    <row r="51" spans="1:16" ht="18" customHeight="1" x14ac:dyDescent="0.2">
      <c r="A51" s="238"/>
      <c r="B51" s="824" t="s">
        <v>43</v>
      </c>
      <c r="C51" s="825"/>
      <c r="D51" s="825"/>
      <c r="E51" s="825"/>
      <c r="F51" s="825"/>
      <c r="G51" s="826"/>
      <c r="H51" s="239">
        <f>ROUND(SUM(H48:H50),2)</f>
        <v>0</v>
      </c>
      <c r="I51" s="240">
        <f t="shared" si="2"/>
        <v>0</v>
      </c>
    </row>
    <row r="52" spans="1:16" ht="18" customHeight="1" x14ac:dyDescent="0.2">
      <c r="A52" s="249"/>
      <c r="B52" s="250"/>
      <c r="C52" s="250"/>
      <c r="D52" s="250"/>
      <c r="E52" s="251"/>
      <c r="F52" s="252"/>
      <c r="G52" s="253" t="s">
        <v>73</v>
      </c>
      <c r="H52" s="254">
        <f>H51+H45+H34</f>
        <v>0</v>
      </c>
      <c r="I52" s="255">
        <f>IF(FplkmBS1=0,0,ROUND(H52/FplkmBS1,3))</f>
        <v>0</v>
      </c>
    </row>
    <row r="53" spans="1:16" s="18" customFormat="1" ht="15" customHeight="1" x14ac:dyDescent="0.2">
      <c r="A53" s="21"/>
      <c r="B53" s="13"/>
      <c r="C53" s="13"/>
      <c r="D53" s="13"/>
      <c r="E53" s="22"/>
      <c r="F53" s="23"/>
      <c r="G53" s="16"/>
      <c r="H53" s="269"/>
      <c r="I53" s="50"/>
      <c r="K53" s="853" t="s">
        <v>261</v>
      </c>
      <c r="L53" s="853"/>
    </row>
    <row r="54" spans="1:16" s="24" customFormat="1" ht="42" customHeight="1" x14ac:dyDescent="0.2">
      <c r="A54" s="235" t="s">
        <v>2</v>
      </c>
      <c r="B54" s="830" t="s">
        <v>3</v>
      </c>
      <c r="C54" s="831"/>
      <c r="D54" s="832"/>
      <c r="E54" s="397" t="s">
        <v>18</v>
      </c>
      <c r="F54" s="397" t="s">
        <v>1</v>
      </c>
      <c r="G54" s="397" t="s">
        <v>29</v>
      </c>
      <c r="H54" s="260" t="s">
        <v>30</v>
      </c>
      <c r="I54" s="397" t="s">
        <v>69</v>
      </c>
      <c r="K54" s="397" t="s">
        <v>262</v>
      </c>
      <c r="L54" s="397" t="s">
        <v>263</v>
      </c>
      <c r="N54" s="170" t="s">
        <v>322</v>
      </c>
    </row>
    <row r="55" spans="1:16" s="45" customFormat="1" ht="9.9499999999999993" customHeight="1" x14ac:dyDescent="0.2">
      <c r="A55" s="225" t="s">
        <v>0</v>
      </c>
      <c r="B55" s="226"/>
      <c r="C55" s="226"/>
      <c r="D55" s="226"/>
      <c r="E55" s="227"/>
      <c r="F55" s="228"/>
      <c r="G55" s="229"/>
      <c r="H55" s="247"/>
      <c r="I55" s="52"/>
      <c r="K55" s="66"/>
      <c r="L55" s="66"/>
    </row>
    <row r="56" spans="1:16" ht="18" customHeight="1" x14ac:dyDescent="0.2">
      <c r="A56" s="224" t="s">
        <v>22</v>
      </c>
      <c r="B56" s="390" t="s">
        <v>31</v>
      </c>
      <c r="C56" s="390"/>
      <c r="D56" s="390"/>
      <c r="E56" s="230"/>
      <c r="F56" s="231"/>
      <c r="G56" s="232"/>
      <c r="H56" s="256"/>
      <c r="I56" s="232"/>
      <c r="J56" s="233"/>
      <c r="K56" s="234"/>
      <c r="L56" s="234"/>
      <c r="M56" s="234"/>
      <c r="N56" s="234"/>
    </row>
    <row r="57" spans="1:16" ht="9.9499999999999993" customHeight="1" x14ac:dyDescent="0.2">
      <c r="A57" s="276"/>
      <c r="B57" s="226"/>
      <c r="C57" s="226"/>
      <c r="D57" s="226"/>
      <c r="E57" s="227"/>
      <c r="F57" s="228"/>
      <c r="G57" s="229"/>
      <c r="H57" s="247"/>
      <c r="I57" s="47"/>
    </row>
    <row r="58" spans="1:16" ht="18" customHeight="1" x14ac:dyDescent="0.2">
      <c r="A58" s="216" t="s">
        <v>117</v>
      </c>
      <c r="B58" s="827" t="s">
        <v>38</v>
      </c>
      <c r="C58" s="828"/>
      <c r="D58" s="828"/>
      <c r="E58" s="828"/>
      <c r="F58" s="828"/>
      <c r="G58" s="828"/>
      <c r="H58" s="828"/>
      <c r="I58" s="829"/>
    </row>
    <row r="59" spans="1:16" ht="18" customHeight="1" x14ac:dyDescent="0.2">
      <c r="A59" s="217" t="s">
        <v>118</v>
      </c>
      <c r="B59" s="391" t="s">
        <v>366</v>
      </c>
      <c r="C59" s="392"/>
      <c r="D59" s="329"/>
      <c r="E59" s="783"/>
      <c r="F59" s="55" t="s">
        <v>35</v>
      </c>
      <c r="G59" s="198"/>
      <c r="H59" s="259">
        <f>ROUND(E59*G59,2)</f>
        <v>0</v>
      </c>
      <c r="I59" s="237">
        <f>IFERROR(H59/FplkmBS1,0)</f>
        <v>0</v>
      </c>
      <c r="K59" s="319"/>
      <c r="L59" s="317" t="s">
        <v>71</v>
      </c>
      <c r="N59" s="317" t="s">
        <v>71</v>
      </c>
      <c r="P59" s="784" t="s">
        <v>537</v>
      </c>
    </row>
    <row r="60" spans="1:16" ht="18" customHeight="1" x14ac:dyDescent="0.2">
      <c r="A60" s="217" t="s">
        <v>119</v>
      </c>
      <c r="B60" s="391" t="s">
        <v>367</v>
      </c>
      <c r="C60" s="392"/>
      <c r="D60" s="329"/>
      <c r="E60" s="53"/>
      <c r="F60" s="53"/>
      <c r="G60" s="53"/>
      <c r="H60" s="198"/>
      <c r="I60" s="237">
        <f>IFERROR(H60/FplkmBS1,0)</f>
        <v>0</v>
      </c>
      <c r="K60" s="319"/>
      <c r="L60" s="317" t="s">
        <v>71</v>
      </c>
      <c r="N60" s="317" t="s">
        <v>71</v>
      </c>
    </row>
    <row r="61" spans="1:16" ht="18" customHeight="1" x14ac:dyDescent="0.2">
      <c r="A61" s="238"/>
      <c r="B61" s="824" t="s">
        <v>179</v>
      </c>
      <c r="C61" s="825"/>
      <c r="D61" s="825"/>
      <c r="E61" s="825"/>
      <c r="F61" s="825"/>
      <c r="G61" s="826"/>
      <c r="H61" s="239">
        <f>ROUND(SUM(H59:H60),2)</f>
        <v>0</v>
      </c>
      <c r="I61" s="240">
        <f>IF($G$15=0,0,ROUND(H61/FplkmBS1,3))</f>
        <v>0</v>
      </c>
    </row>
    <row r="62" spans="1:16" ht="9.9499999999999993" customHeight="1" x14ac:dyDescent="0.2">
      <c r="A62" s="245"/>
      <c r="B62" s="25"/>
      <c r="C62" s="25"/>
      <c r="D62" s="25"/>
      <c r="E62" s="26"/>
      <c r="F62" s="27"/>
      <c r="G62" s="28"/>
      <c r="H62" s="199"/>
      <c r="I62" s="40"/>
    </row>
    <row r="63" spans="1:16" ht="18" customHeight="1" x14ac:dyDescent="0.2">
      <c r="A63" s="216" t="s">
        <v>120</v>
      </c>
      <c r="B63" s="827" t="s">
        <v>31</v>
      </c>
      <c r="C63" s="828"/>
      <c r="D63" s="828"/>
      <c r="E63" s="828"/>
      <c r="F63" s="828"/>
      <c r="G63" s="828"/>
      <c r="H63" s="828"/>
      <c r="I63" s="829"/>
    </row>
    <row r="64" spans="1:16" ht="18" customHeight="1" x14ac:dyDescent="0.2">
      <c r="A64" s="217" t="s">
        <v>176</v>
      </c>
      <c r="B64" s="814" t="s">
        <v>287</v>
      </c>
      <c r="C64" s="814"/>
      <c r="D64" s="814"/>
      <c r="E64" s="257"/>
      <c r="F64" s="55" t="s">
        <v>35</v>
      </c>
      <c r="G64" s="258"/>
      <c r="H64" s="259">
        <f>ROUND(E64*G64,2)</f>
        <v>0</v>
      </c>
      <c r="I64" s="237">
        <f>IF($G$15=0,0,ROUND(H64/FplkmBS1,3))</f>
        <v>0</v>
      </c>
      <c r="K64" s="318"/>
      <c r="L64" s="317" t="s">
        <v>71</v>
      </c>
      <c r="N64" s="317" t="s">
        <v>71</v>
      </c>
    </row>
    <row r="65" spans="1:15" ht="18" customHeight="1" x14ac:dyDescent="0.2">
      <c r="A65" s="217" t="s">
        <v>177</v>
      </c>
      <c r="B65" s="837" t="s">
        <v>36</v>
      </c>
      <c r="C65" s="838"/>
      <c r="D65" s="839"/>
      <c r="E65" s="257"/>
      <c r="F65" s="55" t="s">
        <v>35</v>
      </c>
      <c r="G65" s="258"/>
      <c r="H65" s="259">
        <f>ROUND(E65*G65,2)</f>
        <v>0</v>
      </c>
      <c r="I65" s="237">
        <f>IF($G$15=0,0,ROUND(H65/FplkmBS1,3))</f>
        <v>0</v>
      </c>
      <c r="K65" s="354" t="s">
        <v>71</v>
      </c>
      <c r="L65" s="346"/>
      <c r="M65" s="342"/>
      <c r="N65" s="317" t="s">
        <v>71</v>
      </c>
    </row>
    <row r="66" spans="1:15" ht="18" customHeight="1" x14ac:dyDescent="0.2">
      <c r="A66" s="217" t="s">
        <v>178</v>
      </c>
      <c r="B66" s="814" t="s">
        <v>23</v>
      </c>
      <c r="C66" s="814"/>
      <c r="D66" s="814"/>
      <c r="E66" s="257"/>
      <c r="F66" s="55" t="s">
        <v>47</v>
      </c>
      <c r="G66" s="258"/>
      <c r="H66" s="259">
        <f>ROUND(E66*G66,2)</f>
        <v>0</v>
      </c>
      <c r="I66" s="237">
        <f>IF($G$15=0,0,ROUND(H66/FplkmBS1,3))</f>
        <v>0</v>
      </c>
      <c r="K66" s="354" t="s">
        <v>71</v>
      </c>
      <c r="L66" s="346"/>
      <c r="M66" s="342"/>
      <c r="N66" s="317" t="s">
        <v>71</v>
      </c>
    </row>
    <row r="67" spans="1:15" ht="18" customHeight="1" x14ac:dyDescent="0.2">
      <c r="A67" s="238"/>
      <c r="B67" s="824" t="s">
        <v>180</v>
      </c>
      <c r="C67" s="825"/>
      <c r="D67" s="825"/>
      <c r="E67" s="825"/>
      <c r="F67" s="825"/>
      <c r="G67" s="826"/>
      <c r="H67" s="239">
        <f>ROUND(SUM(H64,H65,H66),2)</f>
        <v>0</v>
      </c>
      <c r="I67" s="240">
        <f>IF($G$15=0,0,ROUND(H67/FplkmBS1,3))</f>
        <v>0</v>
      </c>
      <c r="K67" s="68"/>
      <c r="L67" s="127"/>
    </row>
    <row r="68" spans="1:15" ht="18" customHeight="1" x14ac:dyDescent="0.2">
      <c r="A68" s="249"/>
      <c r="B68" s="250"/>
      <c r="C68" s="250"/>
      <c r="D68" s="250"/>
      <c r="E68" s="251"/>
      <c r="F68" s="252"/>
      <c r="G68" s="253" t="s">
        <v>182</v>
      </c>
      <c r="H68" s="254">
        <f>H61+H67</f>
        <v>0</v>
      </c>
      <c r="I68" s="255">
        <f>IF(FplkmBS1=0,0,ROUND(H68/FplkmBS1,3))</f>
        <v>0</v>
      </c>
    </row>
    <row r="69" spans="1:15" ht="9.9499999999999993" customHeight="1" x14ac:dyDescent="0.2">
      <c r="A69" s="137"/>
      <c r="B69" s="25"/>
      <c r="C69" s="25"/>
      <c r="D69" s="25"/>
      <c r="E69" s="26"/>
      <c r="F69" s="27"/>
      <c r="G69" s="28"/>
      <c r="H69" s="199"/>
      <c r="I69" s="40"/>
    </row>
    <row r="70" spans="1:15" s="45" customFormat="1" ht="9.9499999999999993" customHeight="1" x14ac:dyDescent="0.2">
      <c r="A70" s="225"/>
      <c r="B70" s="226"/>
      <c r="C70" s="226"/>
      <c r="D70" s="226"/>
      <c r="E70" s="227"/>
      <c r="F70" s="228"/>
      <c r="G70" s="229"/>
      <c r="H70" s="247"/>
      <c r="I70" s="52"/>
      <c r="K70" s="66"/>
      <c r="L70" s="66"/>
    </row>
    <row r="71" spans="1:15" ht="18" customHeight="1" x14ac:dyDescent="0.2">
      <c r="A71" s="224" t="s">
        <v>8</v>
      </c>
      <c r="B71" s="390" t="s">
        <v>41</v>
      </c>
      <c r="C71" s="390"/>
      <c r="D71" s="390"/>
      <c r="E71" s="230"/>
      <c r="F71" s="231"/>
      <c r="G71" s="232"/>
      <c r="H71" s="256"/>
      <c r="I71" s="232"/>
      <c r="J71" s="233"/>
      <c r="K71" s="234"/>
      <c r="L71" s="234"/>
      <c r="M71" s="234"/>
      <c r="N71" s="234"/>
    </row>
    <row r="72" spans="1:15" ht="9.9499999999999993" customHeight="1" x14ac:dyDescent="0.2">
      <c r="A72" s="225" t="s">
        <v>0</v>
      </c>
      <c r="B72" s="226"/>
      <c r="C72" s="226"/>
      <c r="D72" s="226"/>
      <c r="E72" s="227"/>
      <c r="F72" s="228"/>
      <c r="G72" s="229"/>
      <c r="H72" s="247"/>
      <c r="I72" s="52"/>
    </row>
    <row r="73" spans="1:15" ht="18" customHeight="1" x14ac:dyDescent="0.2">
      <c r="A73" s="216" t="s">
        <v>8</v>
      </c>
      <c r="B73" s="827" t="s">
        <v>41</v>
      </c>
      <c r="C73" s="828"/>
      <c r="D73" s="828"/>
      <c r="E73" s="828"/>
      <c r="F73" s="828"/>
      <c r="G73" s="828"/>
      <c r="H73" s="828"/>
      <c r="I73" s="829"/>
      <c r="K73" s="80"/>
    </row>
    <row r="74" spans="1:15" ht="18" customHeight="1" x14ac:dyDescent="0.2">
      <c r="A74" s="217" t="s">
        <v>121</v>
      </c>
      <c r="B74" s="223" t="s">
        <v>4</v>
      </c>
      <c r="C74" s="863"/>
      <c r="D74" s="864"/>
      <c r="E74" s="864"/>
      <c r="F74" s="864"/>
      <c r="G74" s="865"/>
      <c r="H74" s="259">
        <f>SUM(H75:H76)</f>
        <v>0</v>
      </c>
      <c r="I74" s="237">
        <f>IF($G$15=0,0,ROUND(H74/FplkmBS1,3))</f>
        <v>0</v>
      </c>
      <c r="K74" s="128"/>
    </row>
    <row r="75" spans="1:15" ht="18" customHeight="1" x14ac:dyDescent="0.2">
      <c r="A75" s="262" t="s">
        <v>122</v>
      </c>
      <c r="B75" s="206" t="s">
        <v>33</v>
      </c>
      <c r="C75" s="206" t="s">
        <v>264</v>
      </c>
      <c r="D75" s="308" t="s">
        <v>257</v>
      </c>
      <c r="E75" s="258"/>
      <c r="F75" s="263" t="s">
        <v>265</v>
      </c>
      <c r="G75" s="360"/>
      <c r="H75" s="259">
        <f t="shared" ref="H75:H80" si="3">ROUND(E75*G75,2)</f>
        <v>0</v>
      </c>
      <c r="I75" s="237">
        <f t="shared" ref="I75:I80" si="4">IF($G$15=0,0,ROUND(H75/FplkmBS1,3))</f>
        <v>0</v>
      </c>
      <c r="K75" s="318"/>
      <c r="L75" s="320" t="s">
        <v>71</v>
      </c>
      <c r="M75" s="307"/>
      <c r="N75" s="318" t="s">
        <v>71</v>
      </c>
    </row>
    <row r="76" spans="1:15" ht="18" customHeight="1" x14ac:dyDescent="0.2">
      <c r="A76" s="262" t="s">
        <v>123</v>
      </c>
      <c r="B76" s="206" t="s">
        <v>42</v>
      </c>
      <c r="C76" s="206" t="s">
        <v>264</v>
      </c>
      <c r="D76" s="308" t="s">
        <v>257</v>
      </c>
      <c r="E76" s="58"/>
      <c r="F76" s="263" t="s">
        <v>265</v>
      </c>
      <c r="G76" s="360"/>
      <c r="H76" s="259">
        <f t="shared" si="3"/>
        <v>0</v>
      </c>
      <c r="I76" s="237">
        <f t="shared" si="4"/>
        <v>0</v>
      </c>
      <c r="K76" s="317"/>
      <c r="L76" s="320" t="s">
        <v>71</v>
      </c>
      <c r="M76" s="307"/>
      <c r="N76" s="318" t="s">
        <v>71</v>
      </c>
      <c r="O76" s="19"/>
    </row>
    <row r="77" spans="1:15" ht="18" customHeight="1" x14ac:dyDescent="0.2">
      <c r="A77" s="217" t="s">
        <v>124</v>
      </c>
      <c r="B77" s="248" t="s">
        <v>237</v>
      </c>
      <c r="C77" s="248" t="s">
        <v>264</v>
      </c>
      <c r="D77" s="308" t="s">
        <v>257</v>
      </c>
      <c r="E77" s="58"/>
      <c r="F77" s="55" t="s">
        <v>265</v>
      </c>
      <c r="G77" s="360"/>
      <c r="H77" s="259">
        <f t="shared" si="3"/>
        <v>0</v>
      </c>
      <c r="I77" s="237">
        <f t="shared" si="4"/>
        <v>0</v>
      </c>
      <c r="K77" s="317" t="s">
        <v>71</v>
      </c>
      <c r="L77" s="320"/>
      <c r="M77" s="307"/>
      <c r="N77" s="317" t="s">
        <v>71</v>
      </c>
      <c r="O77" s="342"/>
    </row>
    <row r="78" spans="1:15" ht="18" customHeight="1" x14ac:dyDescent="0.2">
      <c r="A78" s="217" t="s">
        <v>238</v>
      </c>
      <c r="B78" s="248" t="s">
        <v>280</v>
      </c>
      <c r="C78" s="248" t="s">
        <v>264</v>
      </c>
      <c r="D78" s="308" t="s">
        <v>257</v>
      </c>
      <c r="E78" s="58"/>
      <c r="F78" s="55" t="s">
        <v>265</v>
      </c>
      <c r="G78" s="360"/>
      <c r="H78" s="259">
        <f t="shared" si="3"/>
        <v>0</v>
      </c>
      <c r="I78" s="237">
        <f t="shared" si="4"/>
        <v>0</v>
      </c>
      <c r="K78" s="317" t="s">
        <v>71</v>
      </c>
      <c r="L78" s="347"/>
      <c r="M78" s="342"/>
      <c r="N78" s="317" t="s">
        <v>71</v>
      </c>
    </row>
    <row r="79" spans="1:15" ht="24" customHeight="1" x14ac:dyDescent="0.2">
      <c r="A79" s="217" t="s">
        <v>245</v>
      </c>
      <c r="B79" s="393" t="s">
        <v>279</v>
      </c>
      <c r="C79" s="53"/>
      <c r="D79" s="53"/>
      <c r="E79" s="58"/>
      <c r="F79" s="55" t="s">
        <v>355</v>
      </c>
      <c r="G79" s="360"/>
      <c r="H79" s="259">
        <f t="shared" si="3"/>
        <v>0</v>
      </c>
      <c r="I79" s="237">
        <f>IF($G$15=0,0,ROUND(H79/FplkmBS1,3))</f>
        <v>0</v>
      </c>
      <c r="K79" s="317"/>
      <c r="L79" s="321" t="s">
        <v>71</v>
      </c>
      <c r="M79" s="307"/>
      <c r="N79" s="317" t="s">
        <v>71</v>
      </c>
    </row>
    <row r="80" spans="1:15" ht="24.75" customHeight="1" x14ac:dyDescent="0.2">
      <c r="A80" s="217" t="s">
        <v>304</v>
      </c>
      <c r="B80" s="396" t="s">
        <v>239</v>
      </c>
      <c r="C80" s="248" t="s">
        <v>264</v>
      </c>
      <c r="D80" s="308" t="s">
        <v>257</v>
      </c>
      <c r="E80" s="59"/>
      <c r="F80" s="55" t="s">
        <v>265</v>
      </c>
      <c r="G80" s="361"/>
      <c r="H80" s="259">
        <f t="shared" si="3"/>
        <v>0</v>
      </c>
      <c r="I80" s="237">
        <f t="shared" si="4"/>
        <v>0</v>
      </c>
      <c r="K80" s="317" t="s">
        <v>71</v>
      </c>
      <c r="L80" s="321"/>
      <c r="M80" s="307"/>
      <c r="N80" s="317" t="s">
        <v>71</v>
      </c>
      <c r="O80" s="342"/>
    </row>
    <row r="81" spans="1:15" s="19" customFormat="1" ht="18" customHeight="1" x14ac:dyDescent="0.2">
      <c r="A81" s="238"/>
      <c r="B81" s="824" t="s">
        <v>181</v>
      </c>
      <c r="C81" s="825"/>
      <c r="D81" s="825"/>
      <c r="E81" s="825"/>
      <c r="F81" s="825"/>
      <c r="G81" s="826"/>
      <c r="H81" s="239">
        <f>ROUND(SUM(H74,H77,H78,H79,H80),2)</f>
        <v>0</v>
      </c>
      <c r="I81" s="240">
        <f>IF($G$15=0,0,ROUND(H81/FplkmBS1,3))</f>
        <v>0</v>
      </c>
      <c r="K81" s="42"/>
      <c r="L81" s="42"/>
      <c r="O81" s="341"/>
    </row>
    <row r="82" spans="1:15" ht="18" customHeight="1" x14ac:dyDescent="0.2">
      <c r="A82" s="249"/>
      <c r="B82" s="250"/>
      <c r="C82" s="250"/>
      <c r="D82" s="250"/>
      <c r="E82" s="251"/>
      <c r="F82" s="252"/>
      <c r="G82" s="253" t="s">
        <v>181</v>
      </c>
      <c r="H82" s="254">
        <f>H81</f>
        <v>0</v>
      </c>
      <c r="I82" s="255">
        <f>IF(FplkmBS1=0,0,ROUND(H82/FplkmBS1,3))</f>
        <v>0</v>
      </c>
    </row>
    <row r="83" spans="1:15" ht="15" customHeight="1" x14ac:dyDescent="0.2">
      <c r="A83" s="137"/>
      <c r="B83" s="25"/>
      <c r="C83" s="25"/>
      <c r="D83" s="25"/>
      <c r="E83" s="26"/>
      <c r="F83" s="27"/>
      <c r="G83" s="28"/>
      <c r="H83" s="199"/>
      <c r="I83" s="40"/>
      <c r="K83" s="853" t="s">
        <v>261</v>
      </c>
      <c r="L83" s="853"/>
    </row>
    <row r="84" spans="1:15" ht="36" customHeight="1" x14ac:dyDescent="0.2">
      <c r="A84" s="235" t="s">
        <v>2</v>
      </c>
      <c r="B84" s="830" t="s">
        <v>3</v>
      </c>
      <c r="C84" s="831"/>
      <c r="D84" s="832"/>
      <c r="E84" s="397" t="s">
        <v>18</v>
      </c>
      <c r="F84" s="397" t="s">
        <v>1</v>
      </c>
      <c r="G84" s="397" t="s">
        <v>29</v>
      </c>
      <c r="H84" s="260" t="s">
        <v>30</v>
      </c>
      <c r="I84" s="397" t="s">
        <v>69</v>
      </c>
      <c r="K84" s="397" t="s">
        <v>262</v>
      </c>
      <c r="L84" s="397" t="s">
        <v>263</v>
      </c>
      <c r="N84" s="170" t="s">
        <v>322</v>
      </c>
    </row>
    <row r="85" spans="1:15" ht="9.9499999999999993" customHeight="1" x14ac:dyDescent="0.2">
      <c r="A85" s="35"/>
      <c r="B85" s="34"/>
      <c r="C85" s="34"/>
      <c r="D85" s="34"/>
      <c r="E85" s="36"/>
      <c r="F85" s="37"/>
      <c r="G85" s="38"/>
      <c r="H85" s="200"/>
      <c r="I85" s="40"/>
    </row>
    <row r="86" spans="1:15" ht="18" customHeight="1" x14ac:dyDescent="0.2">
      <c r="A86" s="224" t="s">
        <v>74</v>
      </c>
      <c r="B86" s="390" t="s">
        <v>105</v>
      </c>
      <c r="C86" s="390"/>
      <c r="D86" s="390"/>
      <c r="E86" s="230"/>
      <c r="F86" s="231"/>
      <c r="G86" s="232"/>
      <c r="H86" s="256"/>
      <c r="I86" s="232"/>
      <c r="J86" s="233"/>
      <c r="K86" s="234"/>
      <c r="L86" s="234"/>
      <c r="M86" s="234"/>
      <c r="N86" s="234"/>
    </row>
    <row r="87" spans="1:15" ht="9.9499999999999993" customHeight="1" x14ac:dyDescent="0.2">
      <c r="A87" s="225" t="s">
        <v>0</v>
      </c>
      <c r="B87" s="226"/>
      <c r="C87" s="226"/>
      <c r="D87" s="226"/>
      <c r="E87" s="227"/>
      <c r="F87" s="228"/>
      <c r="G87" s="229"/>
      <c r="H87" s="247"/>
      <c r="I87" s="52"/>
    </row>
    <row r="88" spans="1:15" ht="18" customHeight="1" x14ac:dyDescent="0.2">
      <c r="A88" s="216" t="s">
        <v>106</v>
      </c>
      <c r="B88" s="827" t="s">
        <v>44</v>
      </c>
      <c r="C88" s="828"/>
      <c r="D88" s="828"/>
      <c r="E88" s="828"/>
      <c r="F88" s="828"/>
      <c r="G88" s="828"/>
      <c r="H88" s="828"/>
      <c r="I88" s="829"/>
    </row>
    <row r="89" spans="1:15" ht="18" customHeight="1" x14ac:dyDescent="0.2">
      <c r="A89" s="265" t="s">
        <v>107</v>
      </c>
      <c r="B89" s="383" t="s">
        <v>223</v>
      </c>
      <c r="C89" s="248" t="s">
        <v>264</v>
      </c>
      <c r="D89" s="308" t="s">
        <v>257</v>
      </c>
      <c r="E89" s="258"/>
      <c r="F89" s="55" t="s">
        <v>265</v>
      </c>
      <c r="G89" s="360"/>
      <c r="H89" s="264">
        <f>ROUND(E89*G89,2)</f>
        <v>0</v>
      </c>
      <c r="I89" s="237">
        <f t="shared" ref="I89:I97" si="5">IF($G$15=0,0,ROUND(H89/FplkmBS1,3))</f>
        <v>0</v>
      </c>
      <c r="K89" s="318" t="s">
        <v>71</v>
      </c>
      <c r="L89" s="318"/>
      <c r="M89" s="307"/>
      <c r="N89" s="317" t="s">
        <v>71</v>
      </c>
      <c r="O89" s="342"/>
    </row>
    <row r="90" spans="1:15" ht="18" customHeight="1" x14ac:dyDescent="0.2">
      <c r="A90" s="265" t="s">
        <v>108</v>
      </c>
      <c r="B90" s="837" t="s">
        <v>224</v>
      </c>
      <c r="C90" s="838"/>
      <c r="D90" s="839"/>
      <c r="E90" s="48"/>
      <c r="F90" s="48"/>
      <c r="G90" s="48"/>
      <c r="H90" s="266"/>
      <c r="I90" s="237">
        <f t="shared" si="5"/>
        <v>0</v>
      </c>
      <c r="K90" s="318" t="s">
        <v>71</v>
      </c>
      <c r="L90" s="318"/>
      <c r="N90" s="328"/>
    </row>
    <row r="91" spans="1:15" ht="18" customHeight="1" x14ac:dyDescent="0.2">
      <c r="A91" s="265" t="s">
        <v>110</v>
      </c>
      <c r="B91" s="837" t="s">
        <v>225</v>
      </c>
      <c r="C91" s="838"/>
      <c r="D91" s="839"/>
      <c r="E91" s="48"/>
      <c r="F91" s="48"/>
      <c r="G91" s="48"/>
      <c r="H91" s="266"/>
      <c r="I91" s="237">
        <f t="shared" si="5"/>
        <v>0</v>
      </c>
      <c r="K91" s="318" t="s">
        <v>71</v>
      </c>
      <c r="L91" s="318"/>
      <c r="N91" s="328"/>
    </row>
    <row r="92" spans="1:15" ht="18" customHeight="1" x14ac:dyDescent="0.2">
      <c r="A92" s="265" t="s">
        <v>270</v>
      </c>
      <c r="B92" s="837" t="s">
        <v>226</v>
      </c>
      <c r="C92" s="838"/>
      <c r="D92" s="839"/>
      <c r="E92" s="48"/>
      <c r="F92" s="48"/>
      <c r="G92" s="48"/>
      <c r="H92" s="266"/>
      <c r="I92" s="237">
        <f t="shared" si="5"/>
        <v>0</v>
      </c>
      <c r="K92" s="318" t="s">
        <v>71</v>
      </c>
      <c r="L92" s="318"/>
      <c r="N92" s="328"/>
    </row>
    <row r="93" spans="1:15" ht="18" customHeight="1" x14ac:dyDescent="0.2">
      <c r="A93" s="265" t="s">
        <v>283</v>
      </c>
      <c r="B93" s="814" t="s">
        <v>310</v>
      </c>
      <c r="C93" s="814"/>
      <c r="D93" s="814"/>
      <c r="E93" s="48"/>
      <c r="F93" s="48"/>
      <c r="G93" s="48"/>
      <c r="H93" s="266"/>
      <c r="I93" s="237">
        <f t="shared" si="5"/>
        <v>0</v>
      </c>
      <c r="K93" s="318" t="s">
        <v>71</v>
      </c>
      <c r="L93" s="318"/>
      <c r="N93" s="328"/>
    </row>
    <row r="94" spans="1:15" ht="18" customHeight="1" x14ac:dyDescent="0.2">
      <c r="A94" s="265" t="s">
        <v>284</v>
      </c>
      <c r="B94" s="837" t="s">
        <v>52</v>
      </c>
      <c r="C94" s="838"/>
      <c r="D94" s="839"/>
      <c r="E94" s="48"/>
      <c r="F94" s="48"/>
      <c r="G94" s="48"/>
      <c r="H94" s="266"/>
      <c r="I94" s="237">
        <f t="shared" si="5"/>
        <v>0</v>
      </c>
      <c r="K94" s="318" t="s">
        <v>71</v>
      </c>
      <c r="L94" s="318"/>
      <c r="N94" s="328"/>
    </row>
    <row r="95" spans="1:15" ht="18" customHeight="1" x14ac:dyDescent="0.2">
      <c r="A95" s="265" t="s">
        <v>285</v>
      </c>
      <c r="B95" s="814" t="s">
        <v>231</v>
      </c>
      <c r="C95" s="814"/>
      <c r="D95" s="814"/>
      <c r="E95" s="48"/>
      <c r="F95" s="48"/>
      <c r="G95" s="48"/>
      <c r="H95" s="266"/>
      <c r="I95" s="237">
        <f t="shared" si="5"/>
        <v>0</v>
      </c>
      <c r="K95" s="318" t="s">
        <v>71</v>
      </c>
      <c r="L95" s="318"/>
      <c r="N95" s="328"/>
    </row>
    <row r="96" spans="1:15" s="793" customFormat="1" ht="18" customHeight="1" x14ac:dyDescent="0.2">
      <c r="A96" s="787" t="s">
        <v>588</v>
      </c>
      <c r="B96" s="788" t="s">
        <v>589</v>
      </c>
      <c r="C96" s="789"/>
      <c r="D96" s="789"/>
      <c r="E96" s="797"/>
      <c r="F96" s="797"/>
      <c r="G96" s="798"/>
      <c r="H96" s="266"/>
      <c r="I96" s="792">
        <f>IF($G$15=0,0,ROUND(H96/FplkmBS1,3))</f>
        <v>0</v>
      </c>
      <c r="K96" s="794" t="s">
        <v>71</v>
      </c>
      <c r="L96" s="794"/>
      <c r="N96" s="796"/>
    </row>
    <row r="97" spans="1:15" ht="18" customHeight="1" x14ac:dyDescent="0.2">
      <c r="A97" s="238"/>
      <c r="B97" s="824" t="s">
        <v>184</v>
      </c>
      <c r="C97" s="825"/>
      <c r="D97" s="825"/>
      <c r="E97" s="825"/>
      <c r="F97" s="825"/>
      <c r="G97" s="826"/>
      <c r="H97" s="239">
        <f>ROUND(SUM(H89:H96),2)</f>
        <v>0</v>
      </c>
      <c r="I97" s="240">
        <f t="shared" si="5"/>
        <v>0</v>
      </c>
    </row>
    <row r="98" spans="1:15" s="19" customFormat="1" ht="9.9499999999999993" customHeight="1" x14ac:dyDescent="0.2">
      <c r="A98" s="30"/>
      <c r="B98" s="30"/>
      <c r="C98" s="30"/>
      <c r="D98" s="30"/>
      <c r="H98" s="201"/>
      <c r="K98" s="42"/>
      <c r="L98" s="42"/>
    </row>
    <row r="99" spans="1:15" ht="18" customHeight="1" x14ac:dyDescent="0.2">
      <c r="A99" s="216" t="s">
        <v>125</v>
      </c>
      <c r="B99" s="827" t="s">
        <v>34</v>
      </c>
      <c r="C99" s="828"/>
      <c r="D99" s="828"/>
      <c r="E99" s="828"/>
      <c r="F99" s="828"/>
      <c r="G99" s="828"/>
      <c r="H99" s="828"/>
      <c r="I99" s="829"/>
    </row>
    <row r="100" spans="1:15" ht="18" customHeight="1" x14ac:dyDescent="0.2">
      <c r="A100" s="265" t="s">
        <v>126</v>
      </c>
      <c r="B100" s="852" t="s">
        <v>317</v>
      </c>
      <c r="C100" s="852"/>
      <c r="D100" s="852"/>
      <c r="E100" s="862" t="s">
        <v>68</v>
      </c>
      <c r="F100" s="862"/>
      <c r="G100" s="862"/>
      <c r="H100" s="735">
        <v>196000</v>
      </c>
      <c r="I100" s="237">
        <f t="shared" ref="I100:I105" si="6">IF($G$15=0,0,ROUND(H100/FplkmBS1,3))</f>
        <v>4.2999999999999997E-2</v>
      </c>
      <c r="K100" s="318" t="s">
        <v>71</v>
      </c>
      <c r="L100" s="320"/>
      <c r="N100" s="328"/>
      <c r="O100" s="342" t="s">
        <v>496</v>
      </c>
    </row>
    <row r="101" spans="1:15" ht="18" customHeight="1" x14ac:dyDescent="0.2">
      <c r="A101" s="265" t="s">
        <v>228</v>
      </c>
      <c r="B101" s="833" t="s">
        <v>232</v>
      </c>
      <c r="C101" s="834"/>
      <c r="D101" s="835"/>
      <c r="E101" s="53"/>
      <c r="F101" s="53"/>
      <c r="G101" s="53"/>
      <c r="H101" s="198"/>
      <c r="I101" s="237">
        <f t="shared" si="6"/>
        <v>0</v>
      </c>
      <c r="K101" s="318" t="s">
        <v>71</v>
      </c>
      <c r="L101" s="320"/>
      <c r="N101" s="328"/>
    </row>
    <row r="102" spans="1:15" ht="18" customHeight="1" x14ac:dyDescent="0.2">
      <c r="A102" s="265" t="s">
        <v>127</v>
      </c>
      <c r="B102" s="833" t="s">
        <v>66</v>
      </c>
      <c r="C102" s="834"/>
      <c r="D102" s="835"/>
      <c r="E102" s="53"/>
      <c r="F102" s="53"/>
      <c r="G102" s="53"/>
      <c r="H102" s="198"/>
      <c r="I102" s="237">
        <f t="shared" si="6"/>
        <v>0</v>
      </c>
      <c r="K102" s="318" t="s">
        <v>71</v>
      </c>
      <c r="L102" s="320"/>
      <c r="M102" s="69"/>
      <c r="N102" s="328"/>
    </row>
    <row r="103" spans="1:15" ht="21" customHeight="1" x14ac:dyDescent="0.2">
      <c r="A103" s="265" t="s">
        <v>229</v>
      </c>
      <c r="B103" s="833" t="s">
        <v>269</v>
      </c>
      <c r="C103" s="834"/>
      <c r="D103" s="835"/>
      <c r="E103" s="53"/>
      <c r="F103" s="53"/>
      <c r="G103" s="53"/>
      <c r="H103" s="198"/>
      <c r="I103" s="237">
        <f t="shared" si="6"/>
        <v>0</v>
      </c>
      <c r="K103" s="318" t="s">
        <v>71</v>
      </c>
      <c r="L103" s="320"/>
      <c r="M103" s="69"/>
      <c r="N103" s="328"/>
    </row>
    <row r="104" spans="1:15" ht="18" customHeight="1" x14ac:dyDescent="0.2">
      <c r="A104" s="265" t="s">
        <v>227</v>
      </c>
      <c r="B104" s="833" t="s">
        <v>323</v>
      </c>
      <c r="C104" s="834"/>
      <c r="D104" s="835"/>
      <c r="E104" s="53"/>
      <c r="F104" s="53"/>
      <c r="G104" s="53"/>
      <c r="H104" s="198"/>
      <c r="I104" s="237">
        <f t="shared" si="6"/>
        <v>0</v>
      </c>
      <c r="K104" s="318" t="s">
        <v>71</v>
      </c>
      <c r="L104" s="320"/>
      <c r="M104" s="69"/>
      <c r="N104" s="328"/>
    </row>
    <row r="105" spans="1:15" ht="18" customHeight="1" x14ac:dyDescent="0.2">
      <c r="A105" s="265" t="s">
        <v>230</v>
      </c>
      <c r="B105" s="833" t="s">
        <v>56</v>
      </c>
      <c r="C105" s="834"/>
      <c r="D105" s="835"/>
      <c r="E105" s="53"/>
      <c r="F105" s="53"/>
      <c r="G105" s="53"/>
      <c r="H105" s="198"/>
      <c r="I105" s="237">
        <f t="shared" si="6"/>
        <v>0</v>
      </c>
      <c r="K105" s="318" t="s">
        <v>71</v>
      </c>
      <c r="L105" s="320"/>
      <c r="M105" s="69"/>
      <c r="N105" s="328"/>
    </row>
    <row r="106" spans="1:15" ht="18" customHeight="1" x14ac:dyDescent="0.2">
      <c r="A106" s="238"/>
      <c r="B106" s="824" t="s">
        <v>185</v>
      </c>
      <c r="C106" s="825"/>
      <c r="D106" s="825"/>
      <c r="E106" s="825"/>
      <c r="F106" s="825"/>
      <c r="G106" s="826"/>
      <c r="H106" s="239">
        <f>ROUND(SUM(H100:H105),2)</f>
        <v>196000</v>
      </c>
      <c r="I106" s="240">
        <f>IF($G$15=0,0,ROUND(H106/FplkmBS1,3))</f>
        <v>4.2999999999999997E-2</v>
      </c>
      <c r="O106" s="43" t="s">
        <v>309</v>
      </c>
    </row>
    <row r="107" spans="1:15" s="45" customFormat="1" ht="9.9499999999999993" customHeight="1" x14ac:dyDescent="0.2">
      <c r="A107" s="225" t="s">
        <v>0</v>
      </c>
      <c r="B107" s="226"/>
      <c r="C107" s="226"/>
      <c r="D107" s="226"/>
      <c r="E107" s="227"/>
      <c r="F107" s="228"/>
      <c r="G107" s="229"/>
      <c r="H107" s="247"/>
      <c r="I107" s="52"/>
      <c r="K107" s="66"/>
      <c r="L107" s="66"/>
    </row>
    <row r="108" spans="1:15" ht="18" customHeight="1" x14ac:dyDescent="0.2">
      <c r="A108" s="216" t="s">
        <v>128</v>
      </c>
      <c r="B108" s="827" t="s">
        <v>45</v>
      </c>
      <c r="C108" s="828"/>
      <c r="D108" s="828"/>
      <c r="E108" s="828"/>
      <c r="F108" s="828"/>
      <c r="G108" s="828"/>
      <c r="H108" s="828"/>
      <c r="I108" s="829"/>
    </row>
    <row r="109" spans="1:15" ht="18" customHeight="1" x14ac:dyDescent="0.2">
      <c r="A109" s="265" t="s">
        <v>129</v>
      </c>
      <c r="B109" s="833" t="s">
        <v>64</v>
      </c>
      <c r="C109" s="834"/>
      <c r="D109" s="835"/>
      <c r="E109" s="48"/>
      <c r="F109" s="48"/>
      <c r="G109" s="48"/>
      <c r="H109" s="266"/>
      <c r="I109" s="237">
        <f>IF($G$15=0,0,ROUND(H109/FplkmBS1,3))</f>
        <v>0</v>
      </c>
      <c r="K109" s="318"/>
      <c r="L109" s="318" t="s">
        <v>71</v>
      </c>
      <c r="N109" s="328"/>
    </row>
    <row r="110" spans="1:15" ht="18" customHeight="1" x14ac:dyDescent="0.2">
      <c r="A110" s="265" t="s">
        <v>130</v>
      </c>
      <c r="B110" s="833" t="s">
        <v>65</v>
      </c>
      <c r="C110" s="834"/>
      <c r="D110" s="835"/>
      <c r="E110" s="48"/>
      <c r="F110" s="48"/>
      <c r="G110" s="48"/>
      <c r="H110" s="266"/>
      <c r="I110" s="237">
        <f>IF($G$15=0,0,ROUND(H110/FplkmBS1,3))</f>
        <v>0</v>
      </c>
      <c r="K110" s="318"/>
      <c r="L110" s="318" t="s">
        <v>71</v>
      </c>
      <c r="N110" s="328"/>
    </row>
    <row r="111" spans="1:15" ht="18" customHeight="1" x14ac:dyDescent="0.2">
      <c r="A111" s="265" t="s">
        <v>131</v>
      </c>
      <c r="B111" s="814" t="s">
        <v>57</v>
      </c>
      <c r="C111" s="814"/>
      <c r="D111" s="814"/>
      <c r="E111" s="48"/>
      <c r="F111" s="48"/>
      <c r="G111" s="48"/>
      <c r="H111" s="266"/>
      <c r="I111" s="237">
        <f>IF($G$15=0,0,ROUND(H111/FplkmBS1,3))</f>
        <v>0</v>
      </c>
      <c r="K111" s="318" t="s">
        <v>71</v>
      </c>
      <c r="L111" s="318"/>
      <c r="N111" s="328"/>
    </row>
    <row r="112" spans="1:15" ht="20.100000000000001" customHeight="1" x14ac:dyDescent="0.2">
      <c r="A112" s="238"/>
      <c r="B112" s="824" t="s">
        <v>186</v>
      </c>
      <c r="C112" s="825"/>
      <c r="D112" s="825"/>
      <c r="E112" s="825"/>
      <c r="F112" s="825"/>
      <c r="G112" s="826"/>
      <c r="H112" s="239">
        <f>ROUND(SUM(H109:H111),2)</f>
        <v>0</v>
      </c>
      <c r="I112" s="240">
        <f>IF($G$15=0,0,ROUND(H112/FplkmBS1,3))</f>
        <v>0</v>
      </c>
    </row>
    <row r="113" spans="1:14" ht="20.100000000000001" customHeight="1" x14ac:dyDescent="0.2">
      <c r="A113" s="249"/>
      <c r="B113" s="250"/>
      <c r="C113" s="250"/>
      <c r="D113" s="250"/>
      <c r="E113" s="251"/>
      <c r="F113" s="252"/>
      <c r="G113" s="253" t="s">
        <v>183</v>
      </c>
      <c r="H113" s="254">
        <f>H97+H106+H112</f>
        <v>196000</v>
      </c>
      <c r="I113" s="255">
        <f>IF(FplkmBS1=0,0,ROUND(H113/FplkmBS1,3))</f>
        <v>4.2999999999999997E-2</v>
      </c>
    </row>
    <row r="114" spans="1:14" ht="15" customHeight="1" x14ac:dyDescent="0.2">
      <c r="A114" s="137"/>
      <c r="B114" s="25"/>
      <c r="C114" s="25"/>
      <c r="D114" s="25"/>
      <c r="E114" s="26"/>
      <c r="F114" s="27"/>
      <c r="G114" s="28"/>
      <c r="H114" s="199"/>
      <c r="I114" s="40"/>
      <c r="K114" s="853" t="s">
        <v>261</v>
      </c>
      <c r="L114" s="853"/>
    </row>
    <row r="115" spans="1:14" ht="36" customHeight="1" x14ac:dyDescent="0.2">
      <c r="A115" s="235" t="s">
        <v>2</v>
      </c>
      <c r="B115" s="830" t="s">
        <v>3</v>
      </c>
      <c r="C115" s="831"/>
      <c r="D115" s="832"/>
      <c r="E115" s="397" t="s">
        <v>18</v>
      </c>
      <c r="F115" s="397" t="s">
        <v>1</v>
      </c>
      <c r="G115" s="397" t="s">
        <v>29</v>
      </c>
      <c r="H115" s="260" t="s">
        <v>30</v>
      </c>
      <c r="I115" s="397" t="s">
        <v>69</v>
      </c>
      <c r="K115" s="397" t="s">
        <v>262</v>
      </c>
      <c r="L115" s="397" t="s">
        <v>263</v>
      </c>
      <c r="N115" s="170" t="s">
        <v>322</v>
      </c>
    </row>
    <row r="116" spans="1:14" s="45" customFormat="1" ht="9.9499999999999993" customHeight="1" x14ac:dyDescent="0.2">
      <c r="A116" s="225"/>
      <c r="B116" s="226"/>
      <c r="C116" s="226"/>
      <c r="D116" s="226"/>
      <c r="E116" s="227"/>
      <c r="F116" s="228"/>
      <c r="G116" s="229"/>
      <c r="H116" s="247"/>
      <c r="I116" s="52"/>
      <c r="K116" s="66"/>
      <c r="L116" s="66"/>
    </row>
    <row r="117" spans="1:14" ht="18" customHeight="1" x14ac:dyDescent="0.2">
      <c r="A117" s="224" t="s">
        <v>75</v>
      </c>
      <c r="B117" s="390" t="s">
        <v>19</v>
      </c>
      <c r="C117" s="390"/>
      <c r="D117" s="390"/>
      <c r="E117" s="230"/>
      <c r="F117" s="231"/>
      <c r="G117" s="232"/>
      <c r="H117" s="256"/>
      <c r="I117" s="232"/>
      <c r="J117" s="233"/>
      <c r="K117" s="234"/>
      <c r="L117" s="234"/>
      <c r="M117" s="234"/>
      <c r="N117" s="234"/>
    </row>
    <row r="118" spans="1:14" ht="9" customHeight="1" x14ac:dyDescent="0.2">
      <c r="A118" s="225" t="s">
        <v>0</v>
      </c>
      <c r="B118" s="226"/>
      <c r="C118" s="226"/>
      <c r="D118" s="226"/>
      <c r="E118" s="227"/>
      <c r="F118" s="228"/>
      <c r="G118" s="229"/>
      <c r="H118" s="247"/>
      <c r="I118" s="52"/>
    </row>
    <row r="119" spans="1:14" ht="18" customHeight="1" x14ac:dyDescent="0.2">
      <c r="A119" s="216" t="s">
        <v>76</v>
      </c>
      <c r="B119" s="827" t="s">
        <v>19</v>
      </c>
      <c r="C119" s="828"/>
      <c r="D119" s="828"/>
      <c r="E119" s="828"/>
      <c r="F119" s="828"/>
      <c r="G119" s="828"/>
      <c r="H119" s="828"/>
      <c r="I119" s="829"/>
    </row>
    <row r="120" spans="1:14" ht="18" customHeight="1" x14ac:dyDescent="0.2">
      <c r="A120" s="265" t="s">
        <v>77</v>
      </c>
      <c r="B120" s="837" t="s">
        <v>49</v>
      </c>
      <c r="C120" s="838"/>
      <c r="D120" s="839"/>
      <c r="E120" s="267"/>
      <c r="F120" s="55" t="s">
        <v>51</v>
      </c>
      <c r="G120" s="268"/>
      <c r="H120" s="259">
        <f>ROUND(E120*G120,2)</f>
        <v>0</v>
      </c>
      <c r="I120" s="237">
        <f t="shared" ref="I120:I124" si="7">IF($G$15=0,0,ROUND(H120/FplkmBS1,3))</f>
        <v>0</v>
      </c>
      <c r="K120" s="318" t="s">
        <v>71</v>
      </c>
      <c r="L120" s="318"/>
      <c r="N120" s="328"/>
    </row>
    <row r="121" spans="1:14" ht="18" customHeight="1" x14ac:dyDescent="0.2">
      <c r="A121" s="265" t="s">
        <v>78</v>
      </c>
      <c r="B121" s="833" t="s">
        <v>70</v>
      </c>
      <c r="C121" s="834"/>
      <c r="D121" s="835"/>
      <c r="E121" s="53"/>
      <c r="F121" s="53"/>
      <c r="G121" s="53"/>
      <c r="H121" s="198"/>
      <c r="I121" s="237">
        <f t="shared" si="7"/>
        <v>0</v>
      </c>
      <c r="K121" s="318" t="s">
        <v>71</v>
      </c>
      <c r="L121" s="318"/>
      <c r="N121" s="328"/>
    </row>
    <row r="122" spans="1:14" ht="18" customHeight="1" x14ac:dyDescent="0.2">
      <c r="A122" s="265" t="s">
        <v>79</v>
      </c>
      <c r="B122" s="833" t="s">
        <v>370</v>
      </c>
      <c r="C122" s="834"/>
      <c r="D122" s="835"/>
      <c r="E122" s="53"/>
      <c r="F122" s="53"/>
      <c r="G122" s="53"/>
      <c r="H122" s="198"/>
      <c r="I122" s="237">
        <f t="shared" ref="I122" si="8">IF($G$15=0,0,ROUND(H122/FplkmBS1,3))</f>
        <v>0</v>
      </c>
      <c r="J122" s="398"/>
      <c r="K122" s="318" t="s">
        <v>71</v>
      </c>
      <c r="L122" s="318"/>
      <c r="N122" s="328"/>
    </row>
    <row r="123" spans="1:14" ht="18" customHeight="1" x14ac:dyDescent="0.2">
      <c r="A123" s="265" t="s">
        <v>80</v>
      </c>
      <c r="B123" s="833" t="s">
        <v>50</v>
      </c>
      <c r="C123" s="834"/>
      <c r="D123" s="835"/>
      <c r="E123" s="53"/>
      <c r="F123" s="53"/>
      <c r="G123" s="53"/>
      <c r="H123" s="198"/>
      <c r="I123" s="237">
        <f t="shared" si="7"/>
        <v>0</v>
      </c>
      <c r="K123" s="318" t="s">
        <v>71</v>
      </c>
      <c r="L123" s="318"/>
      <c r="N123" s="328"/>
    </row>
    <row r="124" spans="1:14" ht="18" customHeight="1" x14ac:dyDescent="0.2">
      <c r="A124" s="238"/>
      <c r="B124" s="824" t="s">
        <v>86</v>
      </c>
      <c r="C124" s="825"/>
      <c r="D124" s="825"/>
      <c r="E124" s="825"/>
      <c r="F124" s="825"/>
      <c r="G124" s="826"/>
      <c r="H124" s="239">
        <f>ROUND(SUM(H120:H123),2)</f>
        <v>0</v>
      </c>
      <c r="I124" s="240">
        <f t="shared" si="7"/>
        <v>0</v>
      </c>
    </row>
    <row r="125" spans="1:14" s="19" customFormat="1" ht="9.9499999999999993" customHeight="1" x14ac:dyDescent="0.2">
      <c r="A125" s="30"/>
      <c r="B125" s="30"/>
      <c r="C125" s="30"/>
      <c r="D125" s="30"/>
      <c r="H125" s="201"/>
      <c r="K125" s="42"/>
      <c r="L125" s="42"/>
    </row>
    <row r="126" spans="1:14" ht="18" customHeight="1" x14ac:dyDescent="0.2">
      <c r="A126" s="216" t="s">
        <v>81</v>
      </c>
      <c r="B126" s="827" t="s">
        <v>132</v>
      </c>
      <c r="C126" s="828"/>
      <c r="D126" s="828"/>
      <c r="E126" s="828"/>
      <c r="F126" s="828"/>
      <c r="G126" s="828"/>
      <c r="H126" s="828"/>
      <c r="I126" s="829"/>
    </row>
    <row r="127" spans="1:14" ht="18" customHeight="1" x14ac:dyDescent="0.2">
      <c r="A127" s="265" t="s">
        <v>82</v>
      </c>
      <c r="B127" s="833" t="s">
        <v>90</v>
      </c>
      <c r="C127" s="834"/>
      <c r="D127" s="835"/>
      <c r="E127" s="53"/>
      <c r="F127" s="53"/>
      <c r="G127" s="53"/>
      <c r="H127" s="198"/>
      <c r="I127" s="237">
        <f t="shared" ref="I127:I132" si="9">IF($G$15=0,0,ROUND(H127/FplkmBS1,3))</f>
        <v>0</v>
      </c>
      <c r="K127" s="318" t="s">
        <v>71</v>
      </c>
      <c r="L127" s="318"/>
      <c r="N127" s="328"/>
    </row>
    <row r="128" spans="1:14" ht="18" customHeight="1" x14ac:dyDescent="0.2">
      <c r="A128" s="265" t="s">
        <v>83</v>
      </c>
      <c r="B128" s="387" t="s">
        <v>458</v>
      </c>
      <c r="C128" s="388"/>
      <c r="D128" s="389"/>
      <c r="E128" s="53"/>
      <c r="F128" s="53"/>
      <c r="G128" s="53"/>
      <c r="H128" s="198"/>
      <c r="I128" s="237">
        <f t="shared" si="9"/>
        <v>0</v>
      </c>
      <c r="K128" s="318" t="s">
        <v>71</v>
      </c>
      <c r="L128" s="318"/>
      <c r="M128" s="69"/>
      <c r="N128" s="328"/>
    </row>
    <row r="129" spans="1:14" ht="18" customHeight="1" x14ac:dyDescent="0.2">
      <c r="A129" s="265" t="s">
        <v>84</v>
      </c>
      <c r="B129" s="387" t="s">
        <v>459</v>
      </c>
      <c r="C129" s="388"/>
      <c r="D129" s="389"/>
      <c r="E129" s="53"/>
      <c r="F129" s="53"/>
      <c r="G129" s="53"/>
      <c r="H129" s="198"/>
      <c r="I129" s="237">
        <f t="shared" si="9"/>
        <v>0</v>
      </c>
      <c r="K129" s="317" t="s">
        <v>71</v>
      </c>
      <c r="L129" s="318"/>
      <c r="M129" s="69"/>
      <c r="N129" s="328"/>
    </row>
    <row r="130" spans="1:14" ht="18" customHeight="1" x14ac:dyDescent="0.2">
      <c r="A130" s="265" t="s">
        <v>344</v>
      </c>
      <c r="B130" s="833" t="s">
        <v>266</v>
      </c>
      <c r="C130" s="834"/>
      <c r="D130" s="835"/>
      <c r="E130" s="53"/>
      <c r="F130" s="53"/>
      <c r="G130" s="53"/>
      <c r="H130" s="198"/>
      <c r="I130" s="237">
        <f t="shared" si="9"/>
        <v>0</v>
      </c>
      <c r="K130" s="318" t="s">
        <v>71</v>
      </c>
      <c r="L130" s="318"/>
      <c r="M130" s="69"/>
      <c r="N130" s="328"/>
    </row>
    <row r="131" spans="1:14" ht="18" customHeight="1" x14ac:dyDescent="0.2">
      <c r="A131" s="787" t="s">
        <v>586</v>
      </c>
      <c r="B131" s="788" t="s">
        <v>587</v>
      </c>
      <c r="C131" s="789"/>
      <c r="D131" s="789"/>
      <c r="E131" s="790"/>
      <c r="F131" s="790"/>
      <c r="G131" s="791"/>
      <c r="H131" s="198"/>
      <c r="I131" s="792">
        <f>IF($G$15=0,0,ROUND(H131/FplkmBS1,3))</f>
        <v>0</v>
      </c>
      <c r="J131" s="793"/>
      <c r="K131" s="794" t="s">
        <v>71</v>
      </c>
      <c r="L131" s="794"/>
      <c r="M131" s="795"/>
      <c r="N131" s="796"/>
    </row>
    <row r="132" spans="1:14" ht="18" customHeight="1" x14ac:dyDescent="0.2">
      <c r="A132" s="238"/>
      <c r="B132" s="824" t="s">
        <v>85</v>
      </c>
      <c r="C132" s="825"/>
      <c r="D132" s="825"/>
      <c r="E132" s="825"/>
      <c r="F132" s="825"/>
      <c r="G132" s="826"/>
      <c r="H132" s="239">
        <f>ROUND(SUM(H127:H131),2)</f>
        <v>0</v>
      </c>
      <c r="I132" s="240">
        <f t="shared" si="9"/>
        <v>0</v>
      </c>
    </row>
    <row r="133" spans="1:14" ht="11.25" customHeight="1" x14ac:dyDescent="0.2">
      <c r="A133" s="43"/>
      <c r="B133" s="43"/>
      <c r="C133" s="43"/>
      <c r="D133" s="43"/>
      <c r="E133" s="43"/>
      <c r="F133" s="43"/>
      <c r="I133" s="43"/>
    </row>
    <row r="134" spans="1:14" ht="18" customHeight="1" x14ac:dyDescent="0.2">
      <c r="A134" s="216" t="s">
        <v>311</v>
      </c>
      <c r="B134" s="435" t="s">
        <v>312</v>
      </c>
      <c r="C134" s="436"/>
      <c r="D134" s="436"/>
      <c r="E134" s="436"/>
      <c r="F134" s="436"/>
      <c r="G134" s="436"/>
      <c r="H134" s="436"/>
      <c r="I134" s="437"/>
    </row>
    <row r="135" spans="1:14" ht="21" customHeight="1" x14ac:dyDescent="0.2">
      <c r="A135" s="265" t="s">
        <v>313</v>
      </c>
      <c r="B135" s="393" t="s">
        <v>316</v>
      </c>
      <c r="C135" s="394"/>
      <c r="D135" s="395"/>
      <c r="E135" s="438"/>
      <c r="F135" s="53"/>
      <c r="G135" s="53"/>
      <c r="H135" s="198"/>
      <c r="I135" s="237">
        <f>IF($G$15=0,0,ROUND(H135/FplkmBS1,3))</f>
        <v>0</v>
      </c>
      <c r="K135" s="346"/>
      <c r="L135" s="354" t="s">
        <v>71</v>
      </c>
      <c r="M135" s="342"/>
      <c r="N135" s="328"/>
    </row>
    <row r="136" spans="1:14" ht="18" customHeight="1" x14ac:dyDescent="0.2">
      <c r="A136" s="265" t="s">
        <v>423</v>
      </c>
      <c r="B136" s="837" t="s">
        <v>314</v>
      </c>
      <c r="C136" s="838"/>
      <c r="D136" s="839"/>
      <c r="E136" s="438"/>
      <c r="F136" s="53"/>
      <c r="G136" s="53"/>
      <c r="H136" s="198"/>
      <c r="I136" s="237">
        <f>IF($G$15=0,0,ROUND(H136/FplkmBS1,3))</f>
        <v>0</v>
      </c>
      <c r="K136" s="346"/>
      <c r="L136" s="354" t="s">
        <v>71</v>
      </c>
      <c r="M136" s="342"/>
      <c r="N136" s="328"/>
    </row>
    <row r="137" spans="1:14" ht="18" customHeight="1" x14ac:dyDescent="0.2">
      <c r="A137" s="439"/>
      <c r="B137" s="440"/>
      <c r="C137" s="441"/>
      <c r="D137" s="43"/>
      <c r="E137" s="442"/>
      <c r="F137" s="441"/>
      <c r="G137" s="443" t="s">
        <v>315</v>
      </c>
      <c r="H137" s="444">
        <f>ROUND(SUM(H135:H136),2)</f>
        <v>0</v>
      </c>
      <c r="I137" s="240">
        <f>IF($G$15=0,0,ROUND(H137/FplkmBS1,3))</f>
        <v>0</v>
      </c>
    </row>
    <row r="138" spans="1:14" ht="18" customHeight="1" x14ac:dyDescent="0.2">
      <c r="A138" s="249"/>
      <c r="B138" s="250"/>
      <c r="C138" s="250"/>
      <c r="D138" s="250"/>
      <c r="E138" s="251"/>
      <c r="F138" s="252"/>
      <c r="G138" s="253" t="s">
        <v>187</v>
      </c>
      <c r="H138" s="254">
        <f>H132+H124+H137</f>
        <v>0</v>
      </c>
      <c r="I138" s="240">
        <f>IF($G$15=0,0,ROUND(H138/FplkmBS1,3))</f>
        <v>0</v>
      </c>
    </row>
    <row r="139" spans="1:14" s="45" customFormat="1" ht="9.9499999999999993" customHeight="1" x14ac:dyDescent="0.2">
      <c r="A139" s="225" t="s">
        <v>0</v>
      </c>
      <c r="B139" s="226"/>
      <c r="C139" s="226"/>
      <c r="D139" s="226"/>
      <c r="E139" s="227"/>
      <c r="F139" s="228"/>
      <c r="G139" s="229"/>
      <c r="H139" s="247"/>
      <c r="I139" s="52"/>
      <c r="K139" s="66"/>
      <c r="L139" s="66"/>
    </row>
    <row r="140" spans="1:14" ht="18" customHeight="1" x14ac:dyDescent="0.2">
      <c r="A140" s="275" t="s">
        <v>133</v>
      </c>
      <c r="B140" s="848" t="s">
        <v>420</v>
      </c>
      <c r="C140" s="848"/>
      <c r="D140" s="848"/>
      <c r="E140" s="848"/>
      <c r="F140" s="848"/>
      <c r="G140" s="848"/>
      <c r="H140" s="271">
        <f>SUM(H34,H45,H51,H61,H67,H81,H97,H106,H112,H124,H132,H137)</f>
        <v>196000</v>
      </c>
      <c r="I140" s="240">
        <f>IF($G$15=0,0,ROUND(H140/FplkmBS1,3))</f>
        <v>4.2999999999999997E-2</v>
      </c>
    </row>
    <row r="141" spans="1:14" ht="23.25" customHeight="1" x14ac:dyDescent="0.2">
      <c r="A141"/>
      <c r="B141"/>
      <c r="C141"/>
      <c r="D141"/>
      <c r="E141"/>
      <c r="F141"/>
      <c r="G141"/>
      <c r="H141"/>
      <c r="I141"/>
    </row>
    <row r="142" spans="1:14" ht="9" customHeight="1" x14ac:dyDescent="0.2">
      <c r="A142" s="137"/>
      <c r="B142" s="25"/>
      <c r="C142" s="25"/>
      <c r="D142" s="25"/>
      <c r="E142" s="26"/>
      <c r="F142" s="27"/>
      <c r="G142" s="28"/>
      <c r="H142" s="199"/>
      <c r="I142" s="40"/>
      <c r="K142" s="853" t="s">
        <v>261</v>
      </c>
      <c r="L142" s="853"/>
    </row>
    <row r="143" spans="1:14" ht="36" x14ac:dyDescent="0.2">
      <c r="A143" s="235" t="s">
        <v>2</v>
      </c>
      <c r="B143" s="405" t="s">
        <v>3</v>
      </c>
      <c r="C143" s="665" t="s">
        <v>18</v>
      </c>
      <c r="D143" s="665" t="s">
        <v>1</v>
      </c>
      <c r="E143" s="665" t="s">
        <v>29</v>
      </c>
      <c r="F143" s="260" t="s">
        <v>409</v>
      </c>
      <c r="G143" s="260" t="s">
        <v>417</v>
      </c>
      <c r="H143" s="665" t="s">
        <v>416</v>
      </c>
      <c r="I143" s="665" t="s">
        <v>418</v>
      </c>
      <c r="K143" s="665" t="s">
        <v>262</v>
      </c>
      <c r="L143" s="665" t="s">
        <v>263</v>
      </c>
      <c r="N143" s="170" t="s">
        <v>322</v>
      </c>
    </row>
    <row r="144" spans="1:14" x14ac:dyDescent="0.2">
      <c r="A144" s="39"/>
      <c r="B144" s="34"/>
      <c r="C144" s="34"/>
      <c r="D144" s="36"/>
      <c r="E144" s="37"/>
      <c r="F144" s="38"/>
      <c r="G144" s="38"/>
      <c r="H144" s="40"/>
      <c r="I144" s="40"/>
    </row>
    <row r="145" spans="1:14" ht="20.25" customHeight="1" x14ac:dyDescent="0.2">
      <c r="A145" s="854" t="s">
        <v>419</v>
      </c>
      <c r="B145" s="855"/>
      <c r="C145" s="855"/>
      <c r="D145" s="855"/>
      <c r="E145" s="855"/>
      <c r="F145" s="855"/>
      <c r="G145" s="855"/>
      <c r="H145" s="855"/>
      <c r="I145" s="856"/>
    </row>
    <row r="146" spans="1:14" ht="20.25" customHeight="1" x14ac:dyDescent="0.2">
      <c r="A146" s="265" t="s">
        <v>240</v>
      </c>
      <c r="B146" s="700" t="s">
        <v>72</v>
      </c>
      <c r="C146" s="60"/>
      <c r="D146" s="55" t="s">
        <v>51</v>
      </c>
      <c r="E146" s="607"/>
      <c r="F146" s="198"/>
      <c r="G146" s="198"/>
      <c r="H146" s="237">
        <f>IF($G$15=0,0,ROUND(F146/FplkmBS1,3))</f>
        <v>0</v>
      </c>
      <c r="I146" s="237">
        <f>IF($G$15=0,0,ROUND(G146/FplkmBS1,3))</f>
        <v>0</v>
      </c>
      <c r="K146" s="318" t="s">
        <v>71</v>
      </c>
      <c r="L146" s="318"/>
      <c r="N146" s="328"/>
    </row>
    <row r="147" spans="1:14" ht="20.25" customHeight="1" x14ac:dyDescent="0.2">
      <c r="A147" s="265" t="s">
        <v>241</v>
      </c>
      <c r="B147" s="700" t="s">
        <v>294</v>
      </c>
      <c r="C147" s="60"/>
      <c r="D147" s="55" t="s">
        <v>51</v>
      </c>
      <c r="E147" s="607"/>
      <c r="F147" s="198"/>
      <c r="G147" s="198"/>
      <c r="H147" s="237">
        <f t="shared" ref="H147:H152" si="10">IF($G$15=0,0,ROUND(F147/FplkmBS1,3))</f>
        <v>0</v>
      </c>
      <c r="I147" s="237">
        <f t="shared" ref="I147:I158" si="11">IF($G$15=0,0,ROUND(G147/FplkmBS1,3))</f>
        <v>0</v>
      </c>
      <c r="K147" s="318" t="s">
        <v>71</v>
      </c>
      <c r="L147" s="318"/>
      <c r="N147" s="328"/>
    </row>
    <row r="148" spans="1:14" ht="19.5" customHeight="1" x14ac:dyDescent="0.2">
      <c r="A148" s="265" t="s">
        <v>411</v>
      </c>
      <c r="B148" s="700" t="s">
        <v>368</v>
      </c>
      <c r="C148" s="60"/>
      <c r="D148" s="55" t="s">
        <v>51</v>
      </c>
      <c r="E148" s="607"/>
      <c r="F148" s="198"/>
      <c r="G148" s="198"/>
      <c r="H148" s="237">
        <f t="shared" si="10"/>
        <v>0</v>
      </c>
      <c r="I148" s="237">
        <f t="shared" si="11"/>
        <v>0</v>
      </c>
      <c r="K148" s="318" t="s">
        <v>71</v>
      </c>
      <c r="L148" s="318"/>
      <c r="N148" s="328"/>
    </row>
    <row r="149" spans="1:14" ht="21" customHeight="1" x14ac:dyDescent="0.2">
      <c r="A149" s="265" t="s">
        <v>412</v>
      </c>
      <c r="B149" s="666" t="s">
        <v>369</v>
      </c>
      <c r="C149" s="60"/>
      <c r="D149" s="55" t="s">
        <v>51</v>
      </c>
      <c r="E149" s="607"/>
      <c r="F149" s="198"/>
      <c r="G149" s="198"/>
      <c r="H149" s="237">
        <f t="shared" si="10"/>
        <v>0</v>
      </c>
      <c r="I149" s="237">
        <f t="shared" si="11"/>
        <v>0</v>
      </c>
      <c r="K149" s="318" t="s">
        <v>71</v>
      </c>
      <c r="L149" s="318"/>
      <c r="N149" s="328"/>
    </row>
    <row r="150" spans="1:14" ht="22.5" customHeight="1" x14ac:dyDescent="0.2">
      <c r="A150" s="265" t="s">
        <v>413</v>
      </c>
      <c r="B150" s="700" t="s">
        <v>343</v>
      </c>
      <c r="C150" s="53"/>
      <c r="D150" s="53"/>
      <c r="E150" s="53"/>
      <c r="F150" s="198"/>
      <c r="G150" s="198"/>
      <c r="H150" s="237">
        <f t="shared" si="10"/>
        <v>0</v>
      </c>
      <c r="I150" s="237">
        <f t="shared" si="11"/>
        <v>0</v>
      </c>
      <c r="K150" s="354" t="s">
        <v>71</v>
      </c>
      <c r="L150" s="354"/>
      <c r="M150" s="342"/>
      <c r="N150" s="328"/>
    </row>
    <row r="151" spans="1:14" ht="24" customHeight="1" x14ac:dyDescent="0.2">
      <c r="A151" s="265" t="s">
        <v>414</v>
      </c>
      <c r="B151" s="700" t="s">
        <v>135</v>
      </c>
      <c r="C151" s="53"/>
      <c r="D151" s="53"/>
      <c r="E151" s="53"/>
      <c r="F151" s="198"/>
      <c r="G151" s="198"/>
      <c r="H151" s="237">
        <f t="shared" si="10"/>
        <v>0</v>
      </c>
      <c r="I151" s="237">
        <f t="shared" si="11"/>
        <v>0</v>
      </c>
      <c r="K151" s="354" t="s">
        <v>71</v>
      </c>
      <c r="L151" s="354"/>
      <c r="M151" s="342"/>
      <c r="N151" s="328"/>
    </row>
    <row r="152" spans="1:14" ht="21" customHeight="1" x14ac:dyDescent="0.2">
      <c r="A152" s="265" t="s">
        <v>415</v>
      </c>
      <c r="B152" s="700" t="s">
        <v>92</v>
      </c>
      <c r="C152" s="53"/>
      <c r="D152" s="53"/>
      <c r="E152" s="53"/>
      <c r="F152" s="198"/>
      <c r="G152" s="198"/>
      <c r="H152" s="237">
        <f t="shared" si="10"/>
        <v>0</v>
      </c>
      <c r="I152" s="237">
        <f t="shared" si="11"/>
        <v>0</v>
      </c>
      <c r="K152" s="354" t="s">
        <v>71</v>
      </c>
      <c r="L152" s="354"/>
      <c r="M152" s="342"/>
      <c r="N152" s="328"/>
    </row>
    <row r="153" spans="1:14" ht="21" customHeight="1" x14ac:dyDescent="0.2">
      <c r="A153" s="265" t="s">
        <v>424</v>
      </c>
      <c r="B153" s="700" t="s">
        <v>292</v>
      </c>
      <c r="C153" s="53"/>
      <c r="D153" s="53"/>
      <c r="E153" s="53"/>
      <c r="F153" s="198"/>
      <c r="G153" s="198"/>
      <c r="H153" s="237">
        <f t="shared" ref="H153:H158" si="12">IF($G$15=0,0,ROUND(F153/FplkmBS1,3))</f>
        <v>0</v>
      </c>
      <c r="I153" s="237">
        <f t="shared" ref="I153:I157" si="13">IF($G$15=0,0,ROUND(G153/FplkmBS1,3))</f>
        <v>0</v>
      </c>
      <c r="K153" s="354" t="s">
        <v>71</v>
      </c>
      <c r="L153" s="354"/>
      <c r="M153" s="342"/>
      <c r="N153" s="328"/>
    </row>
    <row r="154" spans="1:14" ht="21" customHeight="1" x14ac:dyDescent="0.2">
      <c r="A154" s="265" t="s">
        <v>425</v>
      </c>
      <c r="B154" s="700" t="s">
        <v>429</v>
      </c>
      <c r="C154" s="53"/>
      <c r="D154" s="53"/>
      <c r="E154" s="53"/>
      <c r="F154" s="53"/>
      <c r="G154" s="198"/>
      <c r="H154" s="237">
        <f t="shared" si="12"/>
        <v>0</v>
      </c>
      <c r="I154" s="237">
        <f t="shared" si="13"/>
        <v>0</v>
      </c>
      <c r="K154" s="354" t="s">
        <v>71</v>
      </c>
      <c r="L154" s="354"/>
      <c r="M154" s="342"/>
      <c r="N154" s="328"/>
    </row>
    <row r="155" spans="1:14" ht="27" customHeight="1" x14ac:dyDescent="0.2">
      <c r="A155" s="265" t="s">
        <v>426</v>
      </c>
      <c r="B155" s="700" t="s">
        <v>430</v>
      </c>
      <c r="C155" s="60"/>
      <c r="D155" s="55" t="s">
        <v>433</v>
      </c>
      <c r="E155" s="607"/>
      <c r="F155" s="53"/>
      <c r="G155" s="719">
        <f>ROUND(C155*E155,2)</f>
        <v>0</v>
      </c>
      <c r="H155" s="237">
        <f t="shared" si="12"/>
        <v>0</v>
      </c>
      <c r="I155" s="237">
        <f t="shared" si="13"/>
        <v>0</v>
      </c>
      <c r="K155" s="354" t="s">
        <v>71</v>
      </c>
      <c r="L155" s="354"/>
      <c r="M155" s="342"/>
      <c r="N155" s="328"/>
    </row>
    <row r="156" spans="1:14" ht="21" customHeight="1" x14ac:dyDescent="0.2">
      <c r="A156" s="265" t="s">
        <v>427</v>
      </c>
      <c r="B156" s="700" t="s">
        <v>431</v>
      </c>
      <c r="C156" s="53"/>
      <c r="D156" s="53"/>
      <c r="E156" s="53"/>
      <c r="F156" s="53"/>
      <c r="G156" s="198"/>
      <c r="H156" s="237">
        <f t="shared" si="12"/>
        <v>0</v>
      </c>
      <c r="I156" s="237">
        <f t="shared" si="13"/>
        <v>0</v>
      </c>
      <c r="K156" s="354" t="s">
        <v>71</v>
      </c>
      <c r="L156" s="354"/>
      <c r="M156" s="342"/>
      <c r="N156" s="328"/>
    </row>
    <row r="157" spans="1:14" ht="21.75" customHeight="1" x14ac:dyDescent="0.2">
      <c r="A157" s="265" t="s">
        <v>428</v>
      </c>
      <c r="B157" s="700" t="s">
        <v>432</v>
      </c>
      <c r="C157" s="53"/>
      <c r="D157" s="53"/>
      <c r="E157" s="53"/>
      <c r="F157" s="53"/>
      <c r="G157" s="198"/>
      <c r="H157" s="237">
        <f t="shared" si="12"/>
        <v>0</v>
      </c>
      <c r="I157" s="237">
        <f t="shared" si="13"/>
        <v>0</v>
      </c>
      <c r="K157" s="354" t="s">
        <v>71</v>
      </c>
      <c r="L157" s="354"/>
      <c r="N157" s="328"/>
    </row>
    <row r="158" spans="1:14" ht="18.75" customHeight="1" x14ac:dyDescent="0.2">
      <c r="A158" s="857" t="s">
        <v>410</v>
      </c>
      <c r="B158" s="858"/>
      <c r="C158" s="858"/>
      <c r="D158" s="858"/>
      <c r="E158" s="858"/>
      <c r="F158" s="444">
        <f>ROUND(SUM(F146:F157),2)</f>
        <v>0</v>
      </c>
      <c r="G158" s="444">
        <f>ROUND(SUM(G146:G157),2)</f>
        <v>0</v>
      </c>
      <c r="H158" s="240">
        <f t="shared" si="12"/>
        <v>0</v>
      </c>
      <c r="I158" s="240">
        <f t="shared" si="11"/>
        <v>0</v>
      </c>
    </row>
    <row r="159" spans="1:14" s="19" customFormat="1" ht="18" customHeight="1" x14ac:dyDescent="0.2">
      <c r="A159" s="73"/>
      <c r="B159" s="74"/>
      <c r="C159" s="74"/>
      <c r="D159" s="74"/>
      <c r="E159" s="75"/>
      <c r="F159" s="76"/>
      <c r="G159" s="77"/>
      <c r="H159" s="202"/>
      <c r="I159" s="78"/>
      <c r="J159" s="72"/>
      <c r="K159" s="79"/>
      <c r="L159" s="79"/>
      <c r="M159" s="43"/>
      <c r="N159" s="43"/>
    </row>
    <row r="160" spans="1:14" s="19" customFormat="1" ht="23.25" customHeight="1" x14ac:dyDescent="0.2">
      <c r="A160" s="275" t="s">
        <v>421</v>
      </c>
      <c r="B160" s="848" t="s">
        <v>422</v>
      </c>
      <c r="C160" s="848"/>
      <c r="D160" s="848"/>
      <c r="E160" s="848"/>
      <c r="F160" s="848"/>
      <c r="G160" s="848"/>
      <c r="H160" s="271">
        <f>SUM(H140+F158+G158)</f>
        <v>196000</v>
      </c>
      <c r="I160" s="240">
        <f>IF($G$15=0,0,ROUND(H160/FplkmBS1,3))</f>
        <v>4.2999999999999997E-2</v>
      </c>
      <c r="J160" s="43"/>
      <c r="K160" s="42"/>
      <c r="L160" s="42"/>
      <c r="M160" s="43"/>
      <c r="N160" s="43"/>
    </row>
    <row r="161" spans="1:14" customFormat="1" ht="18" customHeight="1" x14ac:dyDescent="0.2"/>
    <row r="162" spans="1:14" s="19" customFormat="1" ht="34.5" customHeight="1" x14ac:dyDescent="0.2">
      <c r="A162" s="235" t="s">
        <v>2</v>
      </c>
      <c r="B162" s="830" t="s">
        <v>3</v>
      </c>
      <c r="C162" s="831"/>
      <c r="D162" s="832"/>
      <c r="E162" s="397" t="s">
        <v>18</v>
      </c>
      <c r="F162" s="397" t="s">
        <v>1</v>
      </c>
      <c r="G162" s="397" t="s">
        <v>29</v>
      </c>
      <c r="H162" s="260" t="s">
        <v>30</v>
      </c>
      <c r="I162" s="397" t="s">
        <v>69</v>
      </c>
      <c r="K162" s="42"/>
      <c r="L162" s="42"/>
    </row>
    <row r="163" spans="1:14" s="19" customFormat="1" ht="9.75" customHeight="1" x14ac:dyDescent="0.2">
      <c r="A163" s="225" t="s">
        <v>0</v>
      </c>
      <c r="B163" s="226"/>
      <c r="C163" s="226"/>
      <c r="D163" s="226"/>
      <c r="E163" s="227"/>
      <c r="F163" s="228"/>
      <c r="G163" s="229"/>
      <c r="H163" s="247"/>
      <c r="I163" s="52"/>
      <c r="J163"/>
      <c r="K163"/>
      <c r="L163"/>
      <c r="M163"/>
      <c r="N163"/>
    </row>
    <row r="164" spans="1:14" s="19" customFormat="1" ht="18" customHeight="1" x14ac:dyDescent="0.2">
      <c r="A164" s="224" t="s">
        <v>448</v>
      </c>
      <c r="B164" s="390" t="s">
        <v>46</v>
      </c>
      <c r="C164" s="390"/>
      <c r="D164" s="390"/>
      <c r="E164" s="230"/>
      <c r="F164" s="231"/>
      <c r="G164" s="232"/>
      <c r="H164" s="256"/>
      <c r="I164" s="232"/>
      <c r="J164" s="261"/>
      <c r="K164" s="234"/>
      <c r="L164" s="234"/>
      <c r="M164" s="234"/>
      <c r="N164" s="234"/>
    </row>
    <row r="165" spans="1:14" s="19" customFormat="1" ht="18" customHeight="1" x14ac:dyDescent="0.2">
      <c r="A165" s="30"/>
      <c r="B165" s="30"/>
      <c r="C165" s="30"/>
      <c r="D165" s="30"/>
      <c r="H165" s="201"/>
      <c r="K165" s="42"/>
      <c r="L165" s="42"/>
    </row>
    <row r="166" spans="1:14" s="19" customFormat="1" ht="18" customHeight="1" x14ac:dyDescent="0.2">
      <c r="A166" s="216" t="s">
        <v>449</v>
      </c>
      <c r="B166" s="827" t="s">
        <v>500</v>
      </c>
      <c r="C166" s="828"/>
      <c r="D166" s="828"/>
      <c r="E166" s="828"/>
      <c r="F166" s="828"/>
      <c r="G166" s="828"/>
      <c r="H166" s="828"/>
      <c r="I166" s="829"/>
      <c r="K166" s="42"/>
      <c r="L166" s="42"/>
      <c r="M166" s="859"/>
      <c r="N166" s="859"/>
    </row>
    <row r="167" spans="1:14" s="19" customFormat="1" ht="19.5" customHeight="1" x14ac:dyDescent="0.2">
      <c r="A167" s="217" t="s">
        <v>450</v>
      </c>
      <c r="B167" s="821" t="s">
        <v>345</v>
      </c>
      <c r="C167" s="822"/>
      <c r="D167" s="823"/>
      <c r="E167" s="272">
        <f>G13</f>
        <v>3192640.5019999999</v>
      </c>
      <c r="F167" s="273" t="s">
        <v>21</v>
      </c>
      <c r="G167" s="274"/>
      <c r="H167" s="259">
        <f>ROUND(E167*G167,2)</f>
        <v>0</v>
      </c>
      <c r="I167" s="237">
        <f t="shared" ref="I167:I168" si="14">IF($G$15=0,0,ROUND(H167/FplkmBS1,3))</f>
        <v>0</v>
      </c>
      <c r="K167" s="42"/>
      <c r="L167" s="42"/>
      <c r="M167" s="859"/>
      <c r="N167" s="859"/>
    </row>
    <row r="168" spans="1:14" s="19" customFormat="1" ht="18" customHeight="1" x14ac:dyDescent="0.2">
      <c r="A168" s="217" t="s">
        <v>451</v>
      </c>
      <c r="B168" s="384" t="s">
        <v>371</v>
      </c>
      <c r="C168" s="385"/>
      <c r="D168" s="385"/>
      <c r="E168" s="272">
        <f>G14</f>
        <v>1322748.7819999999</v>
      </c>
      <c r="F168" s="273" t="s">
        <v>21</v>
      </c>
      <c r="G168" s="274"/>
      <c r="H168" s="259">
        <f>ROUND(E168*G168,2)</f>
        <v>0</v>
      </c>
      <c r="I168" s="237">
        <f t="shared" si="14"/>
        <v>0</v>
      </c>
      <c r="K168" s="42"/>
      <c r="L168" s="42"/>
      <c r="M168" s="859"/>
      <c r="N168" s="859"/>
    </row>
    <row r="169" spans="1:14" s="19" customFormat="1" ht="18" customHeight="1" x14ac:dyDescent="0.2">
      <c r="A169" s="238"/>
      <c r="B169" s="824" t="s">
        <v>455</v>
      </c>
      <c r="C169" s="825"/>
      <c r="D169" s="825"/>
      <c r="E169" s="825"/>
      <c r="F169" s="825"/>
      <c r="G169" s="826"/>
      <c r="H169" s="239">
        <f>ROUND(SUM(H167:H168),2)</f>
        <v>0</v>
      </c>
      <c r="I169" s="240">
        <f>IF($G$15=0,0,ROUND(H169/FplkmBS1,3))</f>
        <v>0</v>
      </c>
      <c r="K169" s="42"/>
      <c r="L169" s="42"/>
      <c r="M169" s="859"/>
      <c r="N169" s="859"/>
    </row>
    <row r="170" spans="1:14" s="19" customFormat="1" ht="18" customHeight="1" x14ac:dyDescent="0.2">
      <c r="A170" s="30"/>
      <c r="B170" s="30"/>
      <c r="C170" s="30"/>
      <c r="D170" s="30"/>
      <c r="H170" s="201"/>
      <c r="K170" s="42"/>
      <c r="L170" s="42"/>
      <c r="M170" s="859"/>
      <c r="N170" s="859"/>
    </row>
    <row r="171" spans="1:14" s="19" customFormat="1" ht="18" customHeight="1" x14ac:dyDescent="0.2">
      <c r="A171" s="216" t="s">
        <v>452</v>
      </c>
      <c r="B171" s="827" t="s">
        <v>501</v>
      </c>
      <c r="C171" s="828"/>
      <c r="D171" s="828"/>
      <c r="E171" s="828"/>
      <c r="F171" s="828"/>
      <c r="G171" s="828"/>
      <c r="H171" s="828"/>
      <c r="I171" s="829"/>
      <c r="K171" s="42"/>
      <c r="L171" s="42"/>
      <c r="M171" s="859"/>
      <c r="N171" s="859"/>
    </row>
    <row r="172" spans="1:14" s="19" customFormat="1" ht="18.75" customHeight="1" x14ac:dyDescent="0.2">
      <c r="A172" s="217" t="s">
        <v>453</v>
      </c>
      <c r="B172" s="821" t="str">
        <f>B167</f>
        <v>TLBV</v>
      </c>
      <c r="C172" s="822"/>
      <c r="D172" s="822"/>
      <c r="E172" s="822"/>
      <c r="F172" s="822"/>
      <c r="G172" s="823"/>
      <c r="H172" s="198"/>
      <c r="I172" s="237">
        <f>IF($G$15=0,0,ROUND(H172/FplkmBS1,3))</f>
        <v>0</v>
      </c>
      <c r="K172" s="42"/>
      <c r="L172" s="42"/>
      <c r="M172" s="859"/>
      <c r="N172" s="859"/>
    </row>
    <row r="173" spans="1:14" s="19" customFormat="1" ht="18" customHeight="1" x14ac:dyDescent="0.2">
      <c r="A173" s="217" t="s">
        <v>454</v>
      </c>
      <c r="B173" s="384" t="s">
        <v>371</v>
      </c>
      <c r="C173" s="385"/>
      <c r="D173" s="385"/>
      <c r="E173" s="385"/>
      <c r="F173" s="385"/>
      <c r="G173" s="386"/>
      <c r="H173" s="198"/>
      <c r="I173" s="237">
        <f>IF($G$15=0,0,ROUND(H173/FplkmBS1,3))</f>
        <v>0</v>
      </c>
      <c r="K173" s="42"/>
      <c r="L173" s="42"/>
      <c r="M173" s="859"/>
      <c r="N173" s="859"/>
    </row>
    <row r="174" spans="1:14" s="19" customFormat="1" ht="20.100000000000001" customHeight="1" x14ac:dyDescent="0.2">
      <c r="A174" s="238"/>
      <c r="B174" s="824" t="s">
        <v>456</v>
      </c>
      <c r="C174" s="825"/>
      <c r="D174" s="825"/>
      <c r="E174" s="825"/>
      <c r="F174" s="825"/>
      <c r="G174" s="826"/>
      <c r="H174" s="239">
        <f>ROUND(SUM(H172:H173),2)</f>
        <v>0</v>
      </c>
      <c r="I174" s="240">
        <f>IF($G$15=0,0,ROUND(H174/FplkmBS1,3))</f>
        <v>0</v>
      </c>
      <c r="K174" s="42"/>
      <c r="L174" s="42"/>
    </row>
    <row r="175" spans="1:14" s="19" customFormat="1" ht="20.100000000000001" customHeight="1" x14ac:dyDescent="0.2">
      <c r="A175" s="30"/>
      <c r="B175" s="30"/>
      <c r="C175" s="30"/>
      <c r="D175" s="30"/>
      <c r="K175" s="42"/>
      <c r="L175" s="42"/>
    </row>
    <row r="176" spans="1:14" s="19" customFormat="1" ht="20.100000000000001" customHeight="1" x14ac:dyDescent="0.2">
      <c r="A176" s="270"/>
      <c r="B176" s="861" t="s">
        <v>457</v>
      </c>
      <c r="C176" s="861"/>
      <c r="D176" s="861"/>
      <c r="E176" s="861"/>
      <c r="F176" s="861"/>
      <c r="G176" s="861"/>
      <c r="H176" s="271">
        <f>H169+H174</f>
        <v>0</v>
      </c>
      <c r="I176" s="240">
        <f>IF($G$15=0,0,ROUND(H176/FplkmBS1,3))</f>
        <v>0</v>
      </c>
      <c r="J176" s="30"/>
      <c r="K176" s="66"/>
      <c r="L176" s="66"/>
    </row>
    <row r="177" spans="1:14" s="19" customFormat="1" ht="20.100000000000001" customHeight="1" x14ac:dyDescent="0.2">
      <c r="A177" s="30"/>
      <c r="B177" s="30"/>
      <c r="C177" s="30"/>
      <c r="D177" s="30"/>
      <c r="E177" s="30"/>
      <c r="F177" s="30"/>
      <c r="G177" s="30"/>
      <c r="H177" s="277"/>
      <c r="I177" s="30"/>
      <c r="J177" s="30"/>
      <c r="K177" s="66"/>
      <c r="L177" s="66"/>
    </row>
    <row r="178" spans="1:14" s="19" customFormat="1" ht="20.100000000000001" customHeight="1" x14ac:dyDescent="0.2">
      <c r="A178" s="840"/>
      <c r="B178" s="840"/>
      <c r="C178" s="840"/>
      <c r="D178" s="840"/>
      <c r="E178" s="840"/>
      <c r="F178" s="840"/>
      <c r="G178" s="840"/>
      <c r="H178" s="840"/>
      <c r="I178" s="30"/>
      <c r="J178" s="30"/>
      <c r="K178" s="66"/>
      <c r="L178" s="66"/>
    </row>
    <row r="179" spans="1:14" s="19" customFormat="1" ht="20.100000000000001" customHeight="1" x14ac:dyDescent="0.2">
      <c r="A179" s="30"/>
      <c r="B179" s="30"/>
      <c r="C179" s="30"/>
      <c r="D179" s="30"/>
      <c r="E179" s="30"/>
      <c r="F179" s="30"/>
      <c r="G179" s="30"/>
      <c r="H179" s="30"/>
      <c r="I179" s="30"/>
      <c r="J179" s="30"/>
      <c r="K179" s="66"/>
      <c r="L179" s="66"/>
    </row>
    <row r="180" spans="1:14" ht="9.9499999999999993" customHeight="1" x14ac:dyDescent="0.2">
      <c r="A180" s="30"/>
      <c r="B180" s="30"/>
      <c r="C180" s="30"/>
      <c r="D180" s="30"/>
      <c r="E180" s="30"/>
      <c r="F180" s="30"/>
      <c r="G180" s="30"/>
      <c r="H180" s="30"/>
      <c r="I180" s="30"/>
      <c r="J180" s="30"/>
      <c r="K180" s="66"/>
      <c r="L180" s="66"/>
      <c r="M180" s="19"/>
      <c r="N180" s="19"/>
    </row>
    <row r="181" spans="1:14" ht="9.9499999999999993" customHeight="1" x14ac:dyDescent="0.2">
      <c r="A181" s="30"/>
      <c r="B181" s="30"/>
      <c r="C181" s="30"/>
      <c r="D181" s="30"/>
      <c r="E181" s="30"/>
      <c r="F181" s="30"/>
      <c r="G181" s="30"/>
      <c r="H181" s="30"/>
      <c r="I181" s="30"/>
      <c r="J181" s="30"/>
      <c r="K181" s="66"/>
      <c r="L181" s="66"/>
      <c r="M181" s="19"/>
      <c r="N181" s="19"/>
    </row>
    <row r="182" spans="1:14" ht="9.9499999999999993" customHeight="1" x14ac:dyDescent="0.2">
      <c r="A182" s="30"/>
      <c r="B182" s="30"/>
      <c r="C182" s="30"/>
      <c r="D182" s="30"/>
      <c r="E182" s="30"/>
      <c r="F182" s="30"/>
      <c r="G182" s="30"/>
      <c r="H182" s="30"/>
      <c r="I182" s="30"/>
      <c r="J182" s="45"/>
      <c r="K182" s="66"/>
      <c r="L182" s="66"/>
    </row>
    <row r="183" spans="1:14" x14ac:dyDescent="0.2">
      <c r="A183" s="30"/>
      <c r="B183" s="30"/>
      <c r="C183" s="30"/>
      <c r="D183" s="30"/>
      <c r="E183" s="30"/>
      <c r="F183" s="30"/>
      <c r="G183" s="30"/>
      <c r="H183" s="30"/>
      <c r="I183" s="30"/>
      <c r="J183" s="45"/>
      <c r="K183" s="66"/>
      <c r="L183" s="66"/>
    </row>
    <row r="184" spans="1:14" x14ac:dyDescent="0.2">
      <c r="A184" s="30"/>
      <c r="B184" s="30"/>
      <c r="C184" s="30"/>
      <c r="D184" s="30"/>
      <c r="E184" s="30"/>
      <c r="F184" s="30"/>
      <c r="G184" s="30"/>
      <c r="H184" s="30"/>
      <c r="I184" s="30"/>
      <c r="J184" s="45"/>
      <c r="K184" s="66"/>
      <c r="L184" s="66"/>
    </row>
    <row r="185" spans="1:14" x14ac:dyDescent="0.2">
      <c r="A185" s="39"/>
      <c r="B185" s="34"/>
      <c r="C185" s="34"/>
      <c r="D185" s="34"/>
      <c r="E185" s="36"/>
      <c r="F185" s="37"/>
      <c r="G185" s="38"/>
      <c r="H185" s="38"/>
      <c r="I185" s="40"/>
      <c r="J185" s="45"/>
      <c r="K185" s="66"/>
      <c r="L185" s="66"/>
    </row>
    <row r="186" spans="1:14" x14ac:dyDescent="0.2">
      <c r="A186" s="39"/>
      <c r="B186" s="34"/>
      <c r="C186" s="34"/>
      <c r="D186" s="34"/>
      <c r="E186" s="36"/>
      <c r="F186" s="37"/>
      <c r="G186" s="38"/>
      <c r="H186" s="38"/>
      <c r="I186" s="40"/>
      <c r="J186" s="45"/>
      <c r="K186" s="66"/>
      <c r="L186" s="66"/>
    </row>
    <row r="187" spans="1:14" x14ac:dyDescent="0.2">
      <c r="A187" s="39"/>
      <c r="B187" s="34"/>
      <c r="C187" s="34"/>
      <c r="D187" s="34"/>
      <c r="E187" s="36"/>
      <c r="F187" s="37"/>
      <c r="G187" s="38"/>
      <c r="H187" s="38"/>
      <c r="I187" s="40"/>
      <c r="J187" s="45"/>
      <c r="K187" s="66"/>
      <c r="L187" s="66"/>
    </row>
    <row r="188" spans="1:14" x14ac:dyDescent="0.2">
      <c r="A188" s="45"/>
      <c r="B188" s="45"/>
      <c r="C188" s="45"/>
      <c r="D188" s="45"/>
      <c r="E188" s="45"/>
      <c r="F188" s="45"/>
      <c r="G188" s="45"/>
      <c r="H188" s="45"/>
      <c r="I188" s="278"/>
      <c r="J188" s="45"/>
      <c r="K188" s="66"/>
      <c r="L188" s="66"/>
    </row>
    <row r="189" spans="1:14" x14ac:dyDescent="0.2">
      <c r="A189" s="41"/>
      <c r="B189" s="2"/>
      <c r="E189" s="279"/>
      <c r="F189" s="280"/>
      <c r="G189" s="45"/>
      <c r="H189" s="45"/>
      <c r="I189" s="278"/>
      <c r="J189" s="45"/>
      <c r="K189" s="66"/>
      <c r="L189" s="66"/>
    </row>
    <row r="190" spans="1:14" x14ac:dyDescent="0.2">
      <c r="A190" s="41"/>
      <c r="B190" s="2"/>
      <c r="E190" s="279"/>
      <c r="F190" s="280"/>
      <c r="G190" s="45"/>
      <c r="H190" s="45"/>
      <c r="I190" s="278"/>
      <c r="J190" s="45"/>
      <c r="K190" s="66"/>
      <c r="L190" s="66"/>
    </row>
    <row r="191" spans="1:14" x14ac:dyDescent="0.2">
      <c r="A191" s="41"/>
      <c r="B191" s="2"/>
      <c r="E191" s="279"/>
      <c r="F191" s="280"/>
      <c r="G191" s="45"/>
      <c r="H191" s="45"/>
      <c r="I191" s="278"/>
      <c r="J191" s="45"/>
      <c r="K191" s="66"/>
      <c r="L191" s="66"/>
    </row>
    <row r="192" spans="1:14" x14ac:dyDescent="0.2">
      <c r="A192" s="41"/>
      <c r="B192" s="2"/>
      <c r="E192" s="279"/>
      <c r="F192" s="280"/>
      <c r="G192" s="45"/>
      <c r="H192" s="45"/>
      <c r="I192" s="278"/>
      <c r="J192" s="45"/>
      <c r="K192" s="66"/>
      <c r="L192" s="66"/>
    </row>
    <row r="193" spans="1:12" x14ac:dyDescent="0.2">
      <c r="A193" s="41"/>
      <c r="B193" s="2"/>
      <c r="E193" s="279"/>
      <c r="F193" s="280"/>
      <c r="G193" s="45"/>
      <c r="H193" s="45"/>
      <c r="I193" s="278"/>
      <c r="J193" s="45"/>
      <c r="K193" s="66"/>
      <c r="L193" s="66"/>
    </row>
    <row r="194" spans="1:12" x14ac:dyDescent="0.2">
      <c r="A194" s="41"/>
      <c r="B194" s="2"/>
      <c r="E194" s="279"/>
      <c r="F194" s="280"/>
      <c r="G194" s="45"/>
      <c r="H194" s="45"/>
      <c r="I194" s="278"/>
      <c r="J194" s="45"/>
      <c r="K194" s="66"/>
      <c r="L194" s="66"/>
    </row>
    <row r="195" spans="1:12" x14ac:dyDescent="0.2">
      <c r="A195" s="41"/>
      <c r="B195" s="2"/>
      <c r="E195" s="279"/>
      <c r="F195" s="280"/>
      <c r="G195" s="45"/>
      <c r="H195" s="45"/>
      <c r="I195" s="278"/>
      <c r="J195" s="45"/>
      <c r="K195" s="66"/>
      <c r="L195" s="66"/>
    </row>
    <row r="196" spans="1:12" x14ac:dyDescent="0.2">
      <c r="A196" s="41"/>
      <c r="B196" s="2"/>
      <c r="E196" s="279"/>
      <c r="F196" s="280"/>
      <c r="G196" s="45"/>
      <c r="H196" s="45"/>
      <c r="I196" s="278"/>
      <c r="J196" s="45"/>
      <c r="K196" s="66"/>
      <c r="L196" s="66"/>
    </row>
    <row r="197" spans="1:12" x14ac:dyDescent="0.2">
      <c r="A197" s="41"/>
      <c r="B197" s="2"/>
      <c r="E197" s="279"/>
      <c r="F197" s="280"/>
      <c r="G197" s="45"/>
      <c r="H197" s="45"/>
      <c r="I197" s="278"/>
      <c r="J197" s="45"/>
      <c r="K197" s="66"/>
      <c r="L197" s="66"/>
    </row>
    <row r="198" spans="1:12" x14ac:dyDescent="0.2">
      <c r="A198" s="41"/>
      <c r="B198" s="2"/>
      <c r="E198" s="279"/>
      <c r="F198" s="280"/>
      <c r="G198" s="45"/>
      <c r="H198" s="45"/>
      <c r="I198" s="278"/>
      <c r="J198" s="45"/>
      <c r="K198" s="66"/>
      <c r="L198" s="66"/>
    </row>
    <row r="199" spans="1:12" x14ac:dyDescent="0.2">
      <c r="A199" s="41"/>
      <c r="B199" s="2"/>
      <c r="E199" s="279"/>
      <c r="F199" s="280"/>
      <c r="G199" s="45"/>
      <c r="H199" s="45"/>
      <c r="I199" s="278"/>
      <c r="J199" s="45"/>
      <c r="K199" s="66"/>
      <c r="L199" s="66"/>
    </row>
    <row r="200" spans="1:12" x14ac:dyDescent="0.2">
      <c r="A200" s="41"/>
      <c r="B200" s="2"/>
      <c r="E200" s="279"/>
      <c r="F200" s="280"/>
      <c r="G200" s="45"/>
      <c r="H200" s="45"/>
      <c r="I200" s="278"/>
      <c r="J200" s="45"/>
      <c r="K200" s="66"/>
      <c r="L200" s="66"/>
    </row>
    <row r="201" spans="1:12" x14ac:dyDescent="0.2">
      <c r="A201" s="41"/>
      <c r="B201" s="2"/>
      <c r="E201" s="279"/>
      <c r="F201" s="280"/>
      <c r="G201" s="45"/>
      <c r="H201" s="45"/>
      <c r="I201" s="278"/>
      <c r="J201" s="45"/>
      <c r="K201" s="66"/>
      <c r="L201" s="66"/>
    </row>
    <row r="202" spans="1:12" x14ac:dyDescent="0.2">
      <c r="A202" s="41"/>
      <c r="B202" s="2"/>
      <c r="E202" s="279"/>
      <c r="F202" s="280"/>
      <c r="G202" s="45"/>
      <c r="H202" s="45"/>
      <c r="I202" s="278"/>
      <c r="J202" s="45"/>
      <c r="K202" s="66"/>
      <c r="L202" s="66"/>
    </row>
    <row r="203" spans="1:12" x14ac:dyDescent="0.2">
      <c r="A203" s="41"/>
      <c r="B203" s="2"/>
      <c r="E203" s="279"/>
      <c r="F203" s="280"/>
      <c r="G203" s="45"/>
      <c r="H203" s="45"/>
      <c r="I203" s="278"/>
      <c r="J203" s="45"/>
      <c r="K203" s="66"/>
      <c r="L203" s="66"/>
    </row>
    <row r="204" spans="1:12" x14ac:dyDescent="0.2">
      <c r="A204" s="41"/>
      <c r="B204" s="2"/>
      <c r="E204" s="279"/>
      <c r="F204" s="280"/>
      <c r="G204" s="45"/>
      <c r="H204" s="45"/>
      <c r="I204" s="278"/>
      <c r="J204" s="45"/>
      <c r="K204" s="66"/>
      <c r="L204" s="66"/>
    </row>
    <row r="205" spans="1:12" x14ac:dyDescent="0.2">
      <c r="A205" s="41"/>
      <c r="B205" s="2"/>
      <c r="E205" s="279"/>
      <c r="F205" s="280"/>
      <c r="G205" s="45"/>
      <c r="H205" s="45"/>
      <c r="I205" s="278"/>
      <c r="J205" s="45"/>
      <c r="K205" s="66"/>
      <c r="L205" s="66"/>
    </row>
    <row r="206" spans="1:12" x14ac:dyDescent="0.2">
      <c r="A206" s="41"/>
      <c r="B206" s="2"/>
      <c r="E206" s="279"/>
      <c r="F206" s="280"/>
      <c r="G206" s="45"/>
      <c r="H206" s="45"/>
      <c r="I206" s="278"/>
      <c r="J206" s="45"/>
      <c r="K206" s="66"/>
      <c r="L206" s="66"/>
    </row>
    <row r="207" spans="1:12" x14ac:dyDescent="0.2">
      <c r="A207" s="41"/>
      <c r="B207" s="2"/>
      <c r="E207" s="279"/>
      <c r="F207" s="280"/>
      <c r="G207" s="45"/>
      <c r="H207" s="45"/>
      <c r="I207" s="278"/>
      <c r="J207" s="45"/>
      <c r="K207" s="66"/>
      <c r="L207" s="66"/>
    </row>
    <row r="208" spans="1:12" x14ac:dyDescent="0.2">
      <c r="A208" s="41"/>
      <c r="B208" s="2"/>
      <c r="E208" s="279"/>
      <c r="F208" s="280"/>
      <c r="G208" s="45"/>
      <c r="H208" s="45"/>
      <c r="I208" s="278"/>
      <c r="J208" s="45"/>
      <c r="K208" s="66"/>
      <c r="L208" s="66"/>
    </row>
    <row r="209" spans="1:12" x14ac:dyDescent="0.2">
      <c r="A209" s="41"/>
      <c r="B209" s="2"/>
      <c r="E209" s="279"/>
      <c r="F209" s="280"/>
      <c r="G209" s="45"/>
      <c r="H209" s="45"/>
      <c r="I209" s="278"/>
      <c r="J209" s="45"/>
      <c r="K209" s="66"/>
      <c r="L209" s="66"/>
    </row>
    <row r="210" spans="1:12" x14ac:dyDescent="0.2">
      <c r="A210" s="41"/>
      <c r="B210" s="2"/>
      <c r="E210" s="279"/>
      <c r="F210" s="280"/>
      <c r="G210" s="45"/>
      <c r="H210" s="45"/>
      <c r="I210" s="278"/>
      <c r="J210" s="45"/>
      <c r="K210" s="66"/>
      <c r="L210" s="66"/>
    </row>
    <row r="211" spans="1:12" x14ac:dyDescent="0.2">
      <c r="A211" s="41"/>
      <c r="B211" s="2"/>
      <c r="E211" s="279"/>
      <c r="F211" s="280"/>
      <c r="G211" s="45"/>
      <c r="H211" s="45"/>
      <c r="I211" s="278"/>
      <c r="J211" s="45"/>
      <c r="K211" s="66"/>
      <c r="L211" s="66"/>
    </row>
    <row r="212" spans="1:12" x14ac:dyDescent="0.2">
      <c r="A212" s="41"/>
      <c r="B212" s="2"/>
      <c r="E212" s="279"/>
      <c r="F212" s="280"/>
      <c r="G212" s="45"/>
      <c r="H212" s="45"/>
      <c r="I212" s="278"/>
      <c r="J212" s="45"/>
      <c r="K212" s="66"/>
      <c r="L212" s="66"/>
    </row>
    <row r="213" spans="1:12" x14ac:dyDescent="0.2">
      <c r="A213" s="41"/>
      <c r="B213" s="2"/>
      <c r="E213" s="279"/>
      <c r="F213" s="280"/>
      <c r="G213" s="45"/>
      <c r="H213" s="45"/>
      <c r="I213" s="278"/>
      <c r="J213" s="45"/>
      <c r="K213" s="66"/>
      <c r="L213" s="66"/>
    </row>
    <row r="214" spans="1:12" x14ac:dyDescent="0.2">
      <c r="A214" s="41"/>
      <c r="B214" s="2"/>
      <c r="E214" s="279"/>
      <c r="F214" s="280"/>
      <c r="G214" s="45"/>
      <c r="H214" s="45"/>
      <c r="I214" s="278"/>
      <c r="J214" s="45"/>
      <c r="K214" s="66"/>
      <c r="L214" s="66"/>
    </row>
    <row r="215" spans="1:12" x14ac:dyDescent="0.2">
      <c r="A215" s="41"/>
      <c r="B215" s="2"/>
      <c r="E215" s="279"/>
      <c r="F215" s="280"/>
      <c r="G215" s="45"/>
      <c r="H215" s="45"/>
      <c r="I215" s="278"/>
      <c r="J215" s="45"/>
      <c r="K215" s="66"/>
      <c r="L215" s="66"/>
    </row>
    <row r="216" spans="1:12" x14ac:dyDescent="0.2">
      <c r="A216" s="41"/>
      <c r="B216" s="2"/>
      <c r="E216" s="279"/>
      <c r="F216" s="280"/>
      <c r="G216" s="45"/>
      <c r="H216" s="45"/>
      <c r="I216" s="278"/>
      <c r="J216" s="45"/>
      <c r="K216" s="66"/>
      <c r="L216" s="66"/>
    </row>
    <row r="217" spans="1:12" x14ac:dyDescent="0.2">
      <c r="A217" s="41"/>
      <c r="B217" s="2"/>
      <c r="E217" s="279"/>
      <c r="F217" s="280"/>
      <c r="G217" s="45"/>
      <c r="H217" s="45"/>
      <c r="I217" s="278"/>
      <c r="J217" s="45"/>
      <c r="K217" s="66"/>
      <c r="L217" s="66"/>
    </row>
    <row r="218" spans="1:12" x14ac:dyDescent="0.2">
      <c r="A218" s="41"/>
      <c r="B218" s="2"/>
      <c r="E218" s="279"/>
      <c r="F218" s="280"/>
      <c r="G218" s="45"/>
      <c r="H218" s="45"/>
      <c r="I218" s="278"/>
      <c r="J218" s="45"/>
      <c r="K218" s="66"/>
      <c r="L218" s="66"/>
    </row>
    <row r="219" spans="1:12" x14ac:dyDescent="0.2">
      <c r="A219" s="41"/>
      <c r="B219" s="2"/>
      <c r="E219" s="279"/>
      <c r="F219" s="280"/>
      <c r="G219" s="45"/>
      <c r="H219" s="45"/>
      <c r="I219" s="278"/>
      <c r="J219" s="45"/>
      <c r="K219" s="66"/>
      <c r="L219" s="66"/>
    </row>
    <row r="220" spans="1:12" x14ac:dyDescent="0.2">
      <c r="A220" s="41"/>
      <c r="B220" s="2"/>
      <c r="E220" s="279"/>
      <c r="F220" s="280"/>
      <c r="G220" s="45"/>
      <c r="H220" s="45"/>
      <c r="I220" s="278"/>
      <c r="J220" s="45"/>
      <c r="K220" s="66"/>
      <c r="L220" s="66"/>
    </row>
    <row r="221" spans="1:12" x14ac:dyDescent="0.2">
      <c r="A221" s="41"/>
      <c r="B221" s="2"/>
      <c r="E221" s="279"/>
      <c r="F221" s="280"/>
      <c r="G221" s="45"/>
      <c r="H221" s="45"/>
      <c r="I221" s="278"/>
      <c r="J221" s="45"/>
      <c r="K221" s="66"/>
      <c r="L221" s="66"/>
    </row>
    <row r="222" spans="1:12" x14ac:dyDescent="0.2">
      <c r="A222" s="41"/>
      <c r="B222" s="2"/>
      <c r="E222" s="279"/>
      <c r="F222" s="280"/>
      <c r="G222" s="45"/>
      <c r="H222" s="45"/>
      <c r="I222" s="278"/>
      <c r="J222" s="45"/>
      <c r="K222" s="66"/>
      <c r="L222" s="66"/>
    </row>
    <row r="223" spans="1:12" x14ac:dyDescent="0.2">
      <c r="A223" s="41"/>
      <c r="B223" s="2"/>
      <c r="E223" s="279"/>
      <c r="F223" s="280"/>
      <c r="G223" s="45"/>
      <c r="H223" s="45"/>
      <c r="I223" s="278"/>
      <c r="J223" s="45"/>
      <c r="K223" s="66"/>
      <c r="L223" s="66"/>
    </row>
    <row r="224" spans="1:12" x14ac:dyDescent="0.2">
      <c r="A224" s="41"/>
      <c r="B224" s="2"/>
      <c r="E224" s="279"/>
      <c r="F224" s="280"/>
      <c r="G224" s="45"/>
      <c r="H224" s="45"/>
      <c r="I224" s="278"/>
      <c r="J224" s="45"/>
      <c r="K224" s="66"/>
      <c r="L224" s="66"/>
    </row>
    <row r="225" spans="1:12" x14ac:dyDescent="0.2">
      <c r="A225" s="41"/>
      <c r="B225" s="2"/>
      <c r="E225" s="279"/>
      <c r="F225" s="280"/>
      <c r="G225" s="45"/>
      <c r="H225" s="45"/>
      <c r="I225" s="278"/>
      <c r="J225" s="45"/>
      <c r="K225" s="66"/>
      <c r="L225" s="66"/>
    </row>
    <row r="226" spans="1:12" x14ac:dyDescent="0.2">
      <c r="A226" s="41"/>
      <c r="B226" s="2"/>
      <c r="E226" s="279"/>
      <c r="F226" s="280"/>
      <c r="G226" s="45"/>
      <c r="H226" s="45"/>
      <c r="I226" s="278"/>
      <c r="J226" s="45"/>
      <c r="K226" s="66"/>
      <c r="L226" s="66"/>
    </row>
    <row r="227" spans="1:12" x14ac:dyDescent="0.2">
      <c r="A227" s="41"/>
      <c r="B227" s="2"/>
      <c r="E227" s="279"/>
      <c r="F227" s="280"/>
      <c r="G227" s="45"/>
      <c r="H227" s="45"/>
      <c r="I227" s="278"/>
      <c r="J227" s="45"/>
      <c r="K227" s="66"/>
      <c r="L227" s="66"/>
    </row>
    <row r="228" spans="1:12" x14ac:dyDescent="0.2">
      <c r="A228" s="41"/>
      <c r="B228" s="2"/>
      <c r="E228" s="279"/>
      <c r="F228" s="280"/>
      <c r="G228" s="45"/>
      <c r="H228" s="45"/>
      <c r="I228" s="278"/>
      <c r="J228" s="45"/>
      <c r="K228" s="66"/>
      <c r="L228" s="66"/>
    </row>
    <row r="229" spans="1:12" x14ac:dyDescent="0.2">
      <c r="A229" s="41"/>
      <c r="B229" s="2"/>
      <c r="E229" s="279"/>
      <c r="F229" s="280"/>
      <c r="G229" s="45"/>
      <c r="H229" s="45"/>
      <c r="I229" s="278"/>
      <c r="J229" s="45"/>
      <c r="K229" s="66"/>
      <c r="L229" s="66"/>
    </row>
    <row r="230" spans="1:12" x14ac:dyDescent="0.2">
      <c r="A230" s="41"/>
      <c r="B230" s="2"/>
      <c r="E230" s="279"/>
      <c r="F230" s="280"/>
      <c r="G230" s="45"/>
      <c r="H230" s="45"/>
      <c r="I230" s="278"/>
      <c r="J230" s="45"/>
      <c r="K230" s="66"/>
      <c r="L230" s="66"/>
    </row>
    <row r="231" spans="1:12" x14ac:dyDescent="0.2">
      <c r="A231" s="41"/>
      <c r="B231" s="2"/>
      <c r="E231" s="279"/>
      <c r="F231" s="280"/>
      <c r="G231" s="45"/>
      <c r="H231" s="45"/>
      <c r="I231" s="278"/>
      <c r="J231" s="45"/>
      <c r="K231" s="66"/>
      <c r="L231" s="66"/>
    </row>
    <row r="232" spans="1:12" x14ac:dyDescent="0.2">
      <c r="A232" s="41"/>
      <c r="B232" s="2"/>
      <c r="E232" s="279"/>
      <c r="F232" s="280"/>
      <c r="G232" s="45"/>
      <c r="H232" s="45"/>
      <c r="I232" s="278"/>
      <c r="J232" s="45"/>
      <c r="K232" s="66"/>
      <c r="L232" s="66"/>
    </row>
    <row r="233" spans="1:12" x14ac:dyDescent="0.2">
      <c r="A233" s="41"/>
      <c r="B233" s="2"/>
      <c r="E233" s="279"/>
      <c r="F233" s="280"/>
      <c r="G233" s="45"/>
      <c r="H233" s="45"/>
      <c r="I233" s="278"/>
      <c r="J233" s="45"/>
      <c r="K233" s="66"/>
      <c r="L233" s="66"/>
    </row>
    <row r="234" spans="1:12" x14ac:dyDescent="0.2">
      <c r="A234" s="41"/>
      <c r="B234" s="2"/>
      <c r="E234" s="279"/>
      <c r="F234" s="280"/>
      <c r="G234" s="45"/>
      <c r="H234" s="45"/>
      <c r="I234" s="278"/>
      <c r="J234" s="45"/>
      <c r="K234" s="66"/>
      <c r="L234" s="66"/>
    </row>
    <row r="235" spans="1:12" x14ac:dyDescent="0.2">
      <c r="A235" s="41"/>
      <c r="B235" s="2"/>
      <c r="E235" s="279"/>
      <c r="F235" s="280"/>
      <c r="G235" s="45"/>
      <c r="H235" s="45"/>
      <c r="I235" s="278"/>
      <c r="J235" s="45"/>
      <c r="K235" s="66"/>
      <c r="L235" s="66"/>
    </row>
    <row r="236" spans="1:12" x14ac:dyDescent="0.2">
      <c r="A236" s="41"/>
      <c r="B236" s="2"/>
      <c r="E236" s="279"/>
      <c r="F236" s="280"/>
      <c r="G236" s="45"/>
      <c r="H236" s="45"/>
      <c r="I236" s="278"/>
      <c r="J236" s="45"/>
      <c r="K236" s="66"/>
      <c r="L236" s="66"/>
    </row>
    <row r="237" spans="1:12" x14ac:dyDescent="0.2">
      <c r="A237" s="41"/>
      <c r="B237" s="2"/>
      <c r="E237" s="279"/>
      <c r="F237" s="280"/>
      <c r="G237" s="45"/>
      <c r="H237" s="45"/>
      <c r="I237" s="278"/>
      <c r="J237" s="45"/>
      <c r="K237" s="66"/>
      <c r="L237" s="66"/>
    </row>
    <row r="238" spans="1:12" x14ac:dyDescent="0.2">
      <c r="A238" s="41"/>
      <c r="B238" s="2"/>
      <c r="E238" s="279"/>
      <c r="F238" s="280"/>
      <c r="G238" s="45"/>
      <c r="H238" s="45"/>
      <c r="I238" s="278"/>
      <c r="J238" s="45"/>
      <c r="K238" s="66"/>
      <c r="L238" s="66"/>
    </row>
    <row r="239" spans="1:12" x14ac:dyDescent="0.2">
      <c r="A239" s="41"/>
      <c r="B239" s="2"/>
      <c r="E239" s="279"/>
      <c r="F239" s="280"/>
      <c r="G239" s="45"/>
      <c r="H239" s="45"/>
      <c r="I239" s="278"/>
      <c r="J239" s="45"/>
      <c r="K239" s="66"/>
      <c r="L239" s="66"/>
    </row>
    <row r="240" spans="1:12" x14ac:dyDescent="0.2">
      <c r="A240" s="41"/>
      <c r="B240" s="2"/>
      <c r="E240" s="279"/>
      <c r="F240" s="280"/>
      <c r="G240" s="45"/>
      <c r="H240" s="45"/>
      <c r="I240" s="278"/>
      <c r="J240" s="45"/>
      <c r="K240" s="66"/>
      <c r="L240" s="66"/>
    </row>
    <row r="241" spans="1:12" x14ac:dyDescent="0.2">
      <c r="A241" s="41"/>
      <c r="B241" s="2"/>
      <c r="E241" s="279"/>
      <c r="F241" s="280"/>
      <c r="G241" s="45"/>
      <c r="H241" s="45"/>
      <c r="I241" s="278"/>
      <c r="J241" s="45"/>
      <c r="K241" s="66"/>
      <c r="L241" s="66"/>
    </row>
    <row r="242" spans="1:12" x14ac:dyDescent="0.2">
      <c r="A242" s="41"/>
      <c r="B242" s="2"/>
      <c r="E242" s="279"/>
      <c r="F242" s="280"/>
      <c r="G242" s="45"/>
      <c r="H242" s="45"/>
      <c r="I242" s="278"/>
      <c r="J242" s="45"/>
      <c r="K242" s="66"/>
      <c r="L242" s="66"/>
    </row>
    <row r="243" spans="1:12" x14ac:dyDescent="0.2">
      <c r="A243" s="41"/>
      <c r="B243" s="2"/>
      <c r="E243" s="279"/>
      <c r="F243" s="280"/>
      <c r="G243" s="45"/>
      <c r="H243" s="45"/>
      <c r="I243" s="278"/>
      <c r="J243" s="45"/>
      <c r="K243" s="66"/>
      <c r="L243" s="66"/>
    </row>
    <row r="244" spans="1:12" x14ac:dyDescent="0.2">
      <c r="A244" s="41"/>
      <c r="B244" s="2"/>
      <c r="E244" s="279"/>
      <c r="F244" s="280"/>
      <c r="G244" s="45"/>
      <c r="H244" s="45"/>
      <c r="I244" s="278"/>
      <c r="J244" s="45"/>
      <c r="K244" s="66"/>
      <c r="L244" s="66"/>
    </row>
    <row r="245" spans="1:12" x14ac:dyDescent="0.2">
      <c r="A245" s="41"/>
      <c r="B245" s="2"/>
      <c r="E245" s="279"/>
      <c r="F245" s="280"/>
      <c r="G245" s="45"/>
      <c r="H245" s="45"/>
      <c r="I245" s="278"/>
      <c r="J245" s="45"/>
      <c r="K245" s="66"/>
      <c r="L245" s="66"/>
    </row>
    <row r="246" spans="1:12" x14ac:dyDescent="0.2">
      <c r="A246" s="41"/>
      <c r="B246" s="2"/>
      <c r="E246" s="279"/>
      <c r="F246" s="280"/>
      <c r="G246" s="45"/>
      <c r="H246" s="45"/>
      <c r="I246" s="278"/>
      <c r="J246" s="45"/>
      <c r="K246" s="66"/>
      <c r="L246" s="66"/>
    </row>
    <row r="247" spans="1:12" x14ac:dyDescent="0.2">
      <c r="A247" s="41"/>
      <c r="B247" s="2"/>
      <c r="E247" s="279"/>
      <c r="F247" s="280"/>
      <c r="G247" s="45"/>
      <c r="H247" s="45"/>
      <c r="I247" s="278"/>
      <c r="J247" s="45"/>
      <c r="K247" s="66"/>
      <c r="L247" s="66"/>
    </row>
    <row r="248" spans="1:12" x14ac:dyDescent="0.2">
      <c r="A248" s="41"/>
      <c r="B248" s="2"/>
      <c r="E248" s="279"/>
      <c r="F248" s="280"/>
      <c r="G248" s="45"/>
      <c r="H248" s="45"/>
      <c r="I248" s="278"/>
      <c r="J248" s="45"/>
      <c r="K248" s="66"/>
      <c r="L248" s="66"/>
    </row>
    <row r="249" spans="1:12" x14ac:dyDescent="0.2">
      <c r="A249" s="41"/>
      <c r="B249" s="2"/>
      <c r="E249" s="279"/>
      <c r="F249" s="280"/>
      <c r="G249" s="45"/>
      <c r="H249" s="45"/>
      <c r="I249" s="278"/>
      <c r="J249" s="45"/>
      <c r="K249" s="66"/>
      <c r="L249" s="66"/>
    </row>
    <row r="250" spans="1:12" x14ac:dyDescent="0.2">
      <c r="A250" s="41"/>
      <c r="B250" s="2"/>
      <c r="E250" s="279"/>
      <c r="F250" s="280"/>
      <c r="G250" s="45"/>
      <c r="H250" s="45"/>
      <c r="I250" s="278"/>
      <c r="J250" s="45"/>
      <c r="K250" s="66"/>
      <c r="L250" s="66"/>
    </row>
    <row r="251" spans="1:12" x14ac:dyDescent="0.2">
      <c r="A251" s="41"/>
      <c r="B251" s="2"/>
      <c r="E251" s="279"/>
      <c r="F251" s="280"/>
      <c r="G251" s="45"/>
      <c r="H251" s="45"/>
      <c r="I251" s="278"/>
      <c r="J251" s="45"/>
      <c r="K251" s="66"/>
      <c r="L251" s="66"/>
    </row>
    <row r="252" spans="1:12" x14ac:dyDescent="0.2">
      <c r="A252" s="41"/>
      <c r="B252" s="2"/>
      <c r="E252" s="279"/>
      <c r="F252" s="280"/>
      <c r="G252" s="45"/>
      <c r="H252" s="45"/>
      <c r="I252" s="278"/>
      <c r="J252" s="45"/>
      <c r="K252" s="66"/>
      <c r="L252" s="66"/>
    </row>
    <row r="253" spans="1:12" x14ac:dyDescent="0.2">
      <c r="A253" s="41"/>
      <c r="B253" s="2"/>
      <c r="E253" s="279"/>
      <c r="F253" s="280"/>
      <c r="G253" s="45"/>
      <c r="H253" s="45"/>
      <c r="I253" s="278"/>
      <c r="J253" s="45"/>
      <c r="K253" s="66"/>
      <c r="L253" s="66"/>
    </row>
    <row r="254" spans="1:12" x14ac:dyDescent="0.2">
      <c r="A254" s="41"/>
      <c r="B254" s="2"/>
      <c r="E254" s="279"/>
      <c r="F254" s="280"/>
      <c r="G254" s="45"/>
      <c r="H254" s="45"/>
      <c r="I254" s="278"/>
      <c r="J254" s="45"/>
      <c r="K254" s="66"/>
      <c r="L254" s="66"/>
    </row>
    <row r="255" spans="1:12" x14ac:dyDescent="0.2">
      <c r="A255" s="41"/>
      <c r="B255" s="2"/>
      <c r="E255" s="279"/>
      <c r="F255" s="280"/>
      <c r="G255" s="45"/>
      <c r="H255" s="45"/>
      <c r="I255" s="278"/>
      <c r="J255" s="45"/>
      <c r="K255" s="66"/>
      <c r="L255" s="66"/>
    </row>
    <row r="256" spans="1:12" x14ac:dyDescent="0.2">
      <c r="A256" s="41"/>
      <c r="B256" s="2"/>
      <c r="E256" s="279"/>
      <c r="F256" s="280"/>
      <c r="G256" s="45"/>
      <c r="H256" s="45"/>
      <c r="I256" s="278"/>
      <c r="J256" s="45"/>
      <c r="K256" s="66"/>
      <c r="L256" s="66"/>
    </row>
    <row r="257" spans="1:12" x14ac:dyDescent="0.2">
      <c r="A257" s="41"/>
      <c r="B257" s="2"/>
      <c r="E257" s="279"/>
      <c r="F257" s="280"/>
      <c r="G257" s="45"/>
      <c r="H257" s="45"/>
      <c r="I257" s="278"/>
      <c r="J257" s="45"/>
      <c r="K257" s="66"/>
      <c r="L257" s="66"/>
    </row>
    <row r="258" spans="1:12" x14ac:dyDescent="0.2">
      <c r="A258" s="41"/>
      <c r="B258" s="2"/>
      <c r="E258" s="279"/>
      <c r="F258" s="280"/>
      <c r="G258" s="45"/>
      <c r="H258" s="45"/>
      <c r="I258" s="278"/>
      <c r="J258" s="45"/>
      <c r="K258" s="66"/>
      <c r="L258" s="66"/>
    </row>
    <row r="259" spans="1:12" x14ac:dyDescent="0.2">
      <c r="A259" s="41"/>
      <c r="B259" s="2"/>
      <c r="E259" s="279"/>
      <c r="F259" s="280"/>
      <c r="G259" s="45"/>
      <c r="H259" s="45"/>
      <c r="I259" s="278"/>
      <c r="J259" s="45"/>
      <c r="K259" s="66"/>
      <c r="L259" s="66"/>
    </row>
    <row r="260" spans="1:12" x14ac:dyDescent="0.2">
      <c r="A260" s="41"/>
      <c r="B260" s="2"/>
      <c r="E260" s="279"/>
      <c r="F260" s="280"/>
      <c r="G260" s="45"/>
      <c r="H260" s="45"/>
      <c r="I260" s="278"/>
      <c r="J260" s="45"/>
      <c r="K260" s="66"/>
      <c r="L260" s="66"/>
    </row>
    <row r="261" spans="1:12" x14ac:dyDescent="0.2">
      <c r="A261" s="41"/>
      <c r="B261" s="2"/>
      <c r="E261" s="279"/>
      <c r="F261" s="280"/>
      <c r="G261" s="45"/>
      <c r="H261" s="45"/>
      <c r="I261" s="278"/>
      <c r="J261" s="45"/>
      <c r="K261" s="66"/>
      <c r="L261" s="66"/>
    </row>
    <row r="262" spans="1:12" x14ac:dyDescent="0.2">
      <c r="A262" s="41"/>
      <c r="B262" s="2"/>
      <c r="E262" s="279"/>
      <c r="F262" s="280"/>
      <c r="G262" s="45"/>
      <c r="H262" s="45"/>
      <c r="I262" s="278"/>
      <c r="J262" s="45"/>
      <c r="K262" s="66"/>
      <c r="L262" s="66"/>
    </row>
    <row r="263" spans="1:12" x14ac:dyDescent="0.2">
      <c r="A263" s="41"/>
      <c r="B263" s="2"/>
      <c r="E263" s="279"/>
      <c r="F263" s="280"/>
      <c r="G263" s="45"/>
      <c r="H263" s="45"/>
      <c r="I263" s="278"/>
      <c r="J263" s="45"/>
      <c r="K263" s="66"/>
      <c r="L263" s="66"/>
    </row>
    <row r="264" spans="1:12" x14ac:dyDescent="0.2">
      <c r="A264" s="41"/>
      <c r="B264" s="2"/>
      <c r="E264" s="279"/>
      <c r="F264" s="280"/>
      <c r="G264" s="45"/>
      <c r="H264" s="45"/>
      <c r="I264" s="278"/>
      <c r="J264" s="45"/>
      <c r="K264" s="66"/>
      <c r="L264" s="66"/>
    </row>
    <row r="265" spans="1:12" x14ac:dyDescent="0.2">
      <c r="A265" s="41"/>
      <c r="B265" s="2"/>
      <c r="E265" s="279"/>
      <c r="F265" s="280"/>
      <c r="G265" s="45"/>
      <c r="H265" s="45"/>
      <c r="I265" s="278"/>
      <c r="J265" s="45"/>
      <c r="K265" s="66"/>
      <c r="L265" s="66"/>
    </row>
    <row r="266" spans="1:12" x14ac:dyDescent="0.2">
      <c r="A266" s="41"/>
      <c r="B266" s="2"/>
      <c r="E266" s="279"/>
      <c r="F266" s="280"/>
      <c r="G266" s="45"/>
      <c r="H266" s="45"/>
      <c r="I266" s="278"/>
      <c r="J266" s="45"/>
      <c r="K266" s="66"/>
      <c r="L266" s="66"/>
    </row>
    <row r="267" spans="1:12" x14ac:dyDescent="0.2">
      <c r="A267" s="41"/>
      <c r="B267" s="2"/>
      <c r="E267" s="279"/>
      <c r="F267" s="280"/>
      <c r="G267" s="45"/>
      <c r="H267" s="45"/>
      <c r="I267" s="278"/>
      <c r="J267" s="45"/>
      <c r="K267" s="66"/>
      <c r="L267" s="66"/>
    </row>
    <row r="268" spans="1:12" x14ac:dyDescent="0.2">
      <c r="A268" s="41"/>
      <c r="B268" s="2"/>
      <c r="E268" s="279"/>
      <c r="F268" s="280"/>
      <c r="G268" s="45"/>
      <c r="H268" s="45"/>
      <c r="I268" s="278"/>
      <c r="J268" s="45"/>
      <c r="K268" s="66"/>
      <c r="L268" s="66"/>
    </row>
    <row r="269" spans="1:12" x14ac:dyDescent="0.2">
      <c r="A269" s="41"/>
      <c r="B269" s="2"/>
      <c r="E269" s="279"/>
      <c r="F269" s="280"/>
      <c r="G269" s="45"/>
      <c r="H269" s="45"/>
      <c r="I269" s="278"/>
      <c r="J269" s="45"/>
      <c r="K269" s="66"/>
      <c r="L269" s="66"/>
    </row>
    <row r="270" spans="1:12" x14ac:dyDescent="0.2">
      <c r="A270" s="41"/>
      <c r="B270" s="2"/>
      <c r="E270" s="279"/>
      <c r="F270" s="280"/>
      <c r="G270" s="45"/>
      <c r="H270" s="45"/>
      <c r="I270" s="278"/>
      <c r="J270" s="45"/>
      <c r="K270" s="66"/>
      <c r="L270" s="66"/>
    </row>
    <row r="271" spans="1:12" x14ac:dyDescent="0.2">
      <c r="A271" s="41"/>
      <c r="B271" s="2"/>
      <c r="E271" s="279"/>
      <c r="F271" s="280"/>
      <c r="G271" s="45"/>
      <c r="H271" s="45"/>
      <c r="I271" s="278"/>
      <c r="J271" s="45"/>
      <c r="K271" s="66"/>
      <c r="L271" s="66"/>
    </row>
    <row r="272" spans="1:12" x14ac:dyDescent="0.2">
      <c r="A272" s="41"/>
      <c r="B272" s="2"/>
      <c r="E272" s="279"/>
      <c r="F272" s="280"/>
      <c r="G272" s="45"/>
      <c r="H272" s="45"/>
      <c r="I272" s="278"/>
      <c r="J272" s="45"/>
      <c r="K272" s="66"/>
      <c r="L272" s="66"/>
    </row>
    <row r="273" spans="1:12" x14ac:dyDescent="0.2">
      <c r="A273" s="41"/>
      <c r="B273" s="2"/>
      <c r="E273" s="279"/>
      <c r="F273" s="280"/>
      <c r="G273" s="45"/>
      <c r="H273" s="45"/>
      <c r="I273" s="278"/>
      <c r="J273" s="45"/>
      <c r="K273" s="66"/>
      <c r="L273" s="66"/>
    </row>
    <row r="274" spans="1:12" x14ac:dyDescent="0.2">
      <c r="A274" s="41"/>
      <c r="B274" s="2"/>
      <c r="E274" s="279"/>
      <c r="F274" s="280"/>
      <c r="G274" s="45"/>
      <c r="H274" s="45"/>
      <c r="I274" s="278"/>
      <c r="J274" s="45"/>
      <c r="K274" s="66"/>
      <c r="L274" s="66"/>
    </row>
    <row r="275" spans="1:12" x14ac:dyDescent="0.2">
      <c r="A275" s="41"/>
      <c r="B275" s="2"/>
      <c r="E275" s="279"/>
      <c r="F275" s="280"/>
      <c r="G275" s="45"/>
      <c r="H275" s="45"/>
      <c r="I275" s="278"/>
      <c r="J275" s="45"/>
      <c r="K275" s="66"/>
      <c r="L275" s="66"/>
    </row>
    <row r="276" spans="1:12" x14ac:dyDescent="0.2">
      <c r="A276" s="41"/>
      <c r="B276" s="2"/>
      <c r="E276" s="279"/>
      <c r="F276" s="280"/>
      <c r="G276" s="45"/>
      <c r="H276" s="45"/>
      <c r="I276" s="278"/>
      <c r="J276" s="45"/>
      <c r="K276" s="66"/>
      <c r="L276" s="66"/>
    </row>
    <row r="277" spans="1:12" x14ac:dyDescent="0.2">
      <c r="A277" s="41"/>
      <c r="B277" s="2"/>
      <c r="E277" s="279"/>
      <c r="F277" s="280"/>
      <c r="G277" s="45"/>
      <c r="H277" s="45"/>
      <c r="I277" s="278"/>
      <c r="J277" s="45"/>
      <c r="K277" s="66"/>
      <c r="L277" s="66"/>
    </row>
    <row r="278" spans="1:12" x14ac:dyDescent="0.2">
      <c r="A278" s="41"/>
      <c r="B278" s="2"/>
      <c r="E278" s="279"/>
      <c r="F278" s="280"/>
      <c r="G278" s="45"/>
      <c r="H278" s="45"/>
      <c r="I278" s="278"/>
      <c r="J278" s="45"/>
      <c r="K278" s="66"/>
      <c r="L278" s="66"/>
    </row>
    <row r="279" spans="1:12" x14ac:dyDescent="0.2">
      <c r="A279" s="41"/>
      <c r="B279" s="2"/>
      <c r="E279" s="279"/>
      <c r="F279" s="280"/>
      <c r="G279" s="45"/>
      <c r="H279" s="45"/>
      <c r="I279" s="278"/>
      <c r="J279" s="45"/>
      <c r="K279" s="66"/>
      <c r="L279" s="66"/>
    </row>
    <row r="280" spans="1:12" x14ac:dyDescent="0.2">
      <c r="A280" s="41"/>
      <c r="B280" s="2"/>
      <c r="E280" s="279"/>
      <c r="F280" s="280"/>
      <c r="G280" s="45"/>
      <c r="H280" s="45"/>
      <c r="I280" s="278"/>
      <c r="J280" s="45"/>
      <c r="K280" s="66"/>
      <c r="L280" s="66"/>
    </row>
    <row r="281" spans="1:12" x14ac:dyDescent="0.2">
      <c r="A281" s="41"/>
      <c r="B281" s="2"/>
      <c r="E281" s="279"/>
      <c r="F281" s="280"/>
      <c r="G281" s="45"/>
      <c r="H281" s="45"/>
      <c r="I281" s="278"/>
      <c r="J281" s="45"/>
      <c r="K281" s="66"/>
      <c r="L281" s="66"/>
    </row>
    <row r="282" spans="1:12" x14ac:dyDescent="0.2">
      <c r="A282" s="41"/>
      <c r="B282" s="2"/>
      <c r="E282" s="279"/>
      <c r="F282" s="280"/>
      <c r="G282" s="45"/>
      <c r="H282" s="45"/>
      <c r="I282" s="278"/>
      <c r="J282" s="45"/>
      <c r="K282" s="66"/>
      <c r="L282" s="66"/>
    </row>
    <row r="283" spans="1:12" x14ac:dyDescent="0.2">
      <c r="A283" s="41"/>
      <c r="B283" s="2"/>
      <c r="E283" s="279"/>
      <c r="F283" s="280"/>
      <c r="G283" s="45"/>
      <c r="H283" s="45"/>
      <c r="I283" s="278"/>
      <c r="J283" s="45"/>
      <c r="K283" s="66"/>
      <c r="L283" s="66"/>
    </row>
    <row r="284" spans="1:12" x14ac:dyDescent="0.2">
      <c r="A284" s="41"/>
      <c r="B284" s="2"/>
      <c r="E284" s="279"/>
      <c r="F284" s="280"/>
      <c r="G284" s="45"/>
      <c r="H284" s="45"/>
      <c r="I284" s="278"/>
      <c r="J284" s="45"/>
      <c r="K284" s="66"/>
      <c r="L284" s="66"/>
    </row>
    <row r="285" spans="1:12" x14ac:dyDescent="0.2">
      <c r="A285" s="41"/>
      <c r="B285" s="2"/>
      <c r="E285" s="279"/>
      <c r="F285" s="280"/>
      <c r="G285" s="45"/>
      <c r="H285" s="45"/>
      <c r="I285" s="278"/>
      <c r="J285" s="45"/>
      <c r="K285" s="66"/>
      <c r="L285" s="66"/>
    </row>
    <row r="286" spans="1:12" x14ac:dyDescent="0.2">
      <c r="A286" s="41"/>
      <c r="B286" s="2"/>
      <c r="E286" s="279"/>
      <c r="F286" s="280"/>
      <c r="G286" s="45"/>
      <c r="H286" s="45"/>
      <c r="I286" s="278"/>
      <c r="J286" s="45"/>
      <c r="K286" s="66"/>
      <c r="L286" s="66"/>
    </row>
    <row r="287" spans="1:12" x14ac:dyDescent="0.2">
      <c r="A287" s="41"/>
      <c r="B287" s="2"/>
      <c r="E287" s="279"/>
      <c r="F287" s="280"/>
      <c r="G287" s="45"/>
      <c r="H287" s="45"/>
      <c r="I287" s="278"/>
      <c r="J287" s="45"/>
      <c r="K287" s="66"/>
      <c r="L287" s="66"/>
    </row>
    <row r="288" spans="1:12" x14ac:dyDescent="0.2">
      <c r="A288" s="41"/>
      <c r="B288" s="2"/>
      <c r="E288" s="279"/>
      <c r="F288" s="280"/>
      <c r="G288" s="45"/>
      <c r="H288" s="45"/>
      <c r="I288" s="278"/>
      <c r="J288" s="45"/>
      <c r="K288" s="66"/>
      <c r="L288" s="66"/>
    </row>
    <row r="289" spans="1:12" x14ac:dyDescent="0.2">
      <c r="A289" s="41"/>
      <c r="B289" s="2"/>
      <c r="E289" s="279"/>
      <c r="F289" s="280"/>
      <c r="G289" s="45"/>
      <c r="H289" s="45"/>
      <c r="I289" s="278"/>
      <c r="J289" s="45"/>
      <c r="K289" s="66"/>
      <c r="L289" s="66"/>
    </row>
    <row r="290" spans="1:12" x14ac:dyDescent="0.2">
      <c r="A290" s="41"/>
      <c r="B290" s="2"/>
      <c r="E290" s="279"/>
      <c r="F290" s="280"/>
      <c r="G290" s="45"/>
      <c r="H290" s="45"/>
      <c r="I290" s="278"/>
      <c r="J290" s="45"/>
      <c r="K290" s="66"/>
      <c r="L290" s="66"/>
    </row>
    <row r="291" spans="1:12" x14ac:dyDescent="0.2">
      <c r="A291" s="41"/>
      <c r="B291" s="2"/>
      <c r="E291" s="279"/>
      <c r="F291" s="280"/>
      <c r="G291" s="45"/>
      <c r="H291" s="45"/>
      <c r="I291" s="278"/>
      <c r="J291" s="45"/>
      <c r="K291" s="66"/>
      <c r="L291" s="66"/>
    </row>
    <row r="292" spans="1:12" x14ac:dyDescent="0.2">
      <c r="A292" s="41"/>
      <c r="B292" s="2"/>
      <c r="E292" s="279"/>
      <c r="F292" s="280"/>
      <c r="G292" s="45"/>
      <c r="H292" s="45"/>
      <c r="I292" s="278"/>
      <c r="J292" s="45"/>
      <c r="K292" s="66"/>
      <c r="L292" s="66"/>
    </row>
    <row r="293" spans="1:12" x14ac:dyDescent="0.2">
      <c r="A293" s="41"/>
      <c r="B293" s="2"/>
      <c r="E293" s="279"/>
      <c r="F293" s="280"/>
      <c r="G293" s="45"/>
      <c r="H293" s="45"/>
      <c r="I293" s="278"/>
      <c r="J293" s="45"/>
      <c r="K293" s="66"/>
      <c r="L293" s="66"/>
    </row>
    <row r="294" spans="1:12" x14ac:dyDescent="0.2">
      <c r="A294" s="41"/>
      <c r="B294" s="2"/>
      <c r="E294" s="279"/>
      <c r="F294" s="280"/>
      <c r="G294" s="45"/>
      <c r="H294" s="45"/>
      <c r="I294" s="278"/>
      <c r="J294" s="45"/>
      <c r="K294" s="66"/>
      <c r="L294" s="66"/>
    </row>
    <row r="295" spans="1:12" x14ac:dyDescent="0.2">
      <c r="A295" s="41"/>
      <c r="B295" s="2"/>
      <c r="E295" s="279"/>
      <c r="F295" s="280"/>
      <c r="G295" s="45"/>
      <c r="H295" s="45"/>
      <c r="I295" s="278"/>
      <c r="J295" s="45"/>
      <c r="K295" s="66"/>
      <c r="L295" s="66"/>
    </row>
    <row r="296" spans="1:12" x14ac:dyDescent="0.2">
      <c r="A296" s="41"/>
      <c r="B296" s="2"/>
      <c r="E296" s="279"/>
      <c r="F296" s="280"/>
      <c r="G296" s="45"/>
      <c r="H296" s="45"/>
      <c r="I296" s="278"/>
      <c r="J296" s="45"/>
      <c r="K296" s="66"/>
      <c r="L296" s="66"/>
    </row>
    <row r="297" spans="1:12" x14ac:dyDescent="0.2">
      <c r="A297" s="41"/>
      <c r="B297" s="2"/>
      <c r="E297" s="279"/>
      <c r="F297" s="280"/>
      <c r="G297" s="45"/>
      <c r="H297" s="45"/>
      <c r="I297" s="278"/>
      <c r="J297" s="45"/>
      <c r="K297" s="66"/>
      <c r="L297" s="66"/>
    </row>
    <row r="298" spans="1:12" x14ac:dyDescent="0.2">
      <c r="A298" s="41"/>
      <c r="B298" s="2"/>
      <c r="E298" s="279"/>
      <c r="F298" s="280"/>
      <c r="G298" s="45"/>
      <c r="H298" s="45"/>
      <c r="I298" s="278"/>
      <c r="J298" s="45"/>
      <c r="K298" s="66"/>
      <c r="L298" s="66"/>
    </row>
    <row r="299" spans="1:12" x14ac:dyDescent="0.2">
      <c r="A299" s="41"/>
      <c r="B299" s="2"/>
      <c r="E299" s="279"/>
      <c r="F299" s="280"/>
      <c r="G299" s="45"/>
      <c r="H299" s="45"/>
      <c r="I299" s="278"/>
      <c r="J299" s="45"/>
      <c r="K299" s="66"/>
      <c r="L299" s="66"/>
    </row>
    <row r="300" spans="1:12" x14ac:dyDescent="0.2">
      <c r="A300" s="41"/>
      <c r="B300" s="2"/>
      <c r="E300" s="279"/>
      <c r="F300" s="280"/>
      <c r="G300" s="45"/>
      <c r="H300" s="45"/>
      <c r="I300" s="278"/>
      <c r="J300" s="45"/>
      <c r="K300" s="66"/>
      <c r="L300" s="66"/>
    </row>
    <row r="301" spans="1:12" x14ac:dyDescent="0.2">
      <c r="A301" s="41"/>
      <c r="B301" s="2"/>
      <c r="E301" s="279"/>
      <c r="F301" s="280"/>
      <c r="G301" s="45"/>
      <c r="H301" s="45"/>
      <c r="I301" s="278"/>
      <c r="J301" s="45"/>
      <c r="K301" s="66"/>
      <c r="L301" s="66"/>
    </row>
    <row r="302" spans="1:12" x14ac:dyDescent="0.2">
      <c r="A302" s="41"/>
      <c r="B302" s="2"/>
      <c r="E302" s="279"/>
      <c r="F302" s="280"/>
      <c r="G302" s="45"/>
      <c r="H302" s="45"/>
      <c r="I302" s="278"/>
      <c r="J302" s="45"/>
      <c r="K302" s="66"/>
      <c r="L302" s="66"/>
    </row>
    <row r="303" spans="1:12" x14ac:dyDescent="0.2">
      <c r="A303" s="41"/>
      <c r="B303" s="2"/>
      <c r="E303" s="279"/>
      <c r="F303" s="280"/>
      <c r="G303" s="45"/>
      <c r="H303" s="45"/>
      <c r="I303" s="278"/>
      <c r="J303" s="45"/>
      <c r="K303" s="66"/>
      <c r="L303" s="66"/>
    </row>
    <row r="304" spans="1:12" x14ac:dyDescent="0.2">
      <c r="A304" s="41"/>
      <c r="B304" s="2"/>
      <c r="E304" s="279"/>
      <c r="F304" s="280"/>
      <c r="G304" s="45"/>
      <c r="H304" s="45"/>
      <c r="I304" s="278"/>
      <c r="J304" s="45"/>
      <c r="K304" s="66"/>
      <c r="L304" s="66"/>
    </row>
    <row r="305" spans="1:12" x14ac:dyDescent="0.2">
      <c r="A305" s="41"/>
      <c r="B305" s="2"/>
      <c r="E305" s="279"/>
      <c r="F305" s="280"/>
      <c r="G305" s="45"/>
      <c r="H305" s="45"/>
      <c r="I305" s="278"/>
      <c r="J305" s="45"/>
      <c r="K305" s="66"/>
      <c r="L305" s="66"/>
    </row>
    <row r="306" spans="1:12" x14ac:dyDescent="0.2">
      <c r="A306" s="41"/>
      <c r="B306" s="2"/>
      <c r="E306" s="279"/>
      <c r="F306" s="280"/>
      <c r="G306" s="45"/>
      <c r="H306" s="45"/>
      <c r="I306" s="278"/>
      <c r="J306" s="45"/>
      <c r="K306" s="66"/>
      <c r="L306" s="66"/>
    </row>
    <row r="307" spans="1:12" x14ac:dyDescent="0.2">
      <c r="A307" s="41"/>
      <c r="B307" s="2"/>
      <c r="E307" s="279"/>
      <c r="F307" s="280"/>
      <c r="G307" s="45"/>
      <c r="H307" s="45"/>
      <c r="I307" s="278"/>
      <c r="J307" s="45"/>
      <c r="K307" s="66"/>
      <c r="L307" s="66"/>
    </row>
    <row r="308" spans="1:12" x14ac:dyDescent="0.2">
      <c r="A308" s="41"/>
      <c r="B308" s="2"/>
      <c r="E308" s="279"/>
      <c r="F308" s="280"/>
      <c r="G308" s="45"/>
      <c r="H308" s="45"/>
      <c r="I308" s="278"/>
      <c r="J308" s="45"/>
      <c r="K308" s="66"/>
      <c r="L308" s="66"/>
    </row>
    <row r="309" spans="1:12" x14ac:dyDescent="0.2">
      <c r="A309" s="41"/>
      <c r="B309" s="2"/>
      <c r="E309" s="279"/>
      <c r="F309" s="280"/>
      <c r="G309" s="45"/>
      <c r="H309" s="45"/>
      <c r="I309" s="278"/>
      <c r="J309" s="45"/>
      <c r="K309" s="66"/>
      <c r="L309" s="66"/>
    </row>
    <row r="310" spans="1:12" x14ac:dyDescent="0.2">
      <c r="A310" s="41"/>
      <c r="B310" s="2"/>
      <c r="E310" s="279"/>
      <c r="F310" s="280"/>
      <c r="G310" s="45"/>
      <c r="H310" s="45"/>
      <c r="I310" s="278"/>
      <c r="J310" s="45"/>
      <c r="K310" s="66"/>
      <c r="L310" s="66"/>
    </row>
    <row r="311" spans="1:12" x14ac:dyDescent="0.2">
      <c r="A311" s="41"/>
      <c r="B311" s="2"/>
      <c r="E311" s="279"/>
      <c r="F311" s="280"/>
      <c r="G311" s="45"/>
      <c r="H311" s="45"/>
      <c r="I311" s="278"/>
      <c r="J311" s="45"/>
      <c r="K311" s="66"/>
      <c r="L311" s="66"/>
    </row>
    <row r="312" spans="1:12" x14ac:dyDescent="0.2">
      <c r="A312" s="41"/>
      <c r="B312" s="2"/>
      <c r="E312" s="279"/>
      <c r="F312" s="280"/>
      <c r="G312" s="45"/>
      <c r="H312" s="45"/>
      <c r="I312" s="278"/>
      <c r="J312" s="45"/>
      <c r="K312" s="66"/>
      <c r="L312" s="66"/>
    </row>
    <row r="313" spans="1:12" x14ac:dyDescent="0.2">
      <c r="A313" s="41"/>
      <c r="B313" s="2"/>
      <c r="E313" s="279"/>
      <c r="F313" s="280"/>
      <c r="G313" s="45"/>
      <c r="H313" s="45"/>
      <c r="I313" s="278"/>
      <c r="J313" s="45"/>
      <c r="K313" s="66"/>
      <c r="L313" s="66"/>
    </row>
    <row r="314" spans="1:12" x14ac:dyDescent="0.2">
      <c r="A314" s="41"/>
      <c r="B314" s="2"/>
      <c r="E314" s="279"/>
      <c r="F314" s="280"/>
      <c r="G314" s="45"/>
      <c r="H314" s="45"/>
      <c r="I314" s="278"/>
      <c r="J314" s="45"/>
      <c r="K314" s="66"/>
      <c r="L314" s="66"/>
    </row>
    <row r="315" spans="1:12" x14ac:dyDescent="0.2">
      <c r="A315" s="41"/>
      <c r="B315" s="2"/>
      <c r="E315" s="279"/>
      <c r="F315" s="280"/>
      <c r="G315" s="45"/>
      <c r="H315" s="45"/>
      <c r="I315" s="278"/>
      <c r="J315" s="45"/>
      <c r="K315" s="66"/>
      <c r="L315" s="66"/>
    </row>
    <row r="316" spans="1:12" x14ac:dyDescent="0.2">
      <c r="A316" s="41"/>
      <c r="B316" s="2"/>
      <c r="E316" s="279"/>
      <c r="F316" s="280"/>
      <c r="G316" s="45"/>
      <c r="H316" s="45"/>
      <c r="I316" s="278"/>
      <c r="J316" s="45"/>
      <c r="K316" s="66"/>
      <c r="L316" s="66"/>
    </row>
    <row r="317" spans="1:12" x14ac:dyDescent="0.2">
      <c r="A317" s="41"/>
      <c r="B317" s="2"/>
      <c r="E317" s="279"/>
      <c r="F317" s="280"/>
      <c r="G317" s="45"/>
      <c r="H317" s="45"/>
      <c r="I317" s="278"/>
      <c r="J317" s="45"/>
      <c r="K317" s="66"/>
      <c r="L317" s="66"/>
    </row>
    <row r="318" spans="1:12" x14ac:dyDescent="0.2">
      <c r="A318" s="41"/>
      <c r="B318" s="2"/>
      <c r="E318" s="279"/>
      <c r="F318" s="280"/>
      <c r="G318" s="45"/>
      <c r="H318" s="45"/>
      <c r="I318" s="278"/>
      <c r="J318" s="45"/>
      <c r="K318" s="66"/>
      <c r="L318" s="66"/>
    </row>
    <row r="319" spans="1:12" x14ac:dyDescent="0.2">
      <c r="A319" s="41"/>
      <c r="B319" s="2"/>
      <c r="E319" s="279"/>
      <c r="F319" s="280"/>
      <c r="G319" s="45"/>
      <c r="H319" s="45"/>
      <c r="I319" s="278"/>
      <c r="J319" s="45"/>
      <c r="K319" s="66"/>
      <c r="L319" s="66"/>
    </row>
    <row r="320" spans="1:12" x14ac:dyDescent="0.2">
      <c r="A320" s="41"/>
      <c r="B320" s="2"/>
      <c r="E320" s="279"/>
      <c r="F320" s="280"/>
      <c r="G320" s="45"/>
      <c r="H320" s="45"/>
      <c r="I320" s="278"/>
      <c r="J320" s="45"/>
      <c r="K320" s="66"/>
      <c r="L320" s="66"/>
    </row>
    <row r="321" spans="1:12" x14ac:dyDescent="0.2">
      <c r="A321" s="41"/>
      <c r="B321" s="2"/>
      <c r="E321" s="279"/>
      <c r="F321" s="280"/>
      <c r="G321" s="45"/>
      <c r="H321" s="45"/>
      <c r="I321" s="278"/>
      <c r="J321" s="45"/>
      <c r="K321" s="66"/>
      <c r="L321" s="66"/>
    </row>
    <row r="322" spans="1:12" x14ac:dyDescent="0.2">
      <c r="A322" s="41"/>
      <c r="B322" s="2"/>
      <c r="E322" s="279"/>
      <c r="F322" s="280"/>
      <c r="G322" s="45"/>
      <c r="H322" s="45"/>
      <c r="I322" s="278"/>
      <c r="J322" s="45"/>
      <c r="K322" s="66"/>
      <c r="L322" s="66"/>
    </row>
    <row r="323" spans="1:12" x14ac:dyDescent="0.2">
      <c r="A323" s="41"/>
      <c r="B323" s="2"/>
      <c r="E323" s="279"/>
      <c r="F323" s="280"/>
      <c r="G323" s="45"/>
      <c r="H323" s="45"/>
      <c r="I323" s="278"/>
      <c r="J323" s="45"/>
      <c r="K323" s="66"/>
      <c r="L323" s="66"/>
    </row>
    <row r="324" spans="1:12" x14ac:dyDescent="0.2">
      <c r="A324" s="41"/>
      <c r="B324" s="2"/>
      <c r="E324" s="279"/>
      <c r="F324" s="280"/>
      <c r="G324" s="45"/>
      <c r="H324" s="45"/>
      <c r="I324" s="278"/>
      <c r="J324" s="45"/>
      <c r="K324" s="66"/>
      <c r="L324" s="66"/>
    </row>
    <row r="325" spans="1:12" x14ac:dyDescent="0.2">
      <c r="A325" s="41"/>
      <c r="B325" s="2"/>
      <c r="E325" s="279"/>
      <c r="F325" s="280"/>
      <c r="G325" s="45"/>
      <c r="H325" s="45"/>
      <c r="I325" s="278"/>
      <c r="J325" s="45"/>
      <c r="K325" s="66"/>
      <c r="L325" s="66"/>
    </row>
    <row r="326" spans="1:12" x14ac:dyDescent="0.2">
      <c r="A326" s="41"/>
      <c r="B326" s="2"/>
      <c r="E326" s="279"/>
      <c r="F326" s="280"/>
      <c r="G326" s="45"/>
      <c r="H326" s="45"/>
      <c r="I326" s="278"/>
      <c r="J326" s="45"/>
      <c r="K326" s="66"/>
      <c r="L326" s="66"/>
    </row>
    <row r="327" spans="1:12" x14ac:dyDescent="0.2">
      <c r="A327" s="41"/>
      <c r="B327" s="2"/>
      <c r="E327" s="279"/>
      <c r="F327" s="280"/>
      <c r="G327" s="45"/>
      <c r="H327" s="45"/>
      <c r="I327" s="278"/>
      <c r="J327" s="45"/>
      <c r="K327" s="66"/>
      <c r="L327" s="66"/>
    </row>
    <row r="328" spans="1:12" x14ac:dyDescent="0.2">
      <c r="A328" s="41"/>
      <c r="B328" s="2"/>
      <c r="E328" s="279"/>
      <c r="F328" s="280"/>
      <c r="G328" s="45"/>
      <c r="H328" s="45"/>
      <c r="I328" s="278"/>
      <c r="J328" s="45"/>
      <c r="K328" s="66"/>
      <c r="L328" s="66"/>
    </row>
    <row r="329" spans="1:12" x14ac:dyDescent="0.2">
      <c r="A329" s="41"/>
      <c r="B329" s="2"/>
      <c r="E329" s="279"/>
      <c r="F329" s="280"/>
      <c r="G329" s="45"/>
      <c r="H329" s="45"/>
      <c r="I329" s="278"/>
      <c r="J329" s="45"/>
      <c r="K329" s="66"/>
      <c r="L329" s="66"/>
    </row>
    <row r="330" spans="1:12" x14ac:dyDescent="0.2">
      <c r="A330" s="41"/>
      <c r="B330" s="2"/>
      <c r="E330" s="279"/>
      <c r="F330" s="280"/>
      <c r="G330" s="45"/>
      <c r="H330" s="45"/>
      <c r="I330" s="278"/>
      <c r="J330" s="45"/>
      <c r="K330" s="66"/>
      <c r="L330" s="66"/>
    </row>
    <row r="331" spans="1:12" x14ac:dyDescent="0.2">
      <c r="A331" s="41"/>
      <c r="B331" s="2"/>
      <c r="E331" s="279"/>
      <c r="F331" s="280"/>
      <c r="G331" s="45"/>
      <c r="H331" s="45"/>
      <c r="I331" s="278"/>
      <c r="J331" s="45"/>
      <c r="K331" s="66"/>
      <c r="L331" s="66"/>
    </row>
    <row r="332" spans="1:12" x14ac:dyDescent="0.2">
      <c r="A332" s="41"/>
      <c r="B332" s="2"/>
      <c r="E332" s="279"/>
      <c r="F332" s="280"/>
      <c r="G332" s="45"/>
      <c r="H332" s="45"/>
      <c r="I332" s="278"/>
      <c r="J332" s="45"/>
      <c r="K332" s="66"/>
      <c r="L332" s="66"/>
    </row>
    <row r="333" spans="1:12" x14ac:dyDescent="0.2">
      <c r="A333" s="41"/>
      <c r="B333" s="2"/>
      <c r="E333" s="279"/>
      <c r="F333" s="280"/>
      <c r="G333" s="45"/>
      <c r="H333" s="45"/>
      <c r="I333" s="278"/>
      <c r="J333" s="45"/>
      <c r="K333" s="66"/>
      <c r="L333" s="66"/>
    </row>
    <row r="334" spans="1:12" x14ac:dyDescent="0.2">
      <c r="A334" s="41"/>
      <c r="B334" s="2"/>
      <c r="E334" s="279"/>
      <c r="F334" s="280"/>
      <c r="G334" s="45"/>
      <c r="H334" s="45"/>
      <c r="I334" s="278"/>
      <c r="J334" s="45"/>
      <c r="K334" s="66"/>
      <c r="L334" s="66"/>
    </row>
    <row r="335" spans="1:12" x14ac:dyDescent="0.2">
      <c r="A335" s="41"/>
      <c r="B335" s="2"/>
      <c r="E335" s="279"/>
      <c r="F335" s="280"/>
      <c r="G335" s="45"/>
      <c r="H335" s="45"/>
      <c r="I335" s="278"/>
      <c r="J335" s="45"/>
      <c r="K335" s="66"/>
      <c r="L335" s="66"/>
    </row>
    <row r="336" spans="1:12" x14ac:dyDescent="0.2">
      <c r="A336" s="41"/>
      <c r="B336" s="2"/>
      <c r="E336" s="279"/>
      <c r="F336" s="280"/>
      <c r="G336" s="45"/>
      <c r="H336" s="45"/>
      <c r="I336" s="278"/>
      <c r="J336" s="45"/>
      <c r="K336" s="66"/>
      <c r="L336" s="66"/>
    </row>
    <row r="337" spans="1:12" x14ac:dyDescent="0.2">
      <c r="A337" s="41"/>
      <c r="B337" s="2"/>
      <c r="E337" s="279"/>
      <c r="F337" s="280"/>
      <c r="G337" s="45"/>
      <c r="H337" s="45"/>
      <c r="I337" s="278"/>
      <c r="J337" s="45"/>
      <c r="K337" s="66"/>
      <c r="L337" s="66"/>
    </row>
    <row r="338" spans="1:12" x14ac:dyDescent="0.2">
      <c r="A338" s="41"/>
      <c r="B338" s="2"/>
      <c r="E338" s="279"/>
      <c r="F338" s="280"/>
      <c r="G338" s="45"/>
      <c r="H338" s="45"/>
      <c r="I338" s="278"/>
      <c r="J338" s="45"/>
      <c r="K338" s="66"/>
      <c r="L338" s="66"/>
    </row>
    <row r="339" spans="1:12" x14ac:dyDescent="0.2">
      <c r="A339" s="41"/>
      <c r="B339" s="2"/>
      <c r="E339" s="279"/>
      <c r="F339" s="280"/>
      <c r="G339" s="45"/>
      <c r="H339" s="45"/>
      <c r="I339" s="278"/>
      <c r="J339" s="45"/>
      <c r="K339" s="66"/>
      <c r="L339" s="66"/>
    </row>
    <row r="340" spans="1:12" x14ac:dyDescent="0.2">
      <c r="A340" s="41"/>
      <c r="B340" s="2"/>
      <c r="E340" s="279"/>
      <c r="F340" s="280"/>
      <c r="G340" s="45"/>
      <c r="H340" s="45"/>
      <c r="I340" s="278"/>
      <c r="J340" s="45"/>
      <c r="K340" s="66"/>
      <c r="L340" s="66"/>
    </row>
    <row r="341" spans="1:12" x14ac:dyDescent="0.2">
      <c r="A341" s="41"/>
      <c r="B341" s="2"/>
      <c r="E341" s="279"/>
      <c r="F341" s="280"/>
      <c r="G341" s="45"/>
      <c r="H341" s="45"/>
      <c r="I341" s="278"/>
      <c r="J341" s="45"/>
      <c r="K341" s="66"/>
      <c r="L341" s="66"/>
    </row>
    <row r="342" spans="1:12" x14ac:dyDescent="0.2">
      <c r="A342" s="41"/>
      <c r="B342" s="2"/>
      <c r="E342" s="279"/>
      <c r="F342" s="280"/>
      <c r="G342" s="45"/>
      <c r="H342" s="45"/>
      <c r="I342" s="278"/>
      <c r="J342" s="45"/>
      <c r="K342" s="66"/>
      <c r="L342" s="66"/>
    </row>
    <row r="343" spans="1:12" x14ac:dyDescent="0.2">
      <c r="A343" s="41"/>
      <c r="B343" s="2"/>
      <c r="E343" s="279"/>
      <c r="F343" s="280"/>
      <c r="G343" s="45"/>
      <c r="H343" s="45"/>
      <c r="I343" s="278"/>
      <c r="J343" s="45"/>
      <c r="K343" s="66"/>
      <c r="L343" s="66"/>
    </row>
    <row r="344" spans="1:12" x14ac:dyDescent="0.2">
      <c r="A344" s="41"/>
      <c r="B344" s="2"/>
      <c r="E344" s="279"/>
      <c r="F344" s="280"/>
      <c r="G344" s="45"/>
      <c r="H344" s="45"/>
      <c r="I344" s="278"/>
      <c r="J344" s="45"/>
      <c r="K344" s="66"/>
      <c r="L344" s="66"/>
    </row>
    <row r="345" spans="1:12" x14ac:dyDescent="0.2">
      <c r="A345" s="41"/>
      <c r="B345" s="2"/>
      <c r="E345" s="279"/>
      <c r="F345" s="280"/>
      <c r="G345" s="45"/>
      <c r="H345" s="45"/>
      <c r="I345" s="278"/>
      <c r="J345" s="45"/>
      <c r="K345" s="66"/>
      <c r="L345" s="66"/>
    </row>
    <row r="346" spans="1:12" x14ac:dyDescent="0.2">
      <c r="A346" s="41"/>
      <c r="B346" s="2"/>
      <c r="E346" s="279"/>
      <c r="F346" s="280"/>
      <c r="G346" s="45"/>
      <c r="H346" s="45"/>
      <c r="I346" s="278"/>
      <c r="J346" s="45"/>
      <c r="K346" s="66"/>
      <c r="L346" s="66"/>
    </row>
    <row r="347" spans="1:12" x14ac:dyDescent="0.2">
      <c r="A347" s="41"/>
      <c r="B347" s="2"/>
      <c r="E347" s="279"/>
      <c r="F347" s="280"/>
      <c r="G347" s="45"/>
      <c r="H347" s="45"/>
      <c r="I347" s="278"/>
      <c r="J347" s="45"/>
      <c r="K347" s="66"/>
      <c r="L347" s="66"/>
    </row>
    <row r="348" spans="1:12" x14ac:dyDescent="0.2">
      <c r="A348" s="41"/>
      <c r="B348" s="2"/>
      <c r="E348" s="279"/>
      <c r="F348" s="280"/>
      <c r="G348" s="45"/>
      <c r="H348" s="45"/>
      <c r="I348" s="278"/>
      <c r="J348" s="45"/>
      <c r="K348" s="66"/>
      <c r="L348" s="66"/>
    </row>
    <row r="349" spans="1:12" x14ac:dyDescent="0.2">
      <c r="A349" s="41"/>
      <c r="B349" s="2"/>
      <c r="E349" s="279"/>
      <c r="F349" s="280"/>
      <c r="G349" s="45"/>
      <c r="H349" s="45"/>
      <c r="I349" s="278"/>
      <c r="J349" s="45"/>
      <c r="K349" s="66"/>
      <c r="L349" s="66"/>
    </row>
    <row r="350" spans="1:12" x14ac:dyDescent="0.2">
      <c r="A350" s="41"/>
      <c r="B350" s="2"/>
      <c r="E350" s="279"/>
      <c r="F350" s="280"/>
      <c r="G350" s="45"/>
      <c r="H350" s="45"/>
      <c r="I350" s="278"/>
      <c r="J350" s="45"/>
      <c r="K350" s="66"/>
      <c r="L350" s="66"/>
    </row>
    <row r="351" spans="1:12" x14ac:dyDescent="0.2">
      <c r="A351" s="41"/>
      <c r="B351" s="2"/>
      <c r="E351" s="279"/>
      <c r="F351" s="280"/>
      <c r="G351" s="45"/>
      <c r="H351" s="45"/>
      <c r="I351" s="278"/>
      <c r="J351" s="45"/>
      <c r="K351" s="66"/>
      <c r="L351" s="66"/>
    </row>
    <row r="352" spans="1:12" x14ac:dyDescent="0.2">
      <c r="A352" s="41"/>
      <c r="B352" s="2"/>
      <c r="E352" s="279"/>
      <c r="F352" s="280"/>
      <c r="G352" s="45"/>
      <c r="H352" s="45"/>
      <c r="I352" s="278"/>
      <c r="J352" s="45"/>
      <c r="K352" s="66"/>
      <c r="L352" s="66"/>
    </row>
    <row r="353" spans="1:12" x14ac:dyDescent="0.2">
      <c r="A353" s="41"/>
      <c r="B353" s="2"/>
      <c r="E353" s="279"/>
      <c r="F353" s="280"/>
      <c r="G353" s="45"/>
      <c r="H353" s="45"/>
      <c r="I353" s="278"/>
      <c r="J353" s="45"/>
      <c r="K353" s="66"/>
      <c r="L353" s="66"/>
    </row>
    <row r="354" spans="1:12" x14ac:dyDescent="0.2">
      <c r="A354" s="41"/>
      <c r="B354" s="2"/>
      <c r="E354" s="279"/>
      <c r="F354" s="280"/>
      <c r="G354" s="45"/>
      <c r="H354" s="45"/>
      <c r="I354" s="278"/>
      <c r="J354" s="45"/>
      <c r="K354" s="66"/>
      <c r="L354" s="66"/>
    </row>
    <row r="355" spans="1:12" x14ac:dyDescent="0.2">
      <c r="A355" s="41"/>
      <c r="B355" s="2"/>
      <c r="E355" s="279"/>
      <c r="F355" s="280"/>
      <c r="G355" s="45"/>
      <c r="H355" s="45"/>
      <c r="I355" s="278"/>
      <c r="J355" s="45"/>
      <c r="K355" s="66"/>
      <c r="L355" s="66"/>
    </row>
    <row r="356" spans="1:12" x14ac:dyDescent="0.2">
      <c r="A356" s="41"/>
      <c r="B356" s="2"/>
      <c r="E356" s="279"/>
      <c r="F356" s="280"/>
      <c r="G356" s="45"/>
      <c r="H356" s="45"/>
      <c r="I356" s="278"/>
      <c r="J356" s="45"/>
      <c r="K356" s="66"/>
      <c r="L356" s="66"/>
    </row>
    <row r="357" spans="1:12" x14ac:dyDescent="0.2">
      <c r="A357" s="41"/>
      <c r="B357" s="2"/>
      <c r="E357" s="279"/>
      <c r="F357" s="280"/>
      <c r="G357" s="45"/>
      <c r="H357" s="45"/>
      <c r="I357" s="278"/>
      <c r="J357" s="45"/>
      <c r="K357" s="66"/>
      <c r="L357" s="66"/>
    </row>
    <row r="358" spans="1:12" x14ac:dyDescent="0.2">
      <c r="A358" s="41"/>
      <c r="B358" s="2"/>
      <c r="E358" s="279"/>
      <c r="F358" s="280"/>
      <c r="G358" s="45"/>
      <c r="H358" s="45"/>
      <c r="I358" s="278"/>
      <c r="J358" s="45"/>
      <c r="K358" s="66"/>
      <c r="L358" s="66"/>
    </row>
    <row r="359" spans="1:12" x14ac:dyDescent="0.2">
      <c r="A359" s="41"/>
      <c r="B359" s="2"/>
      <c r="E359" s="279"/>
      <c r="F359" s="280"/>
      <c r="G359" s="45"/>
      <c r="H359" s="45"/>
      <c r="I359" s="278"/>
      <c r="J359" s="45"/>
      <c r="K359" s="66"/>
      <c r="L359" s="66"/>
    </row>
    <row r="360" spans="1:12" x14ac:dyDescent="0.2">
      <c r="A360" s="41"/>
      <c r="B360" s="2"/>
      <c r="E360" s="279"/>
      <c r="F360" s="280"/>
      <c r="G360" s="45"/>
      <c r="H360" s="45"/>
      <c r="I360" s="278"/>
      <c r="J360" s="45"/>
      <c r="K360" s="66"/>
      <c r="L360" s="66"/>
    </row>
    <row r="361" spans="1:12" x14ac:dyDescent="0.2">
      <c r="A361" s="41"/>
      <c r="B361" s="2"/>
      <c r="E361" s="279"/>
      <c r="F361" s="280"/>
      <c r="G361" s="45"/>
      <c r="H361" s="45"/>
      <c r="I361" s="278"/>
      <c r="J361" s="45"/>
      <c r="K361" s="66"/>
      <c r="L361" s="66"/>
    </row>
    <row r="362" spans="1:12" x14ac:dyDescent="0.2">
      <c r="A362" s="41"/>
      <c r="B362" s="2"/>
      <c r="E362" s="279"/>
      <c r="F362" s="280"/>
      <c r="G362" s="45"/>
      <c r="H362" s="45"/>
      <c r="I362" s="278"/>
      <c r="J362" s="45"/>
      <c r="K362" s="66"/>
      <c r="L362" s="66"/>
    </row>
    <row r="363" spans="1:12" x14ac:dyDescent="0.2">
      <c r="A363" s="41"/>
      <c r="B363" s="2"/>
      <c r="E363" s="279"/>
      <c r="F363" s="280"/>
      <c r="G363" s="45"/>
      <c r="H363" s="45"/>
      <c r="I363" s="278"/>
      <c r="J363" s="45"/>
      <c r="K363" s="66"/>
      <c r="L363" s="66"/>
    </row>
    <row r="364" spans="1:12" x14ac:dyDescent="0.2">
      <c r="A364" s="41"/>
      <c r="B364" s="2"/>
      <c r="E364" s="279"/>
      <c r="F364" s="280"/>
      <c r="G364" s="45"/>
      <c r="H364" s="45"/>
      <c r="I364" s="278"/>
      <c r="J364" s="45"/>
      <c r="K364" s="66"/>
      <c r="L364" s="66"/>
    </row>
    <row r="365" spans="1:12" x14ac:dyDescent="0.2">
      <c r="A365" s="41"/>
      <c r="B365" s="2"/>
      <c r="E365" s="279"/>
      <c r="F365" s="280"/>
      <c r="G365" s="45"/>
      <c r="H365" s="45"/>
      <c r="I365" s="278"/>
      <c r="J365" s="45"/>
      <c r="K365" s="66"/>
      <c r="L365" s="66"/>
    </row>
    <row r="366" spans="1:12" x14ac:dyDescent="0.2">
      <c r="A366" s="41"/>
      <c r="B366" s="2"/>
      <c r="E366" s="279"/>
      <c r="F366" s="280"/>
      <c r="G366" s="45"/>
      <c r="H366" s="45"/>
      <c r="I366" s="278"/>
      <c r="J366" s="45"/>
      <c r="K366" s="66"/>
      <c r="L366" s="66"/>
    </row>
    <row r="367" spans="1:12" x14ac:dyDescent="0.2">
      <c r="A367" s="41"/>
      <c r="B367" s="2"/>
      <c r="E367" s="279"/>
      <c r="F367" s="280"/>
      <c r="G367" s="45"/>
      <c r="H367" s="45"/>
      <c r="I367" s="278"/>
      <c r="J367" s="45"/>
      <c r="K367" s="66"/>
      <c r="L367" s="66"/>
    </row>
    <row r="368" spans="1:12" x14ac:dyDescent="0.2">
      <c r="A368" s="41"/>
      <c r="B368" s="2"/>
      <c r="E368" s="279"/>
      <c r="F368" s="280"/>
      <c r="G368" s="45"/>
      <c r="H368" s="45"/>
      <c r="I368" s="278"/>
      <c r="J368" s="45"/>
      <c r="K368" s="66"/>
      <c r="L368" s="66"/>
    </row>
    <row r="369" spans="1:12" x14ac:dyDescent="0.2">
      <c r="A369" s="41"/>
      <c r="B369" s="2"/>
      <c r="E369" s="279"/>
      <c r="F369" s="280"/>
      <c r="G369" s="45"/>
      <c r="H369" s="45"/>
      <c r="I369" s="278"/>
      <c r="J369" s="45"/>
      <c r="K369" s="66"/>
      <c r="L369" s="66"/>
    </row>
    <row r="370" spans="1:12" x14ac:dyDescent="0.2">
      <c r="A370" s="41"/>
      <c r="B370" s="2"/>
      <c r="E370" s="279"/>
      <c r="F370" s="280"/>
      <c r="G370" s="45"/>
      <c r="H370" s="45"/>
      <c r="I370" s="278"/>
      <c r="J370" s="45"/>
      <c r="K370" s="66"/>
      <c r="L370" s="66"/>
    </row>
    <row r="371" spans="1:12" x14ac:dyDescent="0.2">
      <c r="A371" s="41"/>
      <c r="B371" s="2"/>
      <c r="E371" s="279"/>
      <c r="F371" s="280"/>
      <c r="G371" s="45"/>
      <c r="H371" s="45"/>
      <c r="I371" s="278"/>
      <c r="J371" s="45"/>
      <c r="K371" s="66"/>
      <c r="L371" s="66"/>
    </row>
    <row r="372" spans="1:12" x14ac:dyDescent="0.2">
      <c r="A372" s="41"/>
      <c r="B372" s="2"/>
      <c r="E372" s="279"/>
      <c r="F372" s="280"/>
      <c r="G372" s="45"/>
      <c r="H372" s="45"/>
      <c r="I372" s="278"/>
      <c r="J372" s="45"/>
      <c r="K372" s="66"/>
      <c r="L372" s="66"/>
    </row>
    <row r="373" spans="1:12" x14ac:dyDescent="0.2">
      <c r="A373" s="41"/>
      <c r="B373" s="2"/>
      <c r="E373" s="279"/>
      <c r="F373" s="280"/>
      <c r="G373" s="45"/>
      <c r="H373" s="45"/>
      <c r="I373" s="278"/>
      <c r="J373" s="45"/>
      <c r="K373" s="66"/>
      <c r="L373" s="66"/>
    </row>
    <row r="374" spans="1:12" x14ac:dyDescent="0.2">
      <c r="A374" s="41"/>
      <c r="B374" s="2"/>
      <c r="E374" s="279"/>
      <c r="F374" s="280"/>
      <c r="G374" s="45"/>
      <c r="H374" s="45"/>
      <c r="I374" s="278"/>
      <c r="J374" s="45"/>
      <c r="K374" s="66"/>
      <c r="L374" s="66"/>
    </row>
    <row r="375" spans="1:12" x14ac:dyDescent="0.2">
      <c r="A375" s="41"/>
      <c r="B375" s="2"/>
      <c r="E375" s="279"/>
      <c r="F375" s="280"/>
      <c r="G375" s="45"/>
      <c r="H375" s="45"/>
      <c r="I375" s="278"/>
      <c r="J375" s="45"/>
      <c r="K375" s="66"/>
      <c r="L375" s="66"/>
    </row>
    <row r="376" spans="1:12" x14ac:dyDescent="0.2">
      <c r="A376" s="41"/>
      <c r="B376" s="2"/>
      <c r="E376" s="279"/>
      <c r="F376" s="280"/>
      <c r="G376" s="45"/>
      <c r="H376" s="45"/>
      <c r="I376" s="278"/>
      <c r="J376" s="45"/>
      <c r="K376" s="66"/>
      <c r="L376" s="66"/>
    </row>
    <row r="377" spans="1:12" x14ac:dyDescent="0.2">
      <c r="A377" s="41"/>
      <c r="B377" s="2"/>
      <c r="E377" s="279"/>
      <c r="F377" s="280"/>
      <c r="G377" s="45"/>
      <c r="H377" s="45"/>
      <c r="I377" s="278"/>
      <c r="J377" s="45"/>
      <c r="K377" s="66"/>
      <c r="L377" s="66"/>
    </row>
    <row r="378" spans="1:12" x14ac:dyDescent="0.2">
      <c r="A378" s="41"/>
      <c r="B378" s="2"/>
      <c r="E378" s="279"/>
      <c r="F378" s="280"/>
      <c r="G378" s="45"/>
      <c r="H378" s="45"/>
      <c r="I378" s="278"/>
      <c r="J378" s="45"/>
      <c r="K378" s="66"/>
      <c r="L378" s="66"/>
    </row>
    <row r="379" spans="1:12" x14ac:dyDescent="0.2">
      <c r="A379" s="41"/>
      <c r="B379" s="2"/>
      <c r="E379" s="279"/>
      <c r="F379" s="280"/>
      <c r="G379" s="45"/>
      <c r="H379" s="45"/>
      <c r="I379" s="278"/>
      <c r="J379" s="45"/>
      <c r="K379" s="66"/>
      <c r="L379" s="66"/>
    </row>
    <row r="380" spans="1:12" x14ac:dyDescent="0.2">
      <c r="A380" s="41"/>
      <c r="B380" s="2"/>
      <c r="E380" s="279"/>
      <c r="F380" s="280"/>
      <c r="G380" s="45"/>
      <c r="H380" s="45"/>
      <c r="I380" s="278"/>
      <c r="J380" s="45"/>
      <c r="K380" s="66"/>
      <c r="L380" s="66"/>
    </row>
    <row r="381" spans="1:12" x14ac:dyDescent="0.2">
      <c r="A381" s="41"/>
      <c r="B381" s="2"/>
      <c r="E381" s="279"/>
      <c r="F381" s="280"/>
      <c r="G381" s="45"/>
      <c r="H381" s="45"/>
      <c r="I381" s="278"/>
      <c r="J381" s="45"/>
      <c r="K381" s="66"/>
      <c r="L381" s="66"/>
    </row>
    <row r="382" spans="1:12" x14ac:dyDescent="0.2">
      <c r="A382" s="41"/>
      <c r="B382" s="2"/>
      <c r="E382" s="279"/>
      <c r="F382" s="280"/>
      <c r="G382" s="45"/>
      <c r="H382" s="45"/>
      <c r="I382" s="278"/>
      <c r="J382" s="45"/>
      <c r="K382" s="66"/>
      <c r="L382" s="66"/>
    </row>
    <row r="383" spans="1:12" x14ac:dyDescent="0.2">
      <c r="A383" s="41"/>
      <c r="B383" s="2"/>
      <c r="E383" s="279"/>
      <c r="F383" s="280"/>
      <c r="G383" s="45"/>
      <c r="H383" s="45"/>
      <c r="I383" s="278"/>
      <c r="J383" s="45"/>
      <c r="K383" s="66"/>
      <c r="L383" s="66"/>
    </row>
    <row r="384" spans="1:12" x14ac:dyDescent="0.2">
      <c r="A384" s="41"/>
      <c r="B384" s="2"/>
      <c r="E384" s="279"/>
      <c r="F384" s="280"/>
      <c r="G384" s="45"/>
      <c r="H384" s="45"/>
      <c r="I384" s="278"/>
      <c r="J384" s="45"/>
      <c r="K384" s="66"/>
      <c r="L384" s="66"/>
    </row>
    <row r="385" spans="1:12" x14ac:dyDescent="0.2">
      <c r="A385" s="41"/>
      <c r="B385" s="2"/>
      <c r="E385" s="279"/>
      <c r="F385" s="280"/>
      <c r="G385" s="45"/>
      <c r="H385" s="45"/>
      <c r="I385" s="278"/>
      <c r="J385" s="45"/>
      <c r="K385" s="66"/>
      <c r="L385" s="66"/>
    </row>
    <row r="386" spans="1:12" x14ac:dyDescent="0.2">
      <c r="A386" s="41"/>
      <c r="B386" s="2"/>
      <c r="E386" s="279"/>
      <c r="F386" s="280"/>
      <c r="G386" s="45"/>
      <c r="H386" s="45"/>
      <c r="I386" s="278"/>
      <c r="J386" s="45"/>
      <c r="K386" s="66"/>
      <c r="L386" s="66"/>
    </row>
    <row r="387" spans="1:12" x14ac:dyDescent="0.2">
      <c r="A387" s="41"/>
      <c r="B387" s="2"/>
      <c r="E387" s="279"/>
      <c r="F387" s="280"/>
      <c r="G387" s="45"/>
      <c r="H387" s="45"/>
      <c r="I387" s="278"/>
      <c r="J387" s="45"/>
      <c r="K387" s="66"/>
      <c r="L387" s="66"/>
    </row>
    <row r="388" spans="1:12" x14ac:dyDescent="0.2">
      <c r="A388" s="41"/>
      <c r="B388" s="2"/>
      <c r="E388" s="279"/>
      <c r="F388" s="280"/>
      <c r="G388" s="45"/>
      <c r="H388" s="45"/>
      <c r="I388" s="278"/>
      <c r="J388" s="45"/>
      <c r="K388" s="66"/>
      <c r="L388" s="66"/>
    </row>
    <row r="389" spans="1:12" x14ac:dyDescent="0.2">
      <c r="A389" s="41"/>
      <c r="B389" s="2"/>
      <c r="E389" s="279"/>
      <c r="F389" s="280"/>
      <c r="G389" s="45"/>
      <c r="H389" s="45"/>
      <c r="I389" s="278"/>
      <c r="J389" s="45"/>
      <c r="K389" s="66"/>
      <c r="L389" s="66"/>
    </row>
    <row r="390" spans="1:12" x14ac:dyDescent="0.2">
      <c r="A390" s="41"/>
      <c r="B390" s="2"/>
      <c r="E390" s="279"/>
      <c r="F390" s="280"/>
      <c r="G390" s="45"/>
      <c r="H390" s="45"/>
      <c r="I390" s="278"/>
      <c r="J390" s="45"/>
      <c r="K390" s="66"/>
      <c r="L390" s="66"/>
    </row>
    <row r="391" spans="1:12" x14ac:dyDescent="0.2">
      <c r="A391" s="41"/>
      <c r="B391" s="2"/>
      <c r="E391" s="279"/>
      <c r="F391" s="280"/>
      <c r="G391" s="45"/>
      <c r="H391" s="45"/>
      <c r="I391" s="278"/>
      <c r="J391" s="45"/>
      <c r="K391" s="66"/>
      <c r="L391" s="66"/>
    </row>
    <row r="392" spans="1:12" x14ac:dyDescent="0.2">
      <c r="A392" s="41"/>
      <c r="B392" s="2"/>
      <c r="E392" s="279"/>
      <c r="F392" s="280"/>
      <c r="G392" s="45"/>
      <c r="H392" s="45"/>
      <c r="I392" s="278"/>
      <c r="J392" s="45"/>
      <c r="K392" s="66"/>
      <c r="L392" s="66"/>
    </row>
    <row r="393" spans="1:12" x14ac:dyDescent="0.2">
      <c r="A393" s="41"/>
      <c r="B393" s="2"/>
      <c r="E393" s="279"/>
      <c r="F393" s="280"/>
      <c r="G393" s="45"/>
      <c r="H393" s="45"/>
      <c r="I393" s="278"/>
      <c r="J393" s="45"/>
      <c r="K393" s="66"/>
      <c r="L393" s="66"/>
    </row>
    <row r="394" spans="1:12" x14ac:dyDescent="0.2">
      <c r="A394" s="41"/>
      <c r="B394" s="2"/>
      <c r="E394" s="279"/>
      <c r="F394" s="280"/>
      <c r="G394" s="45"/>
      <c r="H394" s="45"/>
      <c r="I394" s="278"/>
      <c r="J394" s="45"/>
      <c r="K394" s="66"/>
      <c r="L394" s="66"/>
    </row>
    <row r="395" spans="1:12" x14ac:dyDescent="0.2">
      <c r="A395" s="41"/>
      <c r="B395" s="2"/>
      <c r="E395" s="279"/>
      <c r="F395" s="280"/>
      <c r="G395" s="45"/>
      <c r="H395" s="45"/>
      <c r="I395" s="278"/>
      <c r="J395" s="45"/>
      <c r="K395" s="66"/>
      <c r="L395" s="66"/>
    </row>
    <row r="396" spans="1:12" x14ac:dyDescent="0.2">
      <c r="A396" s="41"/>
      <c r="B396" s="2"/>
      <c r="E396" s="279"/>
      <c r="F396" s="280"/>
      <c r="G396" s="45"/>
      <c r="H396" s="45"/>
      <c r="I396" s="278"/>
      <c r="J396" s="45"/>
      <c r="K396" s="66"/>
      <c r="L396" s="66"/>
    </row>
    <row r="397" spans="1:12" x14ac:dyDescent="0.2">
      <c r="A397" s="41"/>
      <c r="B397" s="2"/>
      <c r="E397" s="279"/>
      <c r="F397" s="280"/>
      <c r="G397" s="45"/>
      <c r="H397" s="45"/>
      <c r="I397" s="278"/>
      <c r="J397" s="45"/>
      <c r="K397" s="66"/>
      <c r="L397" s="66"/>
    </row>
    <row r="398" spans="1:12" x14ac:dyDescent="0.2">
      <c r="A398" s="41"/>
      <c r="B398" s="2"/>
      <c r="E398" s="279"/>
      <c r="F398" s="280"/>
      <c r="G398" s="45"/>
      <c r="H398" s="45"/>
      <c r="I398" s="278"/>
      <c r="J398" s="45"/>
      <c r="K398" s="66"/>
      <c r="L398" s="66"/>
    </row>
    <row r="399" spans="1:12" x14ac:dyDescent="0.2">
      <c r="A399" s="41"/>
      <c r="B399" s="2"/>
      <c r="E399" s="279"/>
      <c r="F399" s="280"/>
      <c r="G399" s="45"/>
      <c r="H399" s="45"/>
      <c r="I399" s="278"/>
      <c r="J399" s="45"/>
      <c r="K399" s="66"/>
      <c r="L399" s="66"/>
    </row>
    <row r="400" spans="1:12" x14ac:dyDescent="0.2">
      <c r="A400" s="41"/>
      <c r="B400" s="2"/>
      <c r="E400" s="279"/>
      <c r="F400" s="280"/>
      <c r="G400" s="45"/>
      <c r="H400" s="45"/>
      <c r="I400" s="278"/>
      <c r="J400" s="45"/>
      <c r="K400" s="66"/>
      <c r="L400" s="66"/>
    </row>
    <row r="401" spans="1:12" x14ac:dyDescent="0.2">
      <c r="A401" s="41"/>
      <c r="B401" s="2"/>
      <c r="E401" s="279"/>
      <c r="F401" s="280"/>
      <c r="G401" s="45"/>
      <c r="H401" s="45"/>
      <c r="I401" s="278"/>
      <c r="J401" s="45"/>
      <c r="K401" s="66"/>
      <c r="L401" s="66"/>
    </row>
    <row r="402" spans="1:12" x14ac:dyDescent="0.2">
      <c r="A402" s="41"/>
      <c r="B402" s="2"/>
      <c r="E402" s="279"/>
      <c r="F402" s="280"/>
      <c r="G402" s="45"/>
      <c r="H402" s="45"/>
      <c r="I402" s="278"/>
      <c r="J402" s="45"/>
      <c r="K402" s="66"/>
      <c r="L402" s="66"/>
    </row>
    <row r="403" spans="1:12" x14ac:dyDescent="0.2">
      <c r="A403" s="41"/>
      <c r="B403" s="2"/>
      <c r="E403" s="279"/>
      <c r="F403" s="280"/>
      <c r="G403" s="45"/>
      <c r="H403" s="45"/>
      <c r="I403" s="278"/>
      <c r="J403" s="45"/>
      <c r="K403" s="66"/>
      <c r="L403" s="66"/>
    </row>
    <row r="404" spans="1:12" x14ac:dyDescent="0.2">
      <c r="A404" s="41"/>
      <c r="B404" s="2"/>
      <c r="E404" s="279"/>
      <c r="F404" s="280"/>
      <c r="G404" s="45"/>
      <c r="H404" s="45"/>
      <c r="I404" s="278"/>
      <c r="J404" s="45"/>
      <c r="K404" s="66"/>
      <c r="L404" s="66"/>
    </row>
    <row r="405" spans="1:12" x14ac:dyDescent="0.2">
      <c r="A405" s="41"/>
      <c r="B405" s="2"/>
      <c r="E405" s="279"/>
      <c r="F405" s="280"/>
      <c r="G405" s="45"/>
      <c r="H405" s="45"/>
      <c r="I405" s="278"/>
      <c r="J405" s="45"/>
      <c r="K405" s="66"/>
      <c r="L405" s="66"/>
    </row>
    <row r="406" spans="1:12" x14ac:dyDescent="0.2">
      <c r="A406" s="41"/>
      <c r="B406" s="2"/>
      <c r="E406" s="279"/>
      <c r="F406" s="280"/>
      <c r="G406" s="45"/>
      <c r="H406" s="45"/>
      <c r="I406" s="278"/>
      <c r="J406" s="45"/>
      <c r="K406" s="66"/>
      <c r="L406" s="66"/>
    </row>
    <row r="407" spans="1:12" x14ac:dyDescent="0.2">
      <c r="A407" s="41"/>
      <c r="B407" s="2"/>
      <c r="E407" s="279"/>
      <c r="F407" s="280"/>
      <c r="G407" s="45"/>
      <c r="H407" s="45"/>
      <c r="I407" s="278"/>
      <c r="J407" s="45"/>
      <c r="K407" s="66"/>
      <c r="L407" s="66"/>
    </row>
    <row r="408" spans="1:12" x14ac:dyDescent="0.2">
      <c r="A408" s="41"/>
      <c r="B408" s="2"/>
      <c r="E408" s="279"/>
      <c r="F408" s="280"/>
      <c r="G408" s="45"/>
      <c r="H408" s="45"/>
      <c r="I408" s="278"/>
      <c r="J408" s="45"/>
      <c r="K408" s="66"/>
      <c r="L408" s="66"/>
    </row>
    <row r="409" spans="1:12" x14ac:dyDescent="0.2">
      <c r="A409" s="41"/>
      <c r="B409" s="2"/>
      <c r="E409" s="279"/>
      <c r="F409" s="280"/>
      <c r="G409" s="45"/>
      <c r="H409" s="45"/>
      <c r="I409" s="278"/>
      <c r="J409" s="45"/>
      <c r="K409" s="66"/>
      <c r="L409" s="66"/>
    </row>
    <row r="410" spans="1:12" x14ac:dyDescent="0.2">
      <c r="A410" s="41"/>
      <c r="B410" s="2"/>
      <c r="E410" s="279"/>
      <c r="F410" s="280"/>
      <c r="G410" s="45"/>
      <c r="H410" s="45"/>
      <c r="I410" s="278"/>
      <c r="J410" s="45"/>
      <c r="K410" s="66"/>
      <c r="L410" s="66"/>
    </row>
    <row r="411" spans="1:12" x14ac:dyDescent="0.2">
      <c r="A411" s="41"/>
      <c r="B411" s="2"/>
      <c r="E411" s="279"/>
      <c r="F411" s="280"/>
      <c r="G411" s="45"/>
      <c r="H411" s="45"/>
      <c r="I411" s="278"/>
      <c r="J411" s="45"/>
      <c r="K411" s="66"/>
      <c r="L411" s="66"/>
    </row>
    <row r="412" spans="1:12" x14ac:dyDescent="0.2">
      <c r="A412" s="41"/>
      <c r="B412" s="2"/>
      <c r="E412" s="279"/>
      <c r="F412" s="280"/>
      <c r="G412" s="45"/>
      <c r="H412" s="45"/>
      <c r="I412" s="278"/>
      <c r="J412" s="45"/>
      <c r="K412" s="66"/>
      <c r="L412" s="66"/>
    </row>
    <row r="413" spans="1:12" x14ac:dyDescent="0.2">
      <c r="A413" s="41"/>
      <c r="B413" s="2"/>
      <c r="E413" s="279"/>
      <c r="F413" s="280"/>
      <c r="G413" s="45"/>
      <c r="H413" s="45"/>
      <c r="I413" s="278"/>
      <c r="J413" s="45"/>
      <c r="K413" s="66"/>
      <c r="L413" s="66"/>
    </row>
    <row r="414" spans="1:12" x14ac:dyDescent="0.2">
      <c r="A414" s="41"/>
      <c r="B414" s="2"/>
      <c r="E414" s="279"/>
      <c r="F414" s="280"/>
      <c r="G414" s="45"/>
      <c r="H414" s="45"/>
      <c r="I414" s="278"/>
      <c r="J414" s="45"/>
      <c r="K414" s="66"/>
      <c r="L414" s="66"/>
    </row>
    <row r="415" spans="1:12" x14ac:dyDescent="0.2">
      <c r="A415" s="41"/>
      <c r="B415" s="2"/>
      <c r="E415" s="279"/>
      <c r="F415" s="280"/>
      <c r="G415" s="45"/>
      <c r="H415" s="45"/>
      <c r="I415" s="278"/>
      <c r="J415" s="45"/>
      <c r="K415" s="66"/>
      <c r="L415" s="66"/>
    </row>
    <row r="416" spans="1:12" x14ac:dyDescent="0.2">
      <c r="A416" s="41"/>
      <c r="B416" s="2"/>
      <c r="E416" s="279"/>
      <c r="F416" s="280"/>
      <c r="G416" s="45"/>
      <c r="H416" s="45"/>
      <c r="I416" s="278"/>
      <c r="J416" s="45"/>
      <c r="K416" s="66"/>
      <c r="L416" s="66"/>
    </row>
    <row r="417" spans="1:12" x14ac:dyDescent="0.2">
      <c r="A417" s="41"/>
      <c r="B417" s="2"/>
      <c r="E417" s="279"/>
      <c r="F417" s="280"/>
      <c r="G417" s="45"/>
      <c r="H417" s="45"/>
      <c r="I417" s="278"/>
      <c r="J417" s="45"/>
      <c r="K417" s="66"/>
      <c r="L417" s="66"/>
    </row>
    <row r="418" spans="1:12" x14ac:dyDescent="0.2">
      <c r="A418" s="41"/>
      <c r="B418" s="2"/>
      <c r="E418" s="279"/>
      <c r="F418" s="280"/>
      <c r="G418" s="45"/>
      <c r="H418" s="45"/>
      <c r="I418" s="278"/>
      <c r="J418" s="45"/>
      <c r="K418" s="66"/>
      <c r="L418" s="66"/>
    </row>
    <row r="419" spans="1:12" x14ac:dyDescent="0.2">
      <c r="A419" s="41"/>
      <c r="B419" s="2"/>
      <c r="E419" s="279"/>
      <c r="F419" s="280"/>
      <c r="G419" s="45"/>
      <c r="H419" s="45"/>
      <c r="I419" s="278"/>
      <c r="J419" s="45"/>
      <c r="K419" s="66"/>
      <c r="L419" s="66"/>
    </row>
    <row r="420" spans="1:12" x14ac:dyDescent="0.2">
      <c r="A420" s="41"/>
      <c r="B420" s="2"/>
      <c r="E420" s="279"/>
      <c r="F420" s="280"/>
      <c r="G420" s="45"/>
      <c r="H420" s="45"/>
      <c r="I420" s="278"/>
      <c r="J420" s="45"/>
      <c r="K420" s="66"/>
      <c r="L420" s="66"/>
    </row>
    <row r="421" spans="1:12" x14ac:dyDescent="0.2">
      <c r="A421" s="41"/>
      <c r="B421" s="2"/>
      <c r="E421" s="279"/>
      <c r="F421" s="280"/>
      <c r="G421" s="45"/>
      <c r="H421" s="45"/>
      <c r="I421" s="278"/>
      <c r="J421" s="45"/>
      <c r="K421" s="66"/>
      <c r="L421" s="66"/>
    </row>
    <row r="422" spans="1:12" x14ac:dyDescent="0.2">
      <c r="A422" s="41"/>
      <c r="B422" s="2"/>
      <c r="E422" s="279"/>
      <c r="F422" s="280"/>
      <c r="G422" s="45"/>
      <c r="H422" s="45"/>
      <c r="I422" s="278"/>
      <c r="J422" s="45"/>
      <c r="K422" s="66"/>
      <c r="L422" s="66"/>
    </row>
    <row r="423" spans="1:12" x14ac:dyDescent="0.2">
      <c r="A423" s="41"/>
      <c r="B423" s="2"/>
      <c r="E423" s="279"/>
      <c r="F423" s="280"/>
      <c r="G423" s="45"/>
      <c r="H423" s="45"/>
      <c r="I423" s="278"/>
      <c r="J423" s="45"/>
      <c r="K423" s="66"/>
      <c r="L423" s="66"/>
    </row>
    <row r="424" spans="1:12" x14ac:dyDescent="0.2">
      <c r="A424" s="41"/>
      <c r="B424" s="2"/>
      <c r="E424" s="279"/>
      <c r="F424" s="280"/>
      <c r="G424" s="45"/>
      <c r="H424" s="45"/>
      <c r="I424" s="278"/>
      <c r="J424" s="45"/>
      <c r="K424" s="66"/>
      <c r="L424" s="66"/>
    </row>
    <row r="425" spans="1:12" x14ac:dyDescent="0.2">
      <c r="A425" s="41"/>
      <c r="B425" s="2"/>
      <c r="E425" s="279"/>
      <c r="F425" s="280"/>
      <c r="G425" s="45"/>
      <c r="H425" s="45"/>
      <c r="I425" s="278"/>
      <c r="J425" s="45"/>
      <c r="K425" s="66"/>
      <c r="L425" s="66"/>
    </row>
    <row r="426" spans="1:12" x14ac:dyDescent="0.2">
      <c r="A426" s="41"/>
      <c r="B426" s="2"/>
      <c r="E426" s="279"/>
      <c r="F426" s="280"/>
      <c r="G426" s="45"/>
      <c r="H426" s="45"/>
      <c r="I426" s="278"/>
      <c r="J426" s="45"/>
      <c r="K426" s="66"/>
      <c r="L426" s="66"/>
    </row>
    <row r="427" spans="1:12" x14ac:dyDescent="0.2">
      <c r="A427" s="41"/>
      <c r="B427" s="2"/>
      <c r="E427" s="279"/>
      <c r="F427" s="280"/>
      <c r="G427" s="45"/>
      <c r="H427" s="45"/>
      <c r="I427" s="278"/>
      <c r="J427" s="45"/>
      <c r="K427" s="66"/>
      <c r="L427" s="66"/>
    </row>
    <row r="428" spans="1:12" x14ac:dyDescent="0.2">
      <c r="A428" s="41"/>
      <c r="B428" s="2"/>
      <c r="E428" s="279"/>
      <c r="F428" s="280"/>
      <c r="G428" s="45"/>
      <c r="H428" s="45"/>
      <c r="I428" s="278"/>
      <c r="J428" s="45"/>
      <c r="K428" s="66"/>
      <c r="L428" s="66"/>
    </row>
    <row r="429" spans="1:12" x14ac:dyDescent="0.2">
      <c r="A429" s="41"/>
      <c r="B429" s="2"/>
      <c r="E429" s="279"/>
      <c r="F429" s="280"/>
      <c r="G429" s="45"/>
      <c r="H429" s="45"/>
      <c r="I429" s="278"/>
      <c r="J429" s="45"/>
      <c r="K429" s="66"/>
      <c r="L429" s="66"/>
    </row>
    <row r="430" spans="1:12" x14ac:dyDescent="0.2">
      <c r="A430" s="41"/>
      <c r="B430" s="2"/>
      <c r="E430" s="279"/>
      <c r="F430" s="280"/>
      <c r="G430" s="45"/>
      <c r="H430" s="45"/>
      <c r="I430" s="278"/>
      <c r="J430" s="45"/>
      <c r="K430" s="66"/>
      <c r="L430" s="66"/>
    </row>
    <row r="431" spans="1:12" x14ac:dyDescent="0.2">
      <c r="A431" s="41"/>
      <c r="B431" s="2"/>
      <c r="E431" s="279"/>
      <c r="F431" s="280"/>
      <c r="G431" s="45"/>
      <c r="H431" s="45"/>
      <c r="I431" s="278"/>
      <c r="J431" s="45"/>
      <c r="K431" s="66"/>
      <c r="L431" s="66"/>
    </row>
    <row r="432" spans="1:12" x14ac:dyDescent="0.2">
      <c r="A432" s="41"/>
      <c r="B432" s="2"/>
      <c r="E432" s="279"/>
      <c r="F432" s="280"/>
      <c r="G432" s="45"/>
      <c r="H432" s="45"/>
      <c r="I432" s="278"/>
      <c r="J432" s="45"/>
      <c r="K432" s="66"/>
      <c r="L432" s="66"/>
    </row>
    <row r="433" spans="1:12" x14ac:dyDescent="0.2">
      <c r="A433" s="41"/>
      <c r="B433" s="2"/>
      <c r="E433" s="279"/>
      <c r="F433" s="280"/>
      <c r="G433" s="45"/>
      <c r="H433" s="45"/>
      <c r="I433" s="278"/>
      <c r="J433" s="45"/>
      <c r="K433" s="66"/>
      <c r="L433" s="66"/>
    </row>
    <row r="434" spans="1:12" x14ac:dyDescent="0.2">
      <c r="A434" s="41"/>
      <c r="B434" s="2"/>
      <c r="E434" s="279"/>
      <c r="F434" s="280"/>
      <c r="G434" s="45"/>
      <c r="H434" s="45"/>
      <c r="I434" s="278"/>
      <c r="J434" s="45"/>
      <c r="K434" s="66"/>
      <c r="L434" s="66"/>
    </row>
    <row r="435" spans="1:12" x14ac:dyDescent="0.2">
      <c r="A435" s="41"/>
      <c r="B435" s="2"/>
      <c r="E435" s="279"/>
      <c r="F435" s="280"/>
      <c r="G435" s="45"/>
      <c r="H435" s="45"/>
      <c r="I435" s="278"/>
      <c r="J435" s="45"/>
      <c r="K435" s="66"/>
      <c r="L435" s="66"/>
    </row>
    <row r="436" spans="1:12" x14ac:dyDescent="0.2">
      <c r="A436" s="41"/>
      <c r="B436" s="2"/>
      <c r="E436" s="279"/>
      <c r="F436" s="280"/>
      <c r="G436" s="45"/>
      <c r="H436" s="45"/>
      <c r="I436" s="278"/>
      <c r="J436" s="45"/>
      <c r="K436" s="66"/>
      <c r="L436" s="66"/>
    </row>
    <row r="437" spans="1:12" x14ac:dyDescent="0.2">
      <c r="A437" s="41"/>
      <c r="B437" s="2"/>
      <c r="E437" s="279"/>
      <c r="F437" s="280"/>
      <c r="G437" s="45"/>
      <c r="H437" s="45"/>
      <c r="I437" s="278"/>
      <c r="J437" s="45"/>
      <c r="K437" s="66"/>
      <c r="L437" s="66"/>
    </row>
    <row r="438" spans="1:12" x14ac:dyDescent="0.2">
      <c r="A438" s="41"/>
      <c r="B438" s="2"/>
      <c r="E438" s="279"/>
      <c r="F438" s="280"/>
      <c r="G438" s="45"/>
      <c r="H438" s="45"/>
      <c r="I438" s="278"/>
      <c r="J438" s="45"/>
      <c r="K438" s="66"/>
      <c r="L438" s="66"/>
    </row>
    <row r="439" spans="1:12" x14ac:dyDescent="0.2">
      <c r="A439" s="41"/>
      <c r="B439" s="2"/>
      <c r="E439" s="279"/>
      <c r="F439" s="280"/>
      <c r="G439" s="45"/>
      <c r="H439" s="45"/>
      <c r="I439" s="278"/>
      <c r="J439" s="45"/>
      <c r="K439" s="66"/>
      <c r="L439" s="66"/>
    </row>
    <row r="440" spans="1:12" x14ac:dyDescent="0.2">
      <c r="A440" s="41"/>
      <c r="B440" s="2"/>
      <c r="E440" s="279"/>
      <c r="F440" s="280"/>
      <c r="G440" s="45"/>
      <c r="H440" s="45"/>
      <c r="I440" s="278"/>
      <c r="J440" s="45"/>
      <c r="K440" s="66"/>
      <c r="L440" s="66"/>
    </row>
    <row r="441" spans="1:12" x14ac:dyDescent="0.2">
      <c r="A441" s="41"/>
      <c r="B441" s="2"/>
      <c r="E441" s="279"/>
      <c r="F441" s="280"/>
      <c r="G441" s="45"/>
      <c r="H441" s="45"/>
      <c r="I441" s="278"/>
      <c r="J441" s="45"/>
      <c r="K441" s="66"/>
      <c r="L441" s="66"/>
    </row>
    <row r="442" spans="1:12" x14ac:dyDescent="0.2">
      <c r="A442" s="41"/>
      <c r="B442" s="2"/>
      <c r="E442" s="279"/>
      <c r="F442" s="280"/>
      <c r="G442" s="45"/>
      <c r="H442" s="45"/>
      <c r="I442" s="278"/>
      <c r="J442" s="45"/>
      <c r="K442" s="66"/>
      <c r="L442" s="66"/>
    </row>
    <row r="443" spans="1:12" x14ac:dyDescent="0.2">
      <c r="A443" s="41"/>
      <c r="B443" s="2"/>
      <c r="E443" s="279"/>
      <c r="F443" s="280"/>
      <c r="G443" s="45"/>
      <c r="H443" s="45"/>
      <c r="I443" s="278"/>
      <c r="J443" s="45"/>
      <c r="K443" s="66"/>
      <c r="L443" s="66"/>
    </row>
    <row r="444" spans="1:12" x14ac:dyDescent="0.2">
      <c r="A444" s="41"/>
      <c r="B444" s="2"/>
      <c r="E444" s="279"/>
      <c r="F444" s="280"/>
      <c r="G444" s="45"/>
      <c r="H444" s="45"/>
      <c r="I444" s="278"/>
      <c r="J444" s="45"/>
      <c r="K444" s="66"/>
      <c r="L444" s="66"/>
    </row>
    <row r="445" spans="1:12" x14ac:dyDescent="0.2">
      <c r="A445" s="41"/>
      <c r="B445" s="2"/>
      <c r="E445" s="279"/>
      <c r="F445" s="280"/>
      <c r="G445" s="45"/>
      <c r="H445" s="45"/>
      <c r="I445" s="278"/>
      <c r="J445" s="45"/>
      <c r="K445" s="66"/>
      <c r="L445" s="66"/>
    </row>
    <row r="446" spans="1:12" x14ac:dyDescent="0.2">
      <c r="A446" s="41"/>
      <c r="B446" s="2"/>
      <c r="E446" s="279"/>
      <c r="F446" s="280"/>
      <c r="G446" s="45"/>
      <c r="H446" s="45"/>
      <c r="I446" s="278"/>
      <c r="J446" s="45"/>
      <c r="K446" s="66"/>
      <c r="L446" s="66"/>
    </row>
    <row r="447" spans="1:12" x14ac:dyDescent="0.2">
      <c r="A447" s="41"/>
      <c r="B447" s="2"/>
      <c r="E447" s="279"/>
      <c r="F447" s="280"/>
      <c r="G447" s="45"/>
      <c r="H447" s="45"/>
      <c r="I447" s="278"/>
      <c r="J447" s="45"/>
      <c r="K447" s="66"/>
      <c r="L447" s="66"/>
    </row>
    <row r="448" spans="1:12" x14ac:dyDescent="0.2">
      <c r="A448" s="41"/>
      <c r="B448" s="2"/>
      <c r="E448" s="279"/>
      <c r="F448" s="280"/>
      <c r="G448" s="45"/>
      <c r="H448" s="45"/>
      <c r="I448" s="278"/>
      <c r="J448" s="45"/>
      <c r="K448" s="66"/>
      <c r="L448" s="66"/>
    </row>
    <row r="449" spans="1:12" x14ac:dyDescent="0.2">
      <c r="A449" s="41"/>
      <c r="B449" s="2"/>
      <c r="E449" s="279"/>
      <c r="F449" s="280"/>
      <c r="G449" s="45"/>
      <c r="H449" s="45"/>
      <c r="I449" s="278"/>
      <c r="J449" s="45"/>
      <c r="K449" s="66"/>
      <c r="L449" s="66"/>
    </row>
    <row r="450" spans="1:12" x14ac:dyDescent="0.2">
      <c r="A450" s="41"/>
      <c r="B450" s="2"/>
      <c r="E450" s="279"/>
      <c r="F450" s="280"/>
      <c r="G450" s="45"/>
      <c r="H450" s="45"/>
      <c r="I450" s="278"/>
      <c r="J450" s="45"/>
      <c r="K450" s="66"/>
      <c r="L450" s="66"/>
    </row>
    <row r="451" spans="1:12" x14ac:dyDescent="0.2">
      <c r="A451" s="41"/>
      <c r="B451" s="2"/>
      <c r="E451" s="279"/>
      <c r="F451" s="280"/>
      <c r="G451" s="45"/>
      <c r="H451" s="45"/>
      <c r="I451" s="278"/>
      <c r="J451" s="45"/>
      <c r="K451" s="66"/>
      <c r="L451" s="66"/>
    </row>
    <row r="452" spans="1:12" x14ac:dyDescent="0.2">
      <c r="A452" s="41"/>
      <c r="B452" s="2"/>
      <c r="E452" s="279"/>
      <c r="F452" s="280"/>
      <c r="G452" s="45"/>
      <c r="H452" s="45"/>
      <c r="I452" s="278"/>
      <c r="J452" s="45"/>
      <c r="K452" s="66"/>
      <c r="L452" s="66"/>
    </row>
    <row r="453" spans="1:12" x14ac:dyDescent="0.2">
      <c r="A453" s="41"/>
      <c r="B453" s="2"/>
      <c r="E453" s="279"/>
      <c r="F453" s="280"/>
      <c r="G453" s="45"/>
      <c r="H453" s="45"/>
      <c r="I453" s="278"/>
      <c r="J453" s="45"/>
      <c r="K453" s="66"/>
      <c r="L453" s="66"/>
    </row>
    <row r="454" spans="1:12" x14ac:dyDescent="0.2">
      <c r="A454" s="41"/>
      <c r="B454" s="2"/>
      <c r="E454" s="279"/>
      <c r="F454" s="280"/>
      <c r="G454" s="45"/>
      <c r="H454" s="45"/>
      <c r="I454" s="278"/>
      <c r="J454" s="45"/>
      <c r="K454" s="66"/>
      <c r="L454" s="66"/>
    </row>
    <row r="455" spans="1:12" x14ac:dyDescent="0.2">
      <c r="A455" s="41"/>
      <c r="B455" s="2"/>
      <c r="E455" s="279"/>
      <c r="F455" s="280"/>
      <c r="G455" s="45"/>
      <c r="H455" s="45"/>
      <c r="I455" s="278"/>
      <c r="J455" s="45"/>
      <c r="K455" s="66"/>
      <c r="L455" s="66"/>
    </row>
    <row r="456" spans="1:12" x14ac:dyDescent="0.2">
      <c r="A456" s="41"/>
      <c r="B456" s="2"/>
      <c r="E456" s="279"/>
      <c r="F456" s="280"/>
      <c r="G456" s="45"/>
      <c r="H456" s="45"/>
      <c r="I456" s="278"/>
      <c r="J456" s="45"/>
      <c r="K456" s="66"/>
      <c r="L456" s="66"/>
    </row>
    <row r="457" spans="1:12" x14ac:dyDescent="0.2">
      <c r="A457" s="41"/>
      <c r="B457" s="2"/>
      <c r="E457" s="279"/>
      <c r="F457" s="280"/>
      <c r="G457" s="45"/>
      <c r="H457" s="45"/>
      <c r="I457" s="278"/>
      <c r="J457" s="45"/>
      <c r="K457" s="66"/>
      <c r="L457" s="66"/>
    </row>
    <row r="458" spans="1:12" x14ac:dyDescent="0.2">
      <c r="A458" s="41"/>
      <c r="B458" s="2"/>
      <c r="E458" s="279"/>
      <c r="F458" s="280"/>
      <c r="G458" s="45"/>
      <c r="H458" s="45"/>
      <c r="I458" s="278"/>
      <c r="J458" s="45"/>
      <c r="K458" s="66"/>
      <c r="L458" s="66"/>
    </row>
    <row r="459" spans="1:12" x14ac:dyDescent="0.2">
      <c r="A459" s="41"/>
      <c r="B459" s="2"/>
      <c r="E459" s="279"/>
      <c r="F459" s="280"/>
      <c r="G459" s="45"/>
      <c r="H459" s="45"/>
      <c r="I459" s="278"/>
      <c r="J459" s="45"/>
      <c r="K459" s="66"/>
      <c r="L459" s="66"/>
    </row>
    <row r="460" spans="1:12" x14ac:dyDescent="0.2">
      <c r="A460" s="41"/>
      <c r="B460" s="2"/>
      <c r="E460" s="279"/>
      <c r="F460" s="280"/>
      <c r="G460" s="45"/>
      <c r="H460" s="45"/>
      <c r="I460" s="278"/>
      <c r="J460" s="45"/>
      <c r="K460" s="66"/>
      <c r="L460" s="66"/>
    </row>
    <row r="461" spans="1:12" x14ac:dyDescent="0.2">
      <c r="A461" s="41"/>
      <c r="B461" s="2"/>
      <c r="E461" s="279"/>
      <c r="F461" s="280"/>
      <c r="G461" s="45"/>
      <c r="H461" s="45"/>
      <c r="I461" s="278"/>
      <c r="J461" s="45"/>
      <c r="K461" s="66"/>
      <c r="L461" s="66"/>
    </row>
    <row r="462" spans="1:12" x14ac:dyDescent="0.2">
      <c r="A462" s="41"/>
      <c r="B462" s="2"/>
      <c r="E462" s="279"/>
      <c r="F462" s="280"/>
      <c r="G462" s="45"/>
      <c r="H462" s="45"/>
      <c r="I462" s="278"/>
      <c r="J462" s="45"/>
      <c r="K462" s="66"/>
      <c r="L462" s="66"/>
    </row>
    <row r="463" spans="1:12" x14ac:dyDescent="0.2">
      <c r="A463" s="41"/>
      <c r="B463" s="2"/>
      <c r="E463" s="279"/>
      <c r="F463" s="280"/>
      <c r="G463" s="45"/>
      <c r="H463" s="45"/>
      <c r="I463" s="278"/>
      <c r="J463" s="45"/>
      <c r="K463" s="66"/>
      <c r="L463" s="66"/>
    </row>
    <row r="464" spans="1:12" x14ac:dyDescent="0.2">
      <c r="A464" s="41"/>
      <c r="B464" s="2"/>
      <c r="E464" s="279"/>
      <c r="F464" s="280"/>
      <c r="G464" s="45"/>
      <c r="H464" s="45"/>
      <c r="I464" s="278"/>
      <c r="J464" s="45"/>
      <c r="K464" s="66"/>
      <c r="L464" s="66"/>
    </row>
    <row r="465" spans="1:12" x14ac:dyDescent="0.2">
      <c r="A465" s="41"/>
      <c r="B465" s="2"/>
      <c r="E465" s="279"/>
      <c r="F465" s="280"/>
      <c r="G465" s="45"/>
      <c r="H465" s="45"/>
      <c r="I465" s="278"/>
      <c r="J465" s="45"/>
      <c r="K465" s="66"/>
      <c r="L465" s="66"/>
    </row>
    <row r="466" spans="1:12" x14ac:dyDescent="0.2">
      <c r="A466" s="41"/>
      <c r="B466" s="2"/>
      <c r="E466" s="279"/>
      <c r="F466" s="280"/>
      <c r="G466" s="45"/>
      <c r="H466" s="45"/>
      <c r="I466" s="278"/>
      <c r="J466" s="45"/>
      <c r="K466" s="66"/>
      <c r="L466" s="66"/>
    </row>
    <row r="467" spans="1:12" x14ac:dyDescent="0.2">
      <c r="A467" s="41"/>
      <c r="B467" s="2"/>
      <c r="E467" s="279"/>
      <c r="F467" s="280"/>
      <c r="G467" s="45"/>
      <c r="H467" s="45"/>
      <c r="I467" s="278"/>
      <c r="J467" s="45"/>
      <c r="K467" s="66"/>
      <c r="L467" s="66"/>
    </row>
    <row r="468" spans="1:12" x14ac:dyDescent="0.2">
      <c r="A468" s="41"/>
      <c r="B468" s="2"/>
      <c r="E468" s="279"/>
      <c r="F468" s="280"/>
      <c r="G468" s="45"/>
      <c r="H468" s="45"/>
      <c r="I468" s="278"/>
      <c r="J468" s="45"/>
      <c r="K468" s="66"/>
      <c r="L468" s="66"/>
    </row>
    <row r="469" spans="1:12" x14ac:dyDescent="0.2">
      <c r="A469" s="41"/>
      <c r="B469" s="2"/>
      <c r="E469" s="279"/>
      <c r="F469" s="280"/>
      <c r="G469" s="45"/>
      <c r="H469" s="45"/>
      <c r="I469" s="278"/>
      <c r="J469" s="45"/>
      <c r="K469" s="66"/>
      <c r="L469" s="66"/>
    </row>
    <row r="470" spans="1:12" x14ac:dyDescent="0.2">
      <c r="A470" s="41"/>
      <c r="B470" s="2"/>
      <c r="E470" s="279"/>
      <c r="F470" s="280"/>
      <c r="G470" s="45"/>
      <c r="H470" s="45"/>
      <c r="I470" s="278"/>
      <c r="J470" s="45"/>
      <c r="K470" s="66"/>
      <c r="L470" s="66"/>
    </row>
    <row r="471" spans="1:12" x14ac:dyDescent="0.2">
      <c r="A471" s="41"/>
      <c r="B471" s="2"/>
      <c r="E471" s="279"/>
      <c r="F471" s="280"/>
      <c r="G471" s="45"/>
      <c r="H471" s="45"/>
      <c r="I471" s="278"/>
      <c r="J471" s="45"/>
      <c r="K471" s="66"/>
      <c r="L471" s="66"/>
    </row>
    <row r="472" spans="1:12" x14ac:dyDescent="0.2">
      <c r="A472" s="41"/>
      <c r="B472" s="2"/>
      <c r="E472" s="279"/>
      <c r="F472" s="280"/>
      <c r="G472" s="45"/>
      <c r="H472" s="45"/>
      <c r="I472" s="278"/>
      <c r="J472" s="45"/>
      <c r="K472" s="66"/>
      <c r="L472" s="66"/>
    </row>
    <row r="473" spans="1:12" x14ac:dyDescent="0.2">
      <c r="A473" s="41"/>
      <c r="B473" s="2"/>
      <c r="E473" s="279"/>
      <c r="F473" s="280"/>
      <c r="G473" s="45"/>
      <c r="H473" s="45"/>
      <c r="I473" s="278"/>
      <c r="J473" s="45"/>
      <c r="K473" s="66"/>
      <c r="L473" s="66"/>
    </row>
    <row r="474" spans="1:12" x14ac:dyDescent="0.2">
      <c r="A474" s="41"/>
      <c r="B474" s="2"/>
      <c r="E474" s="279"/>
      <c r="F474" s="280"/>
      <c r="G474" s="45"/>
      <c r="H474" s="45"/>
      <c r="I474" s="278"/>
      <c r="J474" s="45"/>
      <c r="K474" s="66"/>
      <c r="L474" s="66"/>
    </row>
    <row r="475" spans="1:12" x14ac:dyDescent="0.2">
      <c r="A475" s="41"/>
      <c r="B475" s="2"/>
      <c r="E475" s="279"/>
      <c r="F475" s="280"/>
      <c r="G475" s="45"/>
      <c r="H475" s="45"/>
      <c r="I475" s="278"/>
      <c r="J475" s="45"/>
      <c r="K475" s="66"/>
      <c r="L475" s="66"/>
    </row>
    <row r="476" spans="1:12" x14ac:dyDescent="0.2">
      <c r="A476" s="41"/>
      <c r="B476" s="2"/>
      <c r="E476" s="279"/>
      <c r="F476" s="280"/>
      <c r="G476" s="45"/>
      <c r="H476" s="45"/>
      <c r="I476" s="278"/>
      <c r="J476" s="45"/>
      <c r="K476" s="66"/>
      <c r="L476" s="66"/>
    </row>
    <row r="477" spans="1:12" x14ac:dyDescent="0.2">
      <c r="A477" s="41"/>
      <c r="B477" s="2"/>
      <c r="E477" s="279"/>
      <c r="F477" s="280"/>
      <c r="G477" s="45"/>
      <c r="H477" s="45"/>
      <c r="I477" s="278"/>
      <c r="J477" s="45"/>
      <c r="K477" s="66"/>
      <c r="L477" s="66"/>
    </row>
    <row r="478" spans="1:12" x14ac:dyDescent="0.2">
      <c r="A478" s="41"/>
      <c r="B478" s="2"/>
      <c r="E478" s="279"/>
      <c r="F478" s="280"/>
      <c r="G478" s="45"/>
      <c r="H478" s="45"/>
      <c r="I478" s="278"/>
      <c r="J478" s="45"/>
      <c r="K478" s="66"/>
      <c r="L478" s="66"/>
    </row>
    <row r="479" spans="1:12" x14ac:dyDescent="0.2">
      <c r="A479" s="41"/>
      <c r="B479" s="2"/>
      <c r="E479" s="279"/>
      <c r="F479" s="280"/>
      <c r="G479" s="45"/>
      <c r="H479" s="45"/>
      <c r="I479" s="278"/>
      <c r="J479" s="45"/>
      <c r="K479" s="66"/>
      <c r="L479" s="66"/>
    </row>
    <row r="480" spans="1:12" x14ac:dyDescent="0.2">
      <c r="A480" s="41"/>
      <c r="B480" s="2"/>
      <c r="E480" s="279"/>
      <c r="F480" s="280"/>
      <c r="G480" s="45"/>
      <c r="H480" s="45"/>
      <c r="I480" s="278"/>
      <c r="J480" s="45"/>
      <c r="K480" s="66"/>
      <c r="L480" s="66"/>
    </row>
    <row r="481" spans="1:12" x14ac:dyDescent="0.2">
      <c r="A481" s="41"/>
      <c r="B481" s="2"/>
      <c r="E481" s="279"/>
      <c r="F481" s="280"/>
      <c r="G481" s="45"/>
      <c r="H481" s="45"/>
      <c r="I481" s="278"/>
      <c r="J481" s="45"/>
      <c r="K481" s="66"/>
      <c r="L481" s="66"/>
    </row>
    <row r="482" spans="1:12" x14ac:dyDescent="0.2">
      <c r="A482" s="41"/>
      <c r="B482" s="2"/>
      <c r="E482" s="279"/>
      <c r="F482" s="280"/>
      <c r="G482" s="45"/>
      <c r="H482" s="45"/>
      <c r="I482" s="278"/>
      <c r="J482" s="45"/>
      <c r="K482" s="66"/>
      <c r="L482" s="66"/>
    </row>
    <row r="483" spans="1:12" x14ac:dyDescent="0.2">
      <c r="A483" s="41"/>
      <c r="B483" s="2"/>
      <c r="E483" s="279"/>
      <c r="F483" s="280"/>
      <c r="G483" s="45"/>
      <c r="H483" s="45"/>
      <c r="I483" s="278"/>
      <c r="J483" s="45"/>
      <c r="K483" s="66"/>
      <c r="L483" s="66"/>
    </row>
    <row r="484" spans="1:12" x14ac:dyDescent="0.2">
      <c r="A484" s="41"/>
      <c r="B484" s="2"/>
      <c r="E484" s="279"/>
      <c r="F484" s="280"/>
      <c r="G484" s="45"/>
      <c r="H484" s="45"/>
      <c r="I484" s="278"/>
      <c r="J484" s="45"/>
      <c r="K484" s="66"/>
      <c r="L484" s="66"/>
    </row>
    <row r="485" spans="1:12" x14ac:dyDescent="0.2">
      <c r="A485" s="41"/>
      <c r="B485" s="2"/>
      <c r="E485" s="279"/>
      <c r="F485" s="280"/>
      <c r="G485" s="45"/>
      <c r="H485" s="45"/>
      <c r="I485" s="278"/>
      <c r="J485" s="45"/>
      <c r="K485" s="66"/>
      <c r="L485" s="66"/>
    </row>
    <row r="486" spans="1:12" x14ac:dyDescent="0.2">
      <c r="A486" s="41"/>
      <c r="B486" s="2"/>
      <c r="E486" s="279"/>
      <c r="F486" s="280"/>
      <c r="G486" s="45"/>
      <c r="H486" s="45"/>
      <c r="I486" s="278"/>
      <c r="J486" s="45"/>
      <c r="K486" s="66"/>
      <c r="L486" s="66"/>
    </row>
    <row r="487" spans="1:12" x14ac:dyDescent="0.2">
      <c r="A487" s="41"/>
      <c r="B487" s="2"/>
      <c r="E487" s="279"/>
      <c r="F487" s="280"/>
      <c r="G487" s="45"/>
      <c r="H487" s="45"/>
      <c r="I487" s="278"/>
      <c r="J487" s="45"/>
      <c r="K487" s="66"/>
      <c r="L487" s="66"/>
    </row>
    <row r="488" spans="1:12" x14ac:dyDescent="0.2">
      <c r="A488" s="41"/>
      <c r="B488" s="2"/>
      <c r="E488" s="279"/>
      <c r="F488" s="280"/>
      <c r="G488" s="45"/>
      <c r="H488" s="45"/>
      <c r="I488" s="278"/>
      <c r="J488" s="45"/>
      <c r="K488" s="66"/>
      <c r="L488" s="66"/>
    </row>
    <row r="489" spans="1:12" x14ac:dyDescent="0.2">
      <c r="A489" s="41"/>
      <c r="B489" s="2"/>
      <c r="E489" s="279"/>
      <c r="F489" s="280"/>
      <c r="G489" s="45"/>
      <c r="H489" s="45"/>
      <c r="I489" s="278"/>
      <c r="J489" s="45"/>
      <c r="K489" s="66"/>
      <c r="L489" s="66"/>
    </row>
    <row r="490" spans="1:12" x14ac:dyDescent="0.2">
      <c r="A490" s="41"/>
      <c r="B490" s="2"/>
      <c r="E490" s="279"/>
      <c r="F490" s="280"/>
      <c r="G490" s="45"/>
      <c r="H490" s="45"/>
      <c r="I490" s="278"/>
      <c r="J490" s="45"/>
      <c r="K490" s="66"/>
      <c r="L490" s="66"/>
    </row>
    <row r="491" spans="1:12" x14ac:dyDescent="0.2">
      <c r="A491" s="41"/>
      <c r="B491" s="2"/>
      <c r="E491" s="279"/>
      <c r="F491" s="280"/>
      <c r="G491" s="45"/>
      <c r="H491" s="45"/>
      <c r="I491" s="278"/>
      <c r="J491" s="45"/>
      <c r="K491" s="66"/>
      <c r="L491" s="66"/>
    </row>
    <row r="492" spans="1:12" x14ac:dyDescent="0.2">
      <c r="A492" s="41"/>
      <c r="B492" s="2"/>
      <c r="E492" s="279"/>
      <c r="F492" s="280"/>
      <c r="G492" s="45"/>
      <c r="H492" s="45"/>
      <c r="I492" s="278"/>
      <c r="J492" s="45"/>
      <c r="K492" s="66"/>
      <c r="L492" s="66"/>
    </row>
    <row r="493" spans="1:12" x14ac:dyDescent="0.2">
      <c r="A493" s="41"/>
      <c r="B493" s="2"/>
      <c r="E493" s="279"/>
      <c r="F493" s="280"/>
      <c r="G493" s="45"/>
      <c r="H493" s="45"/>
      <c r="I493" s="278"/>
      <c r="J493" s="45"/>
      <c r="K493" s="66"/>
      <c r="L493" s="66"/>
    </row>
    <row r="494" spans="1:12" x14ac:dyDescent="0.2">
      <c r="A494" s="41"/>
      <c r="B494" s="2"/>
      <c r="E494" s="279"/>
      <c r="F494" s="280"/>
      <c r="G494" s="45"/>
      <c r="H494" s="45"/>
      <c r="I494" s="278"/>
      <c r="J494" s="45"/>
      <c r="K494" s="66"/>
      <c r="L494" s="66"/>
    </row>
    <row r="495" spans="1:12" x14ac:dyDescent="0.2">
      <c r="A495" s="41"/>
      <c r="B495" s="2"/>
      <c r="E495" s="279"/>
      <c r="F495" s="280"/>
      <c r="G495" s="45"/>
      <c r="H495" s="45"/>
      <c r="I495" s="278"/>
      <c r="J495" s="45"/>
      <c r="K495" s="66"/>
      <c r="L495" s="66"/>
    </row>
    <row r="496" spans="1:12" x14ac:dyDescent="0.2">
      <c r="A496" s="41"/>
      <c r="B496" s="2"/>
      <c r="E496" s="279"/>
      <c r="F496" s="280"/>
      <c r="G496" s="45"/>
      <c r="H496" s="45"/>
      <c r="I496" s="278"/>
      <c r="J496" s="45"/>
      <c r="K496" s="66"/>
      <c r="L496" s="66"/>
    </row>
    <row r="497" spans="1:12" x14ac:dyDescent="0.2">
      <c r="A497" s="41"/>
      <c r="B497" s="2"/>
      <c r="E497" s="279"/>
      <c r="F497" s="280"/>
      <c r="G497" s="45"/>
      <c r="H497" s="45"/>
      <c r="I497" s="278"/>
      <c r="J497" s="45"/>
      <c r="K497" s="66"/>
      <c r="L497" s="66"/>
    </row>
    <row r="498" spans="1:12" x14ac:dyDescent="0.2">
      <c r="A498" s="41"/>
      <c r="B498" s="2"/>
      <c r="E498" s="279"/>
      <c r="F498" s="280"/>
      <c r="G498" s="45"/>
      <c r="H498" s="45"/>
      <c r="I498" s="278"/>
      <c r="J498" s="45"/>
      <c r="K498" s="66"/>
      <c r="L498" s="66"/>
    </row>
    <row r="499" spans="1:12" x14ac:dyDescent="0.2">
      <c r="A499" s="41"/>
      <c r="B499" s="2"/>
      <c r="E499" s="279"/>
      <c r="F499" s="280"/>
      <c r="G499" s="45"/>
      <c r="H499" s="45"/>
      <c r="I499" s="278"/>
      <c r="J499" s="45"/>
      <c r="K499" s="66"/>
      <c r="L499" s="66"/>
    </row>
    <row r="500" spans="1:12" x14ac:dyDescent="0.2">
      <c r="A500" s="41"/>
      <c r="B500" s="2"/>
      <c r="E500" s="279"/>
      <c r="F500" s="280"/>
      <c r="G500" s="45"/>
      <c r="H500" s="45"/>
      <c r="I500" s="278"/>
      <c r="J500" s="45"/>
      <c r="K500" s="66"/>
      <c r="L500" s="66"/>
    </row>
    <row r="501" spans="1:12" x14ac:dyDescent="0.2">
      <c r="A501" s="41"/>
      <c r="B501" s="2"/>
      <c r="E501" s="279"/>
      <c r="F501" s="280"/>
      <c r="G501" s="45"/>
      <c r="H501" s="45"/>
      <c r="I501" s="278"/>
      <c r="J501" s="45"/>
      <c r="K501" s="66"/>
      <c r="L501" s="66"/>
    </row>
    <row r="502" spans="1:12" x14ac:dyDescent="0.2">
      <c r="A502" s="41"/>
      <c r="B502" s="2"/>
      <c r="E502" s="279"/>
      <c r="F502" s="280"/>
      <c r="G502" s="45"/>
      <c r="H502" s="45"/>
      <c r="I502" s="278"/>
      <c r="J502" s="45"/>
      <c r="K502" s="66"/>
      <c r="L502" s="66"/>
    </row>
    <row r="503" spans="1:12" x14ac:dyDescent="0.2">
      <c r="A503" s="41"/>
      <c r="B503" s="2"/>
      <c r="E503" s="279"/>
      <c r="F503" s="280"/>
      <c r="G503" s="45"/>
      <c r="H503" s="45"/>
      <c r="I503" s="278"/>
      <c r="J503" s="45"/>
      <c r="K503" s="66"/>
      <c r="L503" s="66"/>
    </row>
    <row r="504" spans="1:12" x14ac:dyDescent="0.2">
      <c r="A504" s="41"/>
      <c r="B504" s="2"/>
      <c r="E504" s="279"/>
      <c r="F504" s="280"/>
      <c r="G504" s="45"/>
      <c r="H504" s="45"/>
      <c r="I504" s="278"/>
      <c r="J504" s="45"/>
      <c r="K504" s="66"/>
      <c r="L504" s="66"/>
    </row>
    <row r="505" spans="1:12" x14ac:dyDescent="0.2">
      <c r="A505" s="41"/>
      <c r="B505" s="2"/>
      <c r="E505" s="279"/>
      <c r="F505" s="280"/>
      <c r="G505" s="45"/>
      <c r="H505" s="45"/>
      <c r="I505" s="278"/>
      <c r="J505" s="45"/>
      <c r="K505" s="66"/>
      <c r="L505" s="66"/>
    </row>
    <row r="506" spans="1:12" x14ac:dyDescent="0.2">
      <c r="A506" s="41"/>
      <c r="B506" s="2"/>
      <c r="E506" s="279"/>
      <c r="F506" s="280"/>
      <c r="G506" s="45"/>
      <c r="H506" s="45"/>
      <c r="I506" s="278"/>
      <c r="J506" s="45"/>
      <c r="K506" s="66"/>
      <c r="L506" s="66"/>
    </row>
    <row r="507" spans="1:12" x14ac:dyDescent="0.2">
      <c r="A507" s="41"/>
      <c r="B507" s="2"/>
      <c r="E507" s="279"/>
      <c r="F507" s="280"/>
      <c r="G507" s="45"/>
      <c r="H507" s="45"/>
      <c r="I507" s="278"/>
      <c r="J507" s="45"/>
      <c r="K507" s="66"/>
      <c r="L507" s="66"/>
    </row>
    <row r="508" spans="1:12" x14ac:dyDescent="0.2">
      <c r="A508" s="41"/>
      <c r="B508" s="2"/>
      <c r="E508" s="279"/>
      <c r="F508" s="280"/>
      <c r="G508" s="45"/>
      <c r="H508" s="45"/>
      <c r="I508" s="278"/>
      <c r="J508" s="45"/>
      <c r="K508" s="66"/>
      <c r="L508" s="66"/>
    </row>
    <row r="509" spans="1:12" x14ac:dyDescent="0.2">
      <c r="A509" s="41"/>
      <c r="B509" s="2"/>
      <c r="E509" s="279"/>
      <c r="F509" s="280"/>
      <c r="G509" s="45"/>
      <c r="H509" s="45"/>
      <c r="I509" s="278"/>
      <c r="J509" s="45"/>
      <c r="K509" s="66"/>
      <c r="L509" s="66"/>
    </row>
    <row r="510" spans="1:12" x14ac:dyDescent="0.2">
      <c r="A510" s="41"/>
      <c r="B510" s="2"/>
      <c r="E510" s="279"/>
      <c r="F510" s="280"/>
      <c r="G510" s="45"/>
      <c r="H510" s="45"/>
      <c r="I510" s="278"/>
      <c r="J510" s="45"/>
      <c r="K510" s="66"/>
      <c r="L510" s="66"/>
    </row>
    <row r="511" spans="1:12" x14ac:dyDescent="0.2">
      <c r="A511" s="41"/>
      <c r="B511" s="2"/>
      <c r="E511" s="279"/>
      <c r="F511" s="280"/>
      <c r="G511" s="45"/>
      <c r="H511" s="45"/>
      <c r="I511" s="278"/>
      <c r="J511" s="45"/>
      <c r="K511" s="66"/>
      <c r="L511" s="66"/>
    </row>
    <row r="512" spans="1:12" x14ac:dyDescent="0.2">
      <c r="A512" s="41"/>
      <c r="B512" s="2"/>
      <c r="E512" s="279"/>
      <c r="F512" s="280"/>
      <c r="G512" s="45"/>
      <c r="H512" s="45"/>
      <c r="I512" s="278"/>
      <c r="J512" s="45"/>
      <c r="K512" s="66"/>
      <c r="L512" s="66"/>
    </row>
    <row r="513" spans="1:12" x14ac:dyDescent="0.2">
      <c r="A513" s="41"/>
      <c r="B513" s="2"/>
      <c r="E513" s="279"/>
      <c r="F513" s="280"/>
      <c r="G513" s="45"/>
      <c r="H513" s="45"/>
      <c r="I513" s="278"/>
      <c r="J513" s="45"/>
      <c r="K513" s="66"/>
      <c r="L513" s="66"/>
    </row>
    <row r="514" spans="1:12" x14ac:dyDescent="0.2">
      <c r="A514" s="41"/>
      <c r="B514" s="2"/>
      <c r="E514" s="279"/>
      <c r="F514" s="280"/>
      <c r="G514" s="45"/>
      <c r="H514" s="45"/>
      <c r="I514" s="278"/>
      <c r="J514" s="45"/>
      <c r="K514" s="66"/>
      <c r="L514" s="66"/>
    </row>
    <row r="515" spans="1:12" x14ac:dyDescent="0.2">
      <c r="A515" s="41"/>
      <c r="B515" s="2"/>
      <c r="E515" s="279"/>
      <c r="F515" s="280"/>
      <c r="G515" s="45"/>
      <c r="H515" s="45"/>
      <c r="I515" s="278"/>
      <c r="J515" s="45"/>
      <c r="K515" s="66"/>
      <c r="L515" s="66"/>
    </row>
    <row r="516" spans="1:12" x14ac:dyDescent="0.2">
      <c r="A516" s="41"/>
      <c r="B516" s="2"/>
      <c r="E516" s="279"/>
      <c r="F516" s="280"/>
      <c r="G516" s="45"/>
      <c r="H516" s="45"/>
      <c r="I516" s="278"/>
      <c r="J516" s="45"/>
      <c r="K516" s="66"/>
      <c r="L516" s="66"/>
    </row>
    <row r="517" spans="1:12" x14ac:dyDescent="0.2">
      <c r="A517" s="41"/>
      <c r="B517" s="2"/>
      <c r="E517" s="279"/>
      <c r="F517" s="280"/>
      <c r="G517" s="45"/>
      <c r="H517" s="45"/>
      <c r="I517" s="278"/>
      <c r="J517" s="45"/>
      <c r="K517" s="66"/>
      <c r="L517" s="66"/>
    </row>
    <row r="518" spans="1:12" x14ac:dyDescent="0.2">
      <c r="A518" s="41"/>
      <c r="B518" s="2"/>
      <c r="E518" s="279"/>
      <c r="F518" s="280"/>
      <c r="G518" s="45"/>
      <c r="H518" s="45"/>
      <c r="I518" s="278"/>
      <c r="J518" s="45"/>
      <c r="K518" s="66"/>
      <c r="L518" s="66"/>
    </row>
    <row r="519" spans="1:12" x14ac:dyDescent="0.2">
      <c r="A519" s="41"/>
      <c r="B519" s="2"/>
      <c r="E519" s="279"/>
      <c r="F519" s="280"/>
      <c r="G519" s="45"/>
      <c r="H519" s="45"/>
      <c r="I519" s="278"/>
      <c r="J519" s="45"/>
      <c r="K519" s="66"/>
      <c r="L519" s="66"/>
    </row>
    <row r="520" spans="1:12" x14ac:dyDescent="0.2">
      <c r="A520" s="41"/>
      <c r="B520" s="2"/>
      <c r="E520" s="279"/>
      <c r="F520" s="280"/>
      <c r="G520" s="45"/>
      <c r="H520" s="45"/>
      <c r="I520" s="278"/>
      <c r="J520" s="45"/>
      <c r="K520" s="66"/>
      <c r="L520" s="66"/>
    </row>
    <row r="521" spans="1:12" x14ac:dyDescent="0.2">
      <c r="A521" s="41"/>
      <c r="B521" s="2"/>
      <c r="E521" s="279"/>
      <c r="F521" s="280"/>
      <c r="G521" s="45"/>
      <c r="H521" s="45"/>
      <c r="I521" s="278"/>
      <c r="J521" s="45"/>
      <c r="K521" s="66"/>
      <c r="L521" s="66"/>
    </row>
    <row r="522" spans="1:12" x14ac:dyDescent="0.2">
      <c r="A522" s="41"/>
      <c r="B522" s="2"/>
      <c r="E522" s="279"/>
      <c r="F522" s="280"/>
      <c r="G522" s="45"/>
      <c r="H522" s="45"/>
      <c r="I522" s="278"/>
      <c r="J522" s="45"/>
      <c r="K522" s="66"/>
      <c r="L522" s="66"/>
    </row>
    <row r="523" spans="1:12" x14ac:dyDescent="0.2">
      <c r="A523" s="41"/>
      <c r="B523" s="2"/>
      <c r="E523" s="279"/>
      <c r="F523" s="280"/>
      <c r="G523" s="45"/>
      <c r="H523" s="45"/>
      <c r="I523" s="278"/>
      <c r="J523" s="45"/>
      <c r="K523" s="66"/>
      <c r="L523" s="66"/>
    </row>
    <row r="524" spans="1:12" x14ac:dyDescent="0.2">
      <c r="A524" s="41"/>
      <c r="B524" s="2"/>
      <c r="E524" s="279"/>
      <c r="F524" s="280"/>
      <c r="G524" s="45"/>
      <c r="H524" s="45"/>
      <c r="I524" s="278"/>
      <c r="J524" s="45"/>
      <c r="K524" s="66"/>
      <c r="L524" s="66"/>
    </row>
    <row r="525" spans="1:12" x14ac:dyDescent="0.2">
      <c r="A525" s="41"/>
      <c r="B525" s="2"/>
      <c r="E525" s="279"/>
      <c r="F525" s="280"/>
      <c r="G525" s="45"/>
      <c r="H525" s="45"/>
      <c r="I525" s="278"/>
      <c r="J525" s="45"/>
      <c r="K525" s="66"/>
      <c r="L525" s="66"/>
    </row>
    <row r="526" spans="1:12" x14ac:dyDescent="0.2">
      <c r="A526" s="41"/>
      <c r="B526" s="2"/>
      <c r="E526" s="279"/>
      <c r="F526" s="280"/>
      <c r="G526" s="45"/>
      <c r="H526" s="45"/>
      <c r="I526" s="278"/>
      <c r="J526" s="45"/>
      <c r="K526" s="66"/>
      <c r="L526" s="66"/>
    </row>
    <row r="527" spans="1:12" x14ac:dyDescent="0.2">
      <c r="A527" s="41"/>
      <c r="B527" s="2"/>
      <c r="E527" s="279"/>
      <c r="F527" s="280"/>
      <c r="G527" s="45"/>
      <c r="H527" s="45"/>
      <c r="I527" s="278"/>
      <c r="J527" s="45"/>
      <c r="K527" s="66"/>
      <c r="L527" s="66"/>
    </row>
    <row r="528" spans="1:12" x14ac:dyDescent="0.2">
      <c r="A528" s="41"/>
      <c r="B528" s="2"/>
      <c r="E528" s="279"/>
      <c r="F528" s="280"/>
      <c r="G528" s="45"/>
      <c r="H528" s="45"/>
      <c r="I528" s="278"/>
      <c r="J528" s="45"/>
      <c r="K528" s="66"/>
      <c r="L528" s="66"/>
    </row>
    <row r="529" spans="1:12" x14ac:dyDescent="0.2">
      <c r="A529" s="41"/>
      <c r="B529" s="2"/>
      <c r="E529" s="279"/>
      <c r="F529" s="280"/>
      <c r="G529" s="45"/>
      <c r="H529" s="45"/>
      <c r="I529" s="278"/>
      <c r="J529" s="45"/>
      <c r="K529" s="66"/>
      <c r="L529" s="66"/>
    </row>
    <row r="530" spans="1:12" x14ac:dyDescent="0.2">
      <c r="A530" s="41"/>
      <c r="B530" s="2"/>
      <c r="E530" s="279"/>
      <c r="F530" s="280"/>
      <c r="G530" s="45"/>
      <c r="H530" s="45"/>
      <c r="I530" s="278"/>
      <c r="J530" s="45"/>
      <c r="K530" s="66"/>
      <c r="L530" s="66"/>
    </row>
    <row r="531" spans="1:12" x14ac:dyDescent="0.2">
      <c r="A531" s="41"/>
      <c r="B531" s="2"/>
      <c r="E531" s="279"/>
      <c r="F531" s="280"/>
      <c r="G531" s="45"/>
      <c r="H531" s="45"/>
      <c r="I531" s="278"/>
      <c r="J531" s="45"/>
      <c r="K531" s="66"/>
      <c r="L531" s="66"/>
    </row>
    <row r="532" spans="1:12" x14ac:dyDescent="0.2">
      <c r="A532" s="41"/>
      <c r="B532" s="2"/>
      <c r="E532" s="279"/>
      <c r="F532" s="280"/>
      <c r="G532" s="45"/>
      <c r="H532" s="45"/>
      <c r="I532" s="278"/>
      <c r="J532" s="45"/>
      <c r="K532" s="66"/>
      <c r="L532" s="66"/>
    </row>
    <row r="533" spans="1:12" x14ac:dyDescent="0.2">
      <c r="A533" s="41"/>
      <c r="B533" s="2"/>
      <c r="E533" s="279"/>
      <c r="F533" s="280"/>
      <c r="G533" s="45"/>
      <c r="H533" s="45"/>
      <c r="I533" s="278"/>
      <c r="J533" s="45"/>
      <c r="K533" s="66"/>
      <c r="L533" s="66"/>
    </row>
    <row r="534" spans="1:12" x14ac:dyDescent="0.2">
      <c r="A534" s="41"/>
      <c r="B534" s="2"/>
      <c r="E534" s="279"/>
      <c r="F534" s="280"/>
      <c r="G534" s="45"/>
      <c r="H534" s="45"/>
      <c r="I534" s="278"/>
      <c r="J534" s="45"/>
      <c r="K534" s="66"/>
      <c r="L534" s="66"/>
    </row>
    <row r="535" spans="1:12" x14ac:dyDescent="0.2">
      <c r="A535" s="41"/>
      <c r="B535" s="2"/>
      <c r="E535" s="279"/>
      <c r="F535" s="280"/>
      <c r="G535" s="45"/>
      <c r="H535" s="45"/>
      <c r="I535" s="278"/>
      <c r="J535" s="45"/>
      <c r="K535" s="66"/>
      <c r="L535" s="66"/>
    </row>
    <row r="536" spans="1:12" x14ac:dyDescent="0.2">
      <c r="A536" s="41"/>
      <c r="B536" s="2"/>
      <c r="E536" s="279"/>
      <c r="F536" s="280"/>
      <c r="G536" s="45"/>
      <c r="H536" s="45"/>
      <c r="I536" s="278"/>
      <c r="J536" s="45"/>
      <c r="K536" s="66"/>
      <c r="L536" s="66"/>
    </row>
    <row r="537" spans="1:12" x14ac:dyDescent="0.2">
      <c r="A537" s="41"/>
      <c r="B537" s="2"/>
      <c r="E537" s="279"/>
      <c r="F537" s="280"/>
      <c r="G537" s="45"/>
      <c r="H537" s="45"/>
      <c r="I537" s="278"/>
      <c r="J537" s="45"/>
      <c r="K537" s="66"/>
      <c r="L537" s="66"/>
    </row>
    <row r="538" spans="1:12" x14ac:dyDescent="0.2">
      <c r="A538" s="41"/>
      <c r="B538" s="2"/>
      <c r="E538" s="279"/>
      <c r="F538" s="280"/>
      <c r="G538" s="45"/>
      <c r="H538" s="45"/>
      <c r="I538" s="278"/>
      <c r="J538" s="45"/>
      <c r="K538" s="66"/>
      <c r="L538" s="66"/>
    </row>
    <row r="539" spans="1:12" x14ac:dyDescent="0.2">
      <c r="A539" s="41"/>
      <c r="B539" s="2"/>
      <c r="E539" s="279"/>
      <c r="F539" s="280"/>
      <c r="G539" s="45"/>
      <c r="H539" s="45"/>
      <c r="I539" s="278"/>
      <c r="J539" s="45"/>
      <c r="K539" s="66"/>
      <c r="L539" s="66"/>
    </row>
    <row r="540" spans="1:12" x14ac:dyDescent="0.2">
      <c r="A540" s="41"/>
      <c r="B540" s="2"/>
      <c r="E540" s="279"/>
      <c r="F540" s="280"/>
      <c r="G540" s="45"/>
      <c r="H540" s="45"/>
      <c r="I540" s="278"/>
      <c r="J540" s="45"/>
      <c r="K540" s="66"/>
      <c r="L540" s="66"/>
    </row>
    <row r="541" spans="1:12" x14ac:dyDescent="0.2">
      <c r="A541" s="41"/>
      <c r="B541" s="2"/>
      <c r="E541" s="279"/>
      <c r="F541" s="280"/>
      <c r="G541" s="45"/>
      <c r="H541" s="45"/>
      <c r="I541" s="278"/>
      <c r="J541" s="45"/>
      <c r="K541" s="66"/>
      <c r="L541" s="66"/>
    </row>
    <row r="542" spans="1:12" x14ac:dyDescent="0.2">
      <c r="A542" s="41"/>
      <c r="B542" s="2"/>
      <c r="E542" s="279"/>
      <c r="F542" s="280"/>
      <c r="G542" s="45"/>
      <c r="H542" s="45"/>
      <c r="I542" s="278"/>
      <c r="J542" s="45"/>
      <c r="K542" s="66"/>
      <c r="L542" s="66"/>
    </row>
    <row r="543" spans="1:12" x14ac:dyDescent="0.2">
      <c r="A543" s="41"/>
      <c r="B543" s="2"/>
      <c r="E543" s="279"/>
      <c r="F543" s="280"/>
      <c r="G543" s="45"/>
      <c r="H543" s="45"/>
      <c r="I543" s="278"/>
      <c r="J543" s="45"/>
      <c r="K543" s="66"/>
      <c r="L543" s="66"/>
    </row>
    <row r="544" spans="1:12" x14ac:dyDescent="0.2">
      <c r="A544" s="41"/>
      <c r="B544" s="2"/>
      <c r="E544" s="279"/>
      <c r="F544" s="280"/>
      <c r="G544" s="45"/>
      <c r="H544" s="45"/>
      <c r="I544" s="278"/>
      <c r="J544" s="45"/>
      <c r="K544" s="66"/>
      <c r="L544" s="66"/>
    </row>
    <row r="545" spans="1:12" x14ac:dyDescent="0.2">
      <c r="A545" s="41"/>
      <c r="B545" s="2"/>
      <c r="E545" s="279"/>
      <c r="F545" s="280"/>
      <c r="G545" s="45"/>
      <c r="H545" s="45"/>
      <c r="I545" s="278"/>
      <c r="J545" s="45"/>
      <c r="K545" s="66"/>
      <c r="L545" s="66"/>
    </row>
    <row r="546" spans="1:12" x14ac:dyDescent="0.2">
      <c r="A546" s="41"/>
      <c r="B546" s="2"/>
      <c r="E546" s="279"/>
      <c r="F546" s="280"/>
      <c r="G546" s="45"/>
      <c r="H546" s="45"/>
      <c r="I546" s="278"/>
      <c r="J546" s="45"/>
      <c r="K546" s="66"/>
      <c r="L546" s="66"/>
    </row>
    <row r="547" spans="1:12" x14ac:dyDescent="0.2">
      <c r="A547" s="41"/>
      <c r="B547" s="2"/>
      <c r="E547" s="279"/>
      <c r="F547" s="280"/>
      <c r="G547" s="45"/>
      <c r="H547" s="45"/>
      <c r="I547" s="278"/>
      <c r="J547" s="45"/>
      <c r="K547" s="66"/>
      <c r="L547" s="66"/>
    </row>
    <row r="548" spans="1:12" x14ac:dyDescent="0.2">
      <c r="A548" s="41"/>
      <c r="B548" s="2"/>
      <c r="E548" s="279"/>
      <c r="F548" s="280"/>
      <c r="G548" s="45"/>
      <c r="H548" s="45"/>
      <c r="I548" s="278"/>
      <c r="J548" s="45"/>
      <c r="K548" s="66"/>
      <c r="L548" s="66"/>
    </row>
    <row r="549" spans="1:12" x14ac:dyDescent="0.2">
      <c r="A549" s="41"/>
      <c r="B549" s="2"/>
      <c r="E549" s="279"/>
      <c r="F549" s="280"/>
      <c r="G549" s="45"/>
      <c r="H549" s="45"/>
      <c r="I549" s="278"/>
      <c r="J549" s="45"/>
      <c r="K549" s="66"/>
      <c r="L549" s="66"/>
    </row>
    <row r="550" spans="1:12" x14ac:dyDescent="0.2">
      <c r="A550" s="41"/>
      <c r="B550" s="2"/>
      <c r="E550" s="279"/>
      <c r="F550" s="280"/>
      <c r="G550" s="45"/>
      <c r="H550" s="45"/>
      <c r="I550" s="278"/>
      <c r="J550" s="45"/>
      <c r="K550" s="66"/>
      <c r="L550" s="66"/>
    </row>
    <row r="551" spans="1:12" x14ac:dyDescent="0.2">
      <c r="A551" s="41"/>
      <c r="B551" s="2"/>
      <c r="E551" s="279"/>
      <c r="F551" s="280"/>
      <c r="G551" s="45"/>
      <c r="H551" s="45"/>
      <c r="I551" s="278"/>
      <c r="J551" s="45"/>
      <c r="K551" s="66"/>
      <c r="L551" s="66"/>
    </row>
    <row r="552" spans="1:12" x14ac:dyDescent="0.2">
      <c r="A552" s="41"/>
      <c r="B552" s="2"/>
      <c r="E552" s="279"/>
      <c r="F552" s="280"/>
      <c r="G552" s="45"/>
      <c r="H552" s="45"/>
      <c r="I552" s="278"/>
      <c r="J552" s="45"/>
      <c r="K552" s="66"/>
      <c r="L552" s="66"/>
    </row>
    <row r="553" spans="1:12" x14ac:dyDescent="0.2">
      <c r="A553" s="41"/>
      <c r="B553" s="2"/>
      <c r="E553" s="279"/>
      <c r="F553" s="280"/>
      <c r="G553" s="45"/>
      <c r="H553" s="45"/>
      <c r="I553" s="278"/>
      <c r="J553" s="45"/>
      <c r="K553" s="66"/>
      <c r="L553" s="66"/>
    </row>
    <row r="554" spans="1:12" x14ac:dyDescent="0.2">
      <c r="A554" s="41"/>
      <c r="B554" s="2"/>
      <c r="E554" s="279"/>
      <c r="F554" s="280"/>
      <c r="G554" s="45"/>
      <c r="H554" s="45"/>
      <c r="I554" s="278"/>
      <c r="J554" s="45"/>
      <c r="K554" s="66"/>
      <c r="L554" s="66"/>
    </row>
    <row r="555" spans="1:12" x14ac:dyDescent="0.2">
      <c r="A555" s="41"/>
      <c r="B555" s="2"/>
      <c r="E555" s="279"/>
      <c r="F555" s="280"/>
      <c r="G555" s="45"/>
      <c r="H555" s="45"/>
      <c r="I555" s="278"/>
      <c r="J555" s="45"/>
      <c r="K555" s="66"/>
      <c r="L555" s="66"/>
    </row>
    <row r="556" spans="1:12" x14ac:dyDescent="0.2">
      <c r="A556" s="41"/>
      <c r="B556" s="2"/>
      <c r="E556" s="279"/>
      <c r="F556" s="280"/>
      <c r="G556" s="45"/>
      <c r="H556" s="45"/>
      <c r="I556" s="278"/>
      <c r="J556" s="45"/>
      <c r="K556" s="66"/>
      <c r="L556" s="66"/>
    </row>
    <row r="557" spans="1:12" x14ac:dyDescent="0.2">
      <c r="A557" s="41"/>
      <c r="B557" s="2"/>
      <c r="E557" s="279"/>
      <c r="F557" s="280"/>
      <c r="G557" s="45"/>
      <c r="H557" s="45"/>
      <c r="I557" s="278"/>
      <c r="J557" s="45"/>
      <c r="K557" s="66"/>
      <c r="L557" s="66"/>
    </row>
    <row r="558" spans="1:12" x14ac:dyDescent="0.2">
      <c r="A558" s="41"/>
      <c r="B558" s="2"/>
      <c r="E558" s="279"/>
      <c r="F558" s="280"/>
      <c r="G558" s="45"/>
      <c r="H558" s="45"/>
      <c r="I558" s="278"/>
      <c r="J558" s="45"/>
      <c r="K558" s="66"/>
      <c r="L558" s="66"/>
    </row>
    <row r="559" spans="1:12" x14ac:dyDescent="0.2">
      <c r="A559" s="41"/>
      <c r="B559" s="2"/>
      <c r="E559" s="279"/>
      <c r="F559" s="280"/>
      <c r="G559" s="45"/>
      <c r="H559" s="45"/>
      <c r="I559" s="278"/>
      <c r="J559" s="45"/>
      <c r="K559" s="66"/>
      <c r="L559" s="66"/>
    </row>
    <row r="560" spans="1:12" x14ac:dyDescent="0.2">
      <c r="A560" s="41"/>
      <c r="B560" s="2"/>
      <c r="E560" s="279"/>
      <c r="F560" s="280"/>
      <c r="G560" s="45"/>
      <c r="H560" s="45"/>
      <c r="I560" s="278"/>
      <c r="J560" s="45"/>
      <c r="K560" s="66"/>
      <c r="L560" s="66"/>
    </row>
    <row r="561" spans="1:12" x14ac:dyDescent="0.2">
      <c r="A561" s="41"/>
      <c r="B561" s="2"/>
      <c r="E561" s="279"/>
      <c r="F561" s="280"/>
      <c r="G561" s="45"/>
      <c r="H561" s="45"/>
      <c r="I561" s="278"/>
      <c r="J561" s="45"/>
      <c r="K561" s="66"/>
      <c r="L561" s="66"/>
    </row>
    <row r="562" spans="1:12" x14ac:dyDescent="0.2">
      <c r="A562" s="41"/>
      <c r="B562" s="2"/>
      <c r="E562" s="279"/>
      <c r="F562" s="280"/>
      <c r="G562" s="45"/>
      <c r="H562" s="45"/>
      <c r="I562" s="278"/>
      <c r="J562" s="45"/>
      <c r="K562" s="66"/>
      <c r="L562" s="66"/>
    </row>
    <row r="563" spans="1:12" x14ac:dyDescent="0.2">
      <c r="A563" s="41"/>
      <c r="B563" s="2"/>
      <c r="E563" s="279"/>
      <c r="F563" s="280"/>
      <c r="G563" s="45"/>
      <c r="H563" s="45"/>
      <c r="I563" s="278"/>
      <c r="J563" s="45"/>
      <c r="K563" s="66"/>
      <c r="L563" s="66"/>
    </row>
    <row r="564" spans="1:12" x14ac:dyDescent="0.2">
      <c r="A564" s="41"/>
      <c r="B564" s="2"/>
      <c r="E564" s="279"/>
      <c r="F564" s="280"/>
      <c r="G564" s="45"/>
      <c r="H564" s="45"/>
      <c r="I564" s="278"/>
      <c r="J564" s="45"/>
      <c r="K564" s="66"/>
      <c r="L564" s="66"/>
    </row>
    <row r="565" spans="1:12" x14ac:dyDescent="0.2">
      <c r="A565" s="41"/>
      <c r="B565" s="2"/>
      <c r="E565" s="279"/>
      <c r="F565" s="280"/>
      <c r="G565" s="45"/>
      <c r="H565" s="45"/>
      <c r="I565" s="278"/>
      <c r="J565" s="45"/>
      <c r="K565" s="66"/>
      <c r="L565" s="66"/>
    </row>
    <row r="566" spans="1:12" x14ac:dyDescent="0.2">
      <c r="A566" s="41"/>
      <c r="B566" s="2"/>
      <c r="E566" s="279"/>
      <c r="F566" s="280"/>
      <c r="G566" s="45"/>
      <c r="H566" s="45"/>
      <c r="I566" s="278"/>
      <c r="J566" s="45"/>
      <c r="K566" s="66"/>
      <c r="L566" s="66"/>
    </row>
    <row r="567" spans="1:12" x14ac:dyDescent="0.2">
      <c r="A567" s="41"/>
      <c r="B567" s="2"/>
      <c r="E567" s="279"/>
      <c r="F567" s="280"/>
      <c r="G567" s="45"/>
      <c r="H567" s="45"/>
      <c r="I567" s="278"/>
      <c r="J567" s="45"/>
      <c r="K567" s="66"/>
      <c r="L567" s="66"/>
    </row>
    <row r="568" spans="1:12" x14ac:dyDescent="0.2">
      <c r="A568" s="41"/>
      <c r="B568" s="2"/>
      <c r="E568" s="279"/>
      <c r="F568" s="280"/>
      <c r="G568" s="45"/>
      <c r="H568" s="45"/>
      <c r="I568" s="278"/>
      <c r="J568" s="45"/>
      <c r="K568" s="66"/>
      <c r="L568" s="66"/>
    </row>
    <row r="569" spans="1:12" x14ac:dyDescent="0.2">
      <c r="A569" s="41"/>
      <c r="B569" s="2"/>
      <c r="E569" s="279"/>
      <c r="F569" s="280"/>
      <c r="G569" s="45"/>
      <c r="H569" s="45"/>
      <c r="I569" s="278"/>
      <c r="J569" s="45"/>
      <c r="K569" s="66"/>
      <c r="L569" s="66"/>
    </row>
    <row r="570" spans="1:12" x14ac:dyDescent="0.2">
      <c r="A570" s="41"/>
      <c r="B570" s="2"/>
      <c r="E570" s="279"/>
      <c r="F570" s="280"/>
      <c r="G570" s="45"/>
      <c r="H570" s="45"/>
      <c r="I570" s="278"/>
      <c r="J570" s="45"/>
      <c r="K570" s="66"/>
      <c r="L570" s="66"/>
    </row>
    <row r="571" spans="1:12" x14ac:dyDescent="0.2">
      <c r="A571" s="41"/>
      <c r="B571" s="2"/>
      <c r="E571" s="279"/>
      <c r="F571" s="280"/>
      <c r="G571" s="45"/>
      <c r="H571" s="45"/>
      <c r="I571" s="278"/>
      <c r="J571" s="45"/>
      <c r="K571" s="66"/>
      <c r="L571" s="66"/>
    </row>
    <row r="572" spans="1:12" x14ac:dyDescent="0.2">
      <c r="A572" s="41"/>
      <c r="B572" s="2"/>
      <c r="E572" s="279"/>
      <c r="F572" s="280"/>
      <c r="G572" s="45"/>
      <c r="H572" s="45"/>
      <c r="I572" s="278"/>
      <c r="J572" s="45"/>
      <c r="K572" s="66"/>
      <c r="L572" s="66"/>
    </row>
    <row r="573" spans="1:12" x14ac:dyDescent="0.2">
      <c r="A573" s="41"/>
      <c r="B573" s="2"/>
      <c r="E573" s="279"/>
      <c r="F573" s="280"/>
      <c r="G573" s="45"/>
      <c r="H573" s="45"/>
      <c r="I573" s="278"/>
      <c r="J573" s="45"/>
      <c r="K573" s="66"/>
      <c r="L573" s="66"/>
    </row>
    <row r="574" spans="1:12" x14ac:dyDescent="0.2">
      <c r="A574" s="41"/>
      <c r="B574" s="2"/>
      <c r="E574" s="279"/>
      <c r="F574" s="280"/>
      <c r="G574" s="45"/>
      <c r="H574" s="45"/>
      <c r="I574" s="278"/>
      <c r="J574" s="45"/>
      <c r="K574" s="66"/>
      <c r="L574" s="66"/>
    </row>
    <row r="575" spans="1:12" x14ac:dyDescent="0.2">
      <c r="A575" s="41"/>
      <c r="B575" s="2"/>
      <c r="E575" s="279"/>
      <c r="F575" s="280"/>
      <c r="G575" s="45"/>
      <c r="H575" s="45"/>
      <c r="I575" s="278"/>
      <c r="J575" s="45"/>
      <c r="K575" s="66"/>
      <c r="L575" s="66"/>
    </row>
    <row r="576" spans="1:12" x14ac:dyDescent="0.2">
      <c r="A576" s="41"/>
      <c r="B576" s="2"/>
      <c r="E576" s="279"/>
      <c r="F576" s="280"/>
      <c r="G576" s="45"/>
      <c r="H576" s="45"/>
      <c r="I576" s="278"/>
      <c r="J576" s="45"/>
      <c r="K576" s="66"/>
      <c r="L576" s="66"/>
    </row>
    <row r="577" spans="1:12" x14ac:dyDescent="0.2">
      <c r="A577" s="41"/>
      <c r="B577" s="2"/>
      <c r="E577" s="279"/>
      <c r="F577" s="280"/>
      <c r="G577" s="45"/>
      <c r="H577" s="45"/>
      <c r="I577" s="278"/>
      <c r="J577" s="45"/>
      <c r="K577" s="66"/>
      <c r="L577" s="66"/>
    </row>
    <row r="578" spans="1:12" x14ac:dyDescent="0.2">
      <c r="A578" s="41"/>
      <c r="B578" s="2"/>
      <c r="E578" s="279"/>
      <c r="F578" s="280"/>
      <c r="G578" s="45"/>
      <c r="H578" s="45"/>
      <c r="I578" s="278"/>
      <c r="J578" s="45"/>
      <c r="K578" s="66"/>
      <c r="L578" s="66"/>
    </row>
    <row r="579" spans="1:12" x14ac:dyDescent="0.2">
      <c r="A579" s="41"/>
      <c r="B579" s="2"/>
      <c r="E579" s="279"/>
      <c r="F579" s="280"/>
      <c r="G579" s="45"/>
      <c r="H579" s="45"/>
      <c r="I579" s="278"/>
      <c r="J579" s="45"/>
      <c r="K579" s="66"/>
      <c r="L579" s="66"/>
    </row>
    <row r="580" spans="1:12" x14ac:dyDescent="0.2">
      <c r="A580" s="41"/>
      <c r="B580" s="2"/>
      <c r="E580" s="279"/>
      <c r="F580" s="280"/>
      <c r="G580" s="45"/>
      <c r="H580" s="45"/>
      <c r="I580" s="278"/>
      <c r="J580" s="45"/>
      <c r="K580" s="66"/>
      <c r="L580" s="66"/>
    </row>
    <row r="581" spans="1:12" x14ac:dyDescent="0.2">
      <c r="A581" s="41"/>
      <c r="B581" s="2"/>
      <c r="E581" s="279"/>
      <c r="F581" s="280"/>
      <c r="G581" s="45"/>
      <c r="H581" s="45"/>
      <c r="I581" s="278"/>
      <c r="J581" s="45"/>
      <c r="K581" s="66"/>
      <c r="L581" s="66"/>
    </row>
    <row r="582" spans="1:12" x14ac:dyDescent="0.2">
      <c r="A582" s="41"/>
      <c r="B582" s="2"/>
      <c r="E582" s="279"/>
      <c r="F582" s="280"/>
      <c r="G582" s="45"/>
      <c r="H582" s="45"/>
      <c r="I582" s="278"/>
      <c r="J582" s="45"/>
      <c r="K582" s="66"/>
      <c r="L582" s="66"/>
    </row>
    <row r="583" spans="1:12" x14ac:dyDescent="0.2">
      <c r="A583" s="41"/>
      <c r="B583" s="2"/>
      <c r="E583" s="279"/>
      <c r="F583" s="280"/>
      <c r="G583" s="45"/>
      <c r="H583" s="45"/>
      <c r="I583" s="278"/>
      <c r="J583" s="45"/>
      <c r="K583" s="66"/>
      <c r="L583" s="66"/>
    </row>
    <row r="584" spans="1:12" x14ac:dyDescent="0.2">
      <c r="A584" s="41"/>
      <c r="B584" s="2"/>
      <c r="E584" s="279"/>
      <c r="F584" s="280"/>
      <c r="G584" s="45"/>
      <c r="H584" s="45"/>
      <c r="I584" s="278"/>
      <c r="J584" s="45"/>
      <c r="K584" s="66"/>
      <c r="L584" s="66"/>
    </row>
    <row r="585" spans="1:12" x14ac:dyDescent="0.2">
      <c r="A585" s="41"/>
      <c r="B585" s="2"/>
      <c r="E585" s="279"/>
      <c r="F585" s="280"/>
      <c r="G585" s="45"/>
      <c r="H585" s="45"/>
      <c r="I585" s="278"/>
      <c r="J585" s="45"/>
      <c r="K585" s="66"/>
      <c r="L585" s="66"/>
    </row>
    <row r="586" spans="1:12" x14ac:dyDescent="0.2">
      <c r="A586" s="41"/>
      <c r="B586" s="2"/>
      <c r="E586" s="279"/>
      <c r="F586" s="280"/>
      <c r="G586" s="45"/>
      <c r="H586" s="45"/>
      <c r="I586" s="278"/>
      <c r="J586" s="45"/>
      <c r="K586" s="66"/>
      <c r="L586" s="66"/>
    </row>
    <row r="587" spans="1:12" x14ac:dyDescent="0.2">
      <c r="A587" s="41"/>
      <c r="B587" s="2"/>
      <c r="E587" s="279"/>
      <c r="F587" s="280"/>
      <c r="G587" s="45"/>
      <c r="H587" s="45"/>
      <c r="I587" s="278"/>
      <c r="J587" s="45"/>
      <c r="K587" s="66"/>
      <c r="L587" s="66"/>
    </row>
    <row r="588" spans="1:12" x14ac:dyDescent="0.2">
      <c r="A588" s="41"/>
      <c r="B588" s="2"/>
      <c r="E588" s="279"/>
      <c r="F588" s="280"/>
      <c r="G588" s="45"/>
      <c r="H588" s="45"/>
      <c r="I588" s="278"/>
      <c r="J588" s="45"/>
      <c r="K588" s="66"/>
      <c r="L588" s="66"/>
    </row>
    <row r="589" spans="1:12" x14ac:dyDescent="0.2">
      <c r="A589" s="41"/>
      <c r="B589" s="2"/>
      <c r="E589" s="279"/>
      <c r="F589" s="280"/>
      <c r="G589" s="45"/>
      <c r="H589" s="45"/>
      <c r="I589" s="278"/>
      <c r="J589" s="45"/>
      <c r="K589" s="66"/>
      <c r="L589" s="66"/>
    </row>
    <row r="590" spans="1:12" x14ac:dyDescent="0.2">
      <c r="A590" s="41"/>
      <c r="B590" s="2"/>
      <c r="E590" s="279"/>
      <c r="F590" s="280"/>
      <c r="G590" s="45"/>
      <c r="H590" s="45"/>
      <c r="I590" s="278"/>
      <c r="J590" s="45"/>
      <c r="K590" s="66"/>
      <c r="L590" s="66"/>
    </row>
    <row r="591" spans="1:12" x14ac:dyDescent="0.2">
      <c r="A591" s="41"/>
      <c r="B591" s="2"/>
      <c r="E591" s="279"/>
      <c r="F591" s="280"/>
      <c r="G591" s="45"/>
      <c r="H591" s="45"/>
      <c r="I591" s="278"/>
      <c r="J591" s="45"/>
      <c r="K591" s="66"/>
      <c r="L591" s="66"/>
    </row>
    <row r="592" spans="1:12" x14ac:dyDescent="0.2">
      <c r="A592" s="41"/>
      <c r="B592" s="2"/>
      <c r="E592" s="279"/>
      <c r="F592" s="280"/>
      <c r="G592" s="45"/>
      <c r="H592" s="45"/>
      <c r="I592" s="278"/>
      <c r="J592" s="45"/>
      <c r="K592" s="66"/>
      <c r="L592" s="66"/>
    </row>
    <row r="593" spans="1:12" x14ac:dyDescent="0.2">
      <c r="A593" s="41"/>
      <c r="B593" s="2"/>
      <c r="E593" s="279"/>
      <c r="F593" s="280"/>
      <c r="G593" s="45"/>
      <c r="H593" s="45"/>
      <c r="I593" s="278"/>
      <c r="J593" s="45"/>
      <c r="K593" s="66"/>
      <c r="L593" s="66"/>
    </row>
    <row r="594" spans="1:12" x14ac:dyDescent="0.2">
      <c r="A594" s="41"/>
      <c r="B594" s="2"/>
      <c r="E594" s="279"/>
      <c r="F594" s="280"/>
      <c r="G594" s="45"/>
      <c r="H594" s="45"/>
      <c r="I594" s="278"/>
      <c r="J594" s="45"/>
      <c r="K594" s="66"/>
      <c r="L594" s="66"/>
    </row>
    <row r="595" spans="1:12" x14ac:dyDescent="0.2">
      <c r="A595" s="41"/>
      <c r="B595" s="2"/>
      <c r="E595" s="279"/>
      <c r="F595" s="280"/>
      <c r="G595" s="45"/>
      <c r="H595" s="45"/>
      <c r="I595" s="278"/>
      <c r="J595" s="45"/>
      <c r="K595" s="66"/>
      <c r="L595" s="66"/>
    </row>
    <row r="596" spans="1:12" x14ac:dyDescent="0.2">
      <c r="A596" s="41"/>
      <c r="B596" s="2"/>
      <c r="E596" s="279"/>
      <c r="F596" s="280"/>
      <c r="G596" s="45"/>
      <c r="H596" s="45"/>
      <c r="I596" s="278"/>
      <c r="J596" s="45"/>
      <c r="K596" s="66"/>
      <c r="L596" s="66"/>
    </row>
    <row r="597" spans="1:12" x14ac:dyDescent="0.2">
      <c r="A597" s="41"/>
      <c r="B597" s="2"/>
      <c r="E597" s="279"/>
      <c r="F597" s="280"/>
      <c r="G597" s="45"/>
      <c r="H597" s="45"/>
      <c r="I597" s="278"/>
      <c r="J597" s="45"/>
      <c r="K597" s="66"/>
      <c r="L597" s="66"/>
    </row>
    <row r="598" spans="1:12" x14ac:dyDescent="0.2">
      <c r="A598" s="41"/>
      <c r="B598" s="2"/>
      <c r="E598" s="279"/>
      <c r="F598" s="280"/>
      <c r="G598" s="45"/>
      <c r="H598" s="45"/>
      <c r="I598" s="278"/>
      <c r="J598" s="45"/>
      <c r="K598" s="66"/>
      <c r="L598" s="66"/>
    </row>
    <row r="599" spans="1:12" x14ac:dyDescent="0.2">
      <c r="A599" s="41"/>
      <c r="B599" s="2"/>
      <c r="E599" s="279"/>
      <c r="F599" s="280"/>
      <c r="G599" s="45"/>
      <c r="H599" s="45"/>
      <c r="I599" s="278"/>
      <c r="J599" s="45"/>
      <c r="K599" s="66"/>
      <c r="L599" s="66"/>
    </row>
    <row r="600" spans="1:12" x14ac:dyDescent="0.2">
      <c r="A600" s="41"/>
      <c r="B600" s="2"/>
      <c r="E600" s="279"/>
      <c r="F600" s="280"/>
      <c r="G600" s="45"/>
      <c r="H600" s="45"/>
      <c r="I600" s="278"/>
      <c r="J600" s="45"/>
      <c r="K600" s="66"/>
      <c r="L600" s="66"/>
    </row>
    <row r="601" spans="1:12" x14ac:dyDescent="0.2">
      <c r="A601" s="41"/>
      <c r="B601" s="2"/>
      <c r="E601" s="279"/>
      <c r="F601" s="280"/>
      <c r="G601" s="45"/>
      <c r="H601" s="45"/>
      <c r="I601" s="278"/>
      <c r="J601" s="45"/>
      <c r="K601" s="66"/>
      <c r="L601" s="66"/>
    </row>
    <row r="602" spans="1:12" x14ac:dyDescent="0.2">
      <c r="A602" s="41"/>
      <c r="B602" s="2"/>
      <c r="E602" s="279"/>
      <c r="F602" s="280"/>
      <c r="G602" s="45"/>
      <c r="H602" s="45"/>
      <c r="I602" s="278"/>
      <c r="J602" s="45"/>
      <c r="K602" s="66"/>
      <c r="L602" s="66"/>
    </row>
    <row r="603" spans="1:12" x14ac:dyDescent="0.2">
      <c r="A603" s="41"/>
      <c r="B603" s="2"/>
      <c r="E603" s="279"/>
      <c r="F603" s="280"/>
      <c r="G603" s="45"/>
      <c r="H603" s="45"/>
      <c r="I603" s="278"/>
      <c r="J603" s="45"/>
      <c r="K603" s="66"/>
      <c r="L603" s="66"/>
    </row>
    <row r="604" spans="1:12" x14ac:dyDescent="0.2">
      <c r="A604" s="41"/>
      <c r="B604" s="2"/>
      <c r="E604" s="279"/>
      <c r="F604" s="280"/>
      <c r="G604" s="45"/>
      <c r="H604" s="45"/>
      <c r="I604" s="278"/>
      <c r="J604" s="45"/>
      <c r="K604" s="66"/>
      <c r="L604" s="66"/>
    </row>
    <row r="605" spans="1:12" x14ac:dyDescent="0.2">
      <c r="A605" s="41"/>
      <c r="B605" s="2"/>
      <c r="E605" s="279"/>
      <c r="F605" s="280"/>
      <c r="G605" s="45"/>
      <c r="H605" s="45"/>
      <c r="I605" s="278"/>
      <c r="J605" s="45"/>
      <c r="K605" s="66"/>
      <c r="L605" s="66"/>
    </row>
    <row r="606" spans="1:12" x14ac:dyDescent="0.2">
      <c r="A606" s="41"/>
      <c r="B606" s="2"/>
      <c r="E606" s="279"/>
      <c r="F606" s="280"/>
      <c r="G606" s="45"/>
      <c r="H606" s="45"/>
      <c r="I606" s="278"/>
      <c r="J606" s="45"/>
      <c r="K606" s="66"/>
      <c r="L606" s="66"/>
    </row>
    <row r="607" spans="1:12" x14ac:dyDescent="0.2">
      <c r="A607" s="41"/>
      <c r="B607" s="2"/>
      <c r="E607" s="279"/>
      <c r="F607" s="280"/>
      <c r="G607" s="45"/>
      <c r="H607" s="45"/>
      <c r="I607" s="278"/>
      <c r="J607" s="45"/>
      <c r="K607" s="66"/>
      <c r="L607" s="66"/>
    </row>
    <row r="608" spans="1:12" x14ac:dyDescent="0.2">
      <c r="A608" s="41"/>
      <c r="B608" s="2"/>
      <c r="E608" s="279"/>
      <c r="F608" s="280"/>
      <c r="G608" s="45"/>
      <c r="H608" s="45"/>
      <c r="I608" s="278"/>
      <c r="J608" s="45"/>
      <c r="K608" s="66"/>
      <c r="L608" s="66"/>
    </row>
    <row r="609" spans="1:12" x14ac:dyDescent="0.2">
      <c r="A609" s="41"/>
      <c r="B609" s="2"/>
      <c r="E609" s="279"/>
      <c r="F609" s="280"/>
      <c r="G609" s="45"/>
      <c r="H609" s="45"/>
      <c r="I609" s="278"/>
      <c r="J609" s="45"/>
      <c r="K609" s="66"/>
      <c r="L609" s="66"/>
    </row>
    <row r="610" spans="1:12" x14ac:dyDescent="0.2">
      <c r="A610" s="41"/>
      <c r="B610" s="2"/>
      <c r="E610" s="279"/>
      <c r="F610" s="280"/>
      <c r="G610" s="45"/>
      <c r="H610" s="45"/>
      <c r="I610" s="278"/>
      <c r="J610" s="45"/>
      <c r="K610" s="66"/>
      <c r="L610" s="66"/>
    </row>
    <row r="611" spans="1:12" x14ac:dyDescent="0.2">
      <c r="A611" s="41"/>
      <c r="B611" s="2"/>
      <c r="E611" s="279"/>
      <c r="F611" s="280"/>
      <c r="G611" s="45"/>
      <c r="H611" s="45"/>
      <c r="I611" s="278"/>
      <c r="J611" s="45"/>
      <c r="K611" s="66"/>
      <c r="L611" s="66"/>
    </row>
    <row r="612" spans="1:12" x14ac:dyDescent="0.2">
      <c r="A612" s="41"/>
      <c r="B612" s="2"/>
      <c r="E612" s="279"/>
      <c r="F612" s="280"/>
      <c r="G612" s="45"/>
      <c r="H612" s="45"/>
      <c r="I612" s="278"/>
      <c r="J612" s="45"/>
      <c r="K612" s="66"/>
      <c r="L612" s="66"/>
    </row>
    <row r="613" spans="1:12" x14ac:dyDescent="0.2">
      <c r="A613" s="41"/>
      <c r="B613" s="2"/>
      <c r="E613" s="279"/>
      <c r="F613" s="280"/>
      <c r="G613" s="45"/>
      <c r="H613" s="45"/>
      <c r="I613" s="278"/>
      <c r="J613" s="45"/>
      <c r="K613" s="66"/>
      <c r="L613" s="66"/>
    </row>
    <row r="614" spans="1:12" x14ac:dyDescent="0.2">
      <c r="A614" s="41"/>
      <c r="B614" s="2"/>
      <c r="E614" s="279"/>
      <c r="F614" s="280"/>
      <c r="G614" s="45"/>
      <c r="H614" s="45"/>
      <c r="I614" s="278"/>
      <c r="J614" s="45"/>
      <c r="K614" s="66"/>
      <c r="L614" s="66"/>
    </row>
    <row r="615" spans="1:12" x14ac:dyDescent="0.2">
      <c r="A615" s="41"/>
      <c r="B615" s="2"/>
      <c r="E615" s="279"/>
      <c r="F615" s="280"/>
      <c r="G615" s="45"/>
      <c r="H615" s="45"/>
      <c r="I615" s="278"/>
      <c r="J615" s="45"/>
      <c r="K615" s="66"/>
      <c r="L615" s="66"/>
    </row>
    <row r="616" spans="1:12" x14ac:dyDescent="0.2">
      <c r="A616" s="41"/>
      <c r="B616" s="2"/>
      <c r="E616" s="279"/>
      <c r="F616" s="280"/>
      <c r="G616" s="45"/>
      <c r="H616" s="45"/>
      <c r="I616" s="278"/>
      <c r="J616" s="45"/>
      <c r="K616" s="66"/>
      <c r="L616" s="66"/>
    </row>
    <row r="617" spans="1:12" x14ac:dyDescent="0.2">
      <c r="A617" s="41"/>
      <c r="B617" s="2"/>
      <c r="E617" s="279"/>
      <c r="F617" s="280"/>
      <c r="G617" s="45"/>
      <c r="H617" s="45"/>
      <c r="I617" s="278"/>
      <c r="J617" s="45"/>
      <c r="K617" s="66"/>
      <c r="L617" s="66"/>
    </row>
    <row r="618" spans="1:12" x14ac:dyDescent="0.2">
      <c r="A618" s="41"/>
      <c r="B618" s="2"/>
      <c r="E618" s="279"/>
      <c r="F618" s="280"/>
      <c r="G618" s="45"/>
      <c r="H618" s="45"/>
      <c r="I618" s="278"/>
      <c r="J618" s="45"/>
      <c r="K618" s="66"/>
      <c r="L618" s="66"/>
    </row>
    <row r="619" spans="1:12" x14ac:dyDescent="0.2">
      <c r="A619" s="41"/>
      <c r="B619" s="2"/>
      <c r="E619" s="279"/>
      <c r="F619" s="280"/>
      <c r="G619" s="45"/>
      <c r="H619" s="45"/>
      <c r="I619" s="278"/>
      <c r="J619" s="45"/>
      <c r="K619" s="66"/>
      <c r="L619" s="66"/>
    </row>
    <row r="620" spans="1:12" x14ac:dyDescent="0.2">
      <c r="A620" s="41"/>
      <c r="B620" s="2"/>
      <c r="E620" s="279"/>
      <c r="F620" s="280"/>
      <c r="G620" s="45"/>
      <c r="H620" s="45"/>
      <c r="I620" s="278"/>
      <c r="J620" s="45"/>
      <c r="K620" s="66"/>
      <c r="L620" s="66"/>
    </row>
    <row r="621" spans="1:12" x14ac:dyDescent="0.2">
      <c r="A621" s="41"/>
      <c r="B621" s="2"/>
      <c r="E621" s="279"/>
      <c r="F621" s="280"/>
      <c r="G621" s="45"/>
      <c r="H621" s="45"/>
      <c r="I621" s="278"/>
      <c r="J621" s="45"/>
      <c r="K621" s="66"/>
      <c r="L621" s="66"/>
    </row>
    <row r="622" spans="1:12" x14ac:dyDescent="0.2">
      <c r="A622" s="41"/>
      <c r="B622" s="2"/>
      <c r="E622" s="279"/>
      <c r="F622" s="280"/>
      <c r="G622" s="45"/>
      <c r="H622" s="45"/>
      <c r="I622" s="278"/>
      <c r="J622" s="45"/>
      <c r="K622" s="66"/>
      <c r="L622" s="66"/>
    </row>
    <row r="623" spans="1:12" x14ac:dyDescent="0.2">
      <c r="A623" s="41"/>
      <c r="B623" s="2"/>
      <c r="E623" s="279"/>
      <c r="F623" s="280"/>
      <c r="G623" s="45"/>
      <c r="H623" s="45"/>
      <c r="I623" s="278"/>
      <c r="J623" s="45"/>
      <c r="K623" s="66"/>
      <c r="L623" s="66"/>
    </row>
    <row r="624" spans="1:12" x14ac:dyDescent="0.2">
      <c r="A624" s="41"/>
      <c r="B624" s="2"/>
      <c r="E624" s="279"/>
      <c r="F624" s="280"/>
      <c r="G624" s="45"/>
      <c r="H624" s="45"/>
      <c r="I624" s="278"/>
      <c r="J624" s="45"/>
      <c r="K624" s="66"/>
      <c r="L624" s="66"/>
    </row>
    <row r="625" spans="1:12" x14ac:dyDescent="0.2">
      <c r="A625" s="41"/>
      <c r="B625" s="2"/>
      <c r="E625" s="279"/>
      <c r="F625" s="280"/>
      <c r="G625" s="45"/>
      <c r="H625" s="45"/>
      <c r="I625" s="278"/>
      <c r="J625" s="45"/>
      <c r="K625" s="66"/>
      <c r="L625" s="66"/>
    </row>
    <row r="626" spans="1:12" x14ac:dyDescent="0.2">
      <c r="A626" s="41"/>
      <c r="B626" s="2"/>
      <c r="E626" s="279"/>
      <c r="F626" s="280"/>
      <c r="G626" s="45"/>
      <c r="H626" s="45"/>
      <c r="I626" s="278"/>
      <c r="J626" s="45"/>
      <c r="K626" s="66"/>
      <c r="L626" s="66"/>
    </row>
    <row r="627" spans="1:12" x14ac:dyDescent="0.2">
      <c r="A627" s="41"/>
      <c r="B627" s="2"/>
      <c r="E627" s="279"/>
      <c r="F627" s="280"/>
      <c r="G627" s="45"/>
      <c r="H627" s="45"/>
      <c r="I627" s="278"/>
      <c r="J627" s="45"/>
      <c r="K627" s="66"/>
      <c r="L627" s="66"/>
    </row>
    <row r="628" spans="1:12" x14ac:dyDescent="0.2">
      <c r="A628" s="41"/>
      <c r="B628" s="2"/>
      <c r="E628" s="279"/>
      <c r="F628" s="280"/>
      <c r="G628" s="45"/>
      <c r="H628" s="45"/>
      <c r="I628" s="278"/>
      <c r="J628" s="45"/>
      <c r="K628" s="66"/>
      <c r="L628" s="66"/>
    </row>
    <row r="629" spans="1:12" x14ac:dyDescent="0.2">
      <c r="A629" s="41"/>
      <c r="B629" s="2"/>
      <c r="E629" s="279"/>
      <c r="F629" s="280"/>
      <c r="G629" s="45"/>
      <c r="H629" s="45"/>
      <c r="I629" s="278"/>
      <c r="J629" s="45"/>
      <c r="K629" s="66"/>
      <c r="L629" s="66"/>
    </row>
    <row r="630" spans="1:12" x14ac:dyDescent="0.2">
      <c r="A630" s="41"/>
      <c r="B630" s="2"/>
      <c r="E630" s="279"/>
      <c r="F630" s="280"/>
      <c r="G630" s="45"/>
      <c r="H630" s="45"/>
      <c r="I630" s="278"/>
      <c r="J630" s="45"/>
      <c r="K630" s="66"/>
      <c r="L630" s="66"/>
    </row>
    <row r="631" spans="1:12" x14ac:dyDescent="0.2">
      <c r="A631" s="41"/>
      <c r="B631" s="2"/>
      <c r="E631" s="279"/>
      <c r="F631" s="280"/>
      <c r="G631" s="45"/>
      <c r="H631" s="45"/>
      <c r="I631" s="278"/>
      <c r="J631" s="45"/>
      <c r="K631" s="66"/>
      <c r="L631" s="66"/>
    </row>
    <row r="632" spans="1:12" x14ac:dyDescent="0.2">
      <c r="A632" s="41"/>
      <c r="B632" s="2"/>
      <c r="E632" s="279"/>
      <c r="F632" s="280"/>
      <c r="G632" s="45"/>
      <c r="H632" s="45"/>
      <c r="I632" s="278"/>
      <c r="J632" s="45"/>
      <c r="K632" s="66"/>
      <c r="L632" s="66"/>
    </row>
    <row r="633" spans="1:12" x14ac:dyDescent="0.2">
      <c r="A633" s="41"/>
      <c r="B633" s="2"/>
      <c r="E633" s="279"/>
      <c r="F633" s="280"/>
      <c r="G633" s="45"/>
      <c r="H633" s="45"/>
      <c r="I633" s="278"/>
      <c r="J633" s="45"/>
      <c r="K633" s="66"/>
      <c r="L633" s="66"/>
    </row>
    <row r="634" spans="1:12" x14ac:dyDescent="0.2">
      <c r="A634" s="41"/>
      <c r="B634" s="2"/>
      <c r="E634" s="279"/>
      <c r="F634" s="280"/>
      <c r="G634" s="45"/>
      <c r="H634" s="45"/>
      <c r="I634" s="278"/>
      <c r="J634" s="45"/>
      <c r="K634" s="66"/>
      <c r="L634" s="66"/>
    </row>
    <row r="635" spans="1:12" x14ac:dyDescent="0.2">
      <c r="A635" s="41"/>
      <c r="B635" s="2"/>
      <c r="E635" s="279"/>
      <c r="F635" s="280"/>
      <c r="G635" s="45"/>
      <c r="H635" s="45"/>
      <c r="I635" s="278"/>
      <c r="J635" s="45"/>
      <c r="K635" s="66"/>
      <c r="L635" s="66"/>
    </row>
    <row r="636" spans="1:12" x14ac:dyDescent="0.2">
      <c r="A636" s="41"/>
      <c r="B636" s="2"/>
      <c r="E636" s="279"/>
      <c r="F636" s="280"/>
      <c r="G636" s="45"/>
      <c r="H636" s="45"/>
      <c r="I636" s="278"/>
      <c r="J636" s="45"/>
      <c r="K636" s="66"/>
      <c r="L636" s="66"/>
    </row>
    <row r="637" spans="1:12" x14ac:dyDescent="0.2">
      <c r="A637" s="41"/>
      <c r="B637" s="2"/>
      <c r="E637" s="279"/>
      <c r="F637" s="280"/>
      <c r="G637" s="45"/>
      <c r="H637" s="45"/>
      <c r="I637" s="278"/>
      <c r="J637" s="45"/>
      <c r="K637" s="66"/>
      <c r="L637" s="66"/>
    </row>
    <row r="638" spans="1:12" x14ac:dyDescent="0.2">
      <c r="A638" s="41"/>
      <c r="B638" s="2"/>
      <c r="E638" s="279"/>
      <c r="F638" s="280"/>
      <c r="G638" s="45"/>
      <c r="H638" s="45"/>
      <c r="I638" s="278"/>
      <c r="J638" s="45"/>
      <c r="K638" s="66"/>
      <c r="L638" s="66"/>
    </row>
    <row r="639" spans="1:12" x14ac:dyDescent="0.2">
      <c r="A639" s="41"/>
      <c r="B639" s="2"/>
      <c r="E639" s="279"/>
      <c r="F639" s="280"/>
      <c r="G639" s="45"/>
      <c r="H639" s="45"/>
      <c r="I639" s="278"/>
      <c r="J639" s="45"/>
      <c r="K639" s="66"/>
      <c r="L639" s="66"/>
    </row>
    <row r="640" spans="1:12" x14ac:dyDescent="0.2">
      <c r="A640" s="41"/>
      <c r="B640" s="2"/>
      <c r="E640" s="279"/>
      <c r="F640" s="280"/>
      <c r="G640" s="45"/>
      <c r="H640" s="45"/>
      <c r="I640" s="278"/>
      <c r="J640" s="45"/>
      <c r="K640" s="66"/>
      <c r="L640" s="66"/>
    </row>
    <row r="641" spans="1:12" x14ac:dyDescent="0.2">
      <c r="A641" s="41"/>
      <c r="B641" s="2"/>
      <c r="E641" s="279"/>
      <c r="F641" s="280"/>
      <c r="G641" s="45"/>
      <c r="H641" s="45"/>
      <c r="I641" s="278"/>
      <c r="J641" s="45"/>
      <c r="K641" s="66"/>
      <c r="L641" s="66"/>
    </row>
    <row r="642" spans="1:12" x14ac:dyDescent="0.2">
      <c r="A642" s="41"/>
      <c r="B642" s="2"/>
      <c r="E642" s="279"/>
      <c r="F642" s="280"/>
      <c r="G642" s="45"/>
      <c r="H642" s="45"/>
      <c r="I642" s="278"/>
      <c r="J642" s="45"/>
      <c r="K642" s="66"/>
      <c r="L642" s="66"/>
    </row>
    <row r="643" spans="1:12" x14ac:dyDescent="0.2">
      <c r="A643" s="41"/>
      <c r="B643" s="2"/>
      <c r="E643" s="279"/>
      <c r="F643" s="280"/>
      <c r="G643" s="45"/>
      <c r="H643" s="45"/>
      <c r="I643" s="278"/>
      <c r="J643" s="45"/>
      <c r="K643" s="66"/>
      <c r="L643" s="66"/>
    </row>
    <row r="644" spans="1:12" x14ac:dyDescent="0.2">
      <c r="A644" s="41"/>
      <c r="B644" s="2"/>
      <c r="E644" s="279"/>
      <c r="F644" s="280"/>
      <c r="G644" s="45"/>
      <c r="H644" s="45"/>
      <c r="I644" s="278"/>
      <c r="J644" s="45"/>
      <c r="K644" s="66"/>
      <c r="L644" s="66"/>
    </row>
    <row r="645" spans="1:12" x14ac:dyDescent="0.2">
      <c r="A645" s="41"/>
      <c r="B645" s="2"/>
      <c r="E645" s="279"/>
      <c r="F645" s="280"/>
      <c r="G645" s="45"/>
      <c r="H645" s="45"/>
      <c r="I645" s="278"/>
      <c r="J645" s="45"/>
      <c r="K645" s="66"/>
      <c r="L645" s="66"/>
    </row>
    <row r="646" spans="1:12" x14ac:dyDescent="0.2">
      <c r="A646" s="41"/>
      <c r="B646" s="2"/>
      <c r="E646" s="279"/>
      <c r="F646" s="280"/>
      <c r="G646" s="45"/>
      <c r="H646" s="45"/>
      <c r="I646" s="278"/>
      <c r="J646" s="45"/>
      <c r="K646" s="66"/>
      <c r="L646" s="66"/>
    </row>
    <row r="647" spans="1:12" x14ac:dyDescent="0.2">
      <c r="A647" s="41"/>
      <c r="B647" s="2"/>
      <c r="E647" s="279"/>
      <c r="F647" s="280"/>
      <c r="G647" s="45"/>
      <c r="H647" s="45"/>
      <c r="I647" s="278"/>
      <c r="J647" s="45"/>
      <c r="K647" s="66"/>
      <c r="L647" s="66"/>
    </row>
    <row r="648" spans="1:12" x14ac:dyDescent="0.2">
      <c r="A648" s="41"/>
      <c r="B648" s="2"/>
      <c r="E648" s="279"/>
      <c r="F648" s="280"/>
      <c r="G648" s="45"/>
      <c r="H648" s="45"/>
      <c r="I648" s="278"/>
      <c r="J648" s="45"/>
      <c r="K648" s="66"/>
      <c r="L648" s="66"/>
    </row>
    <row r="649" spans="1:12" x14ac:dyDescent="0.2">
      <c r="A649" s="41"/>
      <c r="B649" s="2"/>
      <c r="E649" s="279"/>
      <c r="F649" s="280"/>
      <c r="G649" s="45"/>
      <c r="H649" s="45"/>
      <c r="I649" s="278"/>
      <c r="J649" s="45"/>
      <c r="K649" s="66"/>
      <c r="L649" s="66"/>
    </row>
    <row r="650" spans="1:12" x14ac:dyDescent="0.2">
      <c r="A650" s="41"/>
      <c r="B650" s="2"/>
      <c r="E650" s="279"/>
      <c r="F650" s="280"/>
      <c r="G650" s="45"/>
      <c r="H650" s="45"/>
      <c r="I650" s="278"/>
      <c r="J650" s="45"/>
      <c r="K650" s="66"/>
      <c r="L650" s="66"/>
    </row>
    <row r="651" spans="1:12" x14ac:dyDescent="0.2">
      <c r="A651" s="41"/>
      <c r="B651" s="2"/>
      <c r="E651" s="279"/>
      <c r="F651" s="280"/>
      <c r="G651" s="45"/>
      <c r="H651" s="45"/>
      <c r="I651" s="278"/>
      <c r="J651" s="45"/>
      <c r="K651" s="66"/>
      <c r="L651" s="66"/>
    </row>
    <row r="652" spans="1:12" x14ac:dyDescent="0.2">
      <c r="A652" s="41"/>
      <c r="B652" s="2"/>
      <c r="E652" s="279"/>
      <c r="F652" s="280"/>
      <c r="G652" s="45"/>
      <c r="H652" s="45"/>
      <c r="I652" s="278"/>
      <c r="J652" s="45"/>
      <c r="K652" s="66"/>
      <c r="L652" s="66"/>
    </row>
    <row r="653" spans="1:12" x14ac:dyDescent="0.2">
      <c r="A653" s="41"/>
      <c r="B653" s="2"/>
      <c r="E653" s="279"/>
      <c r="F653" s="280"/>
      <c r="G653" s="45"/>
      <c r="H653" s="45"/>
      <c r="I653" s="278"/>
      <c r="J653" s="45"/>
      <c r="K653" s="66"/>
      <c r="L653" s="66"/>
    </row>
    <row r="654" spans="1:12" x14ac:dyDescent="0.2">
      <c r="A654" s="41"/>
      <c r="B654" s="2"/>
      <c r="E654" s="279"/>
      <c r="F654" s="280"/>
      <c r="G654" s="45"/>
      <c r="H654" s="45"/>
      <c r="I654" s="278"/>
      <c r="J654" s="45"/>
      <c r="K654" s="66"/>
      <c r="L654" s="66"/>
    </row>
    <row r="655" spans="1:12" x14ac:dyDescent="0.2">
      <c r="A655" s="41"/>
      <c r="B655" s="2"/>
      <c r="E655" s="279"/>
      <c r="F655" s="280"/>
      <c r="G655" s="45"/>
      <c r="H655" s="45"/>
      <c r="I655" s="278"/>
      <c r="J655" s="45"/>
      <c r="K655" s="66"/>
      <c r="L655" s="66"/>
    </row>
    <row r="656" spans="1:12" x14ac:dyDescent="0.2">
      <c r="A656" s="41"/>
      <c r="B656" s="2"/>
      <c r="E656" s="279"/>
      <c r="F656" s="280"/>
      <c r="G656" s="45"/>
      <c r="H656" s="45"/>
      <c r="I656" s="278"/>
      <c r="J656" s="45"/>
      <c r="K656" s="66"/>
      <c r="L656" s="66"/>
    </row>
    <row r="657" spans="1:12" x14ac:dyDescent="0.2">
      <c r="A657" s="41"/>
      <c r="B657" s="2"/>
      <c r="E657" s="279"/>
      <c r="F657" s="280"/>
      <c r="G657" s="45"/>
      <c r="H657" s="45"/>
      <c r="I657" s="278"/>
      <c r="J657" s="45"/>
      <c r="K657" s="66"/>
      <c r="L657" s="66"/>
    </row>
    <row r="658" spans="1:12" x14ac:dyDescent="0.2">
      <c r="A658" s="41"/>
      <c r="B658" s="2"/>
      <c r="E658" s="279"/>
      <c r="F658" s="280"/>
      <c r="G658" s="45"/>
      <c r="H658" s="45"/>
      <c r="I658" s="278"/>
      <c r="J658" s="45"/>
      <c r="K658" s="66"/>
      <c r="L658" s="66"/>
    </row>
    <row r="659" spans="1:12" x14ac:dyDescent="0.2">
      <c r="A659" s="41"/>
      <c r="B659" s="2"/>
      <c r="E659" s="279"/>
      <c r="F659" s="280"/>
      <c r="G659" s="45"/>
      <c r="H659" s="45"/>
      <c r="I659" s="278"/>
      <c r="J659" s="45"/>
      <c r="K659" s="66"/>
      <c r="L659" s="66"/>
    </row>
    <row r="660" spans="1:12" x14ac:dyDescent="0.2">
      <c r="A660" s="41"/>
      <c r="B660" s="2"/>
      <c r="E660" s="279"/>
      <c r="F660" s="280"/>
      <c r="G660" s="45"/>
      <c r="H660" s="45"/>
      <c r="I660" s="278"/>
      <c r="J660" s="45"/>
      <c r="K660" s="66"/>
      <c r="L660" s="66"/>
    </row>
    <row r="661" spans="1:12" x14ac:dyDescent="0.2">
      <c r="A661" s="41"/>
      <c r="B661" s="2"/>
      <c r="E661" s="279"/>
      <c r="F661" s="280"/>
      <c r="G661" s="45"/>
      <c r="H661" s="45"/>
      <c r="I661" s="278"/>
      <c r="J661" s="45"/>
      <c r="K661" s="66"/>
      <c r="L661" s="66"/>
    </row>
    <row r="662" spans="1:12" x14ac:dyDescent="0.2">
      <c r="A662" s="41"/>
      <c r="B662" s="2"/>
      <c r="E662" s="279"/>
      <c r="F662" s="280"/>
      <c r="G662" s="45"/>
      <c r="H662" s="45"/>
      <c r="I662" s="278"/>
      <c r="J662" s="45"/>
      <c r="K662" s="66"/>
      <c r="L662" s="66"/>
    </row>
    <row r="663" spans="1:12" x14ac:dyDescent="0.2">
      <c r="A663" s="41"/>
      <c r="B663" s="2"/>
      <c r="E663" s="279"/>
      <c r="F663" s="280"/>
      <c r="G663" s="45"/>
      <c r="H663" s="45"/>
      <c r="I663" s="278"/>
      <c r="J663" s="45"/>
      <c r="K663" s="66"/>
      <c r="L663" s="66"/>
    </row>
    <row r="664" spans="1:12" x14ac:dyDescent="0.2">
      <c r="A664" s="41"/>
      <c r="B664" s="2"/>
      <c r="E664" s="279"/>
      <c r="F664" s="280"/>
      <c r="G664" s="45"/>
      <c r="H664" s="45"/>
      <c r="I664" s="278"/>
      <c r="J664" s="45"/>
      <c r="K664" s="66"/>
      <c r="L664" s="66"/>
    </row>
    <row r="665" spans="1:12" x14ac:dyDescent="0.2">
      <c r="A665" s="41"/>
      <c r="B665" s="2"/>
      <c r="E665" s="279"/>
      <c r="F665" s="280"/>
      <c r="G665" s="45"/>
      <c r="H665" s="45"/>
      <c r="I665" s="278"/>
      <c r="J665" s="45"/>
      <c r="K665" s="66"/>
      <c r="L665" s="66"/>
    </row>
    <row r="666" spans="1:12" x14ac:dyDescent="0.2">
      <c r="A666" s="41"/>
      <c r="B666" s="2"/>
      <c r="E666" s="279"/>
      <c r="F666" s="280"/>
      <c r="G666" s="45"/>
      <c r="H666" s="45"/>
      <c r="I666" s="278"/>
      <c r="J666" s="45"/>
      <c r="K666" s="66"/>
      <c r="L666" s="66"/>
    </row>
    <row r="667" spans="1:12" x14ac:dyDescent="0.2">
      <c r="A667" s="41"/>
      <c r="B667" s="2"/>
      <c r="E667" s="279"/>
      <c r="F667" s="280"/>
      <c r="G667" s="45"/>
      <c r="H667" s="45"/>
      <c r="I667" s="278"/>
      <c r="J667" s="45"/>
      <c r="K667" s="66"/>
      <c r="L667" s="66"/>
    </row>
    <row r="668" spans="1:12" x14ac:dyDescent="0.2">
      <c r="A668" s="41"/>
      <c r="B668" s="2"/>
      <c r="E668" s="279"/>
      <c r="F668" s="280"/>
      <c r="G668" s="45"/>
      <c r="H668" s="45"/>
      <c r="I668" s="278"/>
      <c r="J668" s="45"/>
      <c r="K668" s="66"/>
      <c r="L668" s="66"/>
    </row>
    <row r="669" spans="1:12" x14ac:dyDescent="0.2">
      <c r="A669" s="41"/>
      <c r="B669" s="2"/>
      <c r="E669" s="279"/>
      <c r="F669" s="280"/>
      <c r="G669" s="45"/>
      <c r="H669" s="45"/>
      <c r="I669" s="278"/>
      <c r="J669" s="45"/>
      <c r="K669" s="66"/>
      <c r="L669" s="66"/>
    </row>
    <row r="670" spans="1:12" x14ac:dyDescent="0.2">
      <c r="A670" s="41"/>
      <c r="B670" s="2"/>
      <c r="E670" s="279"/>
      <c r="F670" s="280"/>
      <c r="G670" s="45"/>
      <c r="H670" s="45"/>
      <c r="I670" s="278"/>
      <c r="J670" s="45"/>
      <c r="K670" s="66"/>
      <c r="L670" s="66"/>
    </row>
    <row r="671" spans="1:12" x14ac:dyDescent="0.2">
      <c r="A671" s="41"/>
      <c r="B671" s="2"/>
      <c r="E671" s="279"/>
      <c r="F671" s="280"/>
      <c r="G671" s="45"/>
      <c r="H671" s="45"/>
      <c r="I671" s="278"/>
      <c r="J671" s="45"/>
      <c r="K671" s="66"/>
      <c r="L671" s="66"/>
    </row>
    <row r="672" spans="1:12" x14ac:dyDescent="0.2">
      <c r="A672" s="41"/>
      <c r="B672" s="2"/>
      <c r="E672" s="279"/>
      <c r="F672" s="280"/>
      <c r="G672" s="45"/>
      <c r="H672" s="45"/>
      <c r="I672" s="278"/>
      <c r="J672" s="45"/>
      <c r="K672" s="66"/>
      <c r="L672" s="66"/>
    </row>
    <row r="673" spans="1:12" x14ac:dyDescent="0.2">
      <c r="A673" s="41"/>
      <c r="B673" s="2"/>
      <c r="E673" s="279"/>
      <c r="F673" s="280"/>
      <c r="G673" s="45"/>
      <c r="H673" s="45"/>
      <c r="I673" s="278"/>
      <c r="J673" s="45"/>
      <c r="K673" s="66"/>
      <c r="L673" s="66"/>
    </row>
    <row r="674" spans="1:12" x14ac:dyDescent="0.2">
      <c r="A674" s="41"/>
      <c r="B674" s="2"/>
      <c r="E674" s="279"/>
      <c r="F674" s="280"/>
      <c r="G674" s="45"/>
      <c r="H674" s="45"/>
      <c r="I674" s="278"/>
      <c r="J674" s="45"/>
      <c r="K674" s="66"/>
      <c r="L674" s="66"/>
    </row>
    <row r="675" spans="1:12" x14ac:dyDescent="0.2">
      <c r="A675" s="41"/>
      <c r="B675" s="2"/>
      <c r="E675" s="279"/>
      <c r="F675" s="280"/>
      <c r="G675" s="45"/>
      <c r="H675" s="45"/>
      <c r="I675" s="278"/>
      <c r="J675" s="45"/>
      <c r="K675" s="66"/>
      <c r="L675" s="66"/>
    </row>
    <row r="676" spans="1:12" x14ac:dyDescent="0.2">
      <c r="A676" s="41"/>
      <c r="B676" s="2"/>
      <c r="E676" s="279"/>
      <c r="F676" s="280"/>
      <c r="G676" s="45"/>
      <c r="H676" s="45"/>
      <c r="I676" s="278"/>
      <c r="J676" s="45"/>
      <c r="K676" s="66"/>
      <c r="L676" s="66"/>
    </row>
    <row r="677" spans="1:12" x14ac:dyDescent="0.2">
      <c r="A677" s="41"/>
      <c r="B677" s="2"/>
      <c r="E677" s="279"/>
      <c r="F677" s="280"/>
      <c r="G677" s="45"/>
      <c r="H677" s="45"/>
      <c r="I677" s="278"/>
      <c r="J677" s="45"/>
      <c r="K677" s="66"/>
      <c r="L677" s="66"/>
    </row>
    <row r="678" spans="1:12" x14ac:dyDescent="0.2">
      <c r="A678" s="41"/>
      <c r="B678" s="2"/>
      <c r="E678" s="279"/>
      <c r="F678" s="280"/>
      <c r="G678" s="45"/>
      <c r="H678" s="45"/>
      <c r="I678" s="278"/>
      <c r="J678" s="45"/>
      <c r="K678" s="66"/>
      <c r="L678" s="66"/>
    </row>
    <row r="679" spans="1:12" x14ac:dyDescent="0.2">
      <c r="A679" s="41"/>
      <c r="B679" s="2"/>
      <c r="E679" s="279"/>
      <c r="F679" s="280"/>
      <c r="G679" s="45"/>
      <c r="H679" s="45"/>
      <c r="I679" s="278"/>
      <c r="J679" s="45"/>
      <c r="K679" s="66"/>
      <c r="L679" s="66"/>
    </row>
    <row r="680" spans="1:12" x14ac:dyDescent="0.2">
      <c r="A680" s="41"/>
      <c r="B680" s="2"/>
      <c r="E680" s="279"/>
      <c r="F680" s="280"/>
      <c r="G680" s="45"/>
      <c r="H680" s="45"/>
      <c r="I680" s="278"/>
      <c r="J680" s="45"/>
      <c r="K680" s="66"/>
      <c r="L680" s="66"/>
    </row>
    <row r="681" spans="1:12" x14ac:dyDescent="0.2">
      <c r="A681" s="41"/>
      <c r="B681" s="2"/>
      <c r="E681" s="279"/>
      <c r="F681" s="280"/>
      <c r="G681" s="45"/>
      <c r="H681" s="45"/>
      <c r="I681" s="278"/>
      <c r="J681" s="45"/>
      <c r="K681" s="66"/>
      <c r="L681" s="66"/>
    </row>
    <row r="682" spans="1:12" x14ac:dyDescent="0.2">
      <c r="A682" s="41"/>
      <c r="B682" s="2"/>
      <c r="E682" s="279"/>
      <c r="F682" s="280"/>
      <c r="G682" s="45"/>
      <c r="H682" s="45"/>
      <c r="I682" s="278"/>
      <c r="J682" s="45"/>
      <c r="K682" s="66"/>
      <c r="L682" s="66"/>
    </row>
    <row r="683" spans="1:12" x14ac:dyDescent="0.2">
      <c r="A683" s="41"/>
      <c r="B683" s="2"/>
      <c r="E683" s="279"/>
      <c r="F683" s="280"/>
      <c r="G683" s="45"/>
      <c r="H683" s="45"/>
      <c r="I683" s="278"/>
      <c r="J683" s="45"/>
      <c r="K683" s="66"/>
      <c r="L683" s="66"/>
    </row>
    <row r="684" spans="1:12" x14ac:dyDescent="0.2">
      <c r="A684" s="41"/>
      <c r="B684" s="2"/>
      <c r="E684" s="279"/>
      <c r="F684" s="280"/>
      <c r="G684" s="45"/>
      <c r="H684" s="45"/>
      <c r="I684" s="278"/>
      <c r="J684" s="45"/>
      <c r="K684" s="66"/>
      <c r="L684" s="66"/>
    </row>
    <row r="685" spans="1:12" x14ac:dyDescent="0.2">
      <c r="A685" s="41"/>
      <c r="B685" s="2"/>
      <c r="E685" s="279"/>
      <c r="F685" s="280"/>
      <c r="G685" s="45"/>
      <c r="H685" s="45"/>
      <c r="I685" s="278"/>
      <c r="J685" s="45"/>
      <c r="K685" s="66"/>
      <c r="L685" s="66"/>
    </row>
    <row r="686" spans="1:12" x14ac:dyDescent="0.2">
      <c r="A686" s="41"/>
      <c r="B686" s="2"/>
      <c r="E686" s="279"/>
      <c r="F686" s="280"/>
      <c r="G686" s="45"/>
      <c r="H686" s="45"/>
      <c r="I686" s="278"/>
      <c r="J686" s="45"/>
      <c r="K686" s="66"/>
      <c r="L686" s="66"/>
    </row>
    <row r="687" spans="1:12" x14ac:dyDescent="0.2">
      <c r="A687" s="41"/>
      <c r="B687" s="2"/>
      <c r="E687" s="279"/>
      <c r="F687" s="280"/>
      <c r="G687" s="45"/>
      <c r="H687" s="45"/>
      <c r="I687" s="278"/>
      <c r="J687" s="45"/>
      <c r="K687" s="66"/>
      <c r="L687" s="66"/>
    </row>
    <row r="688" spans="1:12" x14ac:dyDescent="0.2">
      <c r="A688" s="41"/>
      <c r="B688" s="2"/>
      <c r="E688" s="279"/>
      <c r="F688" s="280"/>
      <c r="G688" s="45"/>
      <c r="H688" s="45"/>
      <c r="I688" s="278"/>
      <c r="J688" s="45"/>
      <c r="K688" s="66"/>
      <c r="L688" s="66"/>
    </row>
    <row r="689" spans="1:12" x14ac:dyDescent="0.2">
      <c r="A689" s="41"/>
      <c r="B689" s="2"/>
      <c r="E689" s="279"/>
      <c r="F689" s="280"/>
      <c r="G689" s="45"/>
      <c r="H689" s="45"/>
      <c r="I689" s="278"/>
      <c r="J689" s="45"/>
      <c r="K689" s="66"/>
      <c r="L689" s="66"/>
    </row>
    <row r="690" spans="1:12" x14ac:dyDescent="0.2">
      <c r="A690" s="41"/>
      <c r="B690" s="2"/>
      <c r="E690" s="279"/>
      <c r="F690" s="280"/>
      <c r="G690" s="45"/>
      <c r="H690" s="45"/>
      <c r="I690" s="278"/>
      <c r="J690" s="45"/>
      <c r="K690" s="66"/>
      <c r="L690" s="66"/>
    </row>
    <row r="691" spans="1:12" x14ac:dyDescent="0.2">
      <c r="A691" s="41"/>
      <c r="B691" s="2"/>
      <c r="E691" s="279"/>
      <c r="F691" s="280"/>
      <c r="G691" s="45"/>
      <c r="H691" s="45"/>
      <c r="I691" s="278"/>
      <c r="J691" s="45"/>
      <c r="K691" s="66"/>
      <c r="L691" s="66"/>
    </row>
    <row r="692" spans="1:12" x14ac:dyDescent="0.2">
      <c r="A692" s="41"/>
      <c r="B692" s="2"/>
      <c r="E692" s="279"/>
      <c r="F692" s="280"/>
      <c r="G692" s="45"/>
      <c r="H692" s="45"/>
      <c r="I692" s="278"/>
      <c r="J692" s="45"/>
      <c r="K692" s="66"/>
      <c r="L692" s="66"/>
    </row>
    <row r="693" spans="1:12" x14ac:dyDescent="0.2">
      <c r="A693" s="41"/>
      <c r="B693" s="2"/>
      <c r="E693" s="279"/>
      <c r="F693" s="280"/>
      <c r="G693" s="45"/>
      <c r="H693" s="45"/>
      <c r="I693" s="278"/>
      <c r="J693" s="45"/>
      <c r="K693" s="66"/>
      <c r="L693" s="66"/>
    </row>
    <row r="694" spans="1:12" x14ac:dyDescent="0.2">
      <c r="A694" s="41"/>
      <c r="B694" s="2"/>
      <c r="E694" s="279"/>
      <c r="F694" s="280"/>
      <c r="G694" s="45"/>
      <c r="H694" s="45"/>
      <c r="I694" s="278"/>
      <c r="J694" s="45"/>
      <c r="K694" s="66"/>
      <c r="L694" s="66"/>
    </row>
    <row r="695" spans="1:12" x14ac:dyDescent="0.2">
      <c r="A695" s="41"/>
      <c r="B695" s="2"/>
      <c r="E695" s="279"/>
      <c r="F695" s="280"/>
      <c r="G695" s="45"/>
      <c r="H695" s="45"/>
      <c r="I695" s="278"/>
      <c r="J695" s="45"/>
      <c r="K695" s="66"/>
      <c r="L695" s="66"/>
    </row>
    <row r="696" spans="1:12" x14ac:dyDescent="0.2">
      <c r="A696" s="41"/>
      <c r="B696" s="2"/>
      <c r="E696" s="279"/>
      <c r="F696" s="280"/>
      <c r="G696" s="45"/>
      <c r="H696" s="45"/>
      <c r="I696" s="278"/>
      <c r="J696" s="45"/>
      <c r="K696" s="66"/>
      <c r="L696" s="66"/>
    </row>
    <row r="697" spans="1:12" x14ac:dyDescent="0.2">
      <c r="A697" s="41"/>
      <c r="B697" s="2"/>
      <c r="E697" s="279"/>
      <c r="F697" s="280"/>
      <c r="G697" s="45"/>
      <c r="H697" s="45"/>
      <c r="I697" s="278"/>
      <c r="J697" s="45"/>
      <c r="K697" s="66"/>
      <c r="L697" s="66"/>
    </row>
    <row r="698" spans="1:12" x14ac:dyDescent="0.2">
      <c r="A698" s="41"/>
      <c r="B698" s="2"/>
      <c r="E698" s="279"/>
      <c r="F698" s="280"/>
      <c r="G698" s="45"/>
      <c r="H698" s="45"/>
      <c r="I698" s="278"/>
      <c r="J698" s="45"/>
      <c r="K698" s="66"/>
      <c r="L698" s="66"/>
    </row>
    <row r="699" spans="1:12" x14ac:dyDescent="0.2">
      <c r="A699" s="41"/>
      <c r="B699" s="2"/>
      <c r="E699" s="279"/>
      <c r="F699" s="280"/>
      <c r="G699" s="45"/>
      <c r="H699" s="45"/>
      <c r="I699" s="278"/>
      <c r="J699" s="45"/>
      <c r="K699" s="66"/>
      <c r="L699" s="66"/>
    </row>
    <row r="700" spans="1:12" x14ac:dyDescent="0.2">
      <c r="A700" s="41"/>
      <c r="B700" s="2"/>
      <c r="E700" s="279"/>
      <c r="F700" s="280"/>
      <c r="G700" s="45"/>
      <c r="H700" s="45"/>
      <c r="I700" s="278"/>
      <c r="J700" s="45"/>
      <c r="K700" s="66"/>
      <c r="L700" s="66"/>
    </row>
    <row r="701" spans="1:12" x14ac:dyDescent="0.2">
      <c r="A701" s="41"/>
      <c r="B701" s="2"/>
      <c r="E701" s="279"/>
      <c r="F701" s="280"/>
      <c r="G701" s="45"/>
      <c r="H701" s="45"/>
      <c r="I701" s="278"/>
      <c r="J701" s="45"/>
      <c r="K701" s="66"/>
      <c r="L701" s="66"/>
    </row>
    <row r="702" spans="1:12" x14ac:dyDescent="0.2">
      <c r="A702" s="41"/>
      <c r="B702" s="2"/>
      <c r="E702" s="279"/>
      <c r="F702" s="280"/>
      <c r="G702" s="45"/>
      <c r="H702" s="45"/>
      <c r="I702" s="278"/>
      <c r="J702" s="45"/>
      <c r="K702" s="66"/>
      <c r="L702" s="66"/>
    </row>
    <row r="703" spans="1:12" x14ac:dyDescent="0.2">
      <c r="A703" s="41"/>
      <c r="B703" s="2"/>
      <c r="E703" s="279"/>
      <c r="F703" s="280"/>
      <c r="G703" s="45"/>
      <c r="H703" s="45"/>
      <c r="I703" s="278"/>
      <c r="J703" s="45"/>
      <c r="K703" s="66"/>
      <c r="L703" s="66"/>
    </row>
    <row r="704" spans="1:12" x14ac:dyDescent="0.2">
      <c r="A704" s="41"/>
      <c r="B704" s="2"/>
      <c r="E704" s="279"/>
      <c r="F704" s="280"/>
      <c r="G704" s="45"/>
      <c r="H704" s="45"/>
      <c r="I704" s="278"/>
      <c r="J704" s="45"/>
      <c r="K704" s="66"/>
      <c r="L704" s="66"/>
    </row>
    <row r="705" spans="1:12" x14ac:dyDescent="0.2">
      <c r="A705" s="41"/>
      <c r="B705" s="2"/>
      <c r="E705" s="279"/>
      <c r="F705" s="280"/>
      <c r="G705" s="45"/>
      <c r="H705" s="45"/>
      <c r="I705" s="278"/>
      <c r="J705" s="45"/>
      <c r="K705" s="66"/>
      <c r="L705" s="66"/>
    </row>
    <row r="706" spans="1:12" x14ac:dyDescent="0.2">
      <c r="A706" s="41"/>
      <c r="B706" s="2"/>
      <c r="E706" s="279"/>
      <c r="F706" s="280"/>
      <c r="G706" s="45"/>
      <c r="H706" s="45"/>
      <c r="I706" s="278"/>
      <c r="J706" s="45"/>
      <c r="K706" s="66"/>
      <c r="L706" s="66"/>
    </row>
    <row r="707" spans="1:12" x14ac:dyDescent="0.2">
      <c r="A707" s="41"/>
      <c r="B707" s="2"/>
      <c r="E707" s="279"/>
      <c r="F707" s="280"/>
      <c r="G707" s="45"/>
      <c r="H707" s="45"/>
      <c r="I707" s="278"/>
      <c r="J707" s="45"/>
      <c r="K707" s="66"/>
      <c r="L707" s="66"/>
    </row>
    <row r="708" spans="1:12" x14ac:dyDescent="0.2">
      <c r="A708" s="41"/>
      <c r="B708" s="2"/>
      <c r="E708" s="279"/>
      <c r="F708" s="280"/>
      <c r="G708" s="45"/>
      <c r="H708" s="45"/>
      <c r="I708" s="278"/>
      <c r="J708" s="45"/>
      <c r="K708" s="66"/>
      <c r="L708" s="66"/>
    </row>
    <row r="709" spans="1:12" x14ac:dyDescent="0.2">
      <c r="A709" s="41"/>
      <c r="B709" s="2"/>
      <c r="E709" s="279"/>
      <c r="F709" s="280"/>
      <c r="G709" s="45"/>
      <c r="H709" s="45"/>
      <c r="I709" s="278"/>
      <c r="J709" s="45"/>
      <c r="K709" s="66"/>
      <c r="L709" s="66"/>
    </row>
    <row r="710" spans="1:12" x14ac:dyDescent="0.2">
      <c r="A710" s="41"/>
      <c r="B710" s="2"/>
      <c r="E710" s="279"/>
      <c r="F710" s="280"/>
      <c r="G710" s="45"/>
      <c r="H710" s="45"/>
      <c r="I710" s="278"/>
      <c r="J710" s="45"/>
      <c r="K710" s="66"/>
      <c r="L710" s="66"/>
    </row>
    <row r="711" spans="1:12" x14ac:dyDescent="0.2">
      <c r="A711" s="41"/>
      <c r="B711" s="2"/>
      <c r="E711" s="279"/>
      <c r="F711" s="280"/>
      <c r="G711" s="45"/>
      <c r="H711" s="45"/>
      <c r="I711" s="278"/>
      <c r="J711" s="45"/>
      <c r="K711" s="66"/>
      <c r="L711" s="66"/>
    </row>
    <row r="712" spans="1:12" x14ac:dyDescent="0.2">
      <c r="A712" s="41"/>
      <c r="B712" s="2"/>
      <c r="E712" s="279"/>
      <c r="F712" s="280"/>
      <c r="G712" s="45"/>
      <c r="H712" s="45"/>
      <c r="I712" s="278"/>
      <c r="J712" s="45"/>
      <c r="K712" s="66"/>
      <c r="L712" s="66"/>
    </row>
    <row r="713" spans="1:12" x14ac:dyDescent="0.2">
      <c r="A713" s="41"/>
      <c r="B713" s="2"/>
      <c r="E713" s="279"/>
      <c r="F713" s="280"/>
      <c r="G713" s="45"/>
      <c r="H713" s="45"/>
      <c r="I713" s="278"/>
      <c r="J713" s="45"/>
      <c r="K713" s="66"/>
      <c r="L713" s="66"/>
    </row>
    <row r="714" spans="1:12" x14ac:dyDescent="0.2">
      <c r="A714" s="41"/>
      <c r="B714" s="2"/>
      <c r="E714" s="279"/>
      <c r="F714" s="280"/>
      <c r="G714" s="45"/>
      <c r="H714" s="45"/>
      <c r="I714" s="278"/>
      <c r="J714" s="45"/>
      <c r="K714" s="66"/>
      <c r="L714" s="66"/>
    </row>
    <row r="715" spans="1:12" x14ac:dyDescent="0.2">
      <c r="A715" s="41"/>
      <c r="B715" s="2"/>
      <c r="E715" s="279"/>
      <c r="F715" s="280"/>
      <c r="G715" s="45"/>
      <c r="H715" s="45"/>
      <c r="I715" s="278"/>
      <c r="J715" s="45"/>
      <c r="K715" s="66"/>
      <c r="L715" s="66"/>
    </row>
    <row r="716" spans="1:12" x14ac:dyDescent="0.2">
      <c r="A716" s="41"/>
      <c r="B716" s="2"/>
      <c r="E716" s="279"/>
      <c r="F716" s="280"/>
      <c r="G716" s="45"/>
      <c r="H716" s="45"/>
      <c r="I716" s="278"/>
      <c r="J716" s="45"/>
      <c r="K716" s="66"/>
      <c r="L716" s="66"/>
    </row>
    <row r="717" spans="1:12" x14ac:dyDescent="0.2">
      <c r="A717" s="41"/>
      <c r="B717" s="2"/>
      <c r="E717" s="279"/>
      <c r="F717" s="280"/>
      <c r="G717" s="45"/>
      <c r="H717" s="45"/>
      <c r="I717" s="278"/>
      <c r="J717" s="45"/>
      <c r="K717" s="66"/>
      <c r="L717" s="66"/>
    </row>
    <row r="718" spans="1:12" x14ac:dyDescent="0.2">
      <c r="A718" s="41"/>
      <c r="B718" s="2"/>
      <c r="E718" s="279"/>
      <c r="F718" s="280"/>
      <c r="G718" s="45"/>
      <c r="H718" s="45"/>
      <c r="I718" s="278"/>
      <c r="J718" s="45"/>
      <c r="K718" s="66"/>
      <c r="L718" s="66"/>
    </row>
    <row r="719" spans="1:12" x14ac:dyDescent="0.2">
      <c r="A719" s="41"/>
      <c r="B719" s="2"/>
      <c r="E719" s="279"/>
      <c r="F719" s="280"/>
      <c r="G719" s="45"/>
      <c r="H719" s="45"/>
      <c r="I719" s="278"/>
      <c r="J719" s="45"/>
      <c r="K719" s="66"/>
      <c r="L719" s="66"/>
    </row>
    <row r="720" spans="1:12" x14ac:dyDescent="0.2">
      <c r="A720" s="41"/>
      <c r="B720" s="2"/>
      <c r="E720" s="279"/>
      <c r="F720" s="280"/>
      <c r="G720" s="45"/>
      <c r="H720" s="45"/>
      <c r="I720" s="278"/>
      <c r="J720" s="45"/>
      <c r="K720" s="66"/>
      <c r="L720" s="66"/>
    </row>
    <row r="721" spans="1:12" x14ac:dyDescent="0.2">
      <c r="A721" s="41"/>
      <c r="B721" s="2"/>
      <c r="E721" s="279"/>
      <c r="F721" s="280"/>
      <c r="G721" s="45"/>
      <c r="H721" s="45"/>
      <c r="I721" s="278"/>
      <c r="J721" s="45"/>
      <c r="K721" s="66"/>
      <c r="L721" s="66"/>
    </row>
    <row r="722" spans="1:12" x14ac:dyDescent="0.2">
      <c r="A722" s="41"/>
      <c r="B722" s="2"/>
      <c r="E722" s="279"/>
      <c r="F722" s="280"/>
      <c r="G722" s="45"/>
      <c r="H722" s="45"/>
      <c r="I722" s="278"/>
      <c r="J722" s="45"/>
      <c r="K722" s="66"/>
      <c r="L722" s="66"/>
    </row>
    <row r="723" spans="1:12" x14ac:dyDescent="0.2">
      <c r="A723" s="41"/>
      <c r="B723" s="2"/>
      <c r="E723" s="279"/>
      <c r="F723" s="280"/>
      <c r="G723" s="45"/>
      <c r="H723" s="45"/>
      <c r="I723" s="278"/>
      <c r="J723" s="45"/>
      <c r="K723" s="66"/>
      <c r="L723" s="66"/>
    </row>
    <row r="724" spans="1:12" x14ac:dyDescent="0.2">
      <c r="A724" s="41"/>
      <c r="B724" s="2"/>
      <c r="E724" s="279"/>
      <c r="F724" s="280"/>
      <c r="G724" s="45"/>
      <c r="H724" s="45"/>
      <c r="I724" s="278"/>
      <c r="J724" s="45"/>
      <c r="K724" s="66"/>
      <c r="L724" s="66"/>
    </row>
    <row r="725" spans="1:12" x14ac:dyDescent="0.2">
      <c r="A725" s="41"/>
      <c r="B725" s="2"/>
      <c r="E725" s="279"/>
      <c r="F725" s="280"/>
      <c r="G725" s="45"/>
      <c r="H725" s="45"/>
      <c r="I725" s="278"/>
      <c r="J725" s="45"/>
      <c r="K725" s="66"/>
      <c r="L725" s="66"/>
    </row>
    <row r="726" spans="1:12" x14ac:dyDescent="0.2">
      <c r="A726" s="41"/>
      <c r="B726" s="2"/>
      <c r="E726" s="279"/>
      <c r="F726" s="280"/>
      <c r="G726" s="45"/>
      <c r="H726" s="45"/>
      <c r="I726" s="278"/>
      <c r="J726" s="45"/>
      <c r="K726" s="66"/>
      <c r="L726" s="66"/>
    </row>
    <row r="727" spans="1:12" x14ac:dyDescent="0.2">
      <c r="A727" s="41"/>
      <c r="B727" s="2"/>
      <c r="E727" s="279"/>
      <c r="F727" s="280"/>
      <c r="G727" s="45"/>
      <c r="H727" s="45"/>
      <c r="I727" s="278"/>
      <c r="J727" s="45"/>
      <c r="K727" s="66"/>
      <c r="L727" s="66"/>
    </row>
    <row r="728" spans="1:12" x14ac:dyDescent="0.2">
      <c r="A728" s="41"/>
      <c r="B728" s="2"/>
      <c r="E728" s="279"/>
      <c r="F728" s="280"/>
      <c r="G728" s="45"/>
      <c r="H728" s="45"/>
      <c r="I728" s="278"/>
      <c r="J728" s="45"/>
      <c r="K728" s="66"/>
      <c r="L728" s="66"/>
    </row>
    <row r="729" spans="1:12" x14ac:dyDescent="0.2">
      <c r="A729" s="41"/>
      <c r="B729" s="2"/>
      <c r="E729" s="279"/>
      <c r="F729" s="280"/>
      <c r="G729" s="45"/>
      <c r="H729" s="45"/>
      <c r="I729" s="278"/>
      <c r="J729" s="45"/>
      <c r="K729" s="66"/>
      <c r="L729" s="66"/>
    </row>
    <row r="730" spans="1:12" x14ac:dyDescent="0.2">
      <c r="A730" s="41"/>
      <c r="B730" s="2"/>
      <c r="E730" s="279"/>
      <c r="F730" s="280"/>
      <c r="G730" s="45"/>
      <c r="H730" s="45"/>
      <c r="I730" s="278"/>
      <c r="J730" s="45"/>
      <c r="K730" s="66"/>
      <c r="L730" s="66"/>
    </row>
    <row r="731" spans="1:12" x14ac:dyDescent="0.2">
      <c r="A731" s="41"/>
      <c r="B731" s="2"/>
      <c r="E731" s="279"/>
      <c r="F731" s="280"/>
      <c r="G731" s="45"/>
      <c r="H731" s="45"/>
      <c r="I731" s="278"/>
      <c r="J731" s="45"/>
      <c r="K731" s="66"/>
      <c r="L731" s="66"/>
    </row>
    <row r="732" spans="1:12" x14ac:dyDescent="0.2">
      <c r="A732" s="41"/>
      <c r="B732" s="2"/>
      <c r="E732" s="279"/>
      <c r="F732" s="280"/>
      <c r="G732" s="45"/>
      <c r="H732" s="45"/>
      <c r="I732" s="278"/>
      <c r="J732" s="45"/>
      <c r="K732" s="66"/>
      <c r="L732" s="66"/>
    </row>
    <row r="733" spans="1:12" x14ac:dyDescent="0.2">
      <c r="A733" s="41"/>
      <c r="B733" s="2"/>
      <c r="E733" s="279"/>
      <c r="F733" s="280"/>
      <c r="G733" s="45"/>
      <c r="H733" s="45"/>
      <c r="I733" s="278"/>
      <c r="J733" s="45"/>
      <c r="K733" s="66"/>
      <c r="L733" s="66"/>
    </row>
    <row r="734" spans="1:12" x14ac:dyDescent="0.2">
      <c r="A734" s="41"/>
      <c r="B734" s="2"/>
      <c r="E734" s="279"/>
      <c r="F734" s="280"/>
      <c r="G734" s="45"/>
      <c r="H734" s="45"/>
      <c r="I734" s="278"/>
      <c r="J734" s="45"/>
      <c r="K734" s="66"/>
      <c r="L734" s="66"/>
    </row>
    <row r="735" spans="1:12" x14ac:dyDescent="0.2">
      <c r="A735" s="41"/>
      <c r="B735" s="2"/>
      <c r="E735" s="279"/>
      <c r="F735" s="280"/>
      <c r="G735" s="45"/>
      <c r="H735" s="45"/>
      <c r="I735" s="278"/>
      <c r="J735" s="45"/>
      <c r="K735" s="66"/>
      <c r="L735" s="66"/>
    </row>
    <row r="736" spans="1:12" x14ac:dyDescent="0.2">
      <c r="A736" s="41"/>
      <c r="B736" s="2"/>
      <c r="E736" s="279"/>
      <c r="F736" s="280"/>
      <c r="G736" s="45"/>
      <c r="H736" s="45"/>
      <c r="I736" s="278"/>
      <c r="J736" s="45"/>
      <c r="K736" s="66"/>
      <c r="L736" s="66"/>
    </row>
    <row r="737" spans="1:12" x14ac:dyDescent="0.2">
      <c r="A737" s="41"/>
      <c r="B737" s="2"/>
      <c r="E737" s="279"/>
      <c r="F737" s="280"/>
      <c r="G737" s="45"/>
      <c r="H737" s="45"/>
      <c r="I737" s="278"/>
      <c r="J737" s="45"/>
      <c r="K737" s="66"/>
      <c r="L737" s="66"/>
    </row>
    <row r="738" spans="1:12" x14ac:dyDescent="0.2">
      <c r="A738" s="41"/>
      <c r="B738" s="2"/>
      <c r="E738" s="279"/>
      <c r="F738" s="280"/>
      <c r="G738" s="45"/>
      <c r="H738" s="45"/>
      <c r="I738" s="278"/>
      <c r="J738" s="45"/>
      <c r="K738" s="66"/>
      <c r="L738" s="66"/>
    </row>
    <row r="739" spans="1:12" x14ac:dyDescent="0.2">
      <c r="A739" s="41"/>
      <c r="B739" s="2"/>
      <c r="E739" s="279"/>
      <c r="F739" s="280"/>
      <c r="G739" s="45"/>
      <c r="H739" s="45"/>
      <c r="I739" s="278"/>
      <c r="J739" s="45"/>
      <c r="K739" s="66"/>
      <c r="L739" s="66"/>
    </row>
    <row r="740" spans="1:12" x14ac:dyDescent="0.2">
      <c r="A740" s="41"/>
      <c r="B740" s="2"/>
      <c r="E740" s="279"/>
      <c r="F740" s="280"/>
      <c r="G740" s="45"/>
      <c r="H740" s="45"/>
      <c r="I740" s="278"/>
      <c r="J740" s="45"/>
      <c r="K740" s="66"/>
      <c r="L740" s="66"/>
    </row>
    <row r="741" spans="1:12" x14ac:dyDescent="0.2">
      <c r="A741" s="41"/>
      <c r="B741" s="2"/>
      <c r="E741" s="279"/>
      <c r="F741" s="280"/>
      <c r="G741" s="45"/>
      <c r="H741" s="45"/>
      <c r="I741" s="278"/>
      <c r="J741" s="45"/>
      <c r="K741" s="66"/>
      <c r="L741" s="66"/>
    </row>
    <row r="742" spans="1:12" x14ac:dyDescent="0.2">
      <c r="A742" s="41"/>
      <c r="B742" s="2"/>
      <c r="E742" s="279"/>
      <c r="F742" s="280"/>
      <c r="G742" s="45"/>
      <c r="H742" s="45"/>
      <c r="I742" s="278"/>
      <c r="J742" s="45"/>
      <c r="K742" s="66"/>
      <c r="L742" s="66"/>
    </row>
    <row r="743" spans="1:12" x14ac:dyDescent="0.2">
      <c r="A743" s="41"/>
      <c r="B743" s="2"/>
      <c r="E743" s="279"/>
      <c r="F743" s="280"/>
      <c r="G743" s="45"/>
      <c r="H743" s="45"/>
      <c r="I743" s="278"/>
      <c r="J743" s="45"/>
      <c r="K743" s="66"/>
      <c r="L743" s="66"/>
    </row>
    <row r="744" spans="1:12" x14ac:dyDescent="0.2">
      <c r="A744" s="41"/>
      <c r="B744" s="2"/>
      <c r="E744" s="279"/>
      <c r="F744" s="280"/>
      <c r="G744" s="45"/>
      <c r="H744" s="45"/>
      <c r="I744" s="278"/>
      <c r="J744" s="45"/>
      <c r="K744" s="66"/>
      <c r="L744" s="66"/>
    </row>
    <row r="745" spans="1:12" x14ac:dyDescent="0.2">
      <c r="A745" s="41"/>
      <c r="B745" s="2"/>
      <c r="E745" s="279"/>
      <c r="F745" s="280"/>
      <c r="G745" s="45"/>
      <c r="H745" s="45"/>
      <c r="I745" s="278"/>
      <c r="J745" s="45"/>
      <c r="K745" s="66"/>
      <c r="L745" s="66"/>
    </row>
    <row r="746" spans="1:12" x14ac:dyDescent="0.2">
      <c r="A746" s="41"/>
      <c r="B746" s="2"/>
      <c r="E746" s="279"/>
      <c r="F746" s="280"/>
      <c r="G746" s="45"/>
      <c r="H746" s="45"/>
      <c r="I746" s="278"/>
      <c r="J746" s="45"/>
      <c r="K746" s="66"/>
      <c r="L746" s="66"/>
    </row>
    <row r="747" spans="1:12" x14ac:dyDescent="0.2">
      <c r="A747" s="41"/>
      <c r="B747" s="2"/>
      <c r="E747" s="279"/>
      <c r="F747" s="280"/>
      <c r="G747" s="45"/>
      <c r="H747" s="45"/>
      <c r="I747" s="278"/>
      <c r="J747" s="45"/>
      <c r="K747" s="66"/>
      <c r="L747" s="66"/>
    </row>
    <row r="748" spans="1:12" x14ac:dyDescent="0.2">
      <c r="A748" s="41"/>
      <c r="B748" s="2"/>
      <c r="E748" s="279"/>
      <c r="F748" s="280"/>
      <c r="G748" s="45"/>
      <c r="H748" s="45"/>
      <c r="I748" s="278"/>
      <c r="J748" s="45"/>
      <c r="K748" s="66"/>
      <c r="L748" s="66"/>
    </row>
    <row r="749" spans="1:12" x14ac:dyDescent="0.2">
      <c r="A749" s="41"/>
      <c r="B749" s="2"/>
      <c r="E749" s="279"/>
      <c r="F749" s="280"/>
      <c r="G749" s="45"/>
      <c r="H749" s="45"/>
      <c r="I749" s="278"/>
      <c r="J749" s="45"/>
      <c r="K749" s="66"/>
      <c r="L749" s="66"/>
    </row>
    <row r="750" spans="1:12" x14ac:dyDescent="0.2">
      <c r="A750" s="41"/>
      <c r="B750" s="2"/>
      <c r="E750" s="279"/>
      <c r="F750" s="280"/>
      <c r="G750" s="45"/>
      <c r="H750" s="45"/>
      <c r="I750" s="278"/>
      <c r="J750" s="45"/>
      <c r="K750" s="66"/>
      <c r="L750" s="66"/>
    </row>
    <row r="751" spans="1:12" x14ac:dyDescent="0.2">
      <c r="A751" s="41"/>
      <c r="B751" s="2"/>
      <c r="E751" s="279"/>
      <c r="F751" s="280"/>
      <c r="G751" s="45"/>
      <c r="H751" s="45"/>
      <c r="I751" s="278"/>
      <c r="J751" s="45"/>
      <c r="K751" s="66"/>
      <c r="L751" s="66"/>
    </row>
    <row r="752" spans="1:12" x14ac:dyDescent="0.2">
      <c r="A752" s="41"/>
      <c r="B752" s="2"/>
      <c r="E752" s="279"/>
      <c r="F752" s="280"/>
      <c r="G752" s="45"/>
      <c r="H752" s="45"/>
      <c r="I752" s="278"/>
      <c r="J752" s="45"/>
      <c r="K752" s="66"/>
      <c r="L752" s="66"/>
    </row>
    <row r="753" spans="1:12" x14ac:dyDescent="0.2">
      <c r="A753" s="41"/>
      <c r="B753" s="2"/>
      <c r="E753" s="279"/>
      <c r="F753" s="280"/>
      <c r="G753" s="45"/>
      <c r="H753" s="45"/>
      <c r="I753" s="278"/>
      <c r="J753" s="45"/>
      <c r="K753" s="66"/>
      <c r="L753" s="66"/>
    </row>
    <row r="754" spans="1:12" x14ac:dyDescent="0.2">
      <c r="A754" s="41"/>
      <c r="B754" s="2"/>
      <c r="E754" s="279"/>
      <c r="F754" s="280"/>
      <c r="G754" s="45"/>
      <c r="H754" s="45"/>
      <c r="I754" s="278"/>
      <c r="J754" s="45"/>
      <c r="K754" s="66"/>
      <c r="L754" s="66"/>
    </row>
    <row r="755" spans="1:12" x14ac:dyDescent="0.2">
      <c r="A755" s="41"/>
      <c r="B755" s="2"/>
      <c r="E755" s="279"/>
      <c r="F755" s="280"/>
      <c r="G755" s="45"/>
      <c r="H755" s="45"/>
      <c r="I755" s="278"/>
      <c r="J755" s="45"/>
      <c r="K755" s="66"/>
      <c r="L755" s="66"/>
    </row>
    <row r="756" spans="1:12" x14ac:dyDescent="0.2">
      <c r="A756" s="41"/>
      <c r="B756" s="2"/>
      <c r="E756" s="279"/>
      <c r="F756" s="280"/>
      <c r="G756" s="45"/>
      <c r="H756" s="45"/>
      <c r="I756" s="278"/>
      <c r="J756" s="45"/>
      <c r="K756" s="66"/>
      <c r="L756" s="66"/>
    </row>
    <row r="757" spans="1:12" x14ac:dyDescent="0.2">
      <c r="A757" s="41"/>
      <c r="B757" s="2"/>
      <c r="E757" s="279"/>
      <c r="F757" s="280"/>
      <c r="G757" s="45"/>
      <c r="H757" s="45"/>
      <c r="I757" s="278"/>
      <c r="J757" s="45"/>
      <c r="K757" s="66"/>
      <c r="L757" s="66"/>
    </row>
    <row r="758" spans="1:12" x14ac:dyDescent="0.2">
      <c r="A758" s="41"/>
      <c r="B758" s="2"/>
      <c r="E758" s="279"/>
      <c r="F758" s="280"/>
      <c r="G758" s="45"/>
      <c r="H758" s="45"/>
      <c r="I758" s="278"/>
      <c r="J758" s="45"/>
      <c r="K758" s="66"/>
      <c r="L758" s="66"/>
    </row>
    <row r="759" spans="1:12" x14ac:dyDescent="0.2">
      <c r="A759" s="41"/>
      <c r="B759" s="2"/>
      <c r="E759" s="279"/>
      <c r="F759" s="280"/>
      <c r="G759" s="45"/>
      <c r="H759" s="45"/>
      <c r="I759" s="278"/>
      <c r="J759" s="45"/>
      <c r="K759" s="66"/>
      <c r="L759" s="66"/>
    </row>
    <row r="760" spans="1:12" x14ac:dyDescent="0.2">
      <c r="A760" s="41"/>
      <c r="B760" s="2"/>
      <c r="E760" s="279"/>
      <c r="F760" s="280"/>
      <c r="G760" s="45"/>
      <c r="H760" s="45"/>
      <c r="I760" s="278"/>
      <c r="J760" s="45"/>
      <c r="K760" s="66"/>
      <c r="L760" s="66"/>
    </row>
    <row r="761" spans="1:12" x14ac:dyDescent="0.2">
      <c r="A761" s="41"/>
      <c r="B761" s="2"/>
      <c r="E761" s="279"/>
      <c r="F761" s="280"/>
      <c r="G761" s="45"/>
      <c r="H761" s="45"/>
      <c r="I761" s="278"/>
      <c r="J761" s="45"/>
      <c r="K761" s="66"/>
      <c r="L761" s="66"/>
    </row>
    <row r="762" spans="1:12" x14ac:dyDescent="0.2">
      <c r="A762" s="41"/>
      <c r="B762" s="2"/>
      <c r="E762" s="279"/>
      <c r="F762" s="280"/>
      <c r="G762" s="45"/>
      <c r="H762" s="45"/>
      <c r="I762" s="278"/>
      <c r="J762" s="45"/>
      <c r="K762" s="66"/>
      <c r="L762" s="66"/>
    </row>
    <row r="763" spans="1:12" x14ac:dyDescent="0.2">
      <c r="A763" s="41"/>
      <c r="B763" s="2"/>
      <c r="E763" s="279"/>
      <c r="F763" s="280"/>
      <c r="G763" s="45"/>
      <c r="H763" s="45"/>
      <c r="I763" s="278"/>
      <c r="J763" s="45"/>
      <c r="K763" s="66"/>
      <c r="L763" s="66"/>
    </row>
    <row r="764" spans="1:12" x14ac:dyDescent="0.2">
      <c r="A764" s="41"/>
      <c r="B764" s="2"/>
      <c r="E764" s="279"/>
      <c r="F764" s="280"/>
      <c r="G764" s="45"/>
      <c r="H764" s="45"/>
      <c r="I764" s="278"/>
      <c r="J764" s="45"/>
      <c r="K764" s="66"/>
      <c r="L764" s="66"/>
    </row>
    <row r="765" spans="1:12" x14ac:dyDescent="0.2">
      <c r="A765" s="41"/>
      <c r="B765" s="2"/>
      <c r="E765" s="279"/>
      <c r="F765" s="280"/>
      <c r="G765" s="45"/>
      <c r="H765" s="45"/>
      <c r="I765" s="278"/>
      <c r="J765" s="45"/>
      <c r="K765" s="66"/>
      <c r="L765" s="66"/>
    </row>
    <row r="766" spans="1:12" x14ac:dyDescent="0.2">
      <c r="A766" s="41"/>
      <c r="B766" s="2"/>
      <c r="E766" s="279"/>
      <c r="F766" s="280"/>
      <c r="G766" s="45"/>
      <c r="H766" s="45"/>
      <c r="I766" s="278"/>
      <c r="J766" s="45"/>
      <c r="K766" s="66"/>
      <c r="L766" s="66"/>
    </row>
    <row r="767" spans="1:12" x14ac:dyDescent="0.2">
      <c r="A767" s="41"/>
      <c r="B767" s="2"/>
      <c r="E767" s="279"/>
      <c r="F767" s="280"/>
      <c r="G767" s="45"/>
      <c r="H767" s="45"/>
      <c r="I767" s="278"/>
      <c r="J767" s="45"/>
      <c r="K767" s="66"/>
      <c r="L767" s="66"/>
    </row>
    <row r="768" spans="1:12" x14ac:dyDescent="0.2">
      <c r="A768" s="41"/>
      <c r="B768" s="2"/>
      <c r="E768" s="279"/>
      <c r="F768" s="280"/>
      <c r="G768" s="45"/>
      <c r="H768" s="45"/>
      <c r="I768" s="278"/>
      <c r="J768" s="45"/>
      <c r="K768" s="66"/>
      <c r="L768" s="66"/>
    </row>
    <row r="769" spans="1:12" x14ac:dyDescent="0.2">
      <c r="A769" s="41"/>
      <c r="B769" s="2"/>
      <c r="E769" s="279"/>
      <c r="F769" s="280"/>
      <c r="G769" s="45"/>
      <c r="H769" s="45"/>
      <c r="I769" s="278"/>
      <c r="J769" s="45"/>
      <c r="K769" s="66"/>
      <c r="L769" s="66"/>
    </row>
    <row r="770" spans="1:12" x14ac:dyDescent="0.2">
      <c r="A770" s="41"/>
      <c r="B770" s="2"/>
      <c r="E770" s="279"/>
      <c r="F770" s="280"/>
      <c r="G770" s="45"/>
      <c r="H770" s="45"/>
      <c r="I770" s="278"/>
      <c r="J770" s="45"/>
      <c r="K770" s="66"/>
      <c r="L770" s="66"/>
    </row>
    <row r="771" spans="1:12" x14ac:dyDescent="0.2">
      <c r="A771" s="41"/>
      <c r="B771" s="2"/>
      <c r="E771" s="279"/>
      <c r="F771" s="280"/>
      <c r="G771" s="45"/>
      <c r="H771" s="45"/>
      <c r="I771" s="278"/>
      <c r="J771" s="45"/>
      <c r="K771" s="66"/>
      <c r="L771" s="66"/>
    </row>
    <row r="772" spans="1:12" x14ac:dyDescent="0.2">
      <c r="A772" s="41"/>
      <c r="B772" s="2"/>
      <c r="E772" s="279"/>
      <c r="F772" s="280"/>
      <c r="G772" s="45"/>
      <c r="H772" s="45"/>
      <c r="I772" s="278"/>
      <c r="J772" s="45"/>
      <c r="K772" s="66"/>
      <c r="L772" s="66"/>
    </row>
    <row r="773" spans="1:12" x14ac:dyDescent="0.2">
      <c r="A773" s="41"/>
      <c r="B773" s="2"/>
      <c r="E773" s="279"/>
      <c r="F773" s="280"/>
      <c r="G773" s="45"/>
      <c r="H773" s="45"/>
      <c r="I773" s="278"/>
      <c r="J773" s="45"/>
      <c r="K773" s="66"/>
      <c r="L773" s="66"/>
    </row>
    <row r="774" spans="1:12" x14ac:dyDescent="0.2">
      <c r="A774" s="41"/>
      <c r="B774" s="2"/>
      <c r="E774" s="279"/>
      <c r="F774" s="280"/>
      <c r="G774" s="45"/>
      <c r="H774" s="45"/>
      <c r="I774" s="278"/>
      <c r="J774" s="45"/>
      <c r="K774" s="66"/>
      <c r="L774" s="66"/>
    </row>
    <row r="775" spans="1:12" x14ac:dyDescent="0.2">
      <c r="A775" s="41"/>
      <c r="B775" s="2"/>
      <c r="E775" s="279"/>
      <c r="F775" s="280"/>
      <c r="G775" s="45"/>
      <c r="H775" s="45"/>
      <c r="I775" s="278"/>
      <c r="J775" s="45"/>
      <c r="K775" s="66"/>
      <c r="L775" s="66"/>
    </row>
    <row r="776" spans="1:12" x14ac:dyDescent="0.2">
      <c r="A776" s="41"/>
      <c r="B776" s="2"/>
      <c r="E776" s="279"/>
      <c r="F776" s="280"/>
      <c r="G776" s="45"/>
      <c r="H776" s="45"/>
      <c r="I776" s="278"/>
      <c r="J776" s="45"/>
      <c r="K776" s="66"/>
      <c r="L776" s="66"/>
    </row>
    <row r="777" spans="1:12" x14ac:dyDescent="0.2">
      <c r="A777" s="41"/>
      <c r="B777" s="2"/>
      <c r="E777" s="279"/>
      <c r="F777" s="280"/>
      <c r="G777" s="45"/>
      <c r="H777" s="45"/>
      <c r="I777" s="278"/>
      <c r="J777" s="45"/>
      <c r="K777" s="66"/>
      <c r="L777" s="66"/>
    </row>
    <row r="778" spans="1:12" x14ac:dyDescent="0.2">
      <c r="A778" s="41"/>
      <c r="B778" s="2"/>
      <c r="E778" s="279"/>
      <c r="F778" s="280"/>
      <c r="G778" s="45"/>
      <c r="H778" s="45"/>
      <c r="I778" s="278"/>
      <c r="J778" s="45"/>
      <c r="K778" s="66"/>
      <c r="L778" s="66"/>
    </row>
    <row r="779" spans="1:12" x14ac:dyDescent="0.2">
      <c r="A779" s="41"/>
      <c r="B779" s="2"/>
      <c r="E779" s="279"/>
      <c r="F779" s="280"/>
      <c r="G779" s="45"/>
      <c r="H779" s="45"/>
      <c r="I779" s="278"/>
      <c r="J779" s="45"/>
      <c r="K779" s="66"/>
      <c r="L779" s="66"/>
    </row>
    <row r="780" spans="1:12" x14ac:dyDescent="0.2">
      <c r="A780" s="41"/>
      <c r="B780" s="2"/>
      <c r="E780" s="279"/>
      <c r="F780" s="280"/>
      <c r="G780" s="45"/>
      <c r="H780" s="45"/>
      <c r="I780" s="278"/>
      <c r="J780" s="45"/>
      <c r="K780" s="66"/>
      <c r="L780" s="66"/>
    </row>
    <row r="781" spans="1:12" x14ac:dyDescent="0.2">
      <c r="A781" s="41"/>
      <c r="B781" s="2"/>
      <c r="E781" s="279"/>
      <c r="F781" s="280"/>
      <c r="G781" s="45"/>
      <c r="H781" s="45"/>
      <c r="I781" s="278"/>
      <c r="J781" s="45"/>
      <c r="K781" s="66"/>
      <c r="L781" s="66"/>
    </row>
    <row r="782" spans="1:12" x14ac:dyDescent="0.2">
      <c r="A782" s="41"/>
      <c r="B782" s="2"/>
      <c r="E782" s="279"/>
      <c r="F782" s="280"/>
      <c r="G782" s="45"/>
      <c r="H782" s="45"/>
      <c r="I782" s="278"/>
      <c r="J782" s="45"/>
      <c r="K782" s="66"/>
      <c r="L782" s="66"/>
    </row>
    <row r="783" spans="1:12" x14ac:dyDescent="0.2">
      <c r="A783" s="41"/>
      <c r="B783" s="2"/>
      <c r="E783" s="279"/>
      <c r="F783" s="280"/>
      <c r="G783" s="45"/>
      <c r="H783" s="45"/>
      <c r="I783" s="278"/>
      <c r="J783" s="45"/>
      <c r="K783" s="66"/>
      <c r="L783" s="66"/>
    </row>
    <row r="784" spans="1:12" x14ac:dyDescent="0.2">
      <c r="A784" s="41"/>
      <c r="B784" s="2"/>
      <c r="E784" s="279"/>
      <c r="F784" s="280"/>
      <c r="G784" s="45"/>
      <c r="H784" s="45"/>
      <c r="I784" s="278"/>
      <c r="J784" s="45"/>
      <c r="K784" s="66"/>
      <c r="L784" s="66"/>
    </row>
    <row r="785" spans="1:12" x14ac:dyDescent="0.2">
      <c r="A785" s="41"/>
      <c r="B785" s="2"/>
      <c r="E785" s="279"/>
      <c r="F785" s="280"/>
      <c r="G785" s="45"/>
      <c r="H785" s="45"/>
      <c r="I785" s="278"/>
      <c r="J785" s="45"/>
      <c r="K785" s="66"/>
      <c r="L785" s="66"/>
    </row>
    <row r="786" spans="1:12" x14ac:dyDescent="0.2">
      <c r="A786" s="41"/>
      <c r="B786" s="2"/>
      <c r="E786" s="279"/>
      <c r="F786" s="280"/>
      <c r="G786" s="45"/>
      <c r="H786" s="45"/>
      <c r="I786" s="278"/>
      <c r="J786" s="45"/>
      <c r="K786" s="66"/>
      <c r="L786" s="66"/>
    </row>
    <row r="787" spans="1:12" x14ac:dyDescent="0.2">
      <c r="A787" s="41"/>
      <c r="B787" s="2"/>
      <c r="E787" s="279"/>
      <c r="F787" s="280"/>
      <c r="G787" s="45"/>
      <c r="H787" s="45"/>
      <c r="I787" s="278"/>
      <c r="J787" s="45"/>
      <c r="K787" s="66"/>
      <c r="L787" s="66"/>
    </row>
    <row r="788" spans="1:12" x14ac:dyDescent="0.2">
      <c r="A788" s="41"/>
      <c r="B788" s="2"/>
      <c r="E788" s="279"/>
      <c r="F788" s="280"/>
      <c r="G788" s="45"/>
      <c r="H788" s="45"/>
      <c r="I788" s="278"/>
      <c r="J788" s="45"/>
      <c r="K788" s="66"/>
      <c r="L788" s="66"/>
    </row>
    <row r="789" spans="1:12" x14ac:dyDescent="0.2">
      <c r="A789" s="41"/>
      <c r="B789" s="2"/>
      <c r="E789" s="279"/>
      <c r="F789" s="280"/>
      <c r="G789" s="45"/>
      <c r="H789" s="45"/>
      <c r="I789" s="278"/>
      <c r="J789" s="45"/>
      <c r="K789" s="66"/>
      <c r="L789" s="66"/>
    </row>
    <row r="790" spans="1:12" x14ac:dyDescent="0.2">
      <c r="A790" s="41"/>
      <c r="B790" s="2"/>
      <c r="E790" s="279"/>
      <c r="F790" s="280"/>
      <c r="G790" s="45"/>
      <c r="H790" s="45"/>
      <c r="I790" s="278"/>
      <c r="J790" s="45"/>
      <c r="K790" s="66"/>
      <c r="L790" s="66"/>
    </row>
    <row r="791" spans="1:12" x14ac:dyDescent="0.2">
      <c r="A791" s="41"/>
      <c r="B791" s="2"/>
      <c r="E791" s="279"/>
      <c r="F791" s="280"/>
      <c r="G791" s="45"/>
      <c r="H791" s="45"/>
      <c r="I791" s="278"/>
      <c r="J791" s="45"/>
      <c r="K791" s="66"/>
      <c r="L791" s="66"/>
    </row>
    <row r="792" spans="1:12" x14ac:dyDescent="0.2">
      <c r="A792" s="41"/>
      <c r="B792" s="2"/>
      <c r="E792" s="279"/>
      <c r="F792" s="280"/>
      <c r="G792" s="45"/>
      <c r="H792" s="45"/>
      <c r="I792" s="278"/>
      <c r="J792" s="45"/>
      <c r="K792" s="66"/>
      <c r="L792" s="66"/>
    </row>
    <row r="793" spans="1:12" x14ac:dyDescent="0.2">
      <c r="A793" s="41"/>
      <c r="B793" s="2"/>
      <c r="E793" s="279"/>
      <c r="F793" s="280"/>
      <c r="G793" s="45"/>
      <c r="H793" s="45"/>
      <c r="I793" s="278"/>
      <c r="J793" s="45"/>
      <c r="K793" s="66"/>
      <c r="L793" s="66"/>
    </row>
    <row r="794" spans="1:12" x14ac:dyDescent="0.2">
      <c r="A794" s="41"/>
      <c r="B794" s="2"/>
      <c r="E794" s="279"/>
      <c r="F794" s="280"/>
      <c r="G794" s="45"/>
      <c r="H794" s="45"/>
      <c r="I794" s="278"/>
      <c r="J794" s="45"/>
      <c r="K794" s="66"/>
      <c r="L794" s="66"/>
    </row>
    <row r="795" spans="1:12" x14ac:dyDescent="0.2">
      <c r="A795" s="41"/>
      <c r="B795" s="2"/>
      <c r="E795" s="279"/>
      <c r="F795" s="280"/>
      <c r="G795" s="45"/>
      <c r="H795" s="45"/>
      <c r="I795" s="278"/>
      <c r="J795" s="45"/>
      <c r="K795" s="66"/>
      <c r="L795" s="66"/>
    </row>
    <row r="796" spans="1:12" x14ac:dyDescent="0.2">
      <c r="A796" s="41"/>
      <c r="B796" s="2"/>
      <c r="E796" s="279"/>
      <c r="F796" s="280"/>
      <c r="G796" s="45"/>
      <c r="H796" s="45"/>
      <c r="I796" s="278"/>
      <c r="J796" s="45"/>
      <c r="K796" s="66"/>
      <c r="L796" s="66"/>
    </row>
    <row r="797" spans="1:12" x14ac:dyDescent="0.2">
      <c r="A797" s="41"/>
      <c r="B797" s="2"/>
      <c r="E797" s="279"/>
      <c r="F797" s="280"/>
      <c r="G797" s="45"/>
      <c r="H797" s="45"/>
      <c r="I797" s="278"/>
      <c r="J797" s="45"/>
      <c r="K797" s="66"/>
      <c r="L797" s="66"/>
    </row>
    <row r="798" spans="1:12" x14ac:dyDescent="0.2">
      <c r="A798" s="41"/>
      <c r="B798" s="2"/>
      <c r="E798" s="279"/>
      <c r="F798" s="280"/>
      <c r="G798" s="45"/>
      <c r="H798" s="45"/>
      <c r="I798" s="278"/>
      <c r="J798" s="45"/>
      <c r="K798" s="66"/>
      <c r="L798" s="66"/>
    </row>
    <row r="799" spans="1:12" x14ac:dyDescent="0.2">
      <c r="A799" s="41"/>
      <c r="B799" s="2"/>
      <c r="E799" s="279"/>
      <c r="F799" s="280"/>
      <c r="G799" s="45"/>
      <c r="H799" s="45"/>
      <c r="I799" s="278"/>
      <c r="J799" s="45"/>
      <c r="K799" s="66"/>
      <c r="L799" s="66"/>
    </row>
    <row r="800" spans="1:12" x14ac:dyDescent="0.2">
      <c r="A800" s="41"/>
      <c r="B800" s="2"/>
      <c r="E800" s="279"/>
      <c r="F800" s="280"/>
      <c r="G800" s="45"/>
      <c r="H800" s="45"/>
      <c r="I800" s="278"/>
      <c r="J800" s="45"/>
      <c r="K800" s="66"/>
      <c r="L800" s="66"/>
    </row>
    <row r="801" spans="1:12" x14ac:dyDescent="0.2">
      <c r="A801" s="41"/>
      <c r="B801" s="2"/>
      <c r="E801" s="279"/>
      <c r="F801" s="280"/>
      <c r="G801" s="45"/>
      <c r="H801" s="45"/>
      <c r="I801" s="278"/>
      <c r="J801" s="45"/>
      <c r="K801" s="66"/>
      <c r="L801" s="66"/>
    </row>
    <row r="802" spans="1:12" x14ac:dyDescent="0.2">
      <c r="A802" s="41"/>
      <c r="B802" s="2"/>
      <c r="E802" s="279"/>
      <c r="F802" s="280"/>
      <c r="G802" s="45"/>
      <c r="H802" s="45"/>
      <c r="I802" s="278"/>
      <c r="J802" s="45"/>
      <c r="K802" s="66"/>
      <c r="L802" s="66"/>
    </row>
    <row r="803" spans="1:12" x14ac:dyDescent="0.2">
      <c r="A803" s="41"/>
      <c r="B803" s="2"/>
      <c r="E803" s="279"/>
      <c r="F803" s="280"/>
      <c r="G803" s="45"/>
      <c r="H803" s="45"/>
      <c r="I803" s="278"/>
      <c r="J803" s="45"/>
      <c r="K803" s="66"/>
      <c r="L803" s="66"/>
    </row>
    <row r="804" spans="1:12" x14ac:dyDescent="0.2">
      <c r="A804" s="41"/>
      <c r="B804" s="2"/>
      <c r="E804" s="279"/>
      <c r="F804" s="280"/>
      <c r="G804" s="45"/>
      <c r="H804" s="45"/>
      <c r="I804" s="278"/>
      <c r="J804" s="45"/>
      <c r="K804" s="66"/>
      <c r="L804" s="66"/>
    </row>
    <row r="805" spans="1:12" x14ac:dyDescent="0.2">
      <c r="A805" s="41"/>
      <c r="B805" s="2"/>
      <c r="E805" s="279"/>
      <c r="F805" s="280"/>
      <c r="G805" s="45"/>
      <c r="H805" s="45"/>
      <c r="I805" s="278"/>
      <c r="J805" s="45"/>
      <c r="K805" s="66"/>
      <c r="L805" s="66"/>
    </row>
    <row r="806" spans="1:12" x14ac:dyDescent="0.2">
      <c r="A806" s="41"/>
      <c r="B806" s="2"/>
      <c r="E806" s="279"/>
      <c r="F806" s="280"/>
      <c r="G806" s="45"/>
      <c r="H806" s="45"/>
      <c r="I806" s="278"/>
      <c r="J806" s="45"/>
      <c r="K806" s="66"/>
      <c r="L806" s="66"/>
    </row>
    <row r="807" spans="1:12" x14ac:dyDescent="0.2">
      <c r="A807" s="41"/>
      <c r="B807" s="2"/>
      <c r="E807" s="279"/>
      <c r="F807" s="280"/>
      <c r="G807" s="45"/>
      <c r="H807" s="45"/>
      <c r="I807" s="278"/>
      <c r="J807" s="45"/>
      <c r="K807" s="66"/>
      <c r="L807" s="66"/>
    </row>
    <row r="808" spans="1:12" x14ac:dyDescent="0.2">
      <c r="A808" s="41"/>
      <c r="B808" s="2"/>
      <c r="E808" s="279"/>
      <c r="F808" s="280"/>
      <c r="G808" s="45"/>
      <c r="H808" s="45"/>
      <c r="I808" s="278"/>
      <c r="J808" s="45"/>
      <c r="K808" s="66"/>
      <c r="L808" s="66"/>
    </row>
    <row r="809" spans="1:12" x14ac:dyDescent="0.2">
      <c r="A809" s="41"/>
      <c r="B809" s="2"/>
      <c r="E809" s="279"/>
      <c r="F809" s="280"/>
      <c r="G809" s="45"/>
      <c r="H809" s="45"/>
      <c r="I809" s="278"/>
      <c r="J809" s="45"/>
      <c r="K809" s="66"/>
      <c r="L809" s="66"/>
    </row>
    <row r="810" spans="1:12" x14ac:dyDescent="0.2">
      <c r="A810" s="41"/>
      <c r="B810" s="2"/>
      <c r="E810" s="279"/>
      <c r="F810" s="280"/>
      <c r="G810" s="45"/>
      <c r="H810" s="45"/>
      <c r="I810" s="278"/>
      <c r="J810" s="45"/>
      <c r="K810" s="66"/>
      <c r="L810" s="66"/>
    </row>
    <row r="811" spans="1:12" x14ac:dyDescent="0.2">
      <c r="A811" s="41"/>
      <c r="B811" s="2"/>
      <c r="E811" s="279"/>
      <c r="F811" s="280"/>
      <c r="G811" s="45"/>
      <c r="H811" s="45"/>
      <c r="I811" s="278"/>
      <c r="J811" s="45"/>
      <c r="K811" s="66"/>
      <c r="L811" s="66"/>
    </row>
    <row r="812" spans="1:12" x14ac:dyDescent="0.2">
      <c r="A812" s="41"/>
      <c r="B812" s="2"/>
      <c r="E812" s="279"/>
      <c r="F812" s="280"/>
      <c r="G812" s="45"/>
      <c r="H812" s="45"/>
      <c r="I812" s="278"/>
      <c r="J812" s="45"/>
      <c r="K812" s="66"/>
      <c r="L812" s="66"/>
    </row>
    <row r="813" spans="1:12" x14ac:dyDescent="0.2">
      <c r="A813" s="41"/>
      <c r="B813" s="2"/>
      <c r="E813" s="279"/>
      <c r="F813" s="280"/>
      <c r="G813" s="45"/>
      <c r="H813" s="45"/>
      <c r="I813" s="278"/>
      <c r="J813" s="45"/>
      <c r="K813" s="66"/>
      <c r="L813" s="66"/>
    </row>
    <row r="814" spans="1:12" x14ac:dyDescent="0.2">
      <c r="A814" s="41"/>
      <c r="B814" s="2"/>
      <c r="E814" s="279"/>
      <c r="F814" s="280"/>
      <c r="G814" s="45"/>
      <c r="H814" s="45"/>
      <c r="I814" s="278"/>
      <c r="J814" s="45"/>
      <c r="K814" s="66"/>
      <c r="L814" s="66"/>
    </row>
    <row r="815" spans="1:12" x14ac:dyDescent="0.2">
      <c r="A815" s="41"/>
      <c r="B815" s="2"/>
      <c r="E815" s="279"/>
      <c r="F815" s="280"/>
      <c r="G815" s="45"/>
      <c r="H815" s="45"/>
      <c r="I815" s="278"/>
      <c r="J815" s="45"/>
      <c r="K815" s="66"/>
      <c r="L815" s="66"/>
    </row>
    <row r="816" spans="1:12" x14ac:dyDescent="0.2">
      <c r="A816" s="41"/>
      <c r="B816" s="2"/>
      <c r="E816" s="279"/>
      <c r="F816" s="280"/>
      <c r="G816" s="45"/>
      <c r="H816" s="45"/>
      <c r="I816" s="278"/>
      <c r="J816" s="45"/>
      <c r="K816" s="66"/>
      <c r="L816" s="66"/>
    </row>
    <row r="817" spans="1:12" x14ac:dyDescent="0.2">
      <c r="A817" s="41"/>
      <c r="B817" s="2"/>
      <c r="E817" s="279"/>
      <c r="F817" s="280"/>
      <c r="G817" s="45"/>
      <c r="H817" s="45"/>
      <c r="I817" s="278"/>
      <c r="J817" s="45"/>
      <c r="K817" s="66"/>
      <c r="L817" s="66"/>
    </row>
    <row r="818" spans="1:12" x14ac:dyDescent="0.2">
      <c r="A818" s="41"/>
      <c r="B818" s="2"/>
      <c r="E818" s="279"/>
      <c r="F818" s="280"/>
      <c r="G818" s="45"/>
      <c r="H818" s="45"/>
      <c r="I818" s="278"/>
      <c r="J818" s="45"/>
      <c r="K818" s="66"/>
      <c r="L818" s="66"/>
    </row>
    <row r="819" spans="1:12" x14ac:dyDescent="0.2">
      <c r="A819" s="41"/>
      <c r="B819" s="2"/>
      <c r="E819" s="279"/>
      <c r="F819" s="280"/>
      <c r="G819" s="45"/>
      <c r="H819" s="45"/>
      <c r="I819" s="278"/>
      <c r="J819" s="45"/>
      <c r="K819" s="66"/>
      <c r="L819" s="66"/>
    </row>
    <row r="820" spans="1:12" x14ac:dyDescent="0.2">
      <c r="A820" s="41"/>
      <c r="B820" s="2"/>
      <c r="E820" s="279"/>
      <c r="F820" s="280"/>
      <c r="G820" s="45"/>
      <c r="H820" s="45"/>
      <c r="I820" s="278"/>
      <c r="J820" s="45"/>
      <c r="K820" s="66"/>
      <c r="L820" s="66"/>
    </row>
    <row r="821" spans="1:12" x14ac:dyDescent="0.2">
      <c r="A821" s="41"/>
      <c r="B821" s="2"/>
      <c r="E821" s="279"/>
      <c r="F821" s="280"/>
      <c r="G821" s="45"/>
      <c r="H821" s="45"/>
      <c r="I821" s="278"/>
      <c r="J821" s="45"/>
      <c r="K821" s="66"/>
      <c r="L821" s="66"/>
    </row>
    <row r="822" spans="1:12" x14ac:dyDescent="0.2">
      <c r="A822" s="41"/>
      <c r="B822" s="2"/>
      <c r="E822" s="279"/>
      <c r="F822" s="280"/>
      <c r="G822" s="45"/>
      <c r="H822" s="45"/>
      <c r="I822" s="278"/>
      <c r="J822" s="45"/>
      <c r="K822" s="66"/>
      <c r="L822" s="66"/>
    </row>
    <row r="823" spans="1:12" x14ac:dyDescent="0.2">
      <c r="A823" s="41"/>
      <c r="B823" s="2"/>
      <c r="E823" s="279"/>
      <c r="F823" s="280"/>
      <c r="G823" s="45"/>
      <c r="H823" s="45"/>
      <c r="I823" s="278"/>
      <c r="J823" s="45"/>
      <c r="K823" s="66"/>
      <c r="L823" s="66"/>
    </row>
    <row r="824" spans="1:12" x14ac:dyDescent="0.2">
      <c r="A824" s="41"/>
      <c r="B824" s="2"/>
      <c r="E824" s="279"/>
      <c r="F824" s="280"/>
      <c r="G824" s="45"/>
      <c r="H824" s="45"/>
      <c r="I824" s="278"/>
      <c r="J824" s="45"/>
      <c r="K824" s="66"/>
      <c r="L824" s="66"/>
    </row>
    <row r="825" spans="1:12" x14ac:dyDescent="0.2">
      <c r="A825" s="41"/>
      <c r="B825" s="2"/>
      <c r="E825" s="279"/>
      <c r="F825" s="280"/>
      <c r="G825" s="45"/>
      <c r="H825" s="45"/>
      <c r="I825" s="278"/>
      <c r="J825" s="45"/>
      <c r="K825" s="66"/>
      <c r="L825" s="66"/>
    </row>
    <row r="826" spans="1:12" x14ac:dyDescent="0.2">
      <c r="A826" s="41"/>
      <c r="B826" s="2"/>
      <c r="E826" s="279"/>
      <c r="F826" s="280"/>
      <c r="G826" s="45"/>
      <c r="H826" s="45"/>
      <c r="I826" s="278"/>
      <c r="J826" s="45"/>
      <c r="K826" s="66"/>
      <c r="L826" s="66"/>
    </row>
    <row r="827" spans="1:12" x14ac:dyDescent="0.2">
      <c r="A827" s="41"/>
      <c r="B827" s="2"/>
      <c r="E827" s="279"/>
      <c r="F827" s="280"/>
      <c r="G827" s="45"/>
      <c r="H827" s="45"/>
      <c r="I827" s="278"/>
      <c r="J827" s="45"/>
      <c r="K827" s="66"/>
      <c r="L827" s="66"/>
    </row>
    <row r="828" spans="1:12" x14ac:dyDescent="0.2">
      <c r="A828" s="41"/>
      <c r="B828" s="2"/>
      <c r="E828" s="279"/>
      <c r="F828" s="280"/>
      <c r="G828" s="45"/>
      <c r="H828" s="45"/>
      <c r="I828" s="278"/>
      <c r="J828" s="45"/>
      <c r="K828" s="66"/>
      <c r="L828" s="66"/>
    </row>
    <row r="829" spans="1:12" x14ac:dyDescent="0.2">
      <c r="A829" s="41"/>
      <c r="B829" s="2"/>
      <c r="E829" s="279"/>
      <c r="F829" s="280"/>
      <c r="G829" s="45"/>
      <c r="H829" s="45"/>
      <c r="I829" s="278"/>
      <c r="J829" s="45"/>
      <c r="K829" s="66"/>
      <c r="L829" s="66"/>
    </row>
    <row r="830" spans="1:12" x14ac:dyDescent="0.2">
      <c r="A830" s="41"/>
      <c r="B830" s="2"/>
      <c r="E830" s="279"/>
      <c r="F830" s="280"/>
      <c r="G830" s="45"/>
      <c r="H830" s="45"/>
      <c r="I830" s="278"/>
      <c r="J830" s="45"/>
      <c r="K830" s="66"/>
      <c r="L830" s="66"/>
    </row>
    <row r="831" spans="1:12" x14ac:dyDescent="0.2">
      <c r="A831" s="41"/>
      <c r="B831" s="2"/>
      <c r="E831" s="279"/>
      <c r="F831" s="280"/>
      <c r="G831" s="45"/>
      <c r="H831" s="45"/>
      <c r="I831" s="278"/>
      <c r="J831" s="45"/>
      <c r="K831" s="66"/>
      <c r="L831" s="66"/>
    </row>
    <row r="832" spans="1:12" x14ac:dyDescent="0.2">
      <c r="A832" s="41"/>
      <c r="B832" s="2"/>
      <c r="E832" s="279"/>
      <c r="F832" s="280"/>
      <c r="G832" s="45"/>
      <c r="H832" s="45"/>
      <c r="I832" s="278"/>
      <c r="J832" s="45"/>
      <c r="K832" s="66"/>
      <c r="L832" s="66"/>
    </row>
    <row r="833" spans="1:12" x14ac:dyDescent="0.2">
      <c r="A833" s="41"/>
      <c r="B833" s="2"/>
      <c r="E833" s="279"/>
      <c r="F833" s="280"/>
      <c r="G833" s="45"/>
      <c r="H833" s="45"/>
      <c r="I833" s="278"/>
      <c r="J833" s="45"/>
      <c r="K833" s="66"/>
      <c r="L833" s="66"/>
    </row>
    <row r="834" spans="1:12" x14ac:dyDescent="0.2">
      <c r="A834" s="41"/>
      <c r="B834" s="2"/>
      <c r="E834" s="279"/>
      <c r="F834" s="280"/>
      <c r="G834" s="45"/>
      <c r="H834" s="45"/>
      <c r="I834" s="278"/>
      <c r="J834" s="45"/>
      <c r="K834" s="66"/>
      <c r="L834" s="66"/>
    </row>
    <row r="835" spans="1:12" x14ac:dyDescent="0.2">
      <c r="A835" s="41"/>
      <c r="B835" s="2"/>
      <c r="E835" s="279"/>
      <c r="F835" s="280"/>
      <c r="G835" s="45"/>
      <c r="H835" s="45"/>
      <c r="I835" s="278"/>
      <c r="J835" s="45"/>
      <c r="K835" s="66"/>
      <c r="L835" s="66"/>
    </row>
    <row r="836" spans="1:12" x14ac:dyDescent="0.2">
      <c r="A836" s="41"/>
      <c r="B836" s="2"/>
      <c r="E836" s="279"/>
      <c r="F836" s="280"/>
      <c r="G836" s="45"/>
      <c r="H836" s="45"/>
      <c r="I836" s="278"/>
      <c r="J836" s="45"/>
      <c r="K836" s="66"/>
      <c r="L836" s="66"/>
    </row>
    <row r="837" spans="1:12" x14ac:dyDescent="0.2">
      <c r="A837" s="41"/>
      <c r="B837" s="2"/>
      <c r="E837" s="279"/>
      <c r="F837" s="280"/>
      <c r="G837" s="45"/>
      <c r="H837" s="45"/>
      <c r="I837" s="278"/>
      <c r="J837" s="45"/>
      <c r="K837" s="66"/>
      <c r="L837" s="66"/>
    </row>
    <row r="838" spans="1:12" x14ac:dyDescent="0.2">
      <c r="A838" s="41"/>
      <c r="B838" s="2"/>
      <c r="E838" s="279"/>
      <c r="F838" s="280"/>
      <c r="G838" s="45"/>
      <c r="H838" s="45"/>
      <c r="I838" s="278"/>
      <c r="J838" s="45"/>
      <c r="K838" s="66"/>
      <c r="L838" s="66"/>
    </row>
    <row r="839" spans="1:12" x14ac:dyDescent="0.2">
      <c r="A839" s="41"/>
      <c r="B839" s="2"/>
      <c r="E839" s="279"/>
      <c r="F839" s="280"/>
      <c r="G839" s="45"/>
      <c r="H839" s="45"/>
      <c r="I839" s="278"/>
      <c r="J839" s="45"/>
      <c r="K839" s="66"/>
      <c r="L839" s="66"/>
    </row>
    <row r="840" spans="1:12" x14ac:dyDescent="0.2">
      <c r="A840" s="41"/>
      <c r="B840" s="2"/>
      <c r="E840" s="279"/>
      <c r="F840" s="280"/>
      <c r="G840" s="45"/>
      <c r="H840" s="45"/>
      <c r="I840" s="278"/>
      <c r="J840" s="45"/>
      <c r="K840" s="66"/>
      <c r="L840" s="66"/>
    </row>
    <row r="841" spans="1:12" x14ac:dyDescent="0.2">
      <c r="A841" s="41"/>
      <c r="B841" s="2"/>
      <c r="E841" s="279"/>
      <c r="F841" s="280"/>
      <c r="G841" s="45"/>
      <c r="H841" s="45"/>
      <c r="I841" s="278"/>
      <c r="J841" s="45"/>
      <c r="K841" s="66"/>
      <c r="L841" s="66"/>
    </row>
    <row r="842" spans="1:12" x14ac:dyDescent="0.2">
      <c r="A842" s="41"/>
      <c r="B842" s="2"/>
      <c r="E842" s="279"/>
      <c r="F842" s="280"/>
      <c r="G842" s="45"/>
      <c r="H842" s="45"/>
      <c r="I842" s="278"/>
      <c r="J842" s="45"/>
      <c r="K842" s="66"/>
      <c r="L842" s="66"/>
    </row>
    <row r="843" spans="1:12" x14ac:dyDescent="0.2">
      <c r="A843" s="41"/>
      <c r="B843" s="2"/>
      <c r="E843" s="279"/>
      <c r="F843" s="280"/>
      <c r="G843" s="45"/>
      <c r="H843" s="45"/>
      <c r="I843" s="278"/>
      <c r="J843" s="45"/>
      <c r="K843" s="66"/>
      <c r="L843" s="66"/>
    </row>
    <row r="844" spans="1:12" x14ac:dyDescent="0.2">
      <c r="A844" s="41"/>
      <c r="B844" s="2"/>
      <c r="E844" s="279"/>
      <c r="F844" s="280"/>
      <c r="G844" s="45"/>
      <c r="H844" s="45"/>
      <c r="I844" s="278"/>
      <c r="J844" s="45"/>
      <c r="K844" s="66"/>
      <c r="L844" s="66"/>
    </row>
    <row r="845" spans="1:12" x14ac:dyDescent="0.2">
      <c r="A845" s="41"/>
      <c r="B845" s="2"/>
      <c r="E845" s="279"/>
      <c r="F845" s="280"/>
      <c r="G845" s="45"/>
      <c r="H845" s="45"/>
      <c r="I845" s="278"/>
      <c r="J845" s="45"/>
      <c r="K845" s="66"/>
      <c r="L845" s="66"/>
    </row>
    <row r="846" spans="1:12" x14ac:dyDescent="0.2">
      <c r="A846" s="41"/>
      <c r="B846" s="2"/>
      <c r="E846" s="279"/>
      <c r="F846" s="280"/>
      <c r="G846" s="45"/>
      <c r="H846" s="45"/>
      <c r="I846" s="278"/>
      <c r="J846" s="45"/>
      <c r="K846" s="66"/>
      <c r="L846" s="66"/>
    </row>
    <row r="847" spans="1:12" x14ac:dyDescent="0.2">
      <c r="A847" s="41"/>
      <c r="B847" s="2"/>
      <c r="E847" s="279"/>
      <c r="F847" s="280"/>
      <c r="G847" s="45"/>
      <c r="H847" s="45"/>
      <c r="I847" s="278"/>
      <c r="J847" s="45"/>
      <c r="K847" s="66"/>
      <c r="L847" s="66"/>
    </row>
    <row r="848" spans="1:12" x14ac:dyDescent="0.2">
      <c r="A848" s="41"/>
      <c r="B848" s="2"/>
      <c r="E848" s="279"/>
      <c r="F848" s="280"/>
      <c r="G848" s="45"/>
      <c r="H848" s="45"/>
      <c r="I848" s="278"/>
      <c r="J848" s="45"/>
      <c r="K848" s="66"/>
      <c r="L848" s="66"/>
    </row>
    <row r="849" spans="1:12" x14ac:dyDescent="0.2">
      <c r="A849" s="41"/>
      <c r="B849" s="2"/>
      <c r="E849" s="279"/>
      <c r="F849" s="280"/>
      <c r="G849" s="45"/>
      <c r="H849" s="45"/>
      <c r="I849" s="278"/>
      <c r="J849" s="45"/>
      <c r="K849" s="66"/>
      <c r="L849" s="66"/>
    </row>
    <row r="850" spans="1:12" x14ac:dyDescent="0.2">
      <c r="A850" s="41"/>
      <c r="B850" s="2"/>
      <c r="E850" s="279"/>
      <c r="F850" s="280"/>
      <c r="G850" s="45"/>
      <c r="H850" s="45"/>
      <c r="I850" s="278"/>
      <c r="J850" s="45"/>
      <c r="K850" s="66"/>
      <c r="L850" s="66"/>
    </row>
    <row r="851" spans="1:12" x14ac:dyDescent="0.2">
      <c r="A851" s="41"/>
      <c r="B851" s="2"/>
      <c r="E851" s="279"/>
      <c r="F851" s="280"/>
      <c r="G851" s="45"/>
      <c r="H851" s="45"/>
      <c r="I851" s="278"/>
      <c r="J851" s="45"/>
      <c r="K851" s="66"/>
      <c r="L851" s="66"/>
    </row>
    <row r="852" spans="1:12" x14ac:dyDescent="0.2">
      <c r="A852" s="41"/>
      <c r="B852" s="2"/>
      <c r="E852" s="279"/>
      <c r="F852" s="280"/>
      <c r="G852" s="45"/>
      <c r="H852" s="45"/>
      <c r="I852" s="278"/>
      <c r="J852" s="45"/>
      <c r="K852" s="66"/>
      <c r="L852" s="66"/>
    </row>
    <row r="853" spans="1:12" x14ac:dyDescent="0.2">
      <c r="A853" s="41"/>
      <c r="B853" s="2"/>
      <c r="E853" s="279"/>
      <c r="F853" s="280"/>
      <c r="G853" s="45"/>
      <c r="H853" s="45"/>
      <c r="I853" s="278"/>
      <c r="J853" s="45"/>
      <c r="K853" s="66"/>
      <c r="L853" s="66"/>
    </row>
    <row r="854" spans="1:12" x14ac:dyDescent="0.2">
      <c r="A854" s="41"/>
      <c r="B854" s="2"/>
      <c r="E854" s="279"/>
      <c r="F854" s="280"/>
      <c r="G854" s="45"/>
      <c r="H854" s="45"/>
      <c r="I854" s="278"/>
      <c r="J854" s="45"/>
      <c r="K854" s="66"/>
      <c r="L854" s="66"/>
    </row>
    <row r="855" spans="1:12" x14ac:dyDescent="0.2">
      <c r="A855" s="41"/>
      <c r="B855" s="2"/>
      <c r="E855" s="279"/>
      <c r="F855" s="280"/>
      <c r="G855" s="45"/>
      <c r="H855" s="45"/>
      <c r="I855" s="278"/>
      <c r="J855" s="45"/>
      <c r="K855" s="66"/>
      <c r="L855" s="66"/>
    </row>
    <row r="856" spans="1:12" x14ac:dyDescent="0.2">
      <c r="A856" s="41"/>
      <c r="B856" s="2"/>
      <c r="E856" s="279"/>
      <c r="F856" s="280"/>
      <c r="G856" s="45"/>
      <c r="H856" s="45"/>
      <c r="I856" s="278"/>
      <c r="J856" s="45"/>
      <c r="K856" s="66"/>
      <c r="L856" s="66"/>
    </row>
    <row r="857" spans="1:12" x14ac:dyDescent="0.2">
      <c r="A857" s="41"/>
      <c r="B857" s="2"/>
      <c r="E857" s="279"/>
      <c r="F857" s="280"/>
      <c r="G857" s="45"/>
      <c r="H857" s="45"/>
      <c r="I857" s="278"/>
      <c r="J857" s="45"/>
      <c r="K857" s="66"/>
      <c r="L857" s="66"/>
    </row>
    <row r="858" spans="1:12" x14ac:dyDescent="0.2">
      <c r="A858" s="41"/>
      <c r="B858" s="2"/>
      <c r="E858" s="279"/>
      <c r="F858" s="280"/>
      <c r="G858" s="45"/>
      <c r="H858" s="45"/>
      <c r="I858" s="278"/>
      <c r="J858" s="45"/>
      <c r="K858" s="66"/>
      <c r="L858" s="66"/>
    </row>
    <row r="859" spans="1:12" x14ac:dyDescent="0.2">
      <c r="A859" s="41"/>
      <c r="B859" s="2"/>
      <c r="E859" s="279"/>
      <c r="F859" s="280"/>
      <c r="G859" s="45"/>
      <c r="H859" s="45"/>
      <c r="I859" s="278"/>
      <c r="J859" s="45"/>
      <c r="K859" s="66"/>
      <c r="L859" s="66"/>
    </row>
    <row r="860" spans="1:12" x14ac:dyDescent="0.2">
      <c r="A860" s="41"/>
      <c r="B860" s="2"/>
      <c r="E860" s="279"/>
      <c r="F860" s="280"/>
      <c r="G860" s="45"/>
      <c r="H860" s="45"/>
      <c r="I860" s="278"/>
      <c r="J860" s="45"/>
      <c r="K860" s="66"/>
      <c r="L860" s="66"/>
    </row>
    <row r="861" spans="1:12" x14ac:dyDescent="0.2">
      <c r="A861" s="41"/>
      <c r="B861" s="2"/>
      <c r="E861" s="279"/>
      <c r="F861" s="280"/>
      <c r="G861" s="45"/>
      <c r="H861" s="45"/>
      <c r="I861" s="278"/>
      <c r="J861" s="45"/>
      <c r="K861" s="66"/>
      <c r="L861" s="66"/>
    </row>
    <row r="862" spans="1:12" x14ac:dyDescent="0.2">
      <c r="A862" s="41"/>
      <c r="B862" s="2"/>
      <c r="E862" s="279"/>
      <c r="F862" s="280"/>
      <c r="G862" s="45"/>
      <c r="H862" s="45"/>
      <c r="I862" s="278"/>
      <c r="J862" s="45"/>
      <c r="K862" s="66"/>
      <c r="L862" s="66"/>
    </row>
    <row r="863" spans="1:12" x14ac:dyDescent="0.2">
      <c r="A863" s="41"/>
      <c r="B863" s="2"/>
      <c r="E863" s="279"/>
      <c r="F863" s="280"/>
      <c r="G863" s="45"/>
      <c r="H863" s="45"/>
      <c r="I863" s="278"/>
      <c r="J863" s="45"/>
      <c r="K863" s="66"/>
      <c r="L863" s="66"/>
    </row>
    <row r="864" spans="1:12" x14ac:dyDescent="0.2">
      <c r="A864" s="41"/>
      <c r="B864" s="2"/>
      <c r="E864" s="279"/>
      <c r="F864" s="280"/>
      <c r="G864" s="45"/>
      <c r="H864" s="45"/>
      <c r="I864" s="278"/>
      <c r="J864" s="45"/>
      <c r="K864" s="66"/>
      <c r="L864" s="66"/>
    </row>
    <row r="865" spans="1:12" x14ac:dyDescent="0.2">
      <c r="A865" s="41"/>
      <c r="B865" s="2"/>
      <c r="E865" s="279"/>
      <c r="F865" s="280"/>
      <c r="G865" s="45"/>
      <c r="H865" s="45"/>
      <c r="I865" s="278"/>
      <c r="J865" s="45"/>
      <c r="K865" s="66"/>
      <c r="L865" s="66"/>
    </row>
    <row r="866" spans="1:12" x14ac:dyDescent="0.2">
      <c r="A866" s="41"/>
      <c r="B866" s="2"/>
      <c r="E866" s="279"/>
      <c r="F866" s="280"/>
      <c r="G866" s="45"/>
      <c r="H866" s="45"/>
      <c r="I866" s="278"/>
      <c r="J866" s="45"/>
      <c r="K866" s="66"/>
      <c r="L866" s="66"/>
    </row>
    <row r="867" spans="1:12" x14ac:dyDescent="0.2">
      <c r="A867" s="41"/>
      <c r="B867" s="2"/>
      <c r="E867" s="279"/>
      <c r="F867" s="280"/>
      <c r="G867" s="45"/>
      <c r="H867" s="45"/>
      <c r="I867" s="278"/>
      <c r="J867" s="45"/>
      <c r="K867" s="66"/>
      <c r="L867" s="66"/>
    </row>
    <row r="868" spans="1:12" x14ac:dyDescent="0.2">
      <c r="A868" s="41"/>
      <c r="B868" s="2"/>
      <c r="E868" s="279"/>
      <c r="F868" s="280"/>
      <c r="G868" s="45"/>
      <c r="H868" s="45"/>
      <c r="I868" s="278"/>
      <c r="J868" s="45"/>
      <c r="K868" s="66"/>
      <c r="L868" s="66"/>
    </row>
    <row r="869" spans="1:12" x14ac:dyDescent="0.2">
      <c r="A869" s="41"/>
      <c r="B869" s="2"/>
      <c r="E869" s="279"/>
      <c r="F869" s="280"/>
      <c r="G869" s="45"/>
      <c r="H869" s="45"/>
      <c r="I869" s="278"/>
      <c r="J869" s="45"/>
      <c r="K869" s="66"/>
      <c r="L869" s="66"/>
    </row>
    <row r="870" spans="1:12" x14ac:dyDescent="0.2">
      <c r="A870" s="41"/>
      <c r="B870" s="2"/>
      <c r="E870" s="279"/>
      <c r="F870" s="280"/>
      <c r="G870" s="45"/>
      <c r="H870" s="45"/>
      <c r="I870" s="278"/>
      <c r="J870" s="45"/>
      <c r="K870" s="66"/>
      <c r="L870" s="66"/>
    </row>
    <row r="871" spans="1:12" x14ac:dyDescent="0.2">
      <c r="A871" s="41"/>
      <c r="B871" s="2"/>
      <c r="E871" s="279"/>
      <c r="F871" s="280"/>
      <c r="G871" s="45"/>
      <c r="H871" s="45"/>
      <c r="I871" s="278"/>
      <c r="J871" s="45"/>
      <c r="K871" s="66"/>
      <c r="L871" s="66"/>
    </row>
    <row r="872" spans="1:12" x14ac:dyDescent="0.2">
      <c r="A872" s="41"/>
      <c r="B872" s="2"/>
      <c r="E872" s="279"/>
      <c r="F872" s="280"/>
      <c r="G872" s="45"/>
      <c r="H872" s="45"/>
      <c r="I872" s="278"/>
      <c r="J872" s="45"/>
      <c r="K872" s="66"/>
      <c r="L872" s="66"/>
    </row>
    <row r="873" spans="1:12" x14ac:dyDescent="0.2">
      <c r="A873" s="41"/>
      <c r="B873" s="2"/>
      <c r="E873" s="279"/>
      <c r="F873" s="280"/>
      <c r="G873" s="45"/>
      <c r="H873" s="45"/>
      <c r="I873" s="278"/>
      <c r="J873" s="45"/>
      <c r="K873" s="66"/>
      <c r="L873" s="66"/>
    </row>
    <row r="874" spans="1:12" x14ac:dyDescent="0.2">
      <c r="A874" s="41"/>
      <c r="B874" s="2"/>
      <c r="E874" s="279"/>
      <c r="F874" s="280"/>
      <c r="G874" s="45"/>
      <c r="H874" s="45"/>
      <c r="I874" s="278"/>
      <c r="J874" s="45"/>
      <c r="K874" s="66"/>
      <c r="L874" s="66"/>
    </row>
    <row r="875" spans="1:12" x14ac:dyDescent="0.2">
      <c r="A875" s="41"/>
      <c r="B875" s="2"/>
      <c r="E875" s="279"/>
      <c r="F875" s="280"/>
      <c r="G875" s="45"/>
      <c r="H875" s="45"/>
      <c r="I875" s="278"/>
      <c r="J875" s="45"/>
      <c r="K875" s="66"/>
      <c r="L875" s="66"/>
    </row>
    <row r="876" spans="1:12" x14ac:dyDescent="0.2">
      <c r="A876" s="41"/>
      <c r="B876" s="2"/>
      <c r="E876" s="279"/>
      <c r="F876" s="280"/>
      <c r="G876" s="45"/>
      <c r="H876" s="45"/>
      <c r="I876" s="278"/>
      <c r="J876" s="45"/>
      <c r="K876" s="66"/>
      <c r="L876" s="66"/>
    </row>
    <row r="877" spans="1:12" x14ac:dyDescent="0.2">
      <c r="A877" s="41"/>
      <c r="B877" s="2"/>
      <c r="E877" s="279"/>
      <c r="F877" s="280"/>
      <c r="G877" s="45"/>
      <c r="H877" s="45"/>
      <c r="I877" s="278"/>
      <c r="J877" s="45"/>
      <c r="K877" s="66"/>
      <c r="L877" s="66"/>
    </row>
    <row r="878" spans="1:12" x14ac:dyDescent="0.2">
      <c r="A878" s="41"/>
      <c r="B878" s="2"/>
      <c r="E878" s="279"/>
      <c r="F878" s="280"/>
      <c r="G878" s="45"/>
      <c r="H878" s="45"/>
      <c r="I878" s="278"/>
      <c r="J878" s="45"/>
      <c r="K878" s="66"/>
      <c r="L878" s="66"/>
    </row>
    <row r="879" spans="1:12" x14ac:dyDescent="0.2">
      <c r="A879" s="41"/>
      <c r="B879" s="2"/>
      <c r="E879" s="279"/>
      <c r="F879" s="280"/>
      <c r="G879" s="45"/>
      <c r="H879" s="45"/>
      <c r="I879" s="278"/>
      <c r="J879" s="45"/>
      <c r="K879" s="66"/>
      <c r="L879" s="66"/>
    </row>
    <row r="880" spans="1:12" x14ac:dyDescent="0.2">
      <c r="A880" s="41"/>
      <c r="B880" s="2"/>
      <c r="E880" s="279"/>
      <c r="F880" s="280"/>
      <c r="G880" s="45"/>
      <c r="H880" s="45"/>
      <c r="I880" s="278"/>
      <c r="J880" s="45"/>
      <c r="K880" s="66"/>
      <c r="L880" s="66"/>
    </row>
    <row r="881" spans="1:12" x14ac:dyDescent="0.2">
      <c r="A881" s="41"/>
      <c r="B881" s="2"/>
      <c r="E881" s="279"/>
      <c r="F881" s="280"/>
      <c r="G881" s="45"/>
      <c r="H881" s="45"/>
      <c r="I881" s="278"/>
      <c r="J881" s="45"/>
      <c r="K881" s="66"/>
      <c r="L881" s="66"/>
    </row>
    <row r="882" spans="1:12" x14ac:dyDescent="0.2">
      <c r="A882" s="41"/>
      <c r="B882" s="2"/>
      <c r="E882" s="279"/>
      <c r="F882" s="280"/>
      <c r="G882" s="45"/>
      <c r="H882" s="45"/>
      <c r="I882" s="278"/>
      <c r="J882" s="45"/>
      <c r="K882" s="66"/>
      <c r="L882" s="66"/>
    </row>
    <row r="883" spans="1:12" x14ac:dyDescent="0.2">
      <c r="A883" s="41"/>
      <c r="B883" s="2"/>
      <c r="E883" s="279"/>
      <c r="F883" s="280"/>
      <c r="G883" s="45"/>
      <c r="H883" s="45"/>
      <c r="I883" s="278"/>
      <c r="J883" s="45"/>
      <c r="K883" s="66"/>
      <c r="L883" s="66"/>
    </row>
    <row r="884" spans="1:12" x14ac:dyDescent="0.2">
      <c r="A884" s="41"/>
      <c r="B884" s="2"/>
      <c r="E884" s="279"/>
      <c r="F884" s="280"/>
      <c r="G884" s="45"/>
      <c r="H884" s="45"/>
      <c r="I884" s="278"/>
      <c r="J884" s="45"/>
      <c r="K884" s="66"/>
      <c r="L884" s="66"/>
    </row>
    <row r="885" spans="1:12" x14ac:dyDescent="0.2">
      <c r="A885" s="41"/>
      <c r="B885" s="2"/>
      <c r="E885" s="279"/>
      <c r="F885" s="280"/>
      <c r="G885" s="45"/>
      <c r="H885" s="45"/>
      <c r="I885" s="278"/>
      <c r="J885" s="45"/>
      <c r="K885" s="66"/>
      <c r="L885" s="66"/>
    </row>
    <row r="886" spans="1:12" x14ac:dyDescent="0.2">
      <c r="A886" s="41"/>
      <c r="B886" s="2"/>
      <c r="E886" s="279"/>
      <c r="F886" s="280"/>
      <c r="G886" s="45"/>
      <c r="H886" s="45"/>
      <c r="I886" s="278"/>
      <c r="J886" s="45"/>
      <c r="K886" s="66"/>
      <c r="L886" s="66"/>
    </row>
    <row r="887" spans="1:12" x14ac:dyDescent="0.2">
      <c r="A887" s="41"/>
      <c r="B887" s="2"/>
      <c r="E887" s="279"/>
      <c r="F887" s="280"/>
      <c r="G887" s="45"/>
      <c r="H887" s="45"/>
      <c r="I887" s="278"/>
      <c r="J887" s="45"/>
      <c r="K887" s="66"/>
      <c r="L887" s="66"/>
    </row>
    <row r="888" spans="1:12" x14ac:dyDescent="0.2">
      <c r="A888" s="41"/>
      <c r="B888" s="2"/>
      <c r="E888" s="279"/>
      <c r="F888" s="280"/>
      <c r="G888" s="45"/>
      <c r="H888" s="45"/>
      <c r="I888" s="278"/>
      <c r="J888" s="45"/>
      <c r="K888" s="66"/>
      <c r="L888" s="66"/>
    </row>
    <row r="889" spans="1:12" x14ac:dyDescent="0.2">
      <c r="A889" s="41"/>
      <c r="B889" s="2"/>
      <c r="E889" s="279"/>
      <c r="F889" s="280"/>
      <c r="G889" s="45"/>
      <c r="H889" s="45"/>
      <c r="I889" s="278"/>
      <c r="J889" s="45"/>
      <c r="K889" s="66"/>
      <c r="L889" s="66"/>
    </row>
    <row r="890" spans="1:12" x14ac:dyDescent="0.2">
      <c r="A890" s="41"/>
      <c r="B890" s="2"/>
      <c r="E890" s="279"/>
      <c r="F890" s="280"/>
      <c r="G890" s="45"/>
      <c r="H890" s="45"/>
      <c r="I890" s="278"/>
      <c r="J890" s="45"/>
      <c r="K890" s="66"/>
      <c r="L890" s="66"/>
    </row>
    <row r="891" spans="1:12" x14ac:dyDescent="0.2">
      <c r="A891" s="41"/>
      <c r="B891" s="2"/>
      <c r="E891" s="279"/>
      <c r="F891" s="280"/>
      <c r="G891" s="45"/>
      <c r="H891" s="45"/>
      <c r="I891" s="278"/>
      <c r="J891" s="45"/>
      <c r="K891" s="66"/>
      <c r="L891" s="66"/>
    </row>
    <row r="892" spans="1:12" x14ac:dyDescent="0.2">
      <c r="A892" s="41"/>
      <c r="B892" s="2"/>
      <c r="E892" s="279"/>
      <c r="F892" s="280"/>
      <c r="G892" s="45"/>
      <c r="H892" s="45"/>
      <c r="I892" s="278"/>
      <c r="J892" s="45"/>
      <c r="K892" s="66"/>
      <c r="L892" s="66"/>
    </row>
    <row r="893" spans="1:12" x14ac:dyDescent="0.2">
      <c r="A893" s="41"/>
      <c r="B893" s="2"/>
      <c r="E893" s="279"/>
      <c r="F893" s="280"/>
      <c r="G893" s="45"/>
      <c r="H893" s="45"/>
      <c r="I893" s="278"/>
      <c r="J893" s="45"/>
      <c r="K893" s="66"/>
      <c r="L893" s="66"/>
    </row>
    <row r="894" spans="1:12" x14ac:dyDescent="0.2">
      <c r="A894" s="41"/>
      <c r="B894" s="2"/>
      <c r="E894" s="279"/>
      <c r="F894" s="280"/>
      <c r="G894" s="45"/>
      <c r="H894" s="45"/>
      <c r="I894" s="278"/>
      <c r="J894" s="45"/>
      <c r="K894" s="66"/>
      <c r="L894" s="66"/>
    </row>
    <row r="895" spans="1:12" x14ac:dyDescent="0.2">
      <c r="A895" s="41"/>
      <c r="B895" s="2"/>
      <c r="E895" s="279"/>
      <c r="F895" s="280"/>
      <c r="G895" s="45"/>
      <c r="H895" s="45"/>
      <c r="I895" s="278"/>
      <c r="J895" s="45"/>
      <c r="K895" s="66"/>
      <c r="L895" s="66"/>
    </row>
    <row r="896" spans="1:12" x14ac:dyDescent="0.2">
      <c r="A896" s="41"/>
      <c r="B896" s="2"/>
      <c r="E896" s="279"/>
      <c r="F896" s="280"/>
      <c r="G896" s="45"/>
      <c r="H896" s="45"/>
      <c r="I896" s="278"/>
      <c r="J896" s="45"/>
      <c r="K896" s="66"/>
      <c r="L896" s="66"/>
    </row>
    <row r="897" spans="1:12" x14ac:dyDescent="0.2">
      <c r="A897" s="41"/>
      <c r="B897" s="2"/>
      <c r="E897" s="279"/>
      <c r="F897" s="280"/>
      <c r="G897" s="45"/>
      <c r="H897" s="45"/>
      <c r="I897" s="278"/>
      <c r="J897" s="45"/>
      <c r="K897" s="66"/>
      <c r="L897" s="66"/>
    </row>
    <row r="898" spans="1:12" x14ac:dyDescent="0.2">
      <c r="A898" s="41"/>
      <c r="B898" s="2"/>
      <c r="E898" s="279"/>
      <c r="F898" s="280"/>
      <c r="G898" s="45"/>
      <c r="H898" s="45"/>
      <c r="I898" s="278"/>
      <c r="J898" s="45"/>
      <c r="K898" s="66"/>
      <c r="L898" s="66"/>
    </row>
    <row r="899" spans="1:12" x14ac:dyDescent="0.2">
      <c r="A899" s="41"/>
      <c r="B899" s="2"/>
      <c r="E899" s="279"/>
      <c r="F899" s="280"/>
      <c r="G899" s="45"/>
      <c r="H899" s="45"/>
      <c r="I899" s="278"/>
      <c r="J899" s="45"/>
      <c r="K899" s="66"/>
      <c r="L899" s="66"/>
    </row>
    <row r="900" spans="1:12" x14ac:dyDescent="0.2">
      <c r="A900" s="41"/>
      <c r="B900" s="2"/>
      <c r="E900" s="279"/>
      <c r="F900" s="280"/>
      <c r="G900" s="45"/>
      <c r="H900" s="45"/>
      <c r="I900" s="278"/>
      <c r="J900" s="45"/>
      <c r="K900" s="66"/>
      <c r="L900" s="66"/>
    </row>
    <row r="901" spans="1:12" x14ac:dyDescent="0.2">
      <c r="A901" s="41"/>
      <c r="B901" s="2"/>
      <c r="E901" s="279"/>
      <c r="F901" s="280"/>
      <c r="G901" s="45"/>
      <c r="H901" s="45"/>
      <c r="I901" s="278"/>
      <c r="J901" s="45"/>
      <c r="K901" s="66"/>
      <c r="L901" s="66"/>
    </row>
    <row r="902" spans="1:12" x14ac:dyDescent="0.2">
      <c r="A902" s="41"/>
      <c r="B902" s="2"/>
      <c r="E902" s="279"/>
      <c r="F902" s="280"/>
      <c r="G902" s="45"/>
      <c r="H902" s="45"/>
      <c r="I902" s="278"/>
      <c r="J902" s="45"/>
      <c r="K902" s="66"/>
      <c r="L902" s="66"/>
    </row>
    <row r="903" spans="1:12" x14ac:dyDescent="0.2">
      <c r="A903" s="41"/>
      <c r="B903" s="2"/>
      <c r="E903" s="279"/>
      <c r="F903" s="280"/>
      <c r="G903" s="45"/>
      <c r="H903" s="45"/>
      <c r="I903" s="278"/>
      <c r="J903" s="45"/>
      <c r="K903" s="66"/>
      <c r="L903" s="66"/>
    </row>
    <row r="904" spans="1:12" x14ac:dyDescent="0.2">
      <c r="A904" s="41"/>
      <c r="B904" s="2"/>
      <c r="E904" s="279"/>
      <c r="F904" s="280"/>
      <c r="G904" s="45"/>
      <c r="H904" s="45"/>
      <c r="I904" s="278"/>
      <c r="J904" s="45"/>
      <c r="K904" s="66"/>
      <c r="L904" s="66"/>
    </row>
    <row r="905" spans="1:12" x14ac:dyDescent="0.2">
      <c r="A905" s="41"/>
      <c r="B905" s="2"/>
      <c r="E905" s="279"/>
      <c r="F905" s="280"/>
      <c r="G905" s="45"/>
      <c r="H905" s="45"/>
      <c r="I905" s="278"/>
      <c r="J905" s="45"/>
      <c r="K905" s="66"/>
      <c r="L905" s="66"/>
    </row>
    <row r="906" spans="1:12" x14ac:dyDescent="0.2">
      <c r="A906" s="41"/>
      <c r="B906" s="2"/>
      <c r="E906" s="279"/>
      <c r="F906" s="280"/>
      <c r="G906" s="45"/>
      <c r="H906" s="45"/>
      <c r="I906" s="278"/>
      <c r="J906" s="45"/>
      <c r="K906" s="66"/>
      <c r="L906" s="66"/>
    </row>
    <row r="907" spans="1:12" x14ac:dyDescent="0.2">
      <c r="A907" s="41"/>
      <c r="B907" s="2"/>
      <c r="E907" s="279"/>
      <c r="F907" s="280"/>
      <c r="G907" s="45"/>
      <c r="H907" s="45"/>
      <c r="I907" s="278"/>
      <c r="J907" s="45"/>
      <c r="K907" s="66"/>
      <c r="L907" s="66"/>
    </row>
    <row r="908" spans="1:12" x14ac:dyDescent="0.2">
      <c r="A908" s="41"/>
      <c r="B908" s="2"/>
      <c r="E908" s="279"/>
      <c r="F908" s="280"/>
      <c r="G908" s="45"/>
      <c r="H908" s="45"/>
      <c r="I908" s="278"/>
      <c r="J908" s="45"/>
      <c r="K908" s="66"/>
      <c r="L908" s="66"/>
    </row>
    <row r="909" spans="1:12" x14ac:dyDescent="0.2">
      <c r="A909" s="41"/>
      <c r="B909" s="2"/>
      <c r="E909" s="279"/>
      <c r="F909" s="280"/>
      <c r="G909" s="45"/>
      <c r="H909" s="45"/>
      <c r="I909" s="278"/>
      <c r="J909" s="45"/>
      <c r="K909" s="66"/>
      <c r="L909" s="66"/>
    </row>
    <row r="910" spans="1:12" x14ac:dyDescent="0.2">
      <c r="A910" s="41"/>
      <c r="B910" s="2"/>
      <c r="E910" s="279"/>
      <c r="F910" s="280"/>
      <c r="G910" s="45"/>
      <c r="H910" s="45"/>
      <c r="I910" s="278"/>
      <c r="J910" s="45"/>
      <c r="K910" s="66"/>
      <c r="L910" s="66"/>
    </row>
    <row r="911" spans="1:12" x14ac:dyDescent="0.2">
      <c r="A911" s="41"/>
      <c r="B911" s="2"/>
      <c r="E911" s="279"/>
      <c r="F911" s="280"/>
      <c r="G911" s="45"/>
      <c r="H911" s="45"/>
      <c r="I911" s="278"/>
      <c r="J911" s="45"/>
      <c r="K911" s="66"/>
      <c r="L911" s="66"/>
    </row>
    <row r="912" spans="1:12" x14ac:dyDescent="0.2">
      <c r="A912" s="41"/>
      <c r="B912" s="2"/>
      <c r="E912" s="279"/>
      <c r="F912" s="280"/>
      <c r="G912" s="45"/>
      <c r="H912" s="45"/>
      <c r="I912" s="278"/>
      <c r="J912" s="45"/>
      <c r="K912" s="66"/>
      <c r="L912" s="66"/>
    </row>
    <row r="913" spans="1:12" x14ac:dyDescent="0.2">
      <c r="A913" s="41"/>
      <c r="B913" s="2"/>
      <c r="E913" s="279"/>
      <c r="F913" s="280"/>
      <c r="G913" s="45"/>
      <c r="H913" s="45"/>
      <c r="I913" s="278"/>
      <c r="J913" s="45"/>
      <c r="K913" s="66"/>
      <c r="L913" s="66"/>
    </row>
    <row r="914" spans="1:12" x14ac:dyDescent="0.2">
      <c r="A914" s="41"/>
      <c r="B914" s="2"/>
      <c r="E914" s="279"/>
      <c r="F914" s="280"/>
      <c r="G914" s="45"/>
      <c r="H914" s="45"/>
      <c r="I914" s="278"/>
      <c r="J914" s="45"/>
      <c r="K914" s="66"/>
      <c r="L914" s="66"/>
    </row>
    <row r="915" spans="1:12" x14ac:dyDescent="0.2">
      <c r="A915" s="41"/>
      <c r="B915" s="2"/>
      <c r="E915" s="279"/>
      <c r="F915" s="280"/>
      <c r="G915" s="45"/>
      <c r="H915" s="45"/>
      <c r="I915" s="278"/>
      <c r="J915" s="45"/>
      <c r="K915" s="66"/>
      <c r="L915" s="66"/>
    </row>
    <row r="916" spans="1:12" x14ac:dyDescent="0.2">
      <c r="A916" s="41"/>
      <c r="B916" s="2"/>
      <c r="E916" s="279"/>
      <c r="F916" s="280"/>
      <c r="G916" s="45"/>
      <c r="H916" s="45"/>
      <c r="I916" s="278"/>
      <c r="J916" s="45"/>
      <c r="K916" s="66"/>
      <c r="L916" s="66"/>
    </row>
    <row r="917" spans="1:12" x14ac:dyDescent="0.2">
      <c r="A917" s="41"/>
      <c r="B917" s="2"/>
      <c r="E917" s="279"/>
      <c r="F917" s="280"/>
      <c r="G917" s="45"/>
      <c r="H917" s="45"/>
      <c r="I917" s="278"/>
      <c r="J917" s="45"/>
      <c r="K917" s="66"/>
      <c r="L917" s="66"/>
    </row>
    <row r="918" spans="1:12" x14ac:dyDescent="0.2">
      <c r="A918" s="41"/>
      <c r="B918" s="2"/>
      <c r="E918" s="279"/>
      <c r="F918" s="280"/>
      <c r="G918" s="45"/>
      <c r="H918" s="45"/>
      <c r="I918" s="278"/>
      <c r="J918" s="45"/>
      <c r="K918" s="66"/>
      <c r="L918" s="66"/>
    </row>
    <row r="919" spans="1:12" x14ac:dyDescent="0.2">
      <c r="A919" s="41"/>
      <c r="B919" s="2"/>
      <c r="E919" s="279"/>
      <c r="F919" s="280"/>
      <c r="G919" s="45"/>
      <c r="H919" s="45"/>
      <c r="I919" s="278"/>
      <c r="J919" s="45"/>
      <c r="K919" s="66"/>
      <c r="L919" s="66"/>
    </row>
    <row r="920" spans="1:12" x14ac:dyDescent="0.2">
      <c r="A920" s="41"/>
      <c r="B920" s="2"/>
      <c r="E920" s="279"/>
      <c r="F920" s="280"/>
      <c r="G920" s="45"/>
      <c r="H920" s="45"/>
      <c r="I920" s="278"/>
      <c r="J920" s="45"/>
      <c r="K920" s="66"/>
      <c r="L920" s="66"/>
    </row>
    <row r="921" spans="1:12" x14ac:dyDescent="0.2">
      <c r="A921" s="41"/>
      <c r="B921" s="2"/>
      <c r="E921" s="279"/>
      <c r="F921" s="280"/>
      <c r="G921" s="45"/>
      <c r="H921" s="45"/>
      <c r="I921" s="278"/>
      <c r="J921" s="45"/>
      <c r="K921" s="66"/>
      <c r="L921" s="66"/>
    </row>
    <row r="922" spans="1:12" x14ac:dyDescent="0.2">
      <c r="A922" s="41"/>
      <c r="B922" s="2"/>
      <c r="E922" s="279"/>
      <c r="F922" s="280"/>
      <c r="G922" s="45"/>
      <c r="H922" s="45"/>
      <c r="I922" s="278"/>
      <c r="J922" s="45"/>
      <c r="K922" s="66"/>
      <c r="L922" s="66"/>
    </row>
    <row r="923" spans="1:12" x14ac:dyDescent="0.2">
      <c r="A923" s="41"/>
      <c r="B923" s="2"/>
      <c r="E923" s="279"/>
      <c r="F923" s="280"/>
      <c r="G923" s="45"/>
      <c r="H923" s="45"/>
      <c r="I923" s="278"/>
      <c r="J923" s="45"/>
      <c r="K923" s="66"/>
      <c r="L923" s="66"/>
    </row>
    <row r="924" spans="1:12" x14ac:dyDescent="0.2">
      <c r="A924" s="41"/>
      <c r="B924" s="2"/>
      <c r="E924" s="279"/>
      <c r="F924" s="280"/>
      <c r="G924" s="45"/>
      <c r="H924" s="45"/>
      <c r="I924" s="278"/>
      <c r="J924" s="45"/>
      <c r="K924" s="66"/>
      <c r="L924" s="66"/>
    </row>
    <row r="925" spans="1:12" x14ac:dyDescent="0.2">
      <c r="A925" s="41"/>
      <c r="B925" s="2"/>
      <c r="E925" s="279"/>
      <c r="F925" s="280"/>
      <c r="G925" s="45"/>
      <c r="H925" s="45"/>
      <c r="I925" s="278"/>
      <c r="J925" s="45"/>
      <c r="K925" s="66"/>
      <c r="L925" s="66"/>
    </row>
    <row r="926" spans="1:12" x14ac:dyDescent="0.2">
      <c r="A926" s="41"/>
      <c r="B926" s="2"/>
      <c r="E926" s="279"/>
      <c r="F926" s="280"/>
      <c r="G926" s="45"/>
      <c r="H926" s="45"/>
      <c r="I926" s="278"/>
      <c r="J926" s="45"/>
      <c r="K926" s="66"/>
      <c r="L926" s="66"/>
    </row>
    <row r="927" spans="1:12" x14ac:dyDescent="0.2">
      <c r="A927" s="41"/>
      <c r="B927" s="2"/>
      <c r="E927" s="279"/>
      <c r="F927" s="280"/>
      <c r="G927" s="45"/>
      <c r="H927" s="45"/>
      <c r="I927" s="278"/>
      <c r="J927" s="45"/>
      <c r="K927" s="66"/>
      <c r="L927" s="66"/>
    </row>
    <row r="928" spans="1:12" x14ac:dyDescent="0.2">
      <c r="A928" s="41"/>
      <c r="B928" s="2"/>
      <c r="E928" s="279"/>
      <c r="F928" s="280"/>
      <c r="G928" s="45"/>
      <c r="H928" s="45"/>
      <c r="I928" s="278"/>
      <c r="J928" s="45"/>
      <c r="K928" s="66"/>
      <c r="L928" s="66"/>
    </row>
    <row r="929" spans="1:12" x14ac:dyDescent="0.2">
      <c r="A929" s="41"/>
      <c r="B929" s="2"/>
      <c r="E929" s="279"/>
      <c r="F929" s="280"/>
      <c r="G929" s="45"/>
      <c r="H929" s="45"/>
      <c r="I929" s="278"/>
      <c r="J929" s="45"/>
      <c r="K929" s="66"/>
      <c r="L929" s="66"/>
    </row>
    <row r="930" spans="1:12" x14ac:dyDescent="0.2">
      <c r="A930" s="41"/>
      <c r="B930" s="2"/>
      <c r="E930" s="279"/>
      <c r="F930" s="280"/>
      <c r="G930" s="45"/>
      <c r="H930" s="45"/>
      <c r="I930" s="278"/>
      <c r="J930" s="45"/>
      <c r="K930" s="66"/>
      <c r="L930" s="66"/>
    </row>
    <row r="931" spans="1:12" x14ac:dyDescent="0.2">
      <c r="A931" s="41"/>
      <c r="B931" s="2"/>
      <c r="E931" s="279"/>
      <c r="F931" s="280"/>
      <c r="G931" s="45"/>
      <c r="H931" s="45"/>
      <c r="I931" s="278"/>
      <c r="J931" s="45"/>
      <c r="K931" s="66"/>
      <c r="L931" s="66"/>
    </row>
    <row r="932" spans="1:12" x14ac:dyDescent="0.2">
      <c r="A932" s="41"/>
      <c r="B932" s="2"/>
      <c r="E932" s="279"/>
      <c r="F932" s="280"/>
      <c r="G932" s="45"/>
      <c r="H932" s="45"/>
      <c r="I932" s="278"/>
      <c r="J932" s="45"/>
      <c r="K932" s="66"/>
      <c r="L932" s="66"/>
    </row>
    <row r="933" spans="1:12" x14ac:dyDescent="0.2">
      <c r="A933" s="41"/>
      <c r="B933" s="2"/>
      <c r="E933" s="279"/>
      <c r="F933" s="280"/>
      <c r="G933" s="45"/>
      <c r="H933" s="45"/>
      <c r="I933" s="278"/>
      <c r="J933" s="45"/>
      <c r="K933" s="66"/>
      <c r="L933" s="66"/>
    </row>
    <row r="934" spans="1:12" x14ac:dyDescent="0.2">
      <c r="A934" s="41"/>
      <c r="B934" s="2"/>
      <c r="E934" s="279"/>
      <c r="F934" s="280"/>
      <c r="G934" s="45"/>
      <c r="H934" s="45"/>
      <c r="I934" s="278"/>
      <c r="J934" s="45"/>
      <c r="K934" s="66"/>
      <c r="L934" s="66"/>
    </row>
    <row r="935" spans="1:12" x14ac:dyDescent="0.2">
      <c r="A935" s="41"/>
      <c r="B935" s="2"/>
      <c r="E935" s="279"/>
      <c r="F935" s="280"/>
      <c r="G935" s="45"/>
      <c r="H935" s="45"/>
      <c r="I935" s="278"/>
      <c r="J935" s="45"/>
      <c r="K935" s="66"/>
      <c r="L935" s="66"/>
    </row>
    <row r="936" spans="1:12" x14ac:dyDescent="0.2">
      <c r="A936" s="41"/>
      <c r="B936" s="2"/>
      <c r="E936" s="279"/>
      <c r="F936" s="280"/>
      <c r="G936" s="45"/>
      <c r="H936" s="45"/>
      <c r="I936" s="278"/>
      <c r="J936" s="45"/>
      <c r="K936" s="66"/>
      <c r="L936" s="66"/>
    </row>
    <row r="937" spans="1:12" x14ac:dyDescent="0.2">
      <c r="A937" s="41"/>
      <c r="B937" s="2"/>
      <c r="E937" s="279"/>
      <c r="F937" s="280"/>
      <c r="G937" s="45"/>
      <c r="H937" s="45"/>
      <c r="I937" s="278"/>
      <c r="J937" s="45"/>
      <c r="K937" s="66"/>
      <c r="L937" s="66"/>
    </row>
    <row r="938" spans="1:12" x14ac:dyDescent="0.2">
      <c r="A938" s="41"/>
      <c r="B938" s="2"/>
      <c r="E938" s="279"/>
      <c r="F938" s="280"/>
      <c r="G938" s="45"/>
      <c r="H938" s="45"/>
      <c r="I938" s="278"/>
      <c r="J938" s="45"/>
      <c r="K938" s="66"/>
      <c r="L938" s="66"/>
    </row>
    <row r="939" spans="1:12" x14ac:dyDescent="0.2">
      <c r="A939" s="41"/>
      <c r="B939" s="2"/>
      <c r="E939" s="279"/>
      <c r="F939" s="280"/>
      <c r="G939" s="45"/>
      <c r="H939" s="45"/>
      <c r="I939" s="278"/>
      <c r="J939" s="45"/>
      <c r="K939" s="66"/>
      <c r="L939" s="66"/>
    </row>
    <row r="940" spans="1:12" x14ac:dyDescent="0.2">
      <c r="A940" s="41"/>
      <c r="B940" s="2"/>
      <c r="E940" s="279"/>
      <c r="F940" s="280"/>
      <c r="G940" s="45"/>
      <c r="H940" s="45"/>
      <c r="I940" s="278"/>
      <c r="J940" s="45"/>
      <c r="K940" s="66"/>
      <c r="L940" s="66"/>
    </row>
    <row r="941" spans="1:12" x14ac:dyDescent="0.2">
      <c r="A941" s="41"/>
      <c r="B941" s="2"/>
      <c r="E941" s="279"/>
      <c r="F941" s="280"/>
      <c r="G941" s="45"/>
      <c r="H941" s="45"/>
      <c r="I941" s="278"/>
      <c r="J941" s="45"/>
      <c r="K941" s="66"/>
      <c r="L941" s="66"/>
    </row>
    <row r="942" spans="1:12" x14ac:dyDescent="0.2">
      <c r="A942" s="41"/>
      <c r="B942" s="2"/>
      <c r="E942" s="279"/>
      <c r="F942" s="280"/>
      <c r="G942" s="45"/>
      <c r="H942" s="45"/>
      <c r="I942" s="278"/>
      <c r="J942" s="45"/>
      <c r="K942" s="66"/>
      <c r="L942" s="66"/>
    </row>
    <row r="943" spans="1:12" x14ac:dyDescent="0.2">
      <c r="A943" s="41"/>
      <c r="B943" s="2"/>
      <c r="E943" s="279"/>
      <c r="F943" s="280"/>
      <c r="G943" s="45"/>
      <c r="H943" s="45"/>
      <c r="I943" s="278"/>
      <c r="J943" s="45"/>
      <c r="K943" s="66"/>
      <c r="L943" s="66"/>
    </row>
    <row r="944" spans="1:12" x14ac:dyDescent="0.2">
      <c r="A944" s="41"/>
      <c r="B944" s="2"/>
      <c r="E944" s="279"/>
      <c r="F944" s="280"/>
      <c r="G944" s="45"/>
      <c r="H944" s="45"/>
      <c r="I944" s="278"/>
      <c r="J944" s="45"/>
      <c r="K944" s="66"/>
      <c r="L944" s="66"/>
    </row>
    <row r="945" spans="1:12" x14ac:dyDescent="0.2">
      <c r="A945" s="41"/>
      <c r="B945" s="2"/>
      <c r="E945" s="279"/>
      <c r="F945" s="280"/>
      <c r="G945" s="45"/>
      <c r="H945" s="45"/>
      <c r="I945" s="278"/>
      <c r="J945" s="45"/>
      <c r="K945" s="66"/>
      <c r="L945" s="66"/>
    </row>
    <row r="946" spans="1:12" x14ac:dyDescent="0.2">
      <c r="A946" s="41"/>
      <c r="B946" s="2"/>
      <c r="E946" s="279"/>
      <c r="F946" s="280"/>
      <c r="G946" s="45"/>
      <c r="H946" s="45"/>
      <c r="I946" s="278"/>
      <c r="J946" s="45"/>
      <c r="K946" s="66"/>
      <c r="L946" s="66"/>
    </row>
    <row r="947" spans="1:12" x14ac:dyDescent="0.2">
      <c r="A947" s="41"/>
      <c r="B947" s="2"/>
      <c r="E947" s="279"/>
      <c r="F947" s="280"/>
      <c r="G947" s="45"/>
      <c r="H947" s="45"/>
      <c r="I947" s="278"/>
      <c r="J947" s="45"/>
      <c r="K947" s="66"/>
      <c r="L947" s="66"/>
    </row>
    <row r="948" spans="1:12" x14ac:dyDescent="0.2">
      <c r="A948" s="41"/>
      <c r="B948" s="2"/>
      <c r="E948" s="279"/>
      <c r="F948" s="280"/>
      <c r="G948" s="45"/>
      <c r="H948" s="45"/>
      <c r="I948" s="278"/>
      <c r="J948" s="45"/>
      <c r="K948" s="66"/>
      <c r="L948" s="66"/>
    </row>
    <row r="949" spans="1:12" x14ac:dyDescent="0.2">
      <c r="A949" s="41"/>
      <c r="B949" s="2"/>
      <c r="E949" s="279"/>
      <c r="F949" s="280"/>
      <c r="G949" s="45"/>
      <c r="H949" s="45"/>
      <c r="I949" s="278"/>
      <c r="J949" s="45"/>
      <c r="K949" s="66"/>
      <c r="L949" s="66"/>
    </row>
    <row r="950" spans="1:12" x14ac:dyDescent="0.2">
      <c r="A950" s="41"/>
      <c r="B950" s="2"/>
      <c r="E950" s="279"/>
      <c r="F950" s="280"/>
      <c r="G950" s="45"/>
      <c r="H950" s="45"/>
      <c r="I950" s="278"/>
      <c r="J950" s="45"/>
      <c r="K950" s="66"/>
      <c r="L950" s="66"/>
    </row>
    <row r="951" spans="1:12" x14ac:dyDescent="0.2">
      <c r="A951" s="41"/>
      <c r="B951" s="2"/>
      <c r="E951" s="279"/>
      <c r="F951" s="280"/>
      <c r="G951" s="45"/>
      <c r="H951" s="45"/>
      <c r="I951" s="278"/>
      <c r="J951" s="45"/>
      <c r="K951" s="66"/>
      <c r="L951" s="66"/>
    </row>
    <row r="952" spans="1:12" x14ac:dyDescent="0.2">
      <c r="A952" s="41"/>
      <c r="B952" s="2"/>
      <c r="E952" s="279"/>
      <c r="F952" s="280"/>
      <c r="G952" s="45"/>
      <c r="H952" s="45"/>
      <c r="I952" s="278"/>
      <c r="J952" s="45"/>
      <c r="K952" s="66"/>
      <c r="L952" s="66"/>
    </row>
    <row r="953" spans="1:12" x14ac:dyDescent="0.2">
      <c r="A953" s="41"/>
      <c r="B953" s="2"/>
      <c r="E953" s="279"/>
      <c r="F953" s="280"/>
      <c r="G953" s="45"/>
      <c r="H953" s="45"/>
      <c r="I953" s="278"/>
      <c r="J953" s="45"/>
      <c r="K953" s="66"/>
      <c r="L953" s="66"/>
    </row>
    <row r="954" spans="1:12" x14ac:dyDescent="0.2">
      <c r="A954" s="41"/>
      <c r="B954" s="2"/>
      <c r="E954" s="279"/>
      <c r="F954" s="280"/>
      <c r="G954" s="45"/>
      <c r="H954" s="45"/>
      <c r="I954" s="278"/>
      <c r="J954" s="45"/>
      <c r="K954" s="66"/>
      <c r="L954" s="66"/>
    </row>
    <row r="955" spans="1:12" x14ac:dyDescent="0.2">
      <c r="A955" s="41"/>
      <c r="B955" s="2"/>
      <c r="E955" s="279"/>
      <c r="F955" s="280"/>
      <c r="G955" s="45"/>
      <c r="H955" s="45"/>
      <c r="I955" s="278"/>
      <c r="J955" s="45"/>
      <c r="K955" s="66"/>
      <c r="L955" s="66"/>
    </row>
    <row r="956" spans="1:12" x14ac:dyDescent="0.2">
      <c r="A956" s="41"/>
      <c r="B956" s="2"/>
      <c r="E956" s="279"/>
      <c r="F956" s="280"/>
      <c r="G956" s="45"/>
      <c r="H956" s="45"/>
      <c r="I956" s="278"/>
      <c r="J956" s="45"/>
      <c r="K956" s="66"/>
      <c r="L956" s="66"/>
    </row>
    <row r="957" spans="1:12" x14ac:dyDescent="0.2">
      <c r="A957" s="41"/>
      <c r="B957" s="2"/>
      <c r="E957" s="279"/>
      <c r="F957" s="280"/>
      <c r="G957" s="45"/>
      <c r="H957" s="45"/>
      <c r="I957" s="278"/>
      <c r="J957" s="45"/>
      <c r="K957" s="66"/>
      <c r="L957" s="66"/>
    </row>
    <row r="958" spans="1:12" x14ac:dyDescent="0.2">
      <c r="A958" s="41"/>
      <c r="B958" s="2"/>
      <c r="E958" s="279"/>
      <c r="F958" s="280"/>
      <c r="G958" s="45"/>
      <c r="H958" s="45"/>
      <c r="I958" s="278"/>
      <c r="J958" s="45"/>
      <c r="K958" s="66"/>
      <c r="L958" s="66"/>
    </row>
    <row r="959" spans="1:12" x14ac:dyDescent="0.2">
      <c r="A959" s="41"/>
      <c r="B959" s="2"/>
      <c r="E959" s="279"/>
      <c r="F959" s="280"/>
      <c r="G959" s="45"/>
      <c r="H959" s="45"/>
      <c r="I959" s="278"/>
      <c r="J959" s="45"/>
      <c r="K959" s="66"/>
      <c r="L959" s="66"/>
    </row>
    <row r="960" spans="1:12" x14ac:dyDescent="0.2">
      <c r="A960" s="41"/>
      <c r="B960" s="2"/>
      <c r="E960" s="279"/>
      <c r="F960" s="280"/>
      <c r="G960" s="45"/>
      <c r="H960" s="45"/>
      <c r="I960" s="278"/>
      <c r="J960" s="45"/>
      <c r="K960" s="66"/>
      <c r="L960" s="66"/>
    </row>
    <row r="961" spans="1:12" x14ac:dyDescent="0.2">
      <c r="A961" s="41"/>
      <c r="B961" s="2"/>
      <c r="E961" s="279"/>
      <c r="F961" s="280"/>
      <c r="G961" s="45"/>
      <c r="H961" s="45"/>
      <c r="I961" s="278"/>
      <c r="J961" s="45"/>
      <c r="K961" s="66"/>
      <c r="L961" s="66"/>
    </row>
    <row r="962" spans="1:12" x14ac:dyDescent="0.2">
      <c r="A962" s="41"/>
      <c r="B962" s="2"/>
      <c r="E962" s="279"/>
      <c r="F962" s="280"/>
      <c r="G962" s="45"/>
      <c r="H962" s="45"/>
      <c r="I962" s="278"/>
      <c r="J962" s="45"/>
      <c r="K962" s="66"/>
      <c r="L962" s="66"/>
    </row>
    <row r="963" spans="1:12" x14ac:dyDescent="0.2">
      <c r="A963" s="41"/>
      <c r="B963" s="2"/>
      <c r="E963" s="279"/>
      <c r="F963" s="280"/>
      <c r="G963" s="45"/>
      <c r="H963" s="45"/>
      <c r="I963" s="278"/>
      <c r="J963" s="45"/>
      <c r="K963" s="66"/>
      <c r="L963" s="66"/>
    </row>
    <row r="964" spans="1:12" x14ac:dyDescent="0.2">
      <c r="A964" s="41"/>
      <c r="B964" s="2"/>
      <c r="E964" s="279"/>
      <c r="F964" s="280"/>
      <c r="G964" s="45"/>
      <c r="H964" s="45"/>
      <c r="I964" s="278"/>
      <c r="J964" s="45"/>
      <c r="K964" s="66"/>
      <c r="L964" s="66"/>
    </row>
    <row r="965" spans="1:12" x14ac:dyDescent="0.2">
      <c r="A965" s="41"/>
      <c r="B965" s="2"/>
      <c r="E965" s="279"/>
      <c r="F965" s="280"/>
      <c r="G965" s="45"/>
      <c r="H965" s="45"/>
      <c r="I965" s="278"/>
      <c r="J965" s="45"/>
      <c r="K965" s="66"/>
      <c r="L965" s="66"/>
    </row>
    <row r="966" spans="1:12" x14ac:dyDescent="0.2">
      <c r="A966" s="41"/>
      <c r="B966" s="2"/>
      <c r="E966" s="279"/>
      <c r="F966" s="280"/>
      <c r="G966" s="45"/>
      <c r="H966" s="45"/>
      <c r="I966" s="278"/>
      <c r="J966" s="45"/>
      <c r="K966" s="66"/>
      <c r="L966" s="66"/>
    </row>
    <row r="967" spans="1:12" x14ac:dyDescent="0.2">
      <c r="A967" s="41"/>
      <c r="B967" s="2"/>
      <c r="E967" s="279"/>
      <c r="F967" s="280"/>
      <c r="G967" s="45"/>
      <c r="H967" s="45"/>
      <c r="I967" s="278"/>
      <c r="J967" s="45"/>
      <c r="K967" s="66"/>
      <c r="L967" s="66"/>
    </row>
    <row r="968" spans="1:12" x14ac:dyDescent="0.2">
      <c r="A968" s="41"/>
      <c r="B968" s="2"/>
      <c r="E968" s="279"/>
      <c r="F968" s="280"/>
      <c r="G968" s="45"/>
      <c r="H968" s="45"/>
      <c r="I968" s="278"/>
      <c r="J968" s="45"/>
      <c r="K968" s="66"/>
      <c r="L968" s="66"/>
    </row>
    <row r="969" spans="1:12" x14ac:dyDescent="0.2">
      <c r="A969" s="41"/>
      <c r="B969" s="2"/>
      <c r="E969" s="279"/>
      <c r="F969" s="280"/>
      <c r="G969" s="45"/>
      <c r="H969" s="45"/>
      <c r="I969" s="278"/>
      <c r="J969" s="45"/>
      <c r="K969" s="66"/>
      <c r="L969" s="66"/>
    </row>
    <row r="970" spans="1:12" x14ac:dyDescent="0.2">
      <c r="A970" s="41"/>
      <c r="B970" s="2"/>
      <c r="E970" s="279"/>
      <c r="F970" s="280"/>
      <c r="G970" s="45"/>
      <c r="H970" s="45"/>
      <c r="I970" s="278"/>
      <c r="J970" s="45"/>
      <c r="K970" s="66"/>
      <c r="L970" s="66"/>
    </row>
    <row r="971" spans="1:12" x14ac:dyDescent="0.2">
      <c r="A971" s="41"/>
      <c r="B971" s="2"/>
      <c r="E971" s="279"/>
      <c r="F971" s="280"/>
      <c r="G971" s="45"/>
      <c r="H971" s="45"/>
      <c r="I971" s="278"/>
      <c r="J971" s="45"/>
      <c r="K971" s="66"/>
      <c r="L971" s="66"/>
    </row>
    <row r="972" spans="1:12" x14ac:dyDescent="0.2">
      <c r="A972" s="41"/>
      <c r="B972" s="2"/>
      <c r="E972" s="279"/>
      <c r="F972" s="280"/>
      <c r="G972" s="45"/>
      <c r="H972" s="45"/>
      <c r="I972" s="278"/>
      <c r="J972" s="45"/>
      <c r="K972" s="66"/>
      <c r="L972" s="66"/>
    </row>
    <row r="973" spans="1:12" x14ac:dyDescent="0.2">
      <c r="A973" s="41"/>
      <c r="B973" s="2"/>
      <c r="E973" s="279"/>
      <c r="F973" s="280"/>
      <c r="G973" s="45"/>
      <c r="H973" s="45"/>
      <c r="I973" s="278"/>
      <c r="J973" s="45"/>
      <c r="K973" s="66"/>
      <c r="L973" s="66"/>
    </row>
    <row r="974" spans="1:12" x14ac:dyDescent="0.2">
      <c r="A974" s="41"/>
      <c r="B974" s="2"/>
      <c r="E974" s="279"/>
      <c r="F974" s="280"/>
      <c r="G974" s="45"/>
      <c r="H974" s="45"/>
      <c r="I974" s="278"/>
      <c r="J974" s="45"/>
      <c r="K974" s="66"/>
      <c r="L974" s="66"/>
    </row>
    <row r="975" spans="1:12" x14ac:dyDescent="0.2">
      <c r="A975" s="41"/>
      <c r="B975" s="2"/>
      <c r="E975" s="279"/>
      <c r="F975" s="280"/>
      <c r="G975" s="45"/>
      <c r="H975" s="45"/>
      <c r="I975" s="278"/>
      <c r="J975" s="45"/>
      <c r="K975" s="66"/>
      <c r="L975" s="66"/>
    </row>
    <row r="976" spans="1:12" x14ac:dyDescent="0.2">
      <c r="A976" s="41"/>
      <c r="B976" s="2"/>
      <c r="E976" s="279"/>
      <c r="F976" s="280"/>
      <c r="G976" s="45"/>
      <c r="H976" s="45"/>
      <c r="I976" s="278"/>
      <c r="J976" s="45"/>
      <c r="K976" s="66"/>
      <c r="L976" s="66"/>
    </row>
    <row r="977" spans="1:12" x14ac:dyDescent="0.2">
      <c r="A977" s="41"/>
      <c r="B977" s="2"/>
      <c r="E977" s="279"/>
      <c r="F977" s="280"/>
      <c r="G977" s="45"/>
      <c r="H977" s="45"/>
      <c r="I977" s="278"/>
      <c r="J977" s="45"/>
      <c r="K977" s="66"/>
      <c r="L977" s="66"/>
    </row>
    <row r="978" spans="1:12" x14ac:dyDescent="0.2">
      <c r="A978" s="41"/>
      <c r="B978" s="2"/>
      <c r="E978" s="279"/>
      <c r="F978" s="280"/>
      <c r="G978" s="45"/>
      <c r="H978" s="45"/>
      <c r="I978" s="278"/>
      <c r="J978" s="45"/>
      <c r="K978" s="66"/>
      <c r="L978" s="66"/>
    </row>
    <row r="979" spans="1:12" x14ac:dyDescent="0.2">
      <c r="A979" s="41"/>
      <c r="B979" s="2"/>
      <c r="E979" s="279"/>
      <c r="F979" s="280"/>
      <c r="G979" s="45"/>
      <c r="H979" s="45"/>
      <c r="I979" s="278"/>
      <c r="J979" s="45"/>
      <c r="K979" s="66"/>
      <c r="L979" s="66"/>
    </row>
    <row r="980" spans="1:12" x14ac:dyDescent="0.2">
      <c r="A980" s="41"/>
      <c r="B980" s="2"/>
      <c r="E980" s="279"/>
      <c r="F980" s="280"/>
      <c r="G980" s="45"/>
      <c r="H980" s="45"/>
      <c r="I980" s="278"/>
      <c r="J980" s="45"/>
      <c r="K980" s="66"/>
      <c r="L980" s="66"/>
    </row>
    <row r="981" spans="1:12" x14ac:dyDescent="0.2">
      <c r="A981" s="41"/>
      <c r="B981" s="2"/>
      <c r="E981" s="279"/>
      <c r="F981" s="280"/>
      <c r="G981" s="45"/>
      <c r="H981" s="45"/>
      <c r="I981" s="278"/>
      <c r="J981" s="45"/>
      <c r="K981" s="66"/>
      <c r="L981" s="66"/>
    </row>
    <row r="982" spans="1:12" x14ac:dyDescent="0.2">
      <c r="A982" s="41"/>
      <c r="B982" s="2"/>
      <c r="E982" s="279"/>
      <c r="F982" s="280"/>
      <c r="G982" s="45"/>
      <c r="H982" s="45"/>
      <c r="I982" s="278"/>
      <c r="J982" s="45"/>
      <c r="K982" s="66"/>
      <c r="L982" s="66"/>
    </row>
    <row r="983" spans="1:12" x14ac:dyDescent="0.2">
      <c r="A983" s="41"/>
      <c r="B983" s="2"/>
      <c r="E983" s="279"/>
      <c r="F983" s="280"/>
      <c r="G983" s="45"/>
      <c r="H983" s="45"/>
      <c r="I983" s="278"/>
      <c r="J983" s="45"/>
      <c r="K983" s="66"/>
      <c r="L983" s="66"/>
    </row>
    <row r="984" spans="1:12" x14ac:dyDescent="0.2">
      <c r="A984" s="41"/>
      <c r="B984" s="2"/>
      <c r="E984" s="279"/>
      <c r="F984" s="280"/>
      <c r="G984" s="45"/>
      <c r="H984" s="45"/>
      <c r="I984" s="278"/>
      <c r="J984" s="45"/>
      <c r="K984" s="66"/>
      <c r="L984" s="66"/>
    </row>
    <row r="985" spans="1:12" x14ac:dyDescent="0.2">
      <c r="A985" s="41"/>
      <c r="B985" s="2"/>
      <c r="E985" s="279"/>
      <c r="F985" s="280"/>
      <c r="G985" s="45"/>
      <c r="H985" s="45"/>
      <c r="I985" s="278"/>
      <c r="J985" s="45"/>
      <c r="K985" s="66"/>
      <c r="L985" s="66"/>
    </row>
    <row r="986" spans="1:12" x14ac:dyDescent="0.2">
      <c r="A986" s="41"/>
      <c r="B986" s="2"/>
      <c r="E986" s="279"/>
      <c r="F986" s="280"/>
      <c r="G986" s="45"/>
      <c r="H986" s="45"/>
      <c r="I986" s="278"/>
      <c r="J986" s="45"/>
      <c r="K986" s="66"/>
      <c r="L986" s="66"/>
    </row>
    <row r="987" spans="1:12" x14ac:dyDescent="0.2">
      <c r="A987" s="41"/>
      <c r="B987" s="2"/>
      <c r="E987" s="279"/>
      <c r="F987" s="280"/>
      <c r="G987" s="45"/>
      <c r="H987" s="45"/>
      <c r="I987" s="278"/>
      <c r="J987" s="45"/>
      <c r="K987" s="66"/>
      <c r="L987" s="66"/>
    </row>
    <row r="988" spans="1:12" x14ac:dyDescent="0.2">
      <c r="A988" s="41"/>
      <c r="B988" s="2"/>
      <c r="E988" s="279"/>
      <c r="F988" s="280"/>
      <c r="G988" s="45"/>
      <c r="H988" s="45"/>
      <c r="I988" s="278"/>
      <c r="J988" s="45"/>
      <c r="K988" s="66"/>
      <c r="L988" s="66"/>
    </row>
    <row r="989" spans="1:12" x14ac:dyDescent="0.2">
      <c r="A989" s="41"/>
      <c r="B989" s="2"/>
      <c r="E989" s="279"/>
      <c r="F989" s="280"/>
      <c r="G989" s="45"/>
      <c r="H989" s="45"/>
      <c r="I989" s="278"/>
      <c r="J989" s="45"/>
      <c r="K989" s="66"/>
      <c r="L989" s="66"/>
    </row>
    <row r="990" spans="1:12" x14ac:dyDescent="0.2">
      <c r="A990" s="41"/>
      <c r="B990" s="2"/>
      <c r="E990" s="279"/>
      <c r="F990" s="280"/>
      <c r="G990" s="45"/>
      <c r="H990" s="45"/>
      <c r="I990" s="278"/>
      <c r="J990" s="45"/>
      <c r="K990" s="66"/>
      <c r="L990" s="66"/>
    </row>
    <row r="991" spans="1:12" x14ac:dyDescent="0.2">
      <c r="A991" s="41"/>
      <c r="B991" s="2"/>
      <c r="E991" s="279"/>
      <c r="F991" s="280"/>
      <c r="G991" s="45"/>
      <c r="H991" s="45"/>
      <c r="I991" s="278"/>
      <c r="J991" s="45"/>
      <c r="K991" s="66"/>
      <c r="L991" s="66"/>
    </row>
    <row r="992" spans="1:12" x14ac:dyDescent="0.2">
      <c r="A992" s="41"/>
      <c r="B992" s="2"/>
      <c r="E992" s="279"/>
      <c r="F992" s="280"/>
      <c r="G992" s="45"/>
      <c r="H992" s="45"/>
      <c r="I992" s="278"/>
      <c r="J992" s="45"/>
      <c r="K992" s="66"/>
      <c r="L992" s="66"/>
    </row>
    <row r="993" spans="1:12" x14ac:dyDescent="0.2">
      <c r="A993" s="41"/>
      <c r="B993" s="2"/>
      <c r="E993" s="279"/>
      <c r="F993" s="280"/>
      <c r="G993" s="45"/>
      <c r="H993" s="45"/>
      <c r="I993" s="278"/>
      <c r="J993" s="45"/>
      <c r="K993" s="66"/>
      <c r="L993" s="66"/>
    </row>
    <row r="994" spans="1:12" x14ac:dyDescent="0.2">
      <c r="A994" s="41"/>
      <c r="B994" s="2"/>
      <c r="E994" s="279"/>
      <c r="F994" s="280"/>
      <c r="G994" s="45"/>
      <c r="H994" s="45"/>
      <c r="I994" s="278"/>
      <c r="J994" s="45"/>
      <c r="K994" s="66"/>
      <c r="L994" s="66"/>
    </row>
    <row r="995" spans="1:12" x14ac:dyDescent="0.2">
      <c r="A995" s="41"/>
      <c r="B995" s="2"/>
      <c r="E995" s="279"/>
      <c r="F995" s="280"/>
      <c r="G995" s="45"/>
      <c r="H995" s="45"/>
      <c r="I995" s="278"/>
      <c r="J995" s="45"/>
      <c r="K995" s="66"/>
      <c r="L995" s="66"/>
    </row>
    <row r="996" spans="1:12" x14ac:dyDescent="0.2">
      <c r="A996" s="41"/>
      <c r="B996" s="2"/>
      <c r="E996" s="279"/>
      <c r="F996" s="280"/>
      <c r="G996" s="45"/>
      <c r="H996" s="45"/>
      <c r="I996" s="278"/>
      <c r="J996" s="45"/>
      <c r="K996" s="66"/>
      <c r="L996" s="66"/>
    </row>
    <row r="997" spans="1:12" x14ac:dyDescent="0.2">
      <c r="A997" s="41"/>
      <c r="B997" s="2"/>
      <c r="E997" s="279"/>
      <c r="F997" s="280"/>
      <c r="G997" s="45"/>
      <c r="H997" s="45"/>
      <c r="I997" s="278"/>
      <c r="J997" s="45"/>
      <c r="K997" s="66"/>
      <c r="L997" s="66"/>
    </row>
    <row r="998" spans="1:12" x14ac:dyDescent="0.2">
      <c r="A998" s="41"/>
      <c r="B998" s="2"/>
      <c r="E998" s="279"/>
      <c r="F998" s="280"/>
      <c r="G998" s="45"/>
      <c r="H998" s="45"/>
      <c r="I998" s="278"/>
      <c r="J998" s="45"/>
      <c r="K998" s="66"/>
      <c r="L998" s="66"/>
    </row>
    <row r="999" spans="1:12" x14ac:dyDescent="0.2">
      <c r="A999" s="41"/>
      <c r="B999" s="2"/>
      <c r="E999" s="279"/>
      <c r="F999" s="280"/>
      <c r="G999" s="45"/>
      <c r="H999" s="45"/>
      <c r="I999" s="278"/>
      <c r="J999" s="45"/>
      <c r="K999" s="66"/>
      <c r="L999" s="66"/>
    </row>
    <row r="1000" spans="1:12" x14ac:dyDescent="0.2">
      <c r="A1000" s="41"/>
      <c r="B1000" s="2"/>
      <c r="E1000" s="279"/>
      <c r="F1000" s="280"/>
      <c r="G1000" s="45"/>
      <c r="H1000" s="45"/>
      <c r="I1000" s="278"/>
      <c r="J1000" s="45"/>
      <c r="K1000" s="66"/>
      <c r="L1000" s="66"/>
    </row>
    <row r="1001" spans="1:12" x14ac:dyDescent="0.2">
      <c r="A1001" s="41"/>
      <c r="B1001" s="2"/>
      <c r="E1001" s="279"/>
      <c r="F1001" s="280"/>
      <c r="G1001" s="45"/>
      <c r="H1001" s="45"/>
      <c r="I1001" s="278"/>
      <c r="J1001" s="45"/>
      <c r="K1001" s="66"/>
      <c r="L1001" s="66"/>
    </row>
    <row r="1002" spans="1:12" x14ac:dyDescent="0.2">
      <c r="A1002" s="41"/>
      <c r="B1002" s="2"/>
      <c r="E1002" s="279"/>
      <c r="F1002" s="280"/>
      <c r="G1002" s="45"/>
      <c r="H1002" s="45"/>
      <c r="I1002" s="278"/>
      <c r="J1002" s="45"/>
      <c r="K1002" s="66"/>
      <c r="L1002" s="66"/>
    </row>
    <row r="1003" spans="1:12" x14ac:dyDescent="0.2">
      <c r="A1003" s="41"/>
      <c r="B1003" s="2"/>
      <c r="E1003" s="279"/>
      <c r="F1003" s="280"/>
      <c r="G1003" s="45"/>
      <c r="H1003" s="45"/>
      <c r="I1003" s="278"/>
      <c r="J1003" s="45"/>
      <c r="K1003" s="66"/>
      <c r="L1003" s="66"/>
    </row>
    <row r="1004" spans="1:12" x14ac:dyDescent="0.2">
      <c r="A1004" s="41"/>
      <c r="B1004" s="2"/>
      <c r="E1004" s="279"/>
      <c r="F1004" s="280"/>
      <c r="G1004" s="45"/>
      <c r="H1004" s="45"/>
      <c r="I1004" s="278"/>
      <c r="J1004" s="45"/>
      <c r="K1004" s="66"/>
      <c r="L1004" s="66"/>
    </row>
    <row r="1005" spans="1:12" x14ac:dyDescent="0.2">
      <c r="A1005" s="41"/>
      <c r="B1005" s="2"/>
      <c r="E1005" s="279"/>
      <c r="F1005" s="280"/>
      <c r="G1005" s="45"/>
      <c r="H1005" s="45"/>
      <c r="I1005" s="278"/>
      <c r="J1005" s="45"/>
      <c r="K1005" s="66"/>
      <c r="L1005" s="66"/>
    </row>
    <row r="1006" spans="1:12" x14ac:dyDescent="0.2">
      <c r="A1006" s="41"/>
      <c r="B1006" s="2"/>
      <c r="E1006" s="279"/>
      <c r="F1006" s="280"/>
      <c r="G1006" s="45"/>
      <c r="H1006" s="45"/>
      <c r="I1006" s="278"/>
      <c r="J1006" s="45"/>
      <c r="K1006" s="66"/>
      <c r="L1006" s="66"/>
    </row>
    <row r="1007" spans="1:12" x14ac:dyDescent="0.2">
      <c r="A1007" s="41"/>
      <c r="B1007" s="2"/>
      <c r="E1007" s="279"/>
      <c r="F1007" s="280"/>
      <c r="G1007" s="45"/>
      <c r="H1007" s="45"/>
      <c r="I1007" s="278"/>
      <c r="J1007" s="45"/>
      <c r="K1007" s="66"/>
      <c r="L1007" s="66"/>
    </row>
    <row r="1008" spans="1:12" x14ac:dyDescent="0.2">
      <c r="A1008" s="41"/>
      <c r="B1008" s="2"/>
      <c r="E1008" s="279"/>
      <c r="F1008" s="280"/>
      <c r="G1008" s="45"/>
      <c r="H1008" s="45"/>
      <c r="I1008" s="278"/>
      <c r="J1008" s="45"/>
      <c r="K1008" s="66"/>
      <c r="L1008" s="66"/>
    </row>
    <row r="1009" spans="1:12" x14ac:dyDescent="0.2">
      <c r="A1009" s="41"/>
      <c r="B1009" s="2"/>
      <c r="E1009" s="279"/>
      <c r="F1009" s="280"/>
      <c r="G1009" s="45"/>
      <c r="H1009" s="45"/>
      <c r="I1009" s="278"/>
      <c r="J1009" s="45"/>
      <c r="K1009" s="66"/>
      <c r="L1009" s="66"/>
    </row>
    <row r="1010" spans="1:12" x14ac:dyDescent="0.2">
      <c r="A1010" s="41"/>
      <c r="B1010" s="2"/>
      <c r="E1010" s="279"/>
      <c r="F1010" s="280"/>
      <c r="G1010" s="45"/>
      <c r="H1010" s="45"/>
      <c r="I1010" s="278"/>
      <c r="J1010" s="45"/>
      <c r="K1010" s="66"/>
      <c r="L1010" s="66"/>
    </row>
    <row r="1011" spans="1:12" x14ac:dyDescent="0.2">
      <c r="A1011" s="41"/>
      <c r="B1011" s="2"/>
      <c r="E1011" s="279"/>
      <c r="F1011" s="280"/>
      <c r="G1011" s="45"/>
      <c r="H1011" s="45"/>
      <c r="I1011" s="278"/>
      <c r="J1011" s="45"/>
      <c r="K1011" s="66"/>
      <c r="L1011" s="66"/>
    </row>
    <row r="1012" spans="1:12" x14ac:dyDescent="0.2">
      <c r="A1012" s="41"/>
      <c r="B1012" s="2"/>
      <c r="E1012" s="279"/>
      <c r="F1012" s="280"/>
      <c r="G1012" s="45"/>
      <c r="H1012" s="45"/>
      <c r="I1012" s="278"/>
      <c r="J1012" s="45"/>
      <c r="K1012" s="66"/>
      <c r="L1012" s="66"/>
    </row>
    <row r="1013" spans="1:12" x14ac:dyDescent="0.2">
      <c r="A1013" s="41"/>
      <c r="B1013" s="2"/>
      <c r="E1013" s="279"/>
      <c r="F1013" s="280"/>
      <c r="G1013" s="45"/>
      <c r="H1013" s="45"/>
      <c r="I1013" s="278"/>
      <c r="J1013" s="45"/>
      <c r="K1013" s="66"/>
      <c r="L1013" s="66"/>
    </row>
    <row r="1014" spans="1:12" x14ac:dyDescent="0.2">
      <c r="A1014" s="41"/>
      <c r="B1014" s="2"/>
      <c r="E1014" s="279"/>
      <c r="F1014" s="280"/>
      <c r="G1014" s="45"/>
      <c r="H1014" s="45"/>
      <c r="I1014" s="278"/>
      <c r="J1014" s="45"/>
      <c r="K1014" s="66"/>
      <c r="L1014" s="66"/>
    </row>
    <row r="1015" spans="1:12" x14ac:dyDescent="0.2">
      <c r="A1015" s="41"/>
      <c r="B1015" s="2"/>
      <c r="E1015" s="279"/>
      <c r="F1015" s="280"/>
      <c r="G1015" s="45"/>
      <c r="H1015" s="45"/>
      <c r="I1015" s="278"/>
      <c r="J1015" s="45"/>
      <c r="K1015" s="66"/>
      <c r="L1015" s="66"/>
    </row>
    <row r="1016" spans="1:12" x14ac:dyDescent="0.2">
      <c r="A1016" s="41"/>
      <c r="B1016" s="2"/>
      <c r="E1016" s="279"/>
      <c r="F1016" s="280"/>
      <c r="G1016" s="45"/>
      <c r="H1016" s="45"/>
      <c r="I1016" s="278"/>
      <c r="J1016" s="45"/>
      <c r="K1016" s="66"/>
      <c r="L1016" s="66"/>
    </row>
    <row r="1017" spans="1:12" x14ac:dyDescent="0.2">
      <c r="A1017" s="41"/>
      <c r="B1017" s="2"/>
      <c r="E1017" s="279"/>
      <c r="F1017" s="280"/>
      <c r="G1017" s="45"/>
      <c r="H1017" s="45"/>
      <c r="I1017" s="278"/>
      <c r="J1017" s="45"/>
      <c r="K1017" s="66"/>
      <c r="L1017" s="66"/>
    </row>
    <row r="1018" spans="1:12" x14ac:dyDescent="0.2">
      <c r="A1018" s="41"/>
      <c r="B1018" s="2"/>
      <c r="E1018" s="279"/>
      <c r="F1018" s="280"/>
      <c r="G1018" s="45"/>
      <c r="H1018" s="45"/>
      <c r="I1018" s="278"/>
      <c r="J1018" s="45"/>
      <c r="K1018" s="66"/>
      <c r="L1018" s="66"/>
    </row>
    <row r="1019" spans="1:12" x14ac:dyDescent="0.2">
      <c r="A1019" s="41"/>
      <c r="B1019" s="2"/>
      <c r="E1019" s="279"/>
      <c r="F1019" s="280"/>
      <c r="G1019" s="45"/>
      <c r="H1019" s="45"/>
      <c r="I1019" s="278"/>
      <c r="J1019" s="45"/>
      <c r="K1019" s="66"/>
      <c r="L1019" s="66"/>
    </row>
    <row r="1020" spans="1:12" x14ac:dyDescent="0.2">
      <c r="A1020" s="41"/>
      <c r="B1020" s="2"/>
      <c r="E1020" s="279"/>
      <c r="F1020" s="280"/>
      <c r="G1020" s="45"/>
      <c r="H1020" s="45"/>
      <c r="I1020" s="278"/>
      <c r="J1020" s="45"/>
      <c r="K1020" s="66"/>
      <c r="L1020" s="66"/>
    </row>
    <row r="1021" spans="1:12" x14ac:dyDescent="0.2">
      <c r="A1021" s="41"/>
      <c r="B1021" s="2"/>
      <c r="E1021" s="279"/>
      <c r="F1021" s="280"/>
      <c r="G1021" s="45"/>
      <c r="H1021" s="45"/>
      <c r="I1021" s="278"/>
      <c r="J1021" s="45"/>
      <c r="K1021" s="66"/>
      <c r="L1021" s="66"/>
    </row>
    <row r="1022" spans="1:12" x14ac:dyDescent="0.2">
      <c r="A1022" s="41"/>
      <c r="B1022" s="2"/>
      <c r="E1022" s="279"/>
      <c r="F1022" s="280"/>
      <c r="G1022" s="45"/>
      <c r="H1022" s="45"/>
      <c r="I1022" s="278"/>
      <c r="J1022" s="45"/>
      <c r="K1022" s="66"/>
      <c r="L1022" s="66"/>
    </row>
    <row r="1023" spans="1:12" x14ac:dyDescent="0.2">
      <c r="A1023" s="41"/>
      <c r="B1023" s="2"/>
      <c r="E1023" s="279"/>
      <c r="F1023" s="280"/>
      <c r="G1023" s="45"/>
      <c r="H1023" s="45"/>
      <c r="I1023" s="278"/>
      <c r="J1023" s="45"/>
      <c r="K1023" s="66"/>
      <c r="L1023" s="66"/>
    </row>
    <row r="1024" spans="1:12" x14ac:dyDescent="0.2">
      <c r="A1024" s="41"/>
      <c r="B1024" s="2"/>
      <c r="E1024" s="279"/>
      <c r="F1024" s="280"/>
      <c r="G1024" s="45"/>
      <c r="H1024" s="45"/>
      <c r="I1024" s="278"/>
      <c r="J1024" s="45"/>
      <c r="K1024" s="66"/>
      <c r="L1024" s="66"/>
    </row>
    <row r="1025" spans="1:12" x14ac:dyDescent="0.2">
      <c r="A1025" s="41"/>
      <c r="B1025" s="2"/>
      <c r="E1025" s="279"/>
      <c r="F1025" s="280"/>
      <c r="G1025" s="45"/>
      <c r="H1025" s="45"/>
      <c r="I1025" s="278"/>
      <c r="J1025" s="45"/>
      <c r="K1025" s="66"/>
      <c r="L1025" s="66"/>
    </row>
    <row r="1026" spans="1:12" x14ac:dyDescent="0.2">
      <c r="A1026" s="41"/>
      <c r="B1026" s="2"/>
      <c r="E1026" s="279"/>
      <c r="F1026" s="280"/>
      <c r="G1026" s="45"/>
      <c r="H1026" s="45"/>
      <c r="I1026" s="278"/>
      <c r="J1026" s="45"/>
      <c r="K1026" s="66"/>
      <c r="L1026" s="66"/>
    </row>
    <row r="1027" spans="1:12" x14ac:dyDescent="0.2">
      <c r="A1027" s="41"/>
      <c r="B1027" s="2"/>
      <c r="E1027" s="279"/>
      <c r="F1027" s="280"/>
      <c r="G1027" s="45"/>
      <c r="H1027" s="45"/>
      <c r="I1027" s="278"/>
      <c r="J1027" s="45"/>
      <c r="K1027" s="66"/>
      <c r="L1027" s="66"/>
    </row>
    <row r="1028" spans="1:12" x14ac:dyDescent="0.2">
      <c r="A1028" s="41"/>
      <c r="B1028" s="2"/>
      <c r="E1028" s="279"/>
      <c r="F1028" s="280"/>
      <c r="G1028" s="45"/>
      <c r="H1028" s="45"/>
      <c r="I1028" s="278"/>
      <c r="J1028" s="45"/>
      <c r="K1028" s="66"/>
      <c r="L1028" s="66"/>
    </row>
    <row r="1029" spans="1:12" x14ac:dyDescent="0.2">
      <c r="A1029" s="41"/>
      <c r="B1029" s="2"/>
      <c r="E1029" s="279"/>
      <c r="F1029" s="280"/>
      <c r="G1029" s="45"/>
      <c r="H1029" s="45"/>
      <c r="I1029" s="278"/>
      <c r="J1029" s="45"/>
      <c r="K1029" s="66"/>
      <c r="L1029" s="66"/>
    </row>
    <row r="1030" spans="1:12" x14ac:dyDescent="0.2">
      <c r="A1030" s="41"/>
      <c r="B1030" s="2"/>
      <c r="E1030" s="279"/>
      <c r="F1030" s="280"/>
      <c r="G1030" s="45"/>
      <c r="H1030" s="45"/>
      <c r="I1030" s="278"/>
      <c r="J1030" s="45"/>
      <c r="K1030" s="66"/>
      <c r="L1030" s="66"/>
    </row>
    <row r="1031" spans="1:12" x14ac:dyDescent="0.2">
      <c r="A1031" s="41"/>
      <c r="B1031" s="2"/>
      <c r="E1031" s="279"/>
      <c r="F1031" s="280"/>
      <c r="G1031" s="45"/>
      <c r="H1031" s="45"/>
      <c r="I1031" s="278"/>
      <c r="J1031" s="45"/>
      <c r="K1031" s="66"/>
      <c r="L1031" s="66"/>
    </row>
    <row r="1032" spans="1:12" x14ac:dyDescent="0.2">
      <c r="A1032" s="41"/>
      <c r="B1032" s="2"/>
      <c r="E1032" s="279"/>
      <c r="F1032" s="280"/>
      <c r="G1032" s="45"/>
      <c r="H1032" s="45"/>
      <c r="I1032" s="278"/>
      <c r="J1032" s="45"/>
      <c r="K1032" s="66"/>
      <c r="L1032" s="66"/>
    </row>
    <row r="1033" spans="1:12" x14ac:dyDescent="0.2">
      <c r="A1033" s="41"/>
      <c r="B1033" s="2"/>
      <c r="E1033" s="279"/>
      <c r="F1033" s="280"/>
      <c r="G1033" s="45"/>
      <c r="H1033" s="45"/>
      <c r="I1033" s="278"/>
      <c r="J1033" s="45"/>
      <c r="K1033" s="66"/>
      <c r="L1033" s="66"/>
    </row>
    <row r="1034" spans="1:12" x14ac:dyDescent="0.2">
      <c r="A1034" s="41"/>
      <c r="B1034" s="2"/>
      <c r="E1034" s="279"/>
      <c r="F1034" s="280"/>
      <c r="G1034" s="45"/>
      <c r="H1034" s="45"/>
      <c r="I1034" s="278"/>
      <c r="J1034" s="45"/>
      <c r="K1034" s="66"/>
      <c r="L1034" s="66"/>
    </row>
    <row r="1035" spans="1:12" x14ac:dyDescent="0.2">
      <c r="A1035" s="41"/>
      <c r="B1035" s="2"/>
      <c r="E1035" s="279"/>
      <c r="F1035" s="280"/>
      <c r="G1035" s="45"/>
      <c r="H1035" s="45"/>
      <c r="I1035" s="278"/>
      <c r="J1035" s="45"/>
      <c r="K1035" s="66"/>
      <c r="L1035" s="66"/>
    </row>
    <row r="1036" spans="1:12" x14ac:dyDescent="0.2">
      <c r="A1036" s="41"/>
      <c r="B1036" s="2"/>
      <c r="E1036" s="279"/>
      <c r="F1036" s="280"/>
      <c r="G1036" s="45"/>
      <c r="H1036" s="45"/>
      <c r="I1036" s="278"/>
      <c r="J1036" s="45"/>
      <c r="K1036" s="66"/>
      <c r="L1036" s="66"/>
    </row>
    <row r="1037" spans="1:12" x14ac:dyDescent="0.2">
      <c r="A1037" s="41"/>
      <c r="B1037" s="2"/>
      <c r="E1037" s="279"/>
      <c r="F1037" s="280"/>
      <c r="G1037" s="45"/>
      <c r="H1037" s="45"/>
      <c r="I1037" s="278"/>
      <c r="J1037" s="45"/>
      <c r="K1037" s="66"/>
      <c r="L1037" s="66"/>
    </row>
    <row r="1038" spans="1:12" x14ac:dyDescent="0.2">
      <c r="A1038" s="41"/>
      <c r="B1038" s="2"/>
      <c r="E1038" s="279"/>
      <c r="F1038" s="280"/>
      <c r="G1038" s="45"/>
      <c r="H1038" s="45"/>
      <c r="I1038" s="278"/>
      <c r="J1038" s="45"/>
      <c r="K1038" s="66"/>
      <c r="L1038" s="66"/>
    </row>
    <row r="1039" spans="1:12" x14ac:dyDescent="0.2">
      <c r="A1039" s="41"/>
      <c r="B1039" s="2"/>
      <c r="E1039" s="279"/>
      <c r="F1039" s="280"/>
      <c r="G1039" s="45"/>
      <c r="H1039" s="45"/>
      <c r="I1039" s="278"/>
      <c r="J1039" s="45"/>
      <c r="K1039" s="66"/>
      <c r="L1039" s="66"/>
    </row>
    <row r="1040" spans="1:12" x14ac:dyDescent="0.2">
      <c r="A1040" s="41"/>
      <c r="B1040" s="2"/>
      <c r="E1040" s="279"/>
      <c r="F1040" s="280"/>
      <c r="G1040" s="45"/>
      <c r="H1040" s="45"/>
      <c r="I1040" s="278"/>
      <c r="J1040" s="45"/>
      <c r="K1040" s="66"/>
      <c r="L1040" s="66"/>
    </row>
    <row r="1041" spans="1:12" x14ac:dyDescent="0.2">
      <c r="A1041" s="41"/>
      <c r="B1041" s="2"/>
      <c r="E1041" s="279"/>
      <c r="F1041" s="280"/>
      <c r="G1041" s="45"/>
      <c r="H1041" s="45"/>
      <c r="I1041" s="278"/>
      <c r="J1041" s="45"/>
      <c r="K1041" s="66"/>
      <c r="L1041" s="66"/>
    </row>
    <row r="1042" spans="1:12" x14ac:dyDescent="0.2">
      <c r="A1042" s="41"/>
      <c r="B1042" s="2"/>
      <c r="E1042" s="279"/>
      <c r="F1042" s="280"/>
      <c r="G1042" s="45"/>
      <c r="H1042" s="45"/>
      <c r="I1042" s="278"/>
      <c r="J1042" s="45"/>
      <c r="K1042" s="66"/>
      <c r="L1042" s="66"/>
    </row>
    <row r="1043" spans="1:12" x14ac:dyDescent="0.2">
      <c r="A1043" s="41"/>
      <c r="B1043" s="2"/>
      <c r="E1043" s="279"/>
      <c r="F1043" s="280"/>
      <c r="G1043" s="45"/>
      <c r="H1043" s="45"/>
      <c r="I1043" s="278"/>
      <c r="J1043" s="45"/>
      <c r="K1043" s="66"/>
      <c r="L1043" s="66"/>
    </row>
    <row r="1044" spans="1:12" x14ac:dyDescent="0.2">
      <c r="A1044" s="41"/>
      <c r="B1044" s="2"/>
      <c r="E1044" s="279"/>
      <c r="F1044" s="280"/>
      <c r="G1044" s="45"/>
      <c r="H1044" s="45"/>
      <c r="I1044" s="278"/>
      <c r="J1044" s="45"/>
      <c r="K1044" s="66"/>
      <c r="L1044" s="66"/>
    </row>
    <row r="1045" spans="1:12" x14ac:dyDescent="0.2">
      <c r="A1045" s="41"/>
      <c r="B1045" s="2"/>
      <c r="E1045" s="279"/>
      <c r="F1045" s="280"/>
      <c r="G1045" s="45"/>
      <c r="H1045" s="45"/>
      <c r="I1045" s="278"/>
      <c r="J1045" s="45"/>
      <c r="K1045" s="66"/>
      <c r="L1045" s="66"/>
    </row>
    <row r="1046" spans="1:12" x14ac:dyDescent="0.2">
      <c r="A1046" s="41"/>
      <c r="B1046" s="2"/>
      <c r="E1046" s="279"/>
      <c r="F1046" s="280"/>
      <c r="G1046" s="45"/>
      <c r="H1046" s="45"/>
      <c r="I1046" s="278"/>
      <c r="J1046" s="45"/>
      <c r="K1046" s="66"/>
      <c r="L1046" s="66"/>
    </row>
    <row r="1047" spans="1:12" x14ac:dyDescent="0.2">
      <c r="A1047" s="41"/>
      <c r="B1047" s="2"/>
      <c r="E1047" s="279"/>
      <c r="F1047" s="280"/>
      <c r="G1047" s="45"/>
      <c r="H1047" s="45"/>
      <c r="I1047" s="278"/>
      <c r="J1047" s="45"/>
      <c r="K1047" s="66"/>
      <c r="L1047" s="66"/>
    </row>
    <row r="1048" spans="1:12" x14ac:dyDescent="0.2">
      <c r="A1048" s="41"/>
      <c r="B1048" s="2"/>
      <c r="E1048" s="279"/>
      <c r="F1048" s="280"/>
      <c r="G1048" s="45"/>
      <c r="H1048" s="45"/>
      <c r="I1048" s="278"/>
      <c r="J1048" s="45"/>
      <c r="K1048" s="66"/>
      <c r="L1048" s="66"/>
    </row>
    <row r="1049" spans="1:12" x14ac:dyDescent="0.2">
      <c r="A1049" s="41"/>
      <c r="B1049" s="2"/>
      <c r="E1049" s="279"/>
      <c r="F1049" s="280"/>
      <c r="G1049" s="45"/>
      <c r="H1049" s="45"/>
      <c r="I1049" s="278"/>
      <c r="J1049" s="45"/>
      <c r="K1049" s="66"/>
      <c r="L1049" s="66"/>
    </row>
    <row r="1050" spans="1:12" x14ac:dyDescent="0.2">
      <c r="A1050" s="41"/>
      <c r="B1050" s="2"/>
      <c r="E1050" s="279"/>
      <c r="F1050" s="280"/>
      <c r="G1050" s="45"/>
      <c r="H1050" s="45"/>
      <c r="I1050" s="278"/>
      <c r="J1050" s="45"/>
      <c r="K1050" s="66"/>
      <c r="L1050" s="66"/>
    </row>
    <row r="1051" spans="1:12" x14ac:dyDescent="0.2">
      <c r="A1051" s="41"/>
      <c r="B1051" s="2"/>
      <c r="E1051" s="279"/>
      <c r="F1051" s="280"/>
      <c r="G1051" s="45"/>
      <c r="H1051" s="45"/>
      <c r="I1051" s="278"/>
      <c r="J1051" s="45"/>
      <c r="K1051" s="66"/>
      <c r="L1051" s="66"/>
    </row>
    <row r="1052" spans="1:12" x14ac:dyDescent="0.2">
      <c r="A1052" s="41"/>
      <c r="B1052" s="2"/>
      <c r="E1052" s="279"/>
      <c r="F1052" s="280"/>
      <c r="G1052" s="45"/>
      <c r="H1052" s="45"/>
      <c r="I1052" s="278"/>
      <c r="J1052" s="45"/>
      <c r="K1052" s="66"/>
      <c r="L1052" s="66"/>
    </row>
    <row r="1053" spans="1:12" x14ac:dyDescent="0.2">
      <c r="A1053" s="41"/>
      <c r="B1053" s="2"/>
      <c r="E1053" s="279"/>
      <c r="F1053" s="280"/>
      <c r="G1053" s="45"/>
      <c r="H1053" s="45"/>
      <c r="I1053" s="278"/>
      <c r="J1053" s="45"/>
      <c r="K1053" s="66"/>
      <c r="L1053" s="66"/>
    </row>
    <row r="1054" spans="1:12" x14ac:dyDescent="0.2">
      <c r="A1054" s="41"/>
      <c r="B1054" s="2"/>
      <c r="E1054" s="279"/>
      <c r="F1054" s="280"/>
      <c r="G1054" s="45"/>
      <c r="H1054" s="45"/>
      <c r="I1054" s="278"/>
      <c r="J1054" s="45"/>
      <c r="K1054" s="66"/>
      <c r="L1054" s="66"/>
    </row>
    <row r="1055" spans="1:12" x14ac:dyDescent="0.2">
      <c r="A1055" s="41"/>
      <c r="B1055" s="2"/>
      <c r="E1055" s="279"/>
      <c r="F1055" s="280"/>
      <c r="G1055" s="45"/>
      <c r="H1055" s="45"/>
      <c r="I1055" s="278"/>
      <c r="J1055" s="45"/>
      <c r="K1055" s="66"/>
      <c r="L1055" s="66"/>
    </row>
    <row r="1056" spans="1:12" x14ac:dyDescent="0.2">
      <c r="A1056" s="41"/>
      <c r="B1056" s="2"/>
      <c r="E1056" s="279"/>
      <c r="F1056" s="280"/>
      <c r="G1056" s="45"/>
      <c r="H1056" s="45"/>
      <c r="I1056" s="278"/>
      <c r="J1056" s="45"/>
      <c r="K1056" s="66"/>
      <c r="L1056" s="66"/>
    </row>
    <row r="1057" spans="1:12" x14ac:dyDescent="0.2">
      <c r="A1057" s="41"/>
      <c r="B1057" s="2"/>
      <c r="E1057" s="279"/>
      <c r="F1057" s="280"/>
      <c r="G1057" s="45"/>
      <c r="H1057" s="45"/>
      <c r="I1057" s="278"/>
      <c r="J1057" s="45"/>
      <c r="K1057" s="66"/>
      <c r="L1057" s="66"/>
    </row>
    <row r="1058" spans="1:12" x14ac:dyDescent="0.2">
      <c r="A1058" s="41"/>
      <c r="B1058" s="2"/>
      <c r="E1058" s="279"/>
      <c r="F1058" s="280"/>
      <c r="G1058" s="45"/>
      <c r="H1058" s="45"/>
      <c r="I1058" s="278"/>
      <c r="J1058" s="45"/>
      <c r="K1058" s="66"/>
      <c r="L1058" s="66"/>
    </row>
    <row r="1059" spans="1:12" x14ac:dyDescent="0.2">
      <c r="A1059" s="41"/>
      <c r="B1059" s="2"/>
      <c r="E1059" s="279"/>
      <c r="F1059" s="280"/>
      <c r="G1059" s="45"/>
      <c r="H1059" s="45"/>
      <c r="I1059" s="278"/>
      <c r="J1059" s="45"/>
      <c r="K1059" s="66"/>
      <c r="L1059" s="66"/>
    </row>
    <row r="1060" spans="1:12" x14ac:dyDescent="0.2">
      <c r="A1060" s="41"/>
      <c r="B1060" s="2"/>
      <c r="E1060" s="279"/>
      <c r="F1060" s="280"/>
      <c r="G1060" s="45"/>
      <c r="H1060" s="45"/>
      <c r="I1060" s="278"/>
      <c r="J1060" s="45"/>
      <c r="K1060" s="66"/>
      <c r="L1060" s="66"/>
    </row>
    <row r="1061" spans="1:12" x14ac:dyDescent="0.2">
      <c r="A1061" s="41"/>
      <c r="B1061" s="2"/>
      <c r="E1061" s="279"/>
      <c r="F1061" s="280"/>
      <c r="G1061" s="45"/>
      <c r="H1061" s="45"/>
      <c r="I1061" s="278"/>
      <c r="J1061" s="45"/>
      <c r="K1061" s="66"/>
      <c r="L1061" s="66"/>
    </row>
    <row r="1062" spans="1:12" x14ac:dyDescent="0.2">
      <c r="A1062" s="41"/>
      <c r="B1062" s="2"/>
      <c r="E1062" s="279"/>
      <c r="F1062" s="280"/>
      <c r="G1062" s="45"/>
      <c r="H1062" s="45"/>
      <c r="I1062" s="278"/>
      <c r="J1062" s="45"/>
      <c r="K1062" s="66"/>
      <c r="L1062" s="66"/>
    </row>
    <row r="1063" spans="1:12" x14ac:dyDescent="0.2">
      <c r="A1063" s="41"/>
      <c r="B1063" s="2"/>
      <c r="E1063" s="279"/>
      <c r="F1063" s="280"/>
      <c r="G1063" s="45"/>
      <c r="H1063" s="45"/>
      <c r="I1063" s="278"/>
      <c r="J1063" s="45"/>
      <c r="K1063" s="66"/>
      <c r="L1063" s="66"/>
    </row>
    <row r="1064" spans="1:12" x14ac:dyDescent="0.2">
      <c r="A1064" s="41"/>
      <c r="B1064" s="2"/>
      <c r="E1064" s="279"/>
      <c r="F1064" s="280"/>
      <c r="G1064" s="45"/>
      <c r="H1064" s="45"/>
      <c r="I1064" s="278"/>
      <c r="J1064" s="45"/>
      <c r="K1064" s="66"/>
      <c r="L1064" s="66"/>
    </row>
    <row r="1065" spans="1:12" x14ac:dyDescent="0.2">
      <c r="A1065" s="41"/>
      <c r="B1065" s="2"/>
      <c r="E1065" s="279"/>
      <c r="F1065" s="280"/>
      <c r="G1065" s="45"/>
      <c r="H1065" s="45"/>
      <c r="I1065" s="278"/>
      <c r="J1065" s="45"/>
      <c r="K1065" s="66"/>
      <c r="L1065" s="66"/>
    </row>
    <row r="1066" spans="1:12" x14ac:dyDescent="0.2">
      <c r="A1066" s="41"/>
      <c r="B1066" s="2"/>
      <c r="E1066" s="279"/>
      <c r="F1066" s="280"/>
      <c r="G1066" s="45"/>
      <c r="H1066" s="45"/>
      <c r="I1066" s="278"/>
      <c r="J1066" s="45"/>
      <c r="K1066" s="66"/>
      <c r="L1066" s="66"/>
    </row>
    <row r="1067" spans="1:12" x14ac:dyDescent="0.2">
      <c r="A1067" s="41"/>
      <c r="B1067" s="2"/>
      <c r="E1067" s="279"/>
      <c r="F1067" s="280"/>
      <c r="G1067" s="45"/>
      <c r="H1067" s="45"/>
      <c r="I1067" s="278"/>
      <c r="J1067" s="45"/>
      <c r="K1067" s="66"/>
      <c r="L1067" s="66"/>
    </row>
    <row r="1068" spans="1:12" x14ac:dyDescent="0.2">
      <c r="A1068" s="41"/>
      <c r="B1068" s="2"/>
      <c r="E1068" s="279"/>
      <c r="F1068" s="280"/>
      <c r="G1068" s="45"/>
      <c r="H1068" s="45"/>
      <c r="I1068" s="278"/>
      <c r="J1068" s="45"/>
      <c r="K1068" s="66"/>
      <c r="L1068" s="66"/>
    </row>
    <row r="1069" spans="1:12" x14ac:dyDescent="0.2">
      <c r="A1069" s="41"/>
      <c r="B1069" s="2"/>
      <c r="E1069" s="279"/>
      <c r="F1069" s="280"/>
      <c r="G1069" s="45"/>
      <c r="H1069" s="45"/>
      <c r="I1069" s="278"/>
      <c r="J1069" s="45"/>
      <c r="K1069" s="66"/>
      <c r="L1069" s="66"/>
    </row>
    <row r="1070" spans="1:12" x14ac:dyDescent="0.2">
      <c r="A1070" s="41"/>
      <c r="B1070" s="2"/>
      <c r="E1070" s="279"/>
      <c r="F1070" s="280"/>
      <c r="G1070" s="45"/>
      <c r="H1070" s="45"/>
      <c r="I1070" s="278"/>
      <c r="J1070" s="45"/>
      <c r="K1070" s="66"/>
      <c r="L1070" s="66"/>
    </row>
    <row r="1071" spans="1:12" x14ac:dyDescent="0.2">
      <c r="A1071" s="41"/>
      <c r="B1071" s="2"/>
      <c r="E1071" s="279"/>
      <c r="F1071" s="280"/>
      <c r="G1071" s="45"/>
      <c r="H1071" s="45"/>
      <c r="I1071" s="278"/>
      <c r="J1071" s="45"/>
      <c r="K1071" s="66"/>
      <c r="L1071" s="66"/>
    </row>
    <row r="1072" spans="1:12" x14ac:dyDescent="0.2">
      <c r="A1072" s="41"/>
      <c r="B1072" s="2"/>
      <c r="E1072" s="279"/>
      <c r="F1072" s="280"/>
      <c r="G1072" s="45"/>
      <c r="H1072" s="45"/>
      <c r="I1072" s="278"/>
      <c r="J1072" s="45"/>
      <c r="K1072" s="66"/>
      <c r="L1072" s="66"/>
    </row>
    <row r="1073" spans="1:12" x14ac:dyDescent="0.2">
      <c r="A1073" s="41"/>
      <c r="B1073" s="2"/>
      <c r="E1073" s="279"/>
      <c r="F1073" s="280"/>
      <c r="G1073" s="45"/>
      <c r="H1073" s="45"/>
      <c r="I1073" s="278"/>
      <c r="J1073" s="45"/>
      <c r="K1073" s="66"/>
      <c r="L1073" s="66"/>
    </row>
    <row r="1074" spans="1:12" x14ac:dyDescent="0.2">
      <c r="A1074" s="41"/>
      <c r="B1074" s="2"/>
      <c r="E1074" s="279"/>
      <c r="F1074" s="280"/>
      <c r="G1074" s="45"/>
      <c r="H1074" s="45"/>
      <c r="I1074" s="278"/>
      <c r="J1074" s="45"/>
      <c r="K1074" s="66"/>
      <c r="L1074" s="66"/>
    </row>
    <row r="1075" spans="1:12" x14ac:dyDescent="0.2">
      <c r="A1075" s="41"/>
      <c r="B1075" s="2"/>
      <c r="E1075" s="279"/>
      <c r="F1075" s="280"/>
      <c r="G1075" s="45"/>
      <c r="H1075" s="45"/>
      <c r="I1075" s="278"/>
      <c r="J1075" s="45"/>
      <c r="K1075" s="66"/>
      <c r="L1075" s="66"/>
    </row>
    <row r="1076" spans="1:12" x14ac:dyDescent="0.2">
      <c r="A1076" s="41"/>
      <c r="B1076" s="2"/>
      <c r="E1076" s="279"/>
      <c r="F1076" s="280"/>
      <c r="G1076" s="45"/>
      <c r="H1076" s="45"/>
      <c r="I1076" s="278"/>
      <c r="J1076" s="45"/>
      <c r="K1076" s="66"/>
      <c r="L1076" s="66"/>
    </row>
    <row r="1077" spans="1:12" x14ac:dyDescent="0.2">
      <c r="A1077" s="41"/>
      <c r="B1077" s="2"/>
      <c r="E1077" s="279"/>
      <c r="F1077" s="280"/>
      <c r="G1077" s="45"/>
      <c r="H1077" s="45"/>
      <c r="I1077" s="278"/>
      <c r="J1077" s="45"/>
      <c r="K1077" s="66"/>
      <c r="L1077" s="66"/>
    </row>
    <row r="1078" spans="1:12" x14ac:dyDescent="0.2">
      <c r="A1078" s="41"/>
      <c r="B1078" s="2"/>
      <c r="E1078" s="279"/>
      <c r="F1078" s="280"/>
      <c r="G1078" s="45"/>
      <c r="H1078" s="45"/>
      <c r="I1078" s="278"/>
      <c r="J1078" s="45"/>
      <c r="K1078" s="66"/>
      <c r="L1078" s="66"/>
    </row>
    <row r="1079" spans="1:12" x14ac:dyDescent="0.2">
      <c r="A1079" s="41"/>
      <c r="B1079" s="2"/>
      <c r="E1079" s="279"/>
      <c r="F1079" s="280"/>
      <c r="G1079" s="45"/>
      <c r="H1079" s="45"/>
      <c r="I1079" s="278"/>
      <c r="J1079" s="45"/>
      <c r="K1079" s="66"/>
      <c r="L1079" s="66"/>
    </row>
    <row r="1080" spans="1:12" x14ac:dyDescent="0.2">
      <c r="A1080" s="41"/>
      <c r="B1080" s="2"/>
      <c r="E1080" s="279"/>
      <c r="F1080" s="280"/>
      <c r="G1080" s="45"/>
      <c r="H1080" s="45"/>
      <c r="I1080" s="278"/>
      <c r="J1080" s="45"/>
      <c r="K1080" s="66"/>
      <c r="L1080" s="66"/>
    </row>
    <row r="1081" spans="1:12" x14ac:dyDescent="0.2">
      <c r="A1081" s="41"/>
      <c r="B1081" s="2"/>
      <c r="E1081" s="279"/>
      <c r="F1081" s="280"/>
      <c r="G1081" s="45"/>
      <c r="H1081" s="45"/>
      <c r="I1081" s="278"/>
      <c r="J1081" s="45"/>
      <c r="K1081" s="66"/>
      <c r="L1081" s="66"/>
    </row>
    <row r="1082" spans="1:12" x14ac:dyDescent="0.2">
      <c r="A1082" s="41"/>
      <c r="B1082" s="2"/>
      <c r="E1082" s="279"/>
      <c r="F1082" s="280"/>
      <c r="G1082" s="45"/>
      <c r="H1082" s="45"/>
      <c r="I1082" s="278"/>
      <c r="J1082" s="45"/>
      <c r="K1082" s="66"/>
      <c r="L1082" s="66"/>
    </row>
    <row r="1083" spans="1:12" x14ac:dyDescent="0.2">
      <c r="A1083" s="41"/>
      <c r="B1083" s="2"/>
      <c r="E1083" s="279"/>
      <c r="F1083" s="280"/>
      <c r="G1083" s="45"/>
      <c r="H1083" s="45"/>
      <c r="I1083" s="278"/>
      <c r="J1083" s="45"/>
      <c r="K1083" s="66"/>
      <c r="L1083" s="66"/>
    </row>
    <row r="1084" spans="1:12" x14ac:dyDescent="0.2">
      <c r="A1084" s="41"/>
      <c r="B1084" s="2"/>
      <c r="E1084" s="279"/>
      <c r="F1084" s="280"/>
      <c r="G1084" s="45"/>
      <c r="H1084" s="45"/>
      <c r="I1084" s="278"/>
      <c r="J1084" s="45"/>
      <c r="K1084" s="66"/>
      <c r="L1084" s="66"/>
    </row>
    <row r="1085" spans="1:12" x14ac:dyDescent="0.2">
      <c r="A1085" s="41"/>
      <c r="B1085" s="2"/>
      <c r="E1085" s="279"/>
      <c r="F1085" s="280"/>
      <c r="G1085" s="45"/>
      <c r="H1085" s="45"/>
      <c r="I1085" s="278"/>
      <c r="J1085" s="45"/>
      <c r="K1085" s="66"/>
      <c r="L1085" s="66"/>
    </row>
    <row r="1086" spans="1:12" x14ac:dyDescent="0.2">
      <c r="A1086" s="41"/>
      <c r="B1086" s="2"/>
      <c r="E1086" s="279"/>
      <c r="F1086" s="280"/>
      <c r="G1086" s="45"/>
      <c r="H1086" s="45"/>
      <c r="I1086" s="278"/>
      <c r="J1086" s="45"/>
      <c r="K1086" s="66"/>
      <c r="L1086" s="66"/>
    </row>
    <row r="1087" spans="1:12" x14ac:dyDescent="0.2">
      <c r="A1087" s="41"/>
      <c r="B1087" s="2"/>
      <c r="E1087" s="279"/>
      <c r="F1087" s="280"/>
      <c r="G1087" s="45"/>
      <c r="H1087" s="45"/>
      <c r="I1087" s="278"/>
      <c r="J1087" s="45"/>
      <c r="K1087" s="66"/>
      <c r="L1087" s="66"/>
    </row>
    <row r="1088" spans="1:12" x14ac:dyDescent="0.2">
      <c r="A1088" s="41"/>
      <c r="B1088" s="2"/>
      <c r="E1088" s="279"/>
      <c r="F1088" s="280"/>
      <c r="G1088" s="45"/>
      <c r="H1088" s="45"/>
      <c r="I1088" s="278"/>
      <c r="J1088" s="45"/>
      <c r="K1088" s="66"/>
      <c r="L1088" s="66"/>
    </row>
    <row r="1089" spans="1:12" x14ac:dyDescent="0.2">
      <c r="A1089" s="41"/>
      <c r="B1089" s="2"/>
      <c r="E1089" s="279"/>
      <c r="F1089" s="280"/>
      <c r="G1089" s="45"/>
      <c r="H1089" s="45"/>
      <c r="I1089" s="278"/>
      <c r="J1089" s="45"/>
      <c r="K1089" s="66"/>
      <c r="L1089" s="66"/>
    </row>
    <row r="1090" spans="1:12" x14ac:dyDescent="0.2">
      <c r="A1090" s="41"/>
      <c r="B1090" s="2"/>
      <c r="E1090" s="279"/>
      <c r="F1090" s="280"/>
      <c r="G1090" s="45"/>
      <c r="H1090" s="45"/>
      <c r="I1090" s="278"/>
      <c r="J1090" s="45"/>
      <c r="K1090" s="66"/>
      <c r="L1090" s="66"/>
    </row>
    <row r="1091" spans="1:12" x14ac:dyDescent="0.2">
      <c r="A1091" s="41"/>
      <c r="B1091" s="2"/>
      <c r="E1091" s="279"/>
      <c r="F1091" s="280"/>
      <c r="G1091" s="45"/>
      <c r="H1091" s="45"/>
      <c r="I1091" s="278"/>
      <c r="J1091" s="45"/>
      <c r="K1091" s="66"/>
      <c r="L1091" s="66"/>
    </row>
    <row r="1092" spans="1:12" x14ac:dyDescent="0.2">
      <c r="A1092" s="41"/>
      <c r="B1092" s="2"/>
      <c r="E1092" s="279"/>
      <c r="F1092" s="280"/>
      <c r="G1092" s="45"/>
      <c r="H1092" s="45"/>
      <c r="I1092" s="278"/>
      <c r="J1092" s="45"/>
      <c r="K1092" s="66"/>
      <c r="L1092" s="66"/>
    </row>
    <row r="1093" spans="1:12" x14ac:dyDescent="0.2">
      <c r="A1093" s="41"/>
      <c r="B1093" s="2"/>
      <c r="E1093" s="279"/>
      <c r="F1093" s="280"/>
      <c r="G1093" s="45"/>
      <c r="H1093" s="45"/>
      <c r="I1093" s="278"/>
      <c r="J1093" s="45"/>
      <c r="K1093" s="66"/>
      <c r="L1093" s="66"/>
    </row>
    <row r="1094" spans="1:12" x14ac:dyDescent="0.2">
      <c r="A1094" s="41"/>
      <c r="B1094" s="2"/>
      <c r="E1094" s="279"/>
      <c r="F1094" s="280"/>
      <c r="G1094" s="45"/>
      <c r="H1094" s="45"/>
      <c r="I1094" s="278"/>
      <c r="J1094" s="45"/>
      <c r="K1094" s="66"/>
      <c r="L1094" s="66"/>
    </row>
    <row r="1095" spans="1:12" x14ac:dyDescent="0.2">
      <c r="A1095" s="41"/>
      <c r="B1095" s="2"/>
      <c r="E1095" s="279"/>
      <c r="F1095" s="280"/>
      <c r="G1095" s="45"/>
      <c r="H1095" s="45"/>
      <c r="I1095" s="278"/>
      <c r="J1095" s="45"/>
      <c r="K1095" s="66"/>
      <c r="L1095" s="66"/>
    </row>
    <row r="1096" spans="1:12" x14ac:dyDescent="0.2">
      <c r="A1096" s="41"/>
      <c r="B1096" s="2"/>
      <c r="E1096" s="279"/>
      <c r="F1096" s="280"/>
      <c r="G1096" s="45"/>
      <c r="H1096" s="45"/>
      <c r="I1096" s="278"/>
      <c r="J1096" s="45"/>
      <c r="K1096" s="66"/>
      <c r="L1096" s="66"/>
    </row>
    <row r="1097" spans="1:12" x14ac:dyDescent="0.2">
      <c r="A1097" s="41"/>
      <c r="B1097" s="2"/>
      <c r="E1097" s="279"/>
      <c r="F1097" s="280"/>
      <c r="G1097" s="45"/>
      <c r="H1097" s="45"/>
      <c r="I1097" s="278"/>
      <c r="J1097" s="45"/>
      <c r="K1097" s="66"/>
      <c r="L1097" s="66"/>
    </row>
    <row r="1098" spans="1:12" x14ac:dyDescent="0.2">
      <c r="A1098" s="41"/>
      <c r="B1098" s="2"/>
      <c r="E1098" s="279"/>
      <c r="F1098" s="280"/>
      <c r="G1098" s="45"/>
      <c r="H1098" s="45"/>
      <c r="I1098" s="278"/>
      <c r="J1098" s="45"/>
      <c r="K1098" s="66"/>
      <c r="L1098" s="66"/>
    </row>
    <row r="1099" spans="1:12" x14ac:dyDescent="0.2">
      <c r="A1099" s="41"/>
      <c r="B1099" s="2"/>
      <c r="E1099" s="279"/>
      <c r="F1099" s="280"/>
      <c r="G1099" s="45"/>
      <c r="H1099" s="45"/>
      <c r="I1099" s="278"/>
      <c r="J1099" s="45"/>
      <c r="K1099" s="66"/>
      <c r="L1099" s="66"/>
    </row>
    <row r="1100" spans="1:12" x14ac:dyDescent="0.2">
      <c r="A1100" s="41"/>
      <c r="B1100" s="2"/>
      <c r="E1100" s="279"/>
      <c r="F1100" s="280"/>
      <c r="G1100" s="45"/>
      <c r="H1100" s="45"/>
      <c r="I1100" s="278"/>
      <c r="J1100" s="45"/>
      <c r="K1100" s="66"/>
      <c r="L1100" s="66"/>
    </row>
    <row r="1101" spans="1:12" x14ac:dyDescent="0.2">
      <c r="A1101" s="41"/>
      <c r="B1101" s="2"/>
      <c r="E1101" s="279"/>
      <c r="F1101" s="280"/>
      <c r="G1101" s="45"/>
      <c r="H1101" s="45"/>
      <c r="I1101" s="278"/>
      <c r="J1101" s="45"/>
      <c r="K1101" s="66"/>
      <c r="L1101" s="66"/>
    </row>
    <row r="1102" spans="1:12" x14ac:dyDescent="0.2">
      <c r="A1102" s="41"/>
      <c r="B1102" s="2"/>
      <c r="E1102" s="279"/>
      <c r="F1102" s="280"/>
      <c r="G1102" s="45"/>
      <c r="H1102" s="45"/>
      <c r="I1102" s="278"/>
      <c r="J1102" s="45"/>
      <c r="K1102" s="66"/>
      <c r="L1102" s="66"/>
    </row>
    <row r="1103" spans="1:12" x14ac:dyDescent="0.2">
      <c r="A1103" s="41"/>
      <c r="B1103" s="2"/>
      <c r="E1103" s="279"/>
      <c r="F1103" s="280"/>
      <c r="G1103" s="45"/>
      <c r="H1103" s="45"/>
      <c r="I1103" s="278"/>
      <c r="J1103" s="45"/>
      <c r="K1103" s="66"/>
      <c r="L1103" s="66"/>
    </row>
    <row r="1104" spans="1:12" x14ac:dyDescent="0.2">
      <c r="A1104" s="41"/>
      <c r="B1104" s="2"/>
      <c r="E1104" s="279"/>
      <c r="F1104" s="280"/>
      <c r="G1104" s="45"/>
      <c r="H1104" s="45"/>
      <c r="I1104" s="278"/>
      <c r="J1104" s="45"/>
      <c r="K1104" s="66"/>
      <c r="L1104" s="66"/>
    </row>
    <row r="1105" spans="1:12" x14ac:dyDescent="0.2">
      <c r="A1105" s="41"/>
      <c r="B1105" s="2"/>
      <c r="E1105" s="279"/>
      <c r="F1105" s="280"/>
      <c r="G1105" s="45"/>
      <c r="H1105" s="45"/>
      <c r="I1105" s="278"/>
      <c r="J1105" s="45"/>
      <c r="K1105" s="66"/>
      <c r="L1105" s="66"/>
    </row>
    <row r="1106" spans="1:12" x14ac:dyDescent="0.2">
      <c r="A1106" s="41"/>
      <c r="B1106" s="2"/>
      <c r="E1106" s="279"/>
      <c r="F1106" s="280"/>
      <c r="G1106" s="45"/>
      <c r="H1106" s="45"/>
      <c r="I1106" s="278"/>
      <c r="J1106" s="45"/>
      <c r="K1106" s="66"/>
      <c r="L1106" s="66"/>
    </row>
    <row r="1107" spans="1:12" x14ac:dyDescent="0.2">
      <c r="A1107" s="41"/>
      <c r="B1107" s="2"/>
      <c r="E1107" s="279"/>
      <c r="F1107" s="280"/>
      <c r="G1107" s="45"/>
      <c r="H1107" s="45"/>
      <c r="I1107" s="278"/>
      <c r="J1107" s="45"/>
      <c r="K1107" s="66"/>
      <c r="L1107" s="66"/>
    </row>
    <row r="1108" spans="1:12" x14ac:dyDescent="0.2">
      <c r="A1108" s="41"/>
      <c r="B1108" s="2"/>
      <c r="E1108" s="279"/>
      <c r="F1108" s="280"/>
      <c r="G1108" s="45"/>
      <c r="H1108" s="45"/>
      <c r="I1108" s="278"/>
      <c r="J1108" s="45"/>
      <c r="K1108" s="66"/>
      <c r="L1108" s="66"/>
    </row>
    <row r="1109" spans="1:12" x14ac:dyDescent="0.2">
      <c r="A1109" s="41"/>
      <c r="B1109" s="2"/>
      <c r="E1109" s="279"/>
      <c r="F1109" s="280"/>
      <c r="G1109" s="45"/>
      <c r="H1109" s="45"/>
      <c r="I1109" s="278"/>
      <c r="J1109" s="45"/>
      <c r="K1109" s="66"/>
      <c r="L1109" s="66"/>
    </row>
    <row r="1110" spans="1:12" x14ac:dyDescent="0.2">
      <c r="A1110" s="41"/>
      <c r="B1110" s="2"/>
      <c r="E1110" s="279"/>
      <c r="F1110" s="280"/>
      <c r="G1110" s="45"/>
      <c r="H1110" s="45"/>
      <c r="I1110" s="278"/>
      <c r="J1110" s="45"/>
      <c r="K1110" s="66"/>
      <c r="L1110" s="66"/>
    </row>
    <row r="1111" spans="1:12" x14ac:dyDescent="0.2">
      <c r="A1111" s="41"/>
      <c r="B1111" s="2"/>
      <c r="E1111" s="279"/>
      <c r="F1111" s="280"/>
      <c r="G1111" s="45"/>
      <c r="H1111" s="45"/>
      <c r="I1111" s="278"/>
      <c r="J1111" s="45"/>
      <c r="K1111" s="66"/>
      <c r="L1111" s="66"/>
    </row>
    <row r="1112" spans="1:12" x14ac:dyDescent="0.2">
      <c r="A1112" s="41"/>
      <c r="B1112" s="2"/>
      <c r="E1112" s="279"/>
      <c r="F1112" s="280"/>
      <c r="G1112" s="45"/>
      <c r="H1112" s="45"/>
      <c r="I1112" s="278"/>
      <c r="J1112" s="45"/>
      <c r="K1112" s="66"/>
      <c r="L1112" s="66"/>
    </row>
    <row r="1113" spans="1:12" x14ac:dyDescent="0.2">
      <c r="A1113" s="41"/>
      <c r="B1113" s="2"/>
      <c r="E1113" s="279"/>
      <c r="F1113" s="280"/>
      <c r="G1113" s="45"/>
      <c r="H1113" s="45"/>
      <c r="I1113" s="278"/>
      <c r="J1113" s="45"/>
      <c r="K1113" s="66"/>
      <c r="L1113" s="66"/>
    </row>
    <row r="1114" spans="1:12" x14ac:dyDescent="0.2">
      <c r="A1114" s="41"/>
      <c r="B1114" s="2"/>
      <c r="E1114" s="279"/>
      <c r="F1114" s="280"/>
      <c r="G1114" s="45"/>
      <c r="H1114" s="45"/>
      <c r="I1114" s="278"/>
      <c r="J1114" s="45"/>
      <c r="K1114" s="66"/>
      <c r="L1114" s="66"/>
    </row>
    <row r="1115" spans="1:12" x14ac:dyDescent="0.2">
      <c r="A1115" s="41"/>
      <c r="B1115" s="2"/>
      <c r="E1115" s="279"/>
      <c r="F1115" s="280"/>
      <c r="G1115" s="45"/>
      <c r="H1115" s="45"/>
      <c r="I1115" s="278"/>
      <c r="J1115" s="45"/>
      <c r="K1115" s="66"/>
      <c r="L1115" s="66"/>
    </row>
    <row r="1116" spans="1:12" x14ac:dyDescent="0.2">
      <c r="A1116" s="41"/>
      <c r="B1116" s="2"/>
      <c r="E1116" s="279"/>
      <c r="F1116" s="280"/>
      <c r="G1116" s="45"/>
      <c r="H1116" s="45"/>
      <c r="I1116" s="278"/>
      <c r="J1116" s="45"/>
      <c r="K1116" s="66"/>
      <c r="L1116" s="66"/>
    </row>
    <row r="1117" spans="1:12" x14ac:dyDescent="0.2">
      <c r="A1117" s="41"/>
      <c r="B1117" s="2"/>
      <c r="E1117" s="279"/>
      <c r="F1117" s="280"/>
      <c r="G1117" s="45"/>
      <c r="H1117" s="45"/>
      <c r="I1117" s="278"/>
      <c r="J1117" s="45"/>
      <c r="K1117" s="66"/>
      <c r="L1117" s="66"/>
    </row>
    <row r="1118" spans="1:12" x14ac:dyDescent="0.2">
      <c r="A1118" s="41"/>
      <c r="B1118" s="2"/>
      <c r="E1118" s="279"/>
      <c r="F1118" s="280"/>
      <c r="G1118" s="45"/>
      <c r="H1118" s="45"/>
      <c r="I1118" s="278"/>
      <c r="J1118" s="45"/>
      <c r="K1118" s="66"/>
      <c r="L1118" s="66"/>
    </row>
    <row r="1119" spans="1:12" x14ac:dyDescent="0.2">
      <c r="A1119" s="41"/>
      <c r="B1119" s="2"/>
      <c r="E1119" s="279"/>
      <c r="F1119" s="280"/>
      <c r="G1119" s="45"/>
      <c r="H1119" s="45"/>
      <c r="I1119" s="278"/>
      <c r="J1119" s="45"/>
      <c r="K1119" s="66"/>
      <c r="L1119" s="66"/>
    </row>
    <row r="1120" spans="1:12" x14ac:dyDescent="0.2">
      <c r="A1120" s="41"/>
      <c r="B1120" s="2"/>
      <c r="E1120" s="279"/>
      <c r="F1120" s="280"/>
      <c r="G1120" s="45"/>
      <c r="H1120" s="45"/>
      <c r="I1120" s="278"/>
      <c r="J1120" s="45"/>
      <c r="K1120" s="66"/>
      <c r="L1120" s="66"/>
    </row>
    <row r="1121" spans="1:12" x14ac:dyDescent="0.2">
      <c r="A1121" s="41"/>
      <c r="B1121" s="2"/>
      <c r="E1121" s="279"/>
      <c r="F1121" s="280"/>
      <c r="G1121" s="45"/>
      <c r="H1121" s="45"/>
      <c r="I1121" s="278"/>
      <c r="J1121" s="45"/>
      <c r="K1121" s="66"/>
      <c r="L1121" s="66"/>
    </row>
    <row r="1122" spans="1:12" x14ac:dyDescent="0.2">
      <c r="A1122" s="41"/>
      <c r="B1122" s="2"/>
      <c r="E1122" s="279"/>
      <c r="F1122" s="280"/>
      <c r="G1122" s="45"/>
      <c r="H1122" s="45"/>
      <c r="I1122" s="278"/>
      <c r="J1122" s="45"/>
      <c r="K1122" s="66"/>
      <c r="L1122" s="66"/>
    </row>
    <row r="1123" spans="1:12" x14ac:dyDescent="0.2">
      <c r="A1123" s="41"/>
      <c r="B1123" s="2"/>
      <c r="E1123" s="279"/>
      <c r="F1123" s="280"/>
      <c r="G1123" s="45"/>
      <c r="H1123" s="45"/>
      <c r="I1123" s="278"/>
      <c r="J1123" s="45"/>
      <c r="K1123" s="66"/>
      <c r="L1123" s="66"/>
    </row>
    <row r="1124" spans="1:12" x14ac:dyDescent="0.2">
      <c r="A1124" s="41"/>
      <c r="B1124" s="2"/>
      <c r="E1124" s="279"/>
      <c r="F1124" s="280"/>
      <c r="G1124" s="45"/>
      <c r="H1124" s="45"/>
      <c r="I1124" s="278"/>
      <c r="J1124" s="45"/>
      <c r="K1124" s="66"/>
      <c r="L1124" s="66"/>
    </row>
    <row r="1125" spans="1:12" x14ac:dyDescent="0.2">
      <c r="A1125" s="41"/>
      <c r="B1125" s="2"/>
      <c r="E1125" s="279"/>
      <c r="F1125" s="280"/>
      <c r="G1125" s="45"/>
      <c r="H1125" s="45"/>
      <c r="I1125" s="278"/>
      <c r="J1125" s="45"/>
      <c r="K1125" s="66"/>
      <c r="L1125" s="66"/>
    </row>
    <row r="1126" spans="1:12" x14ac:dyDescent="0.2">
      <c r="A1126" s="41"/>
      <c r="B1126" s="2"/>
      <c r="E1126" s="279"/>
      <c r="F1126" s="280"/>
      <c r="G1126" s="45"/>
      <c r="H1126" s="45"/>
      <c r="I1126" s="278"/>
      <c r="J1126" s="45"/>
      <c r="K1126" s="66"/>
      <c r="L1126" s="66"/>
    </row>
    <row r="1127" spans="1:12" x14ac:dyDescent="0.2">
      <c r="A1127" s="41"/>
      <c r="B1127" s="2"/>
      <c r="E1127" s="279"/>
      <c r="F1127" s="280"/>
      <c r="G1127" s="45"/>
      <c r="H1127" s="45"/>
      <c r="I1127" s="278"/>
      <c r="J1127" s="45"/>
      <c r="K1127" s="66"/>
      <c r="L1127" s="66"/>
    </row>
    <row r="1128" spans="1:12" x14ac:dyDescent="0.2">
      <c r="A1128" s="41"/>
      <c r="B1128" s="2"/>
      <c r="E1128" s="279"/>
      <c r="F1128" s="280"/>
      <c r="G1128" s="45"/>
      <c r="H1128" s="45"/>
      <c r="I1128" s="278"/>
      <c r="J1128" s="45"/>
      <c r="K1128" s="66"/>
      <c r="L1128" s="66"/>
    </row>
    <row r="1129" spans="1:12" x14ac:dyDescent="0.2">
      <c r="A1129" s="41"/>
      <c r="B1129" s="2"/>
      <c r="E1129" s="279"/>
      <c r="F1129" s="280"/>
      <c r="G1129" s="45"/>
      <c r="H1129" s="45"/>
      <c r="I1129" s="278"/>
      <c r="J1129" s="45"/>
      <c r="K1129" s="66"/>
      <c r="L1129" s="66"/>
    </row>
    <row r="1130" spans="1:12" x14ac:dyDescent="0.2">
      <c r="A1130" s="41"/>
      <c r="B1130" s="2"/>
      <c r="E1130" s="279"/>
      <c r="F1130" s="280"/>
      <c r="G1130" s="45"/>
      <c r="H1130" s="45"/>
      <c r="I1130" s="278"/>
      <c r="J1130" s="45"/>
      <c r="K1130" s="66"/>
      <c r="L1130" s="66"/>
    </row>
    <row r="1131" spans="1:12" x14ac:dyDescent="0.2">
      <c r="A1131" s="41"/>
      <c r="B1131" s="2"/>
      <c r="E1131" s="279"/>
      <c r="F1131" s="280"/>
      <c r="G1131" s="45"/>
      <c r="H1131" s="45"/>
      <c r="I1131" s="278"/>
      <c r="J1131" s="45"/>
      <c r="K1131" s="66"/>
      <c r="L1131" s="66"/>
    </row>
    <row r="1132" spans="1:12" x14ac:dyDescent="0.2">
      <c r="A1132" s="41"/>
      <c r="B1132" s="2"/>
      <c r="E1132" s="279"/>
      <c r="F1132" s="280"/>
      <c r="G1132" s="45"/>
      <c r="H1132" s="45"/>
      <c r="I1132" s="278"/>
      <c r="J1132" s="45"/>
      <c r="K1132" s="66"/>
      <c r="L1132" s="66"/>
    </row>
    <row r="1133" spans="1:12" x14ac:dyDescent="0.2">
      <c r="A1133" s="41"/>
      <c r="B1133" s="2"/>
      <c r="E1133" s="279"/>
      <c r="F1133" s="280"/>
      <c r="G1133" s="45"/>
      <c r="H1133" s="45"/>
      <c r="I1133" s="278"/>
      <c r="J1133" s="45"/>
      <c r="K1133" s="66"/>
      <c r="L1133" s="66"/>
    </row>
    <row r="1134" spans="1:12" x14ac:dyDescent="0.2">
      <c r="A1134" s="41"/>
      <c r="B1134" s="2"/>
      <c r="E1134" s="279"/>
      <c r="F1134" s="280"/>
      <c r="G1134" s="45"/>
      <c r="H1134" s="45"/>
      <c r="I1134" s="278"/>
      <c r="J1134" s="45"/>
      <c r="K1134" s="66"/>
      <c r="L1134" s="66"/>
    </row>
    <row r="1135" spans="1:12" x14ac:dyDescent="0.2">
      <c r="A1135" s="41"/>
      <c r="B1135" s="2"/>
      <c r="E1135" s="279"/>
      <c r="F1135" s="280"/>
      <c r="G1135" s="45"/>
      <c r="H1135" s="45"/>
      <c r="I1135" s="278"/>
      <c r="J1135" s="45"/>
      <c r="K1135" s="66"/>
      <c r="L1135" s="66"/>
    </row>
    <row r="1136" spans="1:12" x14ac:dyDescent="0.2">
      <c r="A1136" s="41"/>
      <c r="B1136" s="2"/>
      <c r="E1136" s="279"/>
      <c r="F1136" s="280"/>
      <c r="G1136" s="45"/>
      <c r="H1136" s="45"/>
      <c r="I1136" s="278"/>
      <c r="J1136" s="45"/>
      <c r="K1136" s="66"/>
      <c r="L1136" s="66"/>
    </row>
    <row r="1137" spans="1:12" x14ac:dyDescent="0.2">
      <c r="A1137" s="41"/>
      <c r="B1137" s="2"/>
      <c r="E1137" s="279"/>
      <c r="F1137" s="280"/>
      <c r="G1137" s="45"/>
      <c r="H1137" s="45"/>
      <c r="I1137" s="278"/>
      <c r="J1137" s="45"/>
      <c r="K1137" s="66"/>
      <c r="L1137" s="66"/>
    </row>
    <row r="1138" spans="1:12" x14ac:dyDescent="0.2">
      <c r="A1138" s="41"/>
      <c r="B1138" s="2"/>
      <c r="E1138" s="279"/>
      <c r="F1138" s="280"/>
      <c r="G1138" s="45"/>
      <c r="H1138" s="45"/>
      <c r="I1138" s="278"/>
      <c r="J1138" s="45"/>
      <c r="K1138" s="66"/>
      <c r="L1138" s="66"/>
    </row>
    <row r="1139" spans="1:12" x14ac:dyDescent="0.2">
      <c r="A1139" s="41"/>
      <c r="B1139" s="2"/>
      <c r="E1139" s="279"/>
      <c r="F1139" s="280"/>
      <c r="G1139" s="45"/>
      <c r="H1139" s="45"/>
      <c r="I1139" s="278"/>
      <c r="J1139" s="45"/>
      <c r="K1139" s="66"/>
      <c r="L1139" s="66"/>
    </row>
    <row r="1140" spans="1:12" x14ac:dyDescent="0.2">
      <c r="A1140" s="41"/>
      <c r="B1140" s="2"/>
      <c r="E1140" s="279"/>
      <c r="F1140" s="280"/>
      <c r="G1140" s="45"/>
      <c r="H1140" s="45"/>
      <c r="I1140" s="278"/>
      <c r="J1140" s="45"/>
      <c r="K1140" s="66"/>
      <c r="L1140" s="66"/>
    </row>
    <row r="1141" spans="1:12" x14ac:dyDescent="0.2">
      <c r="A1141" s="41"/>
      <c r="B1141" s="2"/>
      <c r="E1141" s="279"/>
      <c r="F1141" s="280"/>
      <c r="G1141" s="45"/>
      <c r="H1141" s="45"/>
      <c r="I1141" s="278"/>
      <c r="J1141" s="45"/>
      <c r="K1141" s="66"/>
      <c r="L1141" s="66"/>
    </row>
    <row r="1142" spans="1:12" x14ac:dyDescent="0.2">
      <c r="A1142" s="41"/>
      <c r="B1142" s="2"/>
      <c r="E1142" s="279"/>
      <c r="F1142" s="280"/>
      <c r="G1142" s="45"/>
      <c r="H1142" s="45"/>
      <c r="I1142" s="278"/>
      <c r="J1142" s="45"/>
      <c r="K1142" s="66"/>
      <c r="L1142" s="66"/>
    </row>
    <row r="1143" spans="1:12" x14ac:dyDescent="0.2">
      <c r="A1143" s="41"/>
      <c r="B1143" s="2"/>
      <c r="E1143" s="279"/>
      <c r="F1143" s="280"/>
      <c r="G1143" s="45"/>
      <c r="H1143" s="45"/>
      <c r="I1143" s="278"/>
      <c r="J1143" s="45"/>
      <c r="K1143" s="66"/>
      <c r="L1143" s="66"/>
    </row>
    <row r="1144" spans="1:12" x14ac:dyDescent="0.2">
      <c r="A1144" s="41"/>
      <c r="B1144" s="2"/>
      <c r="E1144" s="279"/>
      <c r="F1144" s="280"/>
      <c r="G1144" s="45"/>
      <c r="H1144" s="45"/>
      <c r="I1144" s="278"/>
      <c r="J1144" s="45"/>
      <c r="K1144" s="66"/>
      <c r="L1144" s="66"/>
    </row>
    <row r="1145" spans="1:12" x14ac:dyDescent="0.2">
      <c r="A1145" s="41"/>
      <c r="B1145" s="2"/>
      <c r="E1145" s="279"/>
      <c r="F1145" s="280"/>
      <c r="G1145" s="45"/>
      <c r="H1145" s="45"/>
      <c r="I1145" s="278"/>
      <c r="J1145" s="45"/>
      <c r="K1145" s="66"/>
      <c r="L1145" s="66"/>
    </row>
    <row r="1146" spans="1:12" x14ac:dyDescent="0.2">
      <c r="A1146" s="41"/>
      <c r="B1146" s="2"/>
      <c r="E1146" s="279"/>
      <c r="F1146" s="280"/>
      <c r="G1146" s="45"/>
      <c r="H1146" s="45"/>
      <c r="I1146" s="278"/>
      <c r="J1146" s="45"/>
      <c r="K1146" s="66"/>
      <c r="L1146" s="66"/>
    </row>
    <row r="1147" spans="1:12" x14ac:dyDescent="0.2">
      <c r="A1147" s="41"/>
      <c r="B1147" s="2"/>
      <c r="E1147" s="279"/>
      <c r="F1147" s="280"/>
      <c r="G1147" s="45"/>
      <c r="H1147" s="45"/>
      <c r="I1147" s="278"/>
      <c r="J1147" s="45"/>
      <c r="K1147" s="66"/>
      <c r="L1147" s="66"/>
    </row>
    <row r="1148" spans="1:12" x14ac:dyDescent="0.2">
      <c r="A1148" s="41"/>
      <c r="B1148" s="2"/>
      <c r="E1148" s="279"/>
      <c r="F1148" s="280"/>
      <c r="G1148" s="45"/>
      <c r="H1148" s="45"/>
      <c r="I1148" s="278"/>
      <c r="J1148" s="45"/>
      <c r="K1148" s="66"/>
      <c r="L1148" s="66"/>
    </row>
    <row r="1149" spans="1:12" x14ac:dyDescent="0.2">
      <c r="A1149" s="41"/>
      <c r="B1149" s="2"/>
      <c r="E1149" s="279"/>
      <c r="F1149" s="280"/>
      <c r="G1149" s="45"/>
      <c r="H1149" s="45"/>
      <c r="I1149" s="278"/>
      <c r="J1149" s="45"/>
      <c r="K1149" s="66"/>
      <c r="L1149" s="66"/>
    </row>
    <row r="1150" spans="1:12" x14ac:dyDescent="0.2">
      <c r="A1150" s="41"/>
      <c r="B1150" s="2"/>
      <c r="E1150" s="279"/>
      <c r="F1150" s="280"/>
      <c r="G1150" s="45"/>
      <c r="H1150" s="45"/>
      <c r="I1150" s="278"/>
      <c r="J1150" s="45"/>
      <c r="K1150" s="66"/>
      <c r="L1150" s="66"/>
    </row>
    <row r="1151" spans="1:12" x14ac:dyDescent="0.2">
      <c r="A1151" s="41"/>
      <c r="B1151" s="2"/>
      <c r="E1151" s="279"/>
      <c r="F1151" s="280"/>
      <c r="G1151" s="45"/>
      <c r="H1151" s="45"/>
      <c r="I1151" s="278"/>
      <c r="J1151" s="45"/>
      <c r="K1151" s="66"/>
      <c r="L1151" s="66"/>
    </row>
    <row r="1152" spans="1:12" x14ac:dyDescent="0.2">
      <c r="A1152" s="41"/>
      <c r="B1152" s="2"/>
      <c r="E1152" s="279"/>
      <c r="F1152" s="280"/>
      <c r="G1152" s="45"/>
      <c r="H1152" s="45"/>
      <c r="I1152" s="278"/>
      <c r="J1152" s="45"/>
      <c r="K1152" s="66"/>
      <c r="L1152" s="66"/>
    </row>
    <row r="1153" spans="1:12" x14ac:dyDescent="0.2">
      <c r="A1153" s="41"/>
      <c r="B1153" s="2"/>
      <c r="E1153" s="279"/>
      <c r="F1153" s="280"/>
      <c r="G1153" s="45"/>
      <c r="H1153" s="45"/>
      <c r="I1153" s="278"/>
      <c r="J1153" s="45"/>
      <c r="K1153" s="66"/>
      <c r="L1153" s="66"/>
    </row>
    <row r="1154" spans="1:12" x14ac:dyDescent="0.2">
      <c r="A1154" s="41"/>
      <c r="B1154" s="2"/>
      <c r="E1154" s="279"/>
      <c r="F1154" s="280"/>
      <c r="G1154" s="45"/>
      <c r="H1154" s="45"/>
      <c r="I1154" s="278"/>
      <c r="J1154" s="45"/>
      <c r="K1154" s="66"/>
      <c r="L1154" s="66"/>
    </row>
    <row r="1155" spans="1:12" x14ac:dyDescent="0.2">
      <c r="A1155" s="41"/>
      <c r="B1155" s="2"/>
      <c r="E1155" s="279"/>
      <c r="F1155" s="280"/>
      <c r="G1155" s="45"/>
      <c r="H1155" s="45"/>
      <c r="I1155" s="278"/>
      <c r="J1155" s="45"/>
      <c r="K1155" s="66"/>
      <c r="L1155" s="66"/>
    </row>
    <row r="1156" spans="1:12" x14ac:dyDescent="0.2">
      <c r="A1156" s="41"/>
      <c r="B1156" s="2"/>
      <c r="E1156" s="279"/>
      <c r="F1156" s="280"/>
      <c r="G1156" s="45"/>
      <c r="H1156" s="45"/>
      <c r="I1156" s="278"/>
      <c r="J1156" s="45"/>
      <c r="K1156" s="66"/>
      <c r="L1156" s="66"/>
    </row>
    <row r="1157" spans="1:12" x14ac:dyDescent="0.2">
      <c r="A1157" s="41"/>
      <c r="B1157" s="2"/>
      <c r="E1157" s="279"/>
      <c r="F1157" s="280"/>
      <c r="G1157" s="45"/>
      <c r="H1157" s="45"/>
      <c r="I1157" s="278"/>
      <c r="J1157" s="45"/>
      <c r="K1157" s="66"/>
      <c r="L1157" s="66"/>
    </row>
    <row r="1158" spans="1:12" x14ac:dyDescent="0.2">
      <c r="A1158" s="41"/>
      <c r="B1158" s="2"/>
      <c r="E1158" s="279"/>
      <c r="F1158" s="280"/>
      <c r="G1158" s="45"/>
      <c r="H1158" s="45"/>
      <c r="I1158" s="278"/>
      <c r="J1158" s="45"/>
      <c r="K1158" s="66"/>
      <c r="L1158" s="66"/>
    </row>
    <row r="1159" spans="1:12" x14ac:dyDescent="0.2">
      <c r="A1159" s="41"/>
      <c r="B1159" s="2"/>
      <c r="E1159" s="279"/>
      <c r="F1159" s="280"/>
      <c r="G1159" s="45"/>
      <c r="H1159" s="45"/>
      <c r="I1159" s="278"/>
      <c r="J1159" s="45"/>
      <c r="K1159" s="66"/>
      <c r="L1159" s="66"/>
    </row>
    <row r="1160" spans="1:12" x14ac:dyDescent="0.2">
      <c r="A1160" s="41"/>
      <c r="B1160" s="2"/>
      <c r="E1160" s="279"/>
      <c r="F1160" s="280"/>
      <c r="G1160" s="45"/>
      <c r="H1160" s="45"/>
      <c r="I1160" s="278"/>
      <c r="J1160" s="45"/>
      <c r="K1160" s="66"/>
      <c r="L1160" s="66"/>
    </row>
    <row r="1161" spans="1:12" x14ac:dyDescent="0.2">
      <c r="A1161" s="41"/>
      <c r="B1161" s="2"/>
      <c r="E1161" s="279"/>
      <c r="F1161" s="280"/>
      <c r="G1161" s="45"/>
      <c r="H1161" s="45"/>
      <c r="I1161" s="278"/>
      <c r="J1161" s="45"/>
      <c r="K1161" s="66"/>
      <c r="L1161" s="66"/>
    </row>
    <row r="1162" spans="1:12" x14ac:dyDescent="0.2">
      <c r="A1162" s="41"/>
      <c r="B1162" s="2"/>
      <c r="E1162" s="279"/>
      <c r="F1162" s="280"/>
      <c r="G1162" s="45"/>
      <c r="H1162" s="45"/>
      <c r="I1162" s="278"/>
      <c r="J1162" s="45"/>
      <c r="K1162" s="66"/>
      <c r="L1162" s="66"/>
    </row>
    <row r="1163" spans="1:12" x14ac:dyDescent="0.2">
      <c r="A1163" s="41"/>
      <c r="B1163" s="2"/>
      <c r="E1163" s="279"/>
      <c r="F1163" s="280"/>
      <c r="G1163" s="45"/>
      <c r="H1163" s="45"/>
      <c r="I1163" s="278"/>
      <c r="J1163" s="45"/>
      <c r="K1163" s="66"/>
      <c r="L1163" s="66"/>
    </row>
    <row r="1164" spans="1:12" x14ac:dyDescent="0.2">
      <c r="A1164" s="41"/>
      <c r="B1164" s="2"/>
      <c r="E1164" s="279"/>
      <c r="F1164" s="280"/>
      <c r="G1164" s="45"/>
      <c r="H1164" s="45"/>
      <c r="I1164" s="278"/>
      <c r="J1164" s="45"/>
      <c r="K1164" s="66"/>
      <c r="L1164" s="66"/>
    </row>
    <row r="1165" spans="1:12" x14ac:dyDescent="0.2">
      <c r="A1165" s="41"/>
      <c r="B1165" s="2"/>
      <c r="E1165" s="279"/>
      <c r="F1165" s="280"/>
      <c r="G1165" s="45"/>
      <c r="H1165" s="45"/>
      <c r="I1165" s="278"/>
      <c r="J1165" s="45"/>
      <c r="K1165" s="66"/>
      <c r="L1165" s="66"/>
    </row>
    <row r="1166" spans="1:12" x14ac:dyDescent="0.2">
      <c r="A1166" s="41"/>
      <c r="B1166" s="2"/>
      <c r="E1166" s="279"/>
      <c r="F1166" s="280"/>
      <c r="G1166" s="45"/>
      <c r="H1166" s="45"/>
      <c r="I1166" s="278"/>
      <c r="J1166" s="45"/>
      <c r="K1166" s="66"/>
      <c r="L1166" s="66"/>
    </row>
    <row r="1167" spans="1:12" x14ac:dyDescent="0.2">
      <c r="A1167" s="41"/>
      <c r="B1167" s="2"/>
      <c r="E1167" s="279"/>
      <c r="F1167" s="280"/>
      <c r="G1167" s="45"/>
      <c r="H1167" s="45"/>
      <c r="I1167" s="278"/>
      <c r="J1167" s="45"/>
      <c r="K1167" s="66"/>
      <c r="L1167" s="66"/>
    </row>
    <row r="1168" spans="1:12" x14ac:dyDescent="0.2">
      <c r="A1168" s="41"/>
      <c r="B1168" s="2"/>
      <c r="E1168" s="279"/>
      <c r="F1168" s="280"/>
      <c r="G1168" s="45"/>
      <c r="H1168" s="45"/>
      <c r="I1168" s="278"/>
      <c r="J1168" s="45"/>
      <c r="K1168" s="66"/>
      <c r="L1168" s="66"/>
    </row>
    <row r="1169" spans="1:12" x14ac:dyDescent="0.2">
      <c r="A1169" s="41"/>
      <c r="B1169" s="2"/>
      <c r="E1169" s="279"/>
      <c r="F1169" s="280"/>
      <c r="G1169" s="45"/>
      <c r="H1169" s="45"/>
      <c r="I1169" s="278"/>
      <c r="J1169" s="45"/>
      <c r="K1169" s="66"/>
      <c r="L1169" s="66"/>
    </row>
    <row r="1170" spans="1:12" x14ac:dyDescent="0.2">
      <c r="A1170" s="41"/>
      <c r="B1170" s="2"/>
      <c r="E1170" s="279"/>
      <c r="F1170" s="280"/>
      <c r="G1170" s="45"/>
      <c r="H1170" s="45"/>
      <c r="I1170" s="278"/>
      <c r="J1170" s="45"/>
      <c r="K1170" s="66"/>
      <c r="L1170" s="66"/>
    </row>
    <row r="1171" spans="1:12" x14ac:dyDescent="0.2">
      <c r="A1171" s="41"/>
      <c r="B1171" s="2"/>
      <c r="E1171" s="279"/>
      <c r="F1171" s="280"/>
      <c r="G1171" s="45"/>
      <c r="H1171" s="45"/>
      <c r="I1171" s="278"/>
      <c r="J1171" s="45"/>
      <c r="K1171" s="66"/>
      <c r="L1171" s="66"/>
    </row>
    <row r="1172" spans="1:12" x14ac:dyDescent="0.2">
      <c r="A1172" s="41"/>
      <c r="B1172" s="2"/>
      <c r="E1172" s="279"/>
      <c r="F1172" s="280"/>
      <c r="G1172" s="45"/>
      <c r="H1172" s="45"/>
      <c r="I1172" s="278"/>
      <c r="J1172" s="45"/>
      <c r="K1172" s="66"/>
      <c r="L1172" s="66"/>
    </row>
    <row r="1173" spans="1:12" x14ac:dyDescent="0.2">
      <c r="A1173" s="41"/>
      <c r="B1173" s="2"/>
      <c r="E1173" s="279"/>
      <c r="F1173" s="280"/>
      <c r="G1173" s="45"/>
      <c r="H1173" s="45"/>
      <c r="I1173" s="278"/>
      <c r="J1173" s="45"/>
      <c r="K1173" s="66"/>
      <c r="L1173" s="66"/>
    </row>
    <row r="1174" spans="1:12" x14ac:dyDescent="0.2">
      <c r="A1174" s="41"/>
      <c r="B1174" s="2"/>
      <c r="E1174" s="279"/>
      <c r="F1174" s="280"/>
      <c r="G1174" s="45"/>
      <c r="H1174" s="45"/>
      <c r="I1174" s="278"/>
      <c r="J1174" s="45"/>
      <c r="K1174" s="66"/>
      <c r="L1174" s="66"/>
    </row>
    <row r="1175" spans="1:12" x14ac:dyDescent="0.2">
      <c r="A1175" s="41"/>
      <c r="B1175" s="2"/>
      <c r="E1175" s="279"/>
      <c r="F1175" s="280"/>
      <c r="G1175" s="45"/>
      <c r="H1175" s="45"/>
      <c r="I1175" s="278"/>
      <c r="J1175" s="45"/>
      <c r="K1175" s="66"/>
      <c r="L1175" s="66"/>
    </row>
    <row r="1176" spans="1:12" x14ac:dyDescent="0.2">
      <c r="A1176" s="41"/>
      <c r="B1176" s="2"/>
      <c r="E1176" s="279"/>
      <c r="F1176" s="280"/>
      <c r="G1176" s="45"/>
      <c r="H1176" s="45"/>
      <c r="I1176" s="278"/>
      <c r="J1176" s="45"/>
      <c r="K1176" s="66"/>
      <c r="L1176" s="66"/>
    </row>
    <row r="1177" spans="1:12" x14ac:dyDescent="0.2">
      <c r="A1177" s="41"/>
      <c r="B1177" s="2"/>
      <c r="E1177" s="279"/>
      <c r="F1177" s="280"/>
      <c r="G1177" s="45"/>
      <c r="H1177" s="45"/>
      <c r="I1177" s="278"/>
      <c r="J1177" s="45"/>
      <c r="K1177" s="66"/>
      <c r="L1177" s="66"/>
    </row>
    <row r="1178" spans="1:12" x14ac:dyDescent="0.2">
      <c r="A1178" s="41"/>
      <c r="B1178" s="2"/>
      <c r="E1178" s="279"/>
      <c r="F1178" s="280"/>
      <c r="G1178" s="45"/>
      <c r="H1178" s="45"/>
      <c r="I1178" s="278"/>
      <c r="J1178" s="45"/>
      <c r="K1178" s="66"/>
      <c r="L1178" s="66"/>
    </row>
    <row r="1179" spans="1:12" x14ac:dyDescent="0.2">
      <c r="A1179" s="41"/>
      <c r="B1179" s="2"/>
      <c r="E1179" s="279"/>
      <c r="F1179" s="280"/>
      <c r="G1179" s="45"/>
      <c r="H1179" s="45"/>
      <c r="I1179" s="278"/>
      <c r="J1179" s="45"/>
      <c r="K1179" s="66"/>
      <c r="L1179" s="66"/>
    </row>
    <row r="1180" spans="1:12" x14ac:dyDescent="0.2">
      <c r="A1180" s="41"/>
      <c r="B1180" s="2"/>
      <c r="E1180" s="279"/>
      <c r="F1180" s="280"/>
      <c r="G1180" s="45"/>
      <c r="H1180" s="45"/>
      <c r="I1180" s="278"/>
      <c r="J1180" s="45"/>
      <c r="K1180" s="66"/>
      <c r="L1180" s="66"/>
    </row>
    <row r="1181" spans="1:12" x14ac:dyDescent="0.2">
      <c r="A1181" s="41"/>
      <c r="B1181" s="2"/>
      <c r="E1181" s="279"/>
      <c r="F1181" s="280"/>
      <c r="G1181" s="45"/>
      <c r="H1181" s="45"/>
      <c r="I1181" s="278"/>
      <c r="J1181" s="45"/>
      <c r="K1181" s="66"/>
      <c r="L1181" s="66"/>
    </row>
    <row r="1182" spans="1:12" x14ac:dyDescent="0.2">
      <c r="A1182" s="41"/>
      <c r="B1182" s="2"/>
      <c r="E1182" s="279"/>
      <c r="F1182" s="280"/>
      <c r="G1182" s="45"/>
      <c r="H1182" s="45"/>
      <c r="I1182" s="278"/>
      <c r="J1182" s="45"/>
      <c r="K1182" s="66"/>
      <c r="L1182" s="66"/>
    </row>
    <row r="1183" spans="1:12" x14ac:dyDescent="0.2">
      <c r="A1183" s="41"/>
      <c r="B1183" s="2"/>
      <c r="E1183" s="279"/>
      <c r="F1183" s="280"/>
      <c r="G1183" s="45"/>
      <c r="H1183" s="45"/>
      <c r="I1183" s="278"/>
      <c r="J1183" s="45"/>
      <c r="K1183" s="66"/>
      <c r="L1183" s="66"/>
    </row>
    <row r="1184" spans="1:12" x14ac:dyDescent="0.2">
      <c r="A1184" s="41"/>
      <c r="B1184" s="2"/>
      <c r="E1184" s="279"/>
      <c r="F1184" s="280"/>
      <c r="G1184" s="45"/>
      <c r="H1184" s="45"/>
      <c r="I1184" s="278"/>
      <c r="J1184" s="45"/>
      <c r="K1184" s="66"/>
      <c r="L1184" s="66"/>
    </row>
    <row r="1185" spans="1:12" x14ac:dyDescent="0.2">
      <c r="A1185" s="41"/>
      <c r="B1185" s="2"/>
      <c r="E1185" s="279"/>
      <c r="F1185" s="280"/>
      <c r="G1185" s="45"/>
      <c r="H1185" s="45"/>
      <c r="I1185" s="278"/>
      <c r="J1185" s="45"/>
      <c r="K1185" s="66"/>
      <c r="L1185" s="66"/>
    </row>
    <row r="1186" spans="1:12" x14ac:dyDescent="0.2">
      <c r="A1186" s="41"/>
      <c r="B1186" s="2"/>
      <c r="E1186" s="279"/>
      <c r="F1186" s="280"/>
      <c r="G1186" s="45"/>
      <c r="H1186" s="45"/>
      <c r="I1186" s="278"/>
      <c r="J1186" s="45"/>
      <c r="K1186" s="66"/>
      <c r="L1186" s="66"/>
    </row>
    <row r="1187" spans="1:12" x14ac:dyDescent="0.2">
      <c r="A1187" s="41"/>
      <c r="B1187" s="2"/>
      <c r="E1187" s="279"/>
      <c r="F1187" s="280"/>
      <c r="G1187" s="45"/>
      <c r="H1187" s="45"/>
      <c r="I1187" s="278"/>
      <c r="J1187" s="45"/>
      <c r="K1187" s="66"/>
      <c r="L1187" s="66"/>
    </row>
    <row r="1188" spans="1:12" x14ac:dyDescent="0.2">
      <c r="A1188" s="41"/>
      <c r="B1188" s="2"/>
      <c r="E1188" s="279"/>
      <c r="F1188" s="280"/>
      <c r="G1188" s="45"/>
      <c r="H1188" s="45"/>
      <c r="I1188" s="278"/>
      <c r="J1188" s="45"/>
      <c r="K1188" s="66"/>
      <c r="L1188" s="66"/>
    </row>
    <row r="1189" spans="1:12" x14ac:dyDescent="0.2">
      <c r="A1189" s="41"/>
      <c r="B1189" s="2"/>
      <c r="E1189" s="279"/>
      <c r="F1189" s="280"/>
      <c r="G1189" s="45"/>
      <c r="H1189" s="45"/>
      <c r="I1189" s="278"/>
      <c r="J1189" s="45"/>
      <c r="K1189" s="66"/>
      <c r="L1189" s="66"/>
    </row>
    <row r="1190" spans="1:12" x14ac:dyDescent="0.2">
      <c r="A1190" s="41"/>
      <c r="B1190" s="2"/>
      <c r="E1190" s="279"/>
      <c r="F1190" s="280"/>
      <c r="G1190" s="45"/>
      <c r="H1190" s="45"/>
      <c r="I1190" s="278"/>
      <c r="J1190" s="45"/>
      <c r="K1190" s="66"/>
      <c r="L1190" s="66"/>
    </row>
    <row r="1191" spans="1:12" x14ac:dyDescent="0.2">
      <c r="A1191" s="41"/>
      <c r="B1191" s="2"/>
      <c r="E1191" s="279"/>
      <c r="F1191" s="280"/>
      <c r="G1191" s="45"/>
      <c r="H1191" s="45"/>
      <c r="I1191" s="278"/>
      <c r="J1191" s="45"/>
      <c r="K1191" s="66"/>
      <c r="L1191" s="66"/>
    </row>
    <row r="1192" spans="1:12" x14ac:dyDescent="0.2">
      <c r="A1192" s="41"/>
      <c r="B1192" s="2"/>
      <c r="E1192" s="279"/>
      <c r="F1192" s="280"/>
      <c r="G1192" s="45"/>
      <c r="H1192" s="45"/>
      <c r="I1192" s="278"/>
      <c r="J1192" s="45"/>
      <c r="K1192" s="66"/>
      <c r="L1192" s="66"/>
    </row>
    <row r="1193" spans="1:12" x14ac:dyDescent="0.2">
      <c r="A1193" s="41"/>
      <c r="B1193" s="2"/>
      <c r="E1193" s="279"/>
      <c r="F1193" s="280"/>
      <c r="G1193" s="45"/>
      <c r="H1193" s="45"/>
      <c r="I1193" s="278"/>
      <c r="J1193" s="45"/>
      <c r="K1193" s="66"/>
      <c r="L1193" s="66"/>
    </row>
    <row r="1194" spans="1:12" x14ac:dyDescent="0.2">
      <c r="A1194" s="41"/>
      <c r="B1194" s="2"/>
      <c r="E1194" s="279"/>
      <c r="F1194" s="280"/>
      <c r="G1194" s="45"/>
      <c r="H1194" s="45"/>
      <c r="I1194" s="278"/>
      <c r="J1194" s="45"/>
      <c r="K1194" s="66"/>
      <c r="L1194" s="66"/>
    </row>
    <row r="1195" spans="1:12" x14ac:dyDescent="0.2">
      <c r="A1195" s="41"/>
      <c r="B1195" s="2"/>
      <c r="E1195" s="279"/>
      <c r="F1195" s="280"/>
      <c r="G1195" s="45"/>
      <c r="H1195" s="45"/>
      <c r="I1195" s="278"/>
      <c r="J1195" s="45"/>
      <c r="K1195" s="66"/>
      <c r="L1195" s="66"/>
    </row>
    <row r="1196" spans="1:12" x14ac:dyDescent="0.2">
      <c r="A1196" s="41"/>
      <c r="B1196" s="2"/>
      <c r="E1196" s="279"/>
      <c r="F1196" s="280"/>
      <c r="G1196" s="45"/>
      <c r="H1196" s="45"/>
      <c r="I1196" s="278"/>
      <c r="J1196" s="45"/>
      <c r="K1196" s="66"/>
      <c r="L1196" s="66"/>
    </row>
    <row r="1197" spans="1:12" x14ac:dyDescent="0.2">
      <c r="A1197" s="41"/>
      <c r="B1197" s="2"/>
      <c r="E1197" s="279"/>
      <c r="F1197" s="280"/>
      <c r="G1197" s="45"/>
      <c r="H1197" s="45"/>
      <c r="I1197" s="278"/>
      <c r="J1197" s="45"/>
      <c r="K1197" s="66"/>
      <c r="L1197" s="66"/>
    </row>
    <row r="1198" spans="1:12" x14ac:dyDescent="0.2">
      <c r="A1198" s="41"/>
      <c r="B1198" s="2"/>
      <c r="E1198" s="279"/>
      <c r="F1198" s="280"/>
      <c r="G1198" s="45"/>
      <c r="H1198" s="45"/>
      <c r="I1198" s="278"/>
      <c r="J1198" s="45"/>
      <c r="K1198" s="66"/>
      <c r="L1198" s="66"/>
    </row>
    <row r="1199" spans="1:12" x14ac:dyDescent="0.2">
      <c r="A1199" s="41"/>
      <c r="B1199" s="2"/>
      <c r="E1199" s="279"/>
      <c r="F1199" s="280"/>
      <c r="G1199" s="45"/>
      <c r="H1199" s="45"/>
      <c r="I1199" s="278"/>
      <c r="J1199" s="45"/>
      <c r="K1199" s="66"/>
      <c r="L1199" s="66"/>
    </row>
    <row r="1200" spans="1:12" x14ac:dyDescent="0.2">
      <c r="A1200" s="41"/>
      <c r="B1200" s="2"/>
      <c r="E1200" s="279"/>
      <c r="F1200" s="280"/>
      <c r="G1200" s="45"/>
      <c r="H1200" s="45"/>
      <c r="I1200" s="278"/>
      <c r="J1200" s="45"/>
      <c r="K1200" s="66"/>
      <c r="L1200" s="66"/>
    </row>
    <row r="1201" spans="1:12" x14ac:dyDescent="0.2">
      <c r="A1201" s="41"/>
      <c r="B1201" s="2"/>
      <c r="E1201" s="279"/>
      <c r="F1201" s="280"/>
      <c r="G1201" s="45"/>
      <c r="H1201" s="45"/>
      <c r="I1201" s="278"/>
      <c r="J1201" s="45"/>
      <c r="K1201" s="66"/>
      <c r="L1201" s="66"/>
    </row>
    <row r="1202" spans="1:12" x14ac:dyDescent="0.2">
      <c r="A1202" s="41"/>
      <c r="B1202" s="2"/>
      <c r="E1202" s="279"/>
      <c r="F1202" s="280"/>
      <c r="G1202" s="45"/>
      <c r="H1202" s="45"/>
      <c r="I1202" s="278"/>
      <c r="J1202" s="45"/>
      <c r="K1202" s="66"/>
      <c r="L1202" s="66"/>
    </row>
    <row r="1203" spans="1:12" x14ac:dyDescent="0.2">
      <c r="A1203" s="41"/>
      <c r="B1203" s="2"/>
      <c r="E1203" s="279"/>
      <c r="F1203" s="280"/>
      <c r="G1203" s="45"/>
      <c r="H1203" s="45"/>
      <c r="I1203" s="278"/>
      <c r="J1203" s="45"/>
      <c r="K1203" s="66"/>
      <c r="L1203" s="66"/>
    </row>
    <row r="1204" spans="1:12" x14ac:dyDescent="0.2">
      <c r="A1204" s="41"/>
      <c r="B1204" s="2"/>
      <c r="E1204" s="279"/>
      <c r="F1204" s="280"/>
      <c r="G1204" s="45"/>
      <c r="H1204" s="45"/>
      <c r="I1204" s="278"/>
      <c r="J1204" s="45"/>
      <c r="K1204" s="66"/>
      <c r="L1204" s="66"/>
    </row>
    <row r="1205" spans="1:12" x14ac:dyDescent="0.2">
      <c r="A1205" s="41"/>
      <c r="B1205" s="2"/>
      <c r="E1205" s="279"/>
      <c r="F1205" s="280"/>
      <c r="G1205" s="45"/>
      <c r="H1205" s="45"/>
      <c r="I1205" s="278"/>
      <c r="J1205" s="45"/>
      <c r="K1205" s="66"/>
      <c r="L1205" s="66"/>
    </row>
    <row r="1206" spans="1:12" x14ac:dyDescent="0.2">
      <c r="A1206" s="41"/>
      <c r="B1206" s="2"/>
      <c r="E1206" s="279"/>
      <c r="F1206" s="280"/>
      <c r="G1206" s="45"/>
      <c r="H1206" s="45"/>
      <c r="I1206" s="278"/>
      <c r="J1206" s="45"/>
      <c r="K1206" s="66"/>
      <c r="L1206" s="66"/>
    </row>
    <row r="1207" spans="1:12" x14ac:dyDescent="0.2">
      <c r="A1207" s="41"/>
      <c r="B1207" s="2"/>
      <c r="E1207" s="279"/>
      <c r="F1207" s="280"/>
      <c r="G1207" s="45"/>
      <c r="H1207" s="45"/>
      <c r="I1207" s="278"/>
      <c r="J1207" s="45"/>
      <c r="K1207" s="66"/>
      <c r="L1207" s="66"/>
    </row>
    <row r="1208" spans="1:12" x14ac:dyDescent="0.2">
      <c r="A1208" s="41"/>
      <c r="B1208" s="2"/>
      <c r="E1208" s="279"/>
      <c r="F1208" s="280"/>
      <c r="G1208" s="45"/>
      <c r="H1208" s="45"/>
      <c r="I1208" s="278"/>
      <c r="J1208" s="45"/>
      <c r="K1208" s="66"/>
      <c r="L1208" s="66"/>
    </row>
    <row r="1209" spans="1:12" x14ac:dyDescent="0.2">
      <c r="A1209" s="41"/>
      <c r="B1209" s="2"/>
      <c r="E1209" s="279"/>
      <c r="F1209" s="280"/>
      <c r="G1209" s="45"/>
      <c r="H1209" s="45"/>
      <c r="I1209" s="278"/>
      <c r="J1209" s="45"/>
      <c r="K1209" s="66"/>
      <c r="L1209" s="66"/>
    </row>
    <row r="1210" spans="1:12" x14ac:dyDescent="0.2">
      <c r="A1210" s="41"/>
      <c r="B1210" s="2"/>
      <c r="E1210" s="279"/>
      <c r="F1210" s="280"/>
      <c r="G1210" s="45"/>
      <c r="H1210" s="45"/>
      <c r="I1210" s="278"/>
      <c r="J1210" s="45"/>
      <c r="K1210" s="66"/>
      <c r="L1210" s="66"/>
    </row>
    <row r="1211" spans="1:12" x14ac:dyDescent="0.2">
      <c r="A1211" s="41"/>
      <c r="B1211" s="2"/>
      <c r="E1211" s="279"/>
      <c r="F1211" s="280"/>
      <c r="G1211" s="45"/>
      <c r="H1211" s="45"/>
      <c r="I1211" s="278"/>
      <c r="J1211" s="45"/>
      <c r="K1211" s="66"/>
      <c r="L1211" s="66"/>
    </row>
    <row r="1212" spans="1:12" x14ac:dyDescent="0.2">
      <c r="A1212" s="41"/>
      <c r="B1212" s="2"/>
      <c r="E1212" s="279"/>
      <c r="F1212" s="280"/>
      <c r="G1212" s="45"/>
      <c r="H1212" s="45"/>
      <c r="I1212" s="278"/>
      <c r="J1212" s="45"/>
      <c r="K1212" s="66"/>
      <c r="L1212" s="66"/>
    </row>
    <row r="1213" spans="1:12" x14ac:dyDescent="0.2">
      <c r="A1213" s="41"/>
      <c r="B1213" s="2"/>
      <c r="E1213" s="279"/>
      <c r="F1213" s="280"/>
      <c r="G1213" s="45"/>
      <c r="H1213" s="45"/>
      <c r="I1213" s="278"/>
      <c r="J1213" s="45"/>
      <c r="K1213" s="66"/>
      <c r="L1213" s="66"/>
    </row>
    <row r="1214" spans="1:12" x14ac:dyDescent="0.2">
      <c r="A1214" s="41"/>
      <c r="B1214" s="2"/>
      <c r="E1214" s="279"/>
      <c r="F1214" s="280"/>
      <c r="G1214" s="45"/>
      <c r="H1214" s="45"/>
      <c r="I1214" s="278"/>
      <c r="J1214" s="45"/>
      <c r="K1214" s="66"/>
      <c r="L1214" s="66"/>
    </row>
    <row r="1215" spans="1:12" x14ac:dyDescent="0.2">
      <c r="A1215" s="41"/>
      <c r="B1215" s="2"/>
      <c r="E1215" s="279"/>
      <c r="F1215" s="280"/>
      <c r="G1215" s="45"/>
      <c r="H1215" s="45"/>
      <c r="I1215" s="278"/>
      <c r="J1215" s="45"/>
      <c r="K1215" s="66"/>
      <c r="L1215" s="66"/>
    </row>
    <row r="1216" spans="1:12" x14ac:dyDescent="0.2">
      <c r="A1216" s="41"/>
      <c r="B1216" s="2"/>
      <c r="E1216" s="279"/>
      <c r="F1216" s="280"/>
      <c r="G1216" s="45"/>
      <c r="H1216" s="45"/>
      <c r="I1216" s="278"/>
      <c r="J1216" s="45"/>
      <c r="K1216" s="66"/>
      <c r="L1216" s="66"/>
    </row>
    <row r="1217" spans="1:12" x14ac:dyDescent="0.2">
      <c r="A1217" s="41"/>
      <c r="B1217" s="2"/>
      <c r="E1217" s="279"/>
      <c r="F1217" s="280"/>
      <c r="G1217" s="45"/>
      <c r="H1217" s="45"/>
      <c r="I1217" s="278"/>
      <c r="J1217" s="45"/>
      <c r="K1217" s="66"/>
      <c r="L1217" s="66"/>
    </row>
    <row r="1218" spans="1:12" x14ac:dyDescent="0.2">
      <c r="A1218" s="41"/>
      <c r="B1218" s="2"/>
      <c r="E1218" s="279"/>
      <c r="F1218" s="280"/>
      <c r="G1218" s="45"/>
      <c r="H1218" s="45"/>
      <c r="I1218" s="278"/>
      <c r="J1218" s="45"/>
      <c r="K1218" s="66"/>
      <c r="L1218" s="66"/>
    </row>
    <row r="1219" spans="1:12" x14ac:dyDescent="0.2">
      <c r="A1219" s="41"/>
      <c r="B1219" s="2"/>
      <c r="E1219" s="279"/>
      <c r="F1219" s="280"/>
      <c r="G1219" s="45"/>
      <c r="H1219" s="45"/>
      <c r="I1219" s="278"/>
      <c r="J1219" s="45"/>
      <c r="K1219" s="66"/>
      <c r="L1219" s="66"/>
    </row>
    <row r="1220" spans="1:12" x14ac:dyDescent="0.2">
      <c r="A1220" s="41"/>
      <c r="B1220" s="2"/>
      <c r="E1220" s="279"/>
      <c r="F1220" s="280"/>
      <c r="G1220" s="45"/>
      <c r="H1220" s="45"/>
      <c r="I1220" s="278"/>
      <c r="J1220" s="45"/>
      <c r="K1220" s="66"/>
      <c r="L1220" s="66"/>
    </row>
    <row r="1221" spans="1:12" x14ac:dyDescent="0.2">
      <c r="A1221" s="41"/>
      <c r="B1221" s="2"/>
      <c r="E1221" s="279"/>
      <c r="F1221" s="280"/>
      <c r="G1221" s="45"/>
      <c r="H1221" s="45"/>
      <c r="I1221" s="278"/>
      <c r="J1221" s="45"/>
      <c r="K1221" s="66"/>
      <c r="L1221" s="66"/>
    </row>
    <row r="1222" spans="1:12" x14ac:dyDescent="0.2">
      <c r="A1222" s="41"/>
      <c r="B1222" s="2"/>
      <c r="E1222" s="279"/>
      <c r="F1222" s="280"/>
      <c r="G1222" s="45"/>
      <c r="H1222" s="45"/>
      <c r="I1222" s="278"/>
      <c r="J1222" s="45"/>
      <c r="K1222" s="66"/>
      <c r="L1222" s="66"/>
    </row>
    <row r="1223" spans="1:12" x14ac:dyDescent="0.2">
      <c r="A1223" s="41"/>
      <c r="B1223" s="2"/>
      <c r="E1223" s="279"/>
      <c r="F1223" s="280"/>
      <c r="G1223" s="45"/>
      <c r="H1223" s="45"/>
      <c r="I1223" s="278"/>
      <c r="J1223" s="45"/>
      <c r="K1223" s="66"/>
      <c r="L1223" s="66"/>
    </row>
    <row r="1224" spans="1:12" x14ac:dyDescent="0.2">
      <c r="A1224" s="41"/>
      <c r="B1224" s="2"/>
      <c r="E1224" s="279"/>
      <c r="F1224" s="280"/>
      <c r="G1224" s="45"/>
      <c r="H1224" s="45"/>
      <c r="I1224" s="278"/>
      <c r="J1224" s="45"/>
      <c r="K1224" s="66"/>
      <c r="L1224" s="66"/>
    </row>
    <row r="1225" spans="1:12" x14ac:dyDescent="0.2">
      <c r="A1225" s="41"/>
      <c r="B1225" s="2"/>
      <c r="E1225" s="279"/>
      <c r="F1225" s="280"/>
      <c r="G1225" s="45"/>
      <c r="H1225" s="45"/>
      <c r="I1225" s="278"/>
      <c r="J1225" s="45"/>
      <c r="K1225" s="66"/>
      <c r="L1225" s="66"/>
    </row>
    <row r="1226" spans="1:12" x14ac:dyDescent="0.2">
      <c r="A1226" s="41"/>
      <c r="B1226" s="2"/>
      <c r="E1226" s="279"/>
      <c r="F1226" s="280"/>
      <c r="G1226" s="45"/>
      <c r="H1226" s="45"/>
      <c r="I1226" s="278"/>
      <c r="J1226" s="45"/>
      <c r="K1226" s="66"/>
      <c r="L1226" s="66"/>
    </row>
    <row r="1227" spans="1:12" x14ac:dyDescent="0.2">
      <c r="A1227" s="41"/>
      <c r="B1227" s="2"/>
      <c r="E1227" s="279"/>
      <c r="F1227" s="280"/>
      <c r="G1227" s="45"/>
      <c r="H1227" s="45"/>
      <c r="I1227" s="278"/>
      <c r="J1227" s="45"/>
      <c r="K1227" s="66"/>
      <c r="L1227" s="66"/>
    </row>
    <row r="1228" spans="1:12" x14ac:dyDescent="0.2">
      <c r="A1228" s="41"/>
      <c r="B1228" s="2"/>
      <c r="E1228" s="279"/>
      <c r="F1228" s="280"/>
      <c r="G1228" s="45"/>
      <c r="H1228" s="45"/>
      <c r="I1228" s="278"/>
      <c r="J1228" s="45"/>
      <c r="K1228" s="66"/>
      <c r="L1228" s="66"/>
    </row>
    <row r="1229" spans="1:12" x14ac:dyDescent="0.2">
      <c r="A1229" s="41"/>
      <c r="B1229" s="2"/>
      <c r="E1229" s="279"/>
      <c r="F1229" s="280"/>
      <c r="G1229" s="45"/>
      <c r="H1229" s="45"/>
      <c r="I1229" s="278"/>
      <c r="J1229" s="45"/>
      <c r="K1229" s="66"/>
      <c r="L1229" s="66"/>
    </row>
    <row r="1230" spans="1:12" x14ac:dyDescent="0.2">
      <c r="A1230" s="41"/>
      <c r="B1230" s="2"/>
      <c r="E1230" s="279"/>
      <c r="F1230" s="280"/>
      <c r="G1230" s="45"/>
      <c r="H1230" s="45"/>
      <c r="I1230" s="278"/>
      <c r="J1230" s="45"/>
      <c r="K1230" s="66"/>
      <c r="L1230" s="66"/>
    </row>
    <row r="1231" spans="1:12" x14ac:dyDescent="0.2">
      <c r="A1231" s="41"/>
      <c r="B1231" s="2"/>
      <c r="E1231" s="279"/>
      <c r="F1231" s="280"/>
      <c r="G1231" s="45"/>
      <c r="H1231" s="45"/>
      <c r="I1231" s="278"/>
      <c r="J1231" s="45"/>
      <c r="K1231" s="66"/>
      <c r="L1231" s="66"/>
    </row>
    <row r="1232" spans="1:12" x14ac:dyDescent="0.2">
      <c r="A1232" s="41"/>
      <c r="B1232" s="2"/>
      <c r="E1232" s="279"/>
      <c r="F1232" s="280"/>
      <c r="G1232" s="45"/>
      <c r="H1232" s="45"/>
      <c r="I1232" s="278"/>
      <c r="J1232" s="45"/>
      <c r="K1232" s="66"/>
      <c r="L1232" s="66"/>
    </row>
    <row r="1233" spans="1:12" x14ac:dyDescent="0.2">
      <c r="A1233" s="41"/>
      <c r="B1233" s="2"/>
      <c r="E1233" s="279"/>
      <c r="F1233" s="280"/>
      <c r="G1233" s="45"/>
      <c r="H1233" s="45"/>
      <c r="I1233" s="278"/>
      <c r="J1233" s="45"/>
      <c r="K1233" s="66"/>
      <c r="L1233" s="66"/>
    </row>
    <row r="1234" spans="1:12" x14ac:dyDescent="0.2">
      <c r="A1234" s="41"/>
      <c r="B1234" s="2"/>
      <c r="E1234" s="279"/>
      <c r="F1234" s="280"/>
      <c r="G1234" s="45"/>
      <c r="H1234" s="45"/>
      <c r="I1234" s="278"/>
      <c r="J1234" s="45"/>
      <c r="K1234" s="66"/>
      <c r="L1234" s="66"/>
    </row>
    <row r="1235" spans="1:12" x14ac:dyDescent="0.2">
      <c r="A1235" s="41"/>
      <c r="B1235" s="2"/>
      <c r="E1235" s="279"/>
      <c r="F1235" s="280"/>
      <c r="G1235" s="45"/>
      <c r="H1235" s="45"/>
      <c r="I1235" s="278"/>
      <c r="J1235" s="45"/>
      <c r="K1235" s="66"/>
      <c r="L1235" s="66"/>
    </row>
    <row r="1236" spans="1:12" x14ac:dyDescent="0.2">
      <c r="A1236" s="41"/>
      <c r="B1236" s="2"/>
      <c r="E1236" s="279"/>
      <c r="F1236" s="280"/>
      <c r="G1236" s="45"/>
      <c r="H1236" s="45"/>
      <c r="I1236" s="278"/>
      <c r="J1236" s="45"/>
      <c r="K1236" s="66"/>
      <c r="L1236" s="66"/>
    </row>
    <row r="1237" spans="1:12" x14ac:dyDescent="0.2">
      <c r="A1237" s="41"/>
      <c r="B1237" s="2"/>
      <c r="E1237" s="279"/>
      <c r="F1237" s="280"/>
      <c r="G1237" s="45"/>
      <c r="H1237" s="45"/>
      <c r="I1237" s="278"/>
      <c r="J1237" s="45"/>
      <c r="K1237" s="66"/>
      <c r="L1237" s="66"/>
    </row>
    <row r="1238" spans="1:12" x14ac:dyDescent="0.2">
      <c r="A1238" s="41"/>
      <c r="B1238" s="2"/>
      <c r="E1238" s="279"/>
      <c r="F1238" s="280"/>
      <c r="G1238" s="45"/>
      <c r="H1238" s="45"/>
      <c r="I1238" s="278"/>
      <c r="J1238" s="45"/>
      <c r="K1238" s="66"/>
      <c r="L1238" s="66"/>
    </row>
    <row r="1239" spans="1:12" x14ac:dyDescent="0.2">
      <c r="A1239" s="41"/>
      <c r="B1239" s="2"/>
      <c r="E1239" s="279"/>
      <c r="F1239" s="280"/>
      <c r="G1239" s="45"/>
      <c r="H1239" s="45"/>
      <c r="I1239" s="278"/>
      <c r="J1239" s="45"/>
      <c r="K1239" s="66"/>
      <c r="L1239" s="66"/>
    </row>
    <row r="1240" spans="1:12" x14ac:dyDescent="0.2">
      <c r="A1240" s="41"/>
      <c r="B1240" s="2"/>
      <c r="E1240" s="279"/>
      <c r="F1240" s="280"/>
      <c r="G1240" s="45"/>
      <c r="H1240" s="45"/>
      <c r="I1240" s="278"/>
      <c r="J1240" s="45"/>
      <c r="K1240" s="66"/>
      <c r="L1240" s="66"/>
    </row>
    <row r="1241" spans="1:12" x14ac:dyDescent="0.2">
      <c r="A1241" s="41"/>
      <c r="B1241" s="2"/>
      <c r="E1241" s="279"/>
      <c r="F1241" s="280"/>
      <c r="G1241" s="45"/>
      <c r="H1241" s="45"/>
      <c r="I1241" s="278"/>
      <c r="J1241" s="45"/>
      <c r="K1241" s="66"/>
      <c r="L1241" s="66"/>
    </row>
    <row r="1242" spans="1:12" x14ac:dyDescent="0.2">
      <c r="A1242" s="41"/>
      <c r="B1242" s="2"/>
      <c r="E1242" s="279"/>
      <c r="F1242" s="280"/>
      <c r="G1242" s="45"/>
      <c r="H1242" s="45"/>
      <c r="I1242" s="278"/>
      <c r="J1242" s="45"/>
      <c r="K1242" s="66"/>
      <c r="L1242" s="66"/>
    </row>
    <row r="1243" spans="1:12" x14ac:dyDescent="0.2">
      <c r="A1243" s="41"/>
      <c r="B1243" s="2"/>
      <c r="E1243" s="279"/>
      <c r="F1243" s="280"/>
      <c r="G1243" s="45"/>
      <c r="H1243" s="45"/>
      <c r="I1243" s="278"/>
      <c r="J1243" s="45"/>
      <c r="K1243" s="66"/>
      <c r="L1243" s="66"/>
    </row>
    <row r="1244" spans="1:12" x14ac:dyDescent="0.2">
      <c r="A1244" s="41"/>
      <c r="B1244" s="2"/>
      <c r="E1244" s="279"/>
      <c r="F1244" s="280"/>
      <c r="G1244" s="45"/>
      <c r="H1244" s="45"/>
      <c r="I1244" s="278"/>
      <c r="J1244" s="45"/>
      <c r="K1244" s="66"/>
      <c r="L1244" s="66"/>
    </row>
    <row r="1245" spans="1:12" x14ac:dyDescent="0.2">
      <c r="A1245" s="41"/>
      <c r="B1245" s="2"/>
      <c r="E1245" s="279"/>
      <c r="F1245" s="280"/>
      <c r="G1245" s="45"/>
      <c r="H1245" s="45"/>
      <c r="I1245" s="278"/>
      <c r="J1245" s="45"/>
      <c r="K1245" s="66"/>
      <c r="L1245" s="66"/>
    </row>
    <row r="1246" spans="1:12" x14ac:dyDescent="0.2">
      <c r="A1246" s="41"/>
      <c r="B1246" s="2"/>
      <c r="E1246" s="279"/>
      <c r="F1246" s="280"/>
      <c r="G1246" s="45"/>
      <c r="H1246" s="45"/>
      <c r="I1246" s="278"/>
      <c r="J1246" s="45"/>
      <c r="K1246" s="66"/>
      <c r="L1246" s="66"/>
    </row>
    <row r="1247" spans="1:12" x14ac:dyDescent="0.2">
      <c r="A1247" s="41"/>
      <c r="B1247" s="2"/>
      <c r="E1247" s="279"/>
      <c r="F1247" s="280"/>
      <c r="G1247" s="45"/>
      <c r="H1247" s="45"/>
      <c r="I1247" s="278"/>
      <c r="J1247" s="45"/>
      <c r="K1247" s="66"/>
      <c r="L1247" s="66"/>
    </row>
    <row r="1248" spans="1:12" x14ac:dyDescent="0.2">
      <c r="A1248" s="41"/>
      <c r="B1248" s="2"/>
      <c r="E1248" s="279"/>
      <c r="F1248" s="280"/>
      <c r="G1248" s="45"/>
      <c r="H1248" s="45"/>
      <c r="I1248" s="278"/>
      <c r="J1248" s="45"/>
      <c r="K1248" s="66"/>
      <c r="L1248" s="66"/>
    </row>
    <row r="1249" spans="1:12" x14ac:dyDescent="0.2">
      <c r="A1249" s="41"/>
      <c r="B1249" s="2"/>
      <c r="E1249" s="279"/>
      <c r="F1249" s="280"/>
      <c r="G1249" s="45"/>
      <c r="H1249" s="45"/>
      <c r="I1249" s="278"/>
      <c r="J1249" s="45"/>
      <c r="K1249" s="66"/>
      <c r="L1249" s="66"/>
    </row>
    <row r="1250" spans="1:12" x14ac:dyDescent="0.2">
      <c r="A1250" s="41"/>
      <c r="B1250" s="2"/>
      <c r="E1250" s="279"/>
      <c r="F1250" s="280"/>
      <c r="G1250" s="45"/>
      <c r="H1250" s="45"/>
      <c r="I1250" s="278"/>
      <c r="J1250" s="45"/>
      <c r="K1250" s="66"/>
      <c r="L1250" s="66"/>
    </row>
    <row r="1251" spans="1:12" x14ac:dyDescent="0.2">
      <c r="A1251" s="41"/>
      <c r="B1251" s="2"/>
      <c r="E1251" s="279"/>
      <c r="F1251" s="280"/>
      <c r="G1251" s="45"/>
      <c r="H1251" s="45"/>
      <c r="I1251" s="278"/>
      <c r="J1251" s="45"/>
      <c r="K1251" s="66"/>
      <c r="L1251" s="66"/>
    </row>
    <row r="1252" spans="1:12" x14ac:dyDescent="0.2">
      <c r="A1252" s="41"/>
      <c r="B1252" s="2"/>
      <c r="E1252" s="279"/>
      <c r="F1252" s="280"/>
      <c r="G1252" s="45"/>
      <c r="H1252" s="45"/>
      <c r="I1252" s="278"/>
      <c r="J1252" s="45"/>
      <c r="K1252" s="66"/>
      <c r="L1252" s="66"/>
    </row>
    <row r="1253" spans="1:12" x14ac:dyDescent="0.2">
      <c r="A1253" s="41"/>
      <c r="B1253" s="2"/>
      <c r="E1253" s="279"/>
      <c r="F1253" s="280"/>
      <c r="G1253" s="45"/>
      <c r="H1253" s="45"/>
      <c r="I1253" s="278"/>
      <c r="J1253" s="45"/>
      <c r="K1253" s="66"/>
      <c r="L1253" s="66"/>
    </row>
    <row r="1254" spans="1:12" x14ac:dyDescent="0.2">
      <c r="A1254" s="41"/>
      <c r="B1254" s="2"/>
      <c r="E1254" s="279"/>
      <c r="F1254" s="280"/>
      <c r="G1254" s="45"/>
      <c r="H1254" s="45"/>
      <c r="I1254" s="278"/>
      <c r="J1254" s="45"/>
      <c r="K1254" s="66"/>
      <c r="L1254" s="66"/>
    </row>
    <row r="1255" spans="1:12" x14ac:dyDescent="0.2">
      <c r="A1255" s="41"/>
      <c r="B1255" s="2"/>
      <c r="E1255" s="279"/>
      <c r="F1255" s="280"/>
      <c r="G1255" s="45"/>
      <c r="H1255" s="45"/>
      <c r="I1255" s="278"/>
      <c r="J1255" s="45"/>
      <c r="K1255" s="66"/>
      <c r="L1255" s="66"/>
    </row>
    <row r="1256" spans="1:12" x14ac:dyDescent="0.2">
      <c r="A1256" s="41"/>
      <c r="B1256" s="2"/>
      <c r="E1256" s="279"/>
      <c r="F1256" s="280"/>
      <c r="G1256" s="45"/>
      <c r="H1256" s="45"/>
      <c r="I1256" s="278"/>
      <c r="J1256" s="45"/>
      <c r="K1256" s="66"/>
      <c r="L1256" s="66"/>
    </row>
    <row r="1257" spans="1:12" x14ac:dyDescent="0.2">
      <c r="A1257" s="41"/>
      <c r="B1257" s="2"/>
      <c r="E1257" s="279"/>
      <c r="F1257" s="280"/>
      <c r="G1257" s="45"/>
      <c r="H1257" s="45"/>
      <c r="I1257" s="278"/>
      <c r="J1257" s="45"/>
      <c r="K1257" s="66"/>
      <c r="L1257" s="66"/>
    </row>
    <row r="1258" spans="1:12" x14ac:dyDescent="0.2">
      <c r="A1258" s="41"/>
      <c r="B1258" s="2"/>
      <c r="E1258" s="279"/>
      <c r="F1258" s="280"/>
      <c r="G1258" s="45"/>
      <c r="H1258" s="45"/>
      <c r="I1258" s="278"/>
      <c r="J1258" s="45"/>
      <c r="K1258" s="66"/>
      <c r="L1258" s="66"/>
    </row>
    <row r="1259" spans="1:12" x14ac:dyDescent="0.2">
      <c r="A1259" s="41"/>
      <c r="B1259" s="2"/>
      <c r="E1259" s="279"/>
      <c r="F1259" s="280"/>
      <c r="G1259" s="45"/>
      <c r="H1259" s="45"/>
      <c r="I1259" s="278"/>
      <c r="J1259" s="45"/>
      <c r="K1259" s="66"/>
      <c r="L1259" s="66"/>
    </row>
    <row r="1260" spans="1:12" x14ac:dyDescent="0.2">
      <c r="A1260" s="41"/>
      <c r="B1260" s="2"/>
      <c r="E1260" s="279"/>
      <c r="F1260" s="280"/>
      <c r="G1260" s="45"/>
      <c r="H1260" s="45"/>
      <c r="I1260" s="278"/>
      <c r="J1260" s="45"/>
      <c r="K1260" s="66"/>
      <c r="L1260" s="66"/>
    </row>
    <row r="1261" spans="1:12" x14ac:dyDescent="0.2">
      <c r="A1261" s="41"/>
      <c r="B1261" s="2"/>
      <c r="E1261" s="279"/>
      <c r="F1261" s="280"/>
      <c r="G1261" s="45"/>
      <c r="H1261" s="45"/>
      <c r="I1261" s="278"/>
      <c r="J1261" s="45"/>
      <c r="K1261" s="66"/>
      <c r="L1261" s="66"/>
    </row>
    <row r="1262" spans="1:12" x14ac:dyDescent="0.2">
      <c r="A1262" s="41"/>
      <c r="B1262" s="2"/>
      <c r="E1262" s="279"/>
      <c r="F1262" s="280"/>
      <c r="G1262" s="45"/>
      <c r="H1262" s="45"/>
      <c r="I1262" s="278"/>
      <c r="J1262" s="45"/>
      <c r="K1262" s="66"/>
      <c r="L1262" s="66"/>
    </row>
    <row r="1263" spans="1:12" x14ac:dyDescent="0.2">
      <c r="A1263" s="41"/>
      <c r="B1263" s="2"/>
      <c r="E1263" s="279"/>
      <c r="F1263" s="280"/>
      <c r="G1263" s="45"/>
      <c r="H1263" s="45"/>
      <c r="I1263" s="278"/>
      <c r="J1263" s="45"/>
      <c r="K1263" s="66"/>
      <c r="L1263" s="66"/>
    </row>
    <row r="1264" spans="1:12" x14ac:dyDescent="0.2">
      <c r="A1264" s="41"/>
      <c r="B1264" s="2"/>
      <c r="E1264" s="279"/>
      <c r="F1264" s="280"/>
      <c r="G1264" s="45"/>
      <c r="H1264" s="45"/>
      <c r="I1264" s="278"/>
      <c r="J1264" s="45"/>
      <c r="K1264" s="66"/>
      <c r="L1264" s="66"/>
    </row>
    <row r="1265" spans="1:12" x14ac:dyDescent="0.2">
      <c r="A1265" s="41"/>
      <c r="B1265" s="2"/>
      <c r="E1265" s="279"/>
      <c r="F1265" s="280"/>
      <c r="G1265" s="45"/>
      <c r="H1265" s="45"/>
      <c r="I1265" s="278"/>
      <c r="J1265" s="45"/>
      <c r="K1265" s="66"/>
      <c r="L1265" s="66"/>
    </row>
    <row r="1266" spans="1:12" x14ac:dyDescent="0.2">
      <c r="A1266" s="41"/>
      <c r="B1266" s="2"/>
      <c r="E1266" s="279"/>
      <c r="F1266" s="280"/>
      <c r="G1266" s="45"/>
      <c r="H1266" s="45"/>
      <c r="I1266" s="278"/>
      <c r="J1266" s="45"/>
      <c r="K1266" s="66"/>
      <c r="L1266" s="66"/>
    </row>
    <row r="1267" spans="1:12" x14ac:dyDescent="0.2">
      <c r="A1267" s="41"/>
      <c r="B1267" s="2"/>
      <c r="E1267" s="279"/>
      <c r="F1267" s="280"/>
      <c r="G1267" s="45"/>
      <c r="H1267" s="45"/>
      <c r="I1267" s="278"/>
      <c r="J1267" s="45"/>
      <c r="K1267" s="66"/>
      <c r="L1267" s="66"/>
    </row>
    <row r="1268" spans="1:12" x14ac:dyDescent="0.2">
      <c r="A1268" s="41"/>
      <c r="B1268" s="2"/>
      <c r="E1268" s="279"/>
      <c r="F1268" s="280"/>
      <c r="G1268" s="45"/>
      <c r="H1268" s="45"/>
      <c r="I1268" s="278"/>
      <c r="J1268" s="45"/>
      <c r="K1268" s="66"/>
      <c r="L1268" s="66"/>
    </row>
    <row r="1269" spans="1:12" x14ac:dyDescent="0.2">
      <c r="A1269" s="41"/>
      <c r="B1269" s="2"/>
      <c r="E1269" s="279"/>
      <c r="F1269" s="280"/>
      <c r="G1269" s="45"/>
      <c r="H1269" s="45"/>
      <c r="I1269" s="278"/>
      <c r="J1269" s="45"/>
      <c r="K1269" s="66"/>
      <c r="L1269" s="66"/>
    </row>
    <row r="1270" spans="1:12" x14ac:dyDescent="0.2">
      <c r="A1270" s="41"/>
      <c r="B1270" s="2"/>
      <c r="E1270" s="279"/>
      <c r="F1270" s="280"/>
      <c r="G1270" s="45"/>
      <c r="H1270" s="45"/>
      <c r="I1270" s="278"/>
      <c r="J1270" s="45"/>
      <c r="K1270" s="66"/>
      <c r="L1270" s="66"/>
    </row>
    <row r="1271" spans="1:12" x14ac:dyDescent="0.2">
      <c r="A1271" s="41"/>
      <c r="B1271" s="2"/>
      <c r="E1271" s="279"/>
      <c r="F1271" s="280"/>
      <c r="G1271" s="45"/>
      <c r="H1271" s="45"/>
      <c r="I1271" s="278"/>
      <c r="J1271" s="45"/>
      <c r="K1271" s="66"/>
      <c r="L1271" s="66"/>
    </row>
    <row r="1272" spans="1:12" x14ac:dyDescent="0.2">
      <c r="A1272" s="41"/>
      <c r="B1272" s="2"/>
      <c r="E1272" s="279"/>
      <c r="F1272" s="280"/>
      <c r="G1272" s="45"/>
      <c r="H1272" s="45"/>
      <c r="I1272" s="278"/>
      <c r="J1272" s="45"/>
      <c r="K1272" s="66"/>
      <c r="L1272" s="66"/>
    </row>
    <row r="1273" spans="1:12" x14ac:dyDescent="0.2">
      <c r="A1273" s="41"/>
      <c r="B1273" s="2"/>
      <c r="E1273" s="279"/>
      <c r="F1273" s="280"/>
      <c r="G1273" s="45"/>
      <c r="H1273" s="45"/>
      <c r="I1273" s="278"/>
      <c r="J1273" s="45"/>
      <c r="K1273" s="66"/>
      <c r="L1273" s="66"/>
    </row>
    <row r="1274" spans="1:12" x14ac:dyDescent="0.2">
      <c r="A1274" s="41"/>
      <c r="B1274" s="2"/>
      <c r="E1274" s="279"/>
      <c r="F1274" s="280"/>
      <c r="G1274" s="45"/>
      <c r="H1274" s="45"/>
      <c r="I1274" s="278"/>
      <c r="J1274" s="45"/>
      <c r="K1274" s="66"/>
      <c r="L1274" s="66"/>
    </row>
    <row r="1275" spans="1:12" x14ac:dyDescent="0.2">
      <c r="A1275" s="41"/>
      <c r="B1275" s="2"/>
      <c r="E1275" s="279"/>
      <c r="F1275" s="280"/>
      <c r="G1275" s="45"/>
      <c r="H1275" s="45"/>
      <c r="I1275" s="278"/>
      <c r="J1275" s="45"/>
      <c r="K1275" s="66"/>
      <c r="L1275" s="66"/>
    </row>
    <row r="1276" spans="1:12" x14ac:dyDescent="0.2">
      <c r="A1276" s="41"/>
      <c r="B1276" s="2"/>
      <c r="E1276" s="279"/>
      <c r="F1276" s="280"/>
      <c r="G1276" s="45"/>
      <c r="H1276" s="45"/>
      <c r="I1276" s="278"/>
      <c r="J1276" s="45"/>
      <c r="K1276" s="66"/>
      <c r="L1276" s="66"/>
    </row>
    <row r="1277" spans="1:12" x14ac:dyDescent="0.2">
      <c r="A1277" s="41"/>
      <c r="B1277" s="2"/>
      <c r="E1277" s="279"/>
      <c r="F1277" s="280"/>
      <c r="G1277" s="45"/>
      <c r="H1277" s="45"/>
      <c r="I1277" s="278"/>
      <c r="J1277" s="45"/>
      <c r="K1277" s="66"/>
      <c r="L1277" s="66"/>
    </row>
    <row r="1278" spans="1:12" x14ac:dyDescent="0.2">
      <c r="A1278" s="41"/>
      <c r="B1278" s="2"/>
      <c r="E1278" s="279"/>
      <c r="F1278" s="280"/>
      <c r="G1278" s="45"/>
      <c r="H1278" s="45"/>
      <c r="I1278" s="278"/>
      <c r="J1278" s="45"/>
      <c r="K1278" s="66"/>
      <c r="L1278" s="66"/>
    </row>
    <row r="1279" spans="1:12" x14ac:dyDescent="0.2">
      <c r="A1279" s="41"/>
      <c r="B1279" s="2"/>
      <c r="E1279" s="279"/>
      <c r="F1279" s="280"/>
      <c r="G1279" s="45"/>
      <c r="H1279" s="45"/>
      <c r="I1279" s="278"/>
      <c r="J1279" s="45"/>
      <c r="K1279" s="66"/>
      <c r="L1279" s="66"/>
    </row>
    <row r="1280" spans="1:12" x14ac:dyDescent="0.2">
      <c r="A1280" s="41"/>
      <c r="B1280" s="2"/>
      <c r="E1280" s="279"/>
      <c r="F1280" s="280"/>
      <c r="G1280" s="45"/>
      <c r="H1280" s="45"/>
      <c r="I1280" s="278"/>
      <c r="J1280" s="45"/>
      <c r="K1280" s="66"/>
      <c r="L1280" s="66"/>
    </row>
    <row r="1281" spans="1:12" x14ac:dyDescent="0.2">
      <c r="A1281" s="41"/>
      <c r="B1281" s="2"/>
      <c r="E1281" s="279"/>
      <c r="F1281" s="280"/>
      <c r="G1281" s="45"/>
      <c r="H1281" s="45"/>
      <c r="I1281" s="278"/>
      <c r="J1281" s="45"/>
      <c r="K1281" s="66"/>
      <c r="L1281" s="66"/>
    </row>
    <row r="1282" spans="1:12" x14ac:dyDescent="0.2">
      <c r="A1282" s="41"/>
      <c r="B1282" s="2"/>
      <c r="E1282" s="279"/>
      <c r="F1282" s="280"/>
      <c r="G1282" s="45"/>
      <c r="H1282" s="45"/>
      <c r="I1282" s="278"/>
      <c r="J1282" s="45"/>
      <c r="K1282" s="66"/>
      <c r="L1282" s="66"/>
    </row>
    <row r="1283" spans="1:12" x14ac:dyDescent="0.2">
      <c r="A1283" s="41"/>
      <c r="B1283" s="2"/>
      <c r="E1283" s="279"/>
      <c r="F1283" s="280"/>
      <c r="G1283" s="45"/>
      <c r="H1283" s="45"/>
      <c r="I1283" s="278"/>
      <c r="J1283" s="45"/>
      <c r="K1283" s="66"/>
      <c r="L1283" s="66"/>
    </row>
    <row r="1284" spans="1:12" x14ac:dyDescent="0.2">
      <c r="A1284" s="41"/>
      <c r="B1284" s="2"/>
      <c r="E1284" s="279"/>
      <c r="F1284" s="280"/>
      <c r="G1284" s="45"/>
      <c r="H1284" s="45"/>
      <c r="I1284" s="278"/>
      <c r="J1284" s="45"/>
      <c r="K1284" s="66"/>
      <c r="L1284" s="66"/>
    </row>
    <row r="1285" spans="1:12" x14ac:dyDescent="0.2">
      <c r="A1285" s="41"/>
      <c r="B1285" s="2"/>
      <c r="E1285" s="279"/>
      <c r="F1285" s="280"/>
      <c r="G1285" s="45"/>
      <c r="H1285" s="45"/>
      <c r="I1285" s="278"/>
      <c r="J1285" s="45"/>
      <c r="K1285" s="66"/>
      <c r="L1285" s="66"/>
    </row>
    <row r="1286" spans="1:12" x14ac:dyDescent="0.2">
      <c r="A1286" s="41"/>
      <c r="B1286" s="2"/>
      <c r="E1286" s="279"/>
      <c r="F1286" s="280"/>
      <c r="G1286" s="45"/>
      <c r="H1286" s="45"/>
      <c r="I1286" s="278"/>
      <c r="J1286" s="45"/>
      <c r="K1286" s="66"/>
      <c r="L1286" s="66"/>
    </row>
    <row r="1287" spans="1:12" x14ac:dyDescent="0.2">
      <c r="A1287" s="41"/>
      <c r="B1287" s="2"/>
      <c r="E1287" s="279"/>
      <c r="F1287" s="280"/>
      <c r="G1287" s="45"/>
      <c r="H1287" s="45"/>
      <c r="I1287" s="278"/>
      <c r="J1287" s="45"/>
      <c r="K1287" s="66"/>
      <c r="L1287" s="66"/>
    </row>
    <row r="1288" spans="1:12" x14ac:dyDescent="0.2">
      <c r="A1288" s="41"/>
      <c r="B1288" s="2"/>
      <c r="E1288" s="279"/>
      <c r="F1288" s="280"/>
      <c r="G1288" s="45"/>
      <c r="H1288" s="45"/>
      <c r="I1288" s="278"/>
      <c r="J1288" s="45"/>
      <c r="K1288" s="66"/>
      <c r="L1288" s="66"/>
    </row>
    <row r="1289" spans="1:12" x14ac:dyDescent="0.2">
      <c r="A1289" s="41"/>
      <c r="B1289" s="2"/>
      <c r="E1289" s="279"/>
      <c r="F1289" s="280"/>
      <c r="G1289" s="45"/>
      <c r="H1289" s="45"/>
      <c r="I1289" s="278"/>
      <c r="J1289" s="45"/>
      <c r="K1289" s="66"/>
      <c r="L1289" s="66"/>
    </row>
    <row r="1290" spans="1:12" x14ac:dyDescent="0.2">
      <c r="A1290" s="41"/>
      <c r="B1290" s="2"/>
      <c r="E1290" s="279"/>
      <c r="F1290" s="280"/>
      <c r="G1290" s="45"/>
      <c r="H1290" s="45"/>
      <c r="I1290" s="278"/>
      <c r="J1290" s="45"/>
      <c r="K1290" s="66"/>
      <c r="L1290" s="66"/>
    </row>
    <row r="1291" spans="1:12" x14ac:dyDescent="0.2">
      <c r="A1291" s="41"/>
      <c r="B1291" s="2"/>
      <c r="E1291" s="279"/>
      <c r="F1291" s="280"/>
      <c r="G1291" s="45"/>
      <c r="H1291" s="45"/>
      <c r="I1291" s="278"/>
      <c r="J1291" s="45"/>
      <c r="K1291" s="66"/>
      <c r="L1291" s="66"/>
    </row>
    <row r="1292" spans="1:12" x14ac:dyDescent="0.2">
      <c r="A1292" s="41"/>
      <c r="B1292" s="2"/>
      <c r="E1292" s="279"/>
      <c r="F1292" s="280"/>
      <c r="G1292" s="45"/>
      <c r="H1292" s="45"/>
      <c r="I1292" s="278"/>
      <c r="J1292" s="45"/>
      <c r="K1292" s="66"/>
      <c r="L1292" s="66"/>
    </row>
    <row r="1293" spans="1:12" x14ac:dyDescent="0.2">
      <c r="A1293" s="41"/>
      <c r="B1293" s="2"/>
      <c r="E1293" s="279"/>
      <c r="F1293" s="280"/>
      <c r="G1293" s="45"/>
      <c r="H1293" s="45"/>
      <c r="I1293" s="278"/>
      <c r="J1293" s="45"/>
      <c r="K1293" s="66"/>
      <c r="L1293" s="66"/>
    </row>
    <row r="1294" spans="1:12" x14ac:dyDescent="0.2">
      <c r="A1294" s="41"/>
      <c r="B1294" s="2"/>
      <c r="E1294" s="279"/>
      <c r="F1294" s="280"/>
      <c r="G1294" s="45"/>
      <c r="H1294" s="45"/>
      <c r="I1294" s="278"/>
      <c r="J1294" s="45"/>
      <c r="K1294" s="66"/>
      <c r="L1294" s="66"/>
    </row>
    <row r="1295" spans="1:12" x14ac:dyDescent="0.2">
      <c r="A1295" s="41"/>
      <c r="B1295" s="2"/>
      <c r="E1295" s="279"/>
      <c r="F1295" s="280"/>
      <c r="G1295" s="45"/>
      <c r="H1295" s="45"/>
      <c r="I1295" s="278"/>
      <c r="J1295" s="45"/>
      <c r="K1295" s="66"/>
      <c r="L1295" s="66"/>
    </row>
    <row r="1296" spans="1:12" x14ac:dyDescent="0.2">
      <c r="A1296" s="41"/>
      <c r="B1296" s="2"/>
      <c r="E1296" s="279"/>
      <c r="F1296" s="280"/>
      <c r="G1296" s="45"/>
      <c r="H1296" s="45"/>
      <c r="I1296" s="278"/>
      <c r="J1296" s="45"/>
      <c r="K1296" s="66"/>
      <c r="L1296" s="66"/>
    </row>
    <row r="1297" spans="1:12" x14ac:dyDescent="0.2">
      <c r="A1297" s="41"/>
      <c r="B1297" s="2"/>
      <c r="E1297" s="279"/>
      <c r="F1297" s="280"/>
      <c r="G1297" s="45"/>
      <c r="H1297" s="45"/>
      <c r="I1297" s="278"/>
      <c r="J1297" s="45"/>
      <c r="K1297" s="66"/>
      <c r="L1297" s="66"/>
    </row>
    <row r="1298" spans="1:12" x14ac:dyDescent="0.2">
      <c r="A1298" s="41"/>
      <c r="B1298" s="2"/>
      <c r="E1298" s="279"/>
      <c r="F1298" s="280"/>
      <c r="G1298" s="45"/>
      <c r="H1298" s="45"/>
      <c r="I1298" s="278"/>
      <c r="J1298" s="45"/>
      <c r="K1298" s="66"/>
      <c r="L1298" s="66"/>
    </row>
    <row r="1299" spans="1:12" x14ac:dyDescent="0.2">
      <c r="A1299" s="41"/>
      <c r="B1299" s="2"/>
      <c r="E1299" s="279"/>
      <c r="F1299" s="280"/>
      <c r="G1299" s="45"/>
      <c r="H1299" s="45"/>
      <c r="I1299" s="278"/>
      <c r="J1299" s="45"/>
      <c r="K1299" s="66"/>
      <c r="L1299" s="66"/>
    </row>
    <row r="1300" spans="1:12" x14ac:dyDescent="0.2">
      <c r="A1300" s="41"/>
      <c r="B1300" s="2"/>
      <c r="E1300" s="279"/>
      <c r="F1300" s="280"/>
      <c r="G1300" s="45"/>
      <c r="H1300" s="45"/>
      <c r="I1300" s="278"/>
      <c r="J1300" s="45"/>
      <c r="K1300" s="66"/>
      <c r="L1300" s="66"/>
    </row>
    <row r="1301" spans="1:12" x14ac:dyDescent="0.2">
      <c r="A1301" s="41"/>
      <c r="B1301" s="2"/>
      <c r="E1301" s="279"/>
      <c r="F1301" s="280"/>
      <c r="G1301" s="45"/>
      <c r="H1301" s="45"/>
      <c r="I1301" s="278"/>
      <c r="J1301" s="45"/>
      <c r="K1301" s="66"/>
      <c r="L1301" s="66"/>
    </row>
    <row r="1302" spans="1:12" x14ac:dyDescent="0.2">
      <c r="A1302" s="41"/>
      <c r="B1302" s="2"/>
      <c r="E1302" s="279"/>
      <c r="F1302" s="280"/>
      <c r="G1302" s="45"/>
      <c r="H1302" s="45"/>
      <c r="I1302" s="278"/>
      <c r="J1302" s="45"/>
      <c r="K1302" s="66"/>
      <c r="L1302" s="66"/>
    </row>
    <row r="1303" spans="1:12" x14ac:dyDescent="0.2">
      <c r="A1303" s="41"/>
      <c r="B1303" s="2"/>
      <c r="E1303" s="279"/>
      <c r="F1303" s="280"/>
      <c r="G1303" s="45"/>
      <c r="H1303" s="45"/>
      <c r="I1303" s="278"/>
      <c r="J1303" s="45"/>
      <c r="K1303" s="66"/>
      <c r="L1303" s="66"/>
    </row>
    <row r="1304" spans="1:12" x14ac:dyDescent="0.2">
      <c r="A1304" s="41"/>
      <c r="B1304" s="2"/>
      <c r="E1304" s="279"/>
      <c r="F1304" s="280"/>
      <c r="G1304" s="45"/>
      <c r="H1304" s="45"/>
      <c r="I1304" s="278"/>
      <c r="J1304" s="45"/>
      <c r="K1304" s="66"/>
      <c r="L1304" s="66"/>
    </row>
    <row r="1305" spans="1:12" x14ac:dyDescent="0.2">
      <c r="A1305" s="41"/>
      <c r="B1305" s="2"/>
      <c r="E1305" s="279"/>
      <c r="F1305" s="280"/>
      <c r="G1305" s="45"/>
      <c r="H1305" s="45"/>
      <c r="I1305" s="278"/>
      <c r="J1305" s="45"/>
      <c r="K1305" s="66"/>
      <c r="L1305" s="66"/>
    </row>
    <row r="1306" spans="1:12" x14ac:dyDescent="0.2">
      <c r="A1306" s="41"/>
      <c r="B1306" s="2"/>
      <c r="E1306" s="279"/>
      <c r="F1306" s="280"/>
      <c r="G1306" s="45"/>
      <c r="H1306" s="45"/>
      <c r="I1306" s="278"/>
      <c r="J1306" s="45"/>
      <c r="K1306" s="66"/>
      <c r="L1306" s="66"/>
    </row>
    <row r="1307" spans="1:12" x14ac:dyDescent="0.2">
      <c r="A1307" s="41"/>
      <c r="B1307" s="2"/>
      <c r="E1307" s="279"/>
      <c r="F1307" s="280"/>
      <c r="G1307" s="45"/>
      <c r="H1307" s="45"/>
      <c r="I1307" s="278"/>
      <c r="J1307" s="45"/>
      <c r="K1307" s="66"/>
      <c r="L1307" s="66"/>
    </row>
    <row r="1308" spans="1:12" x14ac:dyDescent="0.2">
      <c r="A1308" s="41"/>
      <c r="B1308" s="2"/>
      <c r="E1308" s="279"/>
      <c r="F1308" s="280"/>
      <c r="G1308" s="45"/>
      <c r="H1308" s="45"/>
      <c r="I1308" s="278"/>
      <c r="J1308" s="45"/>
      <c r="K1308" s="66"/>
      <c r="L1308" s="66"/>
    </row>
    <row r="1309" spans="1:12" x14ac:dyDescent="0.2">
      <c r="A1309" s="41"/>
      <c r="B1309" s="2"/>
      <c r="E1309" s="279"/>
      <c r="F1309" s="280"/>
      <c r="G1309" s="45"/>
      <c r="H1309" s="45"/>
      <c r="I1309" s="278"/>
      <c r="J1309" s="45"/>
      <c r="K1309" s="66"/>
      <c r="L1309" s="66"/>
    </row>
    <row r="1310" spans="1:12" x14ac:dyDescent="0.2">
      <c r="A1310" s="41"/>
      <c r="B1310" s="2"/>
      <c r="E1310" s="279"/>
      <c r="F1310" s="280"/>
      <c r="G1310" s="45"/>
      <c r="H1310" s="45"/>
      <c r="I1310" s="278"/>
      <c r="J1310" s="45"/>
      <c r="K1310" s="66"/>
      <c r="L1310" s="66"/>
    </row>
    <row r="1311" spans="1:12" x14ac:dyDescent="0.2">
      <c r="A1311" s="41"/>
      <c r="B1311" s="2"/>
      <c r="E1311" s="279"/>
      <c r="F1311" s="280"/>
      <c r="G1311" s="45"/>
      <c r="H1311" s="45"/>
      <c r="I1311" s="278"/>
      <c r="J1311" s="45"/>
      <c r="K1311" s="66"/>
      <c r="L1311" s="66"/>
    </row>
    <row r="1312" spans="1:12" x14ac:dyDescent="0.2">
      <c r="A1312" s="41"/>
      <c r="B1312" s="2"/>
      <c r="E1312" s="279"/>
      <c r="F1312" s="280"/>
      <c r="G1312" s="45"/>
      <c r="H1312" s="45"/>
      <c r="I1312" s="278"/>
      <c r="J1312" s="45"/>
      <c r="K1312" s="66"/>
      <c r="L1312" s="66"/>
    </row>
    <row r="1313" spans="1:12" x14ac:dyDescent="0.2">
      <c r="A1313" s="41"/>
      <c r="B1313" s="2"/>
      <c r="E1313" s="279"/>
      <c r="F1313" s="280"/>
      <c r="G1313" s="45"/>
      <c r="H1313" s="45"/>
      <c r="I1313" s="278"/>
      <c r="J1313" s="45"/>
      <c r="K1313" s="66"/>
      <c r="L1313" s="66"/>
    </row>
    <row r="1314" spans="1:12" x14ac:dyDescent="0.2">
      <c r="A1314" s="41"/>
      <c r="B1314" s="2"/>
      <c r="E1314" s="279"/>
      <c r="F1314" s="280"/>
      <c r="G1314" s="45"/>
      <c r="H1314" s="45"/>
      <c r="I1314" s="278"/>
      <c r="J1314" s="45"/>
      <c r="K1314" s="66"/>
      <c r="L1314" s="66"/>
    </row>
    <row r="1315" spans="1:12" x14ac:dyDescent="0.2">
      <c r="A1315" s="41"/>
      <c r="B1315" s="2"/>
      <c r="E1315" s="279"/>
      <c r="F1315" s="280"/>
      <c r="G1315" s="45"/>
      <c r="H1315" s="45"/>
      <c r="I1315" s="278"/>
      <c r="J1315" s="45"/>
      <c r="K1315" s="66"/>
      <c r="L1315" s="66"/>
    </row>
    <row r="1316" spans="1:12" x14ac:dyDescent="0.2">
      <c r="A1316" s="41"/>
      <c r="B1316" s="2"/>
      <c r="E1316" s="279"/>
      <c r="F1316" s="280"/>
      <c r="G1316" s="45"/>
      <c r="H1316" s="45"/>
      <c r="I1316" s="278"/>
      <c r="J1316" s="45"/>
      <c r="K1316" s="66"/>
      <c r="L1316" s="66"/>
    </row>
    <row r="1317" spans="1:12" x14ac:dyDescent="0.2">
      <c r="A1317" s="41"/>
      <c r="B1317" s="2"/>
      <c r="E1317" s="279"/>
      <c r="F1317" s="280"/>
      <c r="G1317" s="45"/>
      <c r="H1317" s="45"/>
      <c r="I1317" s="278"/>
      <c r="J1317" s="45"/>
      <c r="K1317" s="66"/>
      <c r="L1317" s="66"/>
    </row>
    <row r="1318" spans="1:12" x14ac:dyDescent="0.2">
      <c r="A1318" s="41"/>
      <c r="B1318" s="2"/>
      <c r="E1318" s="279"/>
      <c r="F1318" s="280"/>
      <c r="G1318" s="45"/>
      <c r="H1318" s="45"/>
      <c r="I1318" s="278"/>
      <c r="J1318" s="45"/>
      <c r="K1318" s="66"/>
      <c r="L1318" s="66"/>
    </row>
    <row r="1319" spans="1:12" x14ac:dyDescent="0.2">
      <c r="A1319" s="41"/>
      <c r="B1319" s="2"/>
      <c r="E1319" s="279"/>
      <c r="F1319" s="280"/>
      <c r="G1319" s="45"/>
      <c r="H1319" s="45"/>
      <c r="I1319" s="278"/>
      <c r="J1319" s="45"/>
      <c r="K1319" s="66"/>
      <c r="L1319" s="66"/>
    </row>
    <row r="1320" spans="1:12" x14ac:dyDescent="0.2">
      <c r="A1320" s="41"/>
      <c r="B1320" s="2"/>
      <c r="E1320" s="279"/>
      <c r="F1320" s="280"/>
      <c r="G1320" s="45"/>
      <c r="H1320" s="45"/>
      <c r="I1320" s="278"/>
      <c r="J1320" s="45"/>
      <c r="K1320" s="66"/>
      <c r="L1320" s="66"/>
    </row>
    <row r="1321" spans="1:12" x14ac:dyDescent="0.2">
      <c r="A1321" s="41"/>
      <c r="B1321" s="2"/>
      <c r="E1321" s="279"/>
      <c r="F1321" s="280"/>
      <c r="G1321" s="45"/>
      <c r="H1321" s="45"/>
      <c r="I1321" s="278"/>
      <c r="J1321" s="45"/>
      <c r="K1321" s="66"/>
      <c r="L1321" s="66"/>
    </row>
    <row r="1322" spans="1:12" x14ac:dyDescent="0.2">
      <c r="A1322" s="41"/>
      <c r="B1322" s="2"/>
      <c r="E1322" s="279"/>
      <c r="F1322" s="280"/>
      <c r="G1322" s="45"/>
      <c r="H1322" s="45"/>
      <c r="I1322" s="278"/>
      <c r="J1322" s="45"/>
      <c r="K1322" s="66"/>
      <c r="L1322" s="66"/>
    </row>
    <row r="1323" spans="1:12" x14ac:dyDescent="0.2">
      <c r="A1323" s="41"/>
      <c r="B1323" s="2"/>
      <c r="E1323" s="279"/>
      <c r="F1323" s="280"/>
      <c r="G1323" s="45"/>
      <c r="H1323" s="45"/>
      <c r="I1323" s="278"/>
      <c r="J1323" s="45"/>
      <c r="K1323" s="66"/>
      <c r="L1323" s="66"/>
    </row>
    <row r="1324" spans="1:12" x14ac:dyDescent="0.2">
      <c r="A1324" s="41"/>
      <c r="B1324" s="2"/>
      <c r="E1324" s="279"/>
      <c r="F1324" s="280"/>
      <c r="G1324" s="45"/>
      <c r="H1324" s="45"/>
      <c r="I1324" s="278"/>
      <c r="J1324" s="45"/>
      <c r="K1324" s="66"/>
      <c r="L1324" s="66"/>
    </row>
    <row r="1325" spans="1:12" x14ac:dyDescent="0.2">
      <c r="A1325" s="41"/>
      <c r="B1325" s="2"/>
      <c r="E1325" s="279"/>
      <c r="F1325" s="280"/>
      <c r="G1325" s="45"/>
      <c r="H1325" s="45"/>
      <c r="I1325" s="278"/>
      <c r="J1325" s="45"/>
      <c r="K1325" s="66"/>
      <c r="L1325" s="66"/>
    </row>
    <row r="1326" spans="1:12" x14ac:dyDescent="0.2">
      <c r="A1326" s="41"/>
      <c r="B1326" s="2"/>
      <c r="E1326" s="279"/>
      <c r="F1326" s="280"/>
      <c r="G1326" s="45"/>
      <c r="H1326" s="45"/>
      <c r="I1326" s="278"/>
      <c r="J1326" s="45"/>
      <c r="K1326" s="66"/>
      <c r="L1326" s="66"/>
    </row>
    <row r="1327" spans="1:12" x14ac:dyDescent="0.2">
      <c r="A1327" s="41"/>
      <c r="B1327" s="2"/>
      <c r="E1327" s="279"/>
      <c r="F1327" s="280"/>
      <c r="G1327" s="45"/>
      <c r="H1327" s="45"/>
      <c r="I1327" s="278"/>
      <c r="J1327" s="45"/>
      <c r="K1327" s="66"/>
      <c r="L1327" s="66"/>
    </row>
    <row r="1328" spans="1:12" x14ac:dyDescent="0.2">
      <c r="A1328" s="41"/>
      <c r="B1328" s="2"/>
      <c r="E1328" s="279"/>
      <c r="F1328" s="280"/>
      <c r="G1328" s="45"/>
      <c r="H1328" s="45"/>
      <c r="I1328" s="278"/>
      <c r="J1328" s="45"/>
      <c r="K1328" s="66"/>
      <c r="L1328" s="66"/>
    </row>
    <row r="1329" spans="1:12" x14ac:dyDescent="0.2">
      <c r="A1329" s="41"/>
      <c r="B1329" s="2"/>
      <c r="E1329" s="279"/>
      <c r="F1329" s="280"/>
      <c r="G1329" s="45"/>
      <c r="H1329" s="45"/>
      <c r="I1329" s="278"/>
      <c r="J1329" s="45"/>
      <c r="K1329" s="66"/>
      <c r="L1329" s="66"/>
    </row>
    <row r="1330" spans="1:12" x14ac:dyDescent="0.2">
      <c r="A1330" s="41"/>
      <c r="B1330" s="2"/>
      <c r="E1330" s="279"/>
      <c r="F1330" s="280"/>
      <c r="G1330" s="45"/>
      <c r="H1330" s="45"/>
      <c r="I1330" s="278"/>
      <c r="J1330" s="45"/>
      <c r="K1330" s="66"/>
      <c r="L1330" s="66"/>
    </row>
    <row r="1331" spans="1:12" x14ac:dyDescent="0.2">
      <c r="A1331" s="41"/>
      <c r="B1331" s="2"/>
      <c r="E1331" s="279"/>
      <c r="F1331" s="280"/>
      <c r="G1331" s="45"/>
      <c r="H1331" s="45"/>
      <c r="I1331" s="278"/>
      <c r="J1331" s="45"/>
      <c r="K1331" s="66"/>
      <c r="L1331" s="66"/>
    </row>
    <row r="1332" spans="1:12" x14ac:dyDescent="0.2">
      <c r="A1332" s="41"/>
      <c r="B1332" s="2"/>
      <c r="E1332" s="279"/>
      <c r="F1332" s="280"/>
      <c r="G1332" s="45"/>
      <c r="H1332" s="45"/>
      <c r="I1332" s="278"/>
      <c r="J1332" s="45"/>
      <c r="K1332" s="66"/>
      <c r="L1332" s="66"/>
    </row>
    <row r="1333" spans="1:12" x14ac:dyDescent="0.2">
      <c r="A1333" s="41"/>
      <c r="B1333" s="2"/>
      <c r="E1333" s="279"/>
      <c r="F1333" s="280"/>
      <c r="G1333" s="45"/>
      <c r="H1333" s="45"/>
      <c r="I1333" s="278"/>
      <c r="J1333" s="45"/>
      <c r="K1333" s="66"/>
      <c r="L1333" s="66"/>
    </row>
    <row r="1334" spans="1:12" x14ac:dyDescent="0.2">
      <c r="A1334" s="41"/>
      <c r="B1334" s="2"/>
      <c r="E1334" s="279"/>
      <c r="F1334" s="280"/>
      <c r="G1334" s="45"/>
      <c r="H1334" s="45"/>
      <c r="I1334" s="278"/>
      <c r="J1334" s="45"/>
      <c r="K1334" s="66"/>
      <c r="L1334" s="66"/>
    </row>
    <row r="1335" spans="1:12" x14ac:dyDescent="0.2">
      <c r="A1335" s="41"/>
      <c r="B1335" s="2"/>
      <c r="E1335" s="279"/>
      <c r="F1335" s="280"/>
      <c r="G1335" s="45"/>
      <c r="H1335" s="45"/>
      <c r="I1335" s="278"/>
      <c r="J1335" s="45"/>
      <c r="K1335" s="66"/>
      <c r="L1335" s="66"/>
    </row>
    <row r="1336" spans="1:12" x14ac:dyDescent="0.2">
      <c r="A1336" s="41"/>
      <c r="B1336" s="2"/>
      <c r="E1336" s="279"/>
      <c r="F1336" s="280"/>
      <c r="G1336" s="45"/>
      <c r="H1336" s="45"/>
      <c r="I1336" s="278"/>
      <c r="J1336" s="45"/>
      <c r="K1336" s="66"/>
      <c r="L1336" s="66"/>
    </row>
    <row r="1337" spans="1:12" x14ac:dyDescent="0.2">
      <c r="A1337" s="41"/>
      <c r="B1337" s="2"/>
      <c r="E1337" s="279"/>
      <c r="F1337" s="280"/>
      <c r="G1337" s="45"/>
      <c r="H1337" s="45"/>
      <c r="I1337" s="278"/>
      <c r="J1337" s="45"/>
      <c r="K1337" s="66"/>
      <c r="L1337" s="66"/>
    </row>
    <row r="1338" spans="1:12" x14ac:dyDescent="0.2">
      <c r="A1338" s="41"/>
      <c r="B1338" s="2"/>
      <c r="E1338" s="279"/>
      <c r="F1338" s="280"/>
      <c r="G1338" s="45"/>
      <c r="H1338" s="45"/>
      <c r="I1338" s="278"/>
      <c r="J1338" s="45"/>
      <c r="K1338" s="66"/>
      <c r="L1338" s="66"/>
    </row>
    <row r="1339" spans="1:12" x14ac:dyDescent="0.2">
      <c r="A1339" s="41"/>
      <c r="B1339" s="2"/>
      <c r="E1339" s="279"/>
      <c r="F1339" s="280"/>
      <c r="G1339" s="45"/>
      <c r="H1339" s="45"/>
      <c r="I1339" s="278"/>
      <c r="J1339" s="45"/>
      <c r="K1339" s="66"/>
      <c r="L1339" s="66"/>
    </row>
    <row r="1340" spans="1:12" x14ac:dyDescent="0.2">
      <c r="A1340" s="41"/>
      <c r="B1340" s="2"/>
      <c r="E1340" s="279"/>
      <c r="F1340" s="280"/>
      <c r="G1340" s="45"/>
      <c r="H1340" s="45"/>
      <c r="I1340" s="278"/>
      <c r="J1340" s="45"/>
      <c r="K1340" s="66"/>
      <c r="L1340" s="66"/>
    </row>
    <row r="1341" spans="1:12" x14ac:dyDescent="0.2">
      <c r="A1341" s="41"/>
      <c r="B1341" s="2"/>
      <c r="E1341" s="279"/>
      <c r="F1341" s="280"/>
      <c r="G1341" s="45"/>
      <c r="H1341" s="45"/>
      <c r="I1341" s="278"/>
      <c r="J1341" s="45"/>
      <c r="K1341" s="66"/>
      <c r="L1341" s="66"/>
    </row>
    <row r="1342" spans="1:12" x14ac:dyDescent="0.2">
      <c r="A1342" s="41"/>
      <c r="B1342" s="2"/>
      <c r="E1342" s="279"/>
      <c r="F1342" s="280"/>
      <c r="G1342" s="45"/>
      <c r="H1342" s="45"/>
      <c r="I1342" s="278"/>
      <c r="J1342" s="45"/>
      <c r="K1342" s="66"/>
      <c r="L1342" s="66"/>
    </row>
    <row r="1343" spans="1:12" x14ac:dyDescent="0.2">
      <c r="A1343" s="41"/>
      <c r="B1343" s="2"/>
      <c r="E1343" s="279"/>
      <c r="F1343" s="280"/>
      <c r="G1343" s="45"/>
      <c r="H1343" s="45"/>
      <c r="I1343" s="278"/>
      <c r="J1343" s="45"/>
      <c r="K1343" s="66"/>
      <c r="L1343" s="66"/>
    </row>
    <row r="1344" spans="1:12" x14ac:dyDescent="0.2">
      <c r="A1344" s="41"/>
      <c r="B1344" s="2"/>
      <c r="E1344" s="279"/>
      <c r="F1344" s="280"/>
      <c r="G1344" s="45"/>
      <c r="H1344" s="45"/>
      <c r="I1344" s="278"/>
      <c r="J1344" s="45"/>
      <c r="K1344" s="66"/>
      <c r="L1344" s="66"/>
    </row>
    <row r="1345" spans="1:12" x14ac:dyDescent="0.2">
      <c r="A1345" s="41"/>
      <c r="B1345" s="2"/>
      <c r="E1345" s="279"/>
      <c r="F1345" s="280"/>
      <c r="G1345" s="45"/>
      <c r="H1345" s="45"/>
      <c r="I1345" s="278"/>
      <c r="J1345" s="45"/>
      <c r="K1345" s="66"/>
      <c r="L1345" s="66"/>
    </row>
    <row r="1346" spans="1:12" x14ac:dyDescent="0.2">
      <c r="A1346" s="41"/>
      <c r="B1346" s="2"/>
      <c r="E1346" s="279"/>
      <c r="F1346" s="280"/>
      <c r="G1346" s="45"/>
      <c r="H1346" s="45"/>
      <c r="I1346" s="278"/>
      <c r="J1346" s="45"/>
      <c r="K1346" s="66"/>
      <c r="L1346" s="66"/>
    </row>
    <row r="1347" spans="1:12" x14ac:dyDescent="0.2">
      <c r="A1347" s="41"/>
      <c r="B1347" s="2"/>
      <c r="E1347" s="279"/>
      <c r="F1347" s="280"/>
      <c r="G1347" s="45"/>
      <c r="H1347" s="45"/>
      <c r="I1347" s="278"/>
      <c r="J1347" s="45"/>
      <c r="K1347" s="66"/>
      <c r="L1347" s="66"/>
    </row>
    <row r="1348" spans="1:12" x14ac:dyDescent="0.2">
      <c r="A1348" s="41"/>
      <c r="B1348" s="2"/>
      <c r="E1348" s="279"/>
      <c r="F1348" s="280"/>
      <c r="G1348" s="45"/>
      <c r="H1348" s="45"/>
      <c r="I1348" s="278"/>
      <c r="J1348" s="45"/>
      <c r="K1348" s="66"/>
      <c r="L1348" s="66"/>
    </row>
    <row r="1349" spans="1:12" x14ac:dyDescent="0.2">
      <c r="A1349" s="41"/>
      <c r="B1349" s="2"/>
      <c r="E1349" s="279"/>
      <c r="F1349" s="280"/>
      <c r="G1349" s="45"/>
      <c r="H1349" s="45"/>
      <c r="I1349" s="278"/>
      <c r="J1349" s="45"/>
      <c r="K1349" s="66"/>
      <c r="L1349" s="66"/>
    </row>
    <row r="1350" spans="1:12" x14ac:dyDescent="0.2">
      <c r="A1350" s="41"/>
      <c r="B1350" s="2"/>
      <c r="E1350" s="279"/>
      <c r="F1350" s="280"/>
      <c r="G1350" s="45"/>
      <c r="H1350" s="45"/>
      <c r="I1350" s="278"/>
      <c r="J1350" s="45"/>
      <c r="K1350" s="66"/>
      <c r="L1350" s="66"/>
    </row>
    <row r="1351" spans="1:12" x14ac:dyDescent="0.2">
      <c r="A1351" s="41"/>
      <c r="B1351" s="2"/>
      <c r="E1351" s="279"/>
      <c r="F1351" s="280"/>
      <c r="G1351" s="45"/>
      <c r="H1351" s="45"/>
      <c r="I1351" s="278"/>
      <c r="J1351" s="45"/>
      <c r="K1351" s="66"/>
      <c r="L1351" s="66"/>
    </row>
    <row r="1352" spans="1:12" x14ac:dyDescent="0.2">
      <c r="A1352" s="41"/>
      <c r="B1352" s="2"/>
      <c r="E1352" s="279"/>
      <c r="F1352" s="280"/>
      <c r="G1352" s="45"/>
      <c r="H1352" s="45"/>
      <c r="I1352" s="278"/>
      <c r="J1352" s="45"/>
      <c r="K1352" s="66"/>
      <c r="L1352" s="66"/>
    </row>
    <row r="1353" spans="1:12" x14ac:dyDescent="0.2">
      <c r="A1353" s="41"/>
      <c r="B1353" s="2"/>
      <c r="E1353" s="279"/>
      <c r="F1353" s="280"/>
      <c r="G1353" s="45"/>
      <c r="H1353" s="45"/>
      <c r="I1353" s="278"/>
      <c r="J1353" s="45"/>
      <c r="K1353" s="66"/>
      <c r="L1353" s="66"/>
    </row>
    <row r="1354" spans="1:12" x14ac:dyDescent="0.2">
      <c r="A1354" s="41"/>
      <c r="B1354" s="2"/>
      <c r="E1354" s="279"/>
      <c r="F1354" s="280"/>
      <c r="G1354" s="45"/>
      <c r="H1354" s="45"/>
      <c r="I1354" s="278"/>
      <c r="J1354" s="45"/>
      <c r="K1354" s="66"/>
      <c r="L1354" s="66"/>
    </row>
    <row r="1355" spans="1:12" x14ac:dyDescent="0.2">
      <c r="A1355" s="41"/>
      <c r="B1355" s="2"/>
      <c r="E1355" s="279"/>
      <c r="F1355" s="280"/>
      <c r="G1355" s="45"/>
      <c r="H1355" s="45"/>
      <c r="I1355" s="278"/>
      <c r="J1355" s="45"/>
      <c r="K1355" s="66"/>
      <c r="L1355" s="66"/>
    </row>
    <row r="1356" spans="1:12" x14ac:dyDescent="0.2">
      <c r="A1356" s="41"/>
      <c r="B1356" s="2"/>
      <c r="E1356" s="279"/>
      <c r="F1356" s="280"/>
      <c r="G1356" s="45"/>
      <c r="H1356" s="45"/>
      <c r="I1356" s="278"/>
      <c r="J1356" s="45"/>
      <c r="K1356" s="66"/>
      <c r="L1356" s="66"/>
    </row>
    <row r="1357" spans="1:12" x14ac:dyDescent="0.2">
      <c r="A1357" s="41"/>
      <c r="B1357" s="2"/>
      <c r="E1357" s="279"/>
      <c r="F1357" s="280"/>
      <c r="G1357" s="45"/>
      <c r="H1357" s="45"/>
      <c r="I1357" s="278"/>
      <c r="J1357" s="45"/>
      <c r="K1357" s="66"/>
      <c r="L1357" s="66"/>
    </row>
    <row r="1358" spans="1:12" x14ac:dyDescent="0.2">
      <c r="A1358" s="41"/>
      <c r="B1358" s="2"/>
      <c r="E1358" s="279"/>
      <c r="F1358" s="280"/>
      <c r="G1358" s="45"/>
      <c r="H1358" s="45"/>
      <c r="I1358" s="278"/>
      <c r="J1358" s="45"/>
      <c r="K1358" s="66"/>
      <c r="L1358" s="66"/>
    </row>
    <row r="1359" spans="1:12" x14ac:dyDescent="0.2">
      <c r="A1359" s="41"/>
      <c r="B1359" s="2"/>
      <c r="E1359" s="279"/>
      <c r="F1359" s="280"/>
      <c r="G1359" s="45"/>
      <c r="H1359" s="45"/>
      <c r="I1359" s="278"/>
      <c r="J1359" s="45"/>
      <c r="K1359" s="66"/>
      <c r="L1359" s="66"/>
    </row>
    <row r="1360" spans="1:12" x14ac:dyDescent="0.2">
      <c r="A1360" s="41"/>
      <c r="B1360" s="2"/>
      <c r="E1360" s="279"/>
      <c r="F1360" s="280"/>
      <c r="G1360" s="45"/>
      <c r="H1360" s="45"/>
      <c r="I1360" s="278"/>
      <c r="J1360" s="45"/>
      <c r="K1360" s="66"/>
      <c r="L1360" s="66"/>
    </row>
    <row r="1361" spans="1:12" x14ac:dyDescent="0.2">
      <c r="A1361" s="41"/>
      <c r="B1361" s="2"/>
      <c r="E1361" s="279"/>
      <c r="F1361" s="280"/>
      <c r="G1361" s="45"/>
      <c r="H1361" s="45"/>
      <c r="I1361" s="278"/>
      <c r="J1361" s="45"/>
      <c r="K1361" s="66"/>
      <c r="L1361" s="66"/>
    </row>
    <row r="1362" spans="1:12" x14ac:dyDescent="0.2">
      <c r="A1362" s="41"/>
      <c r="B1362" s="2"/>
      <c r="E1362" s="279"/>
      <c r="F1362" s="280"/>
      <c r="G1362" s="45"/>
      <c r="H1362" s="45"/>
      <c r="I1362" s="278"/>
      <c r="J1362" s="45"/>
      <c r="K1362" s="66"/>
      <c r="L1362" s="66"/>
    </row>
    <row r="1363" spans="1:12" x14ac:dyDescent="0.2">
      <c r="A1363" s="41"/>
      <c r="B1363" s="2"/>
      <c r="E1363" s="279"/>
      <c r="F1363" s="280"/>
      <c r="G1363" s="45"/>
      <c r="H1363" s="45"/>
      <c r="I1363" s="278"/>
      <c r="J1363" s="45"/>
      <c r="K1363" s="66"/>
      <c r="L1363" s="66"/>
    </row>
    <row r="1364" spans="1:12" x14ac:dyDescent="0.2">
      <c r="A1364" s="41"/>
      <c r="B1364" s="2"/>
      <c r="E1364" s="279"/>
      <c r="F1364" s="280"/>
      <c r="G1364" s="45"/>
      <c r="H1364" s="45"/>
      <c r="I1364" s="278"/>
      <c r="J1364" s="45"/>
      <c r="K1364" s="66"/>
      <c r="L1364" s="66"/>
    </row>
    <row r="1365" spans="1:12" x14ac:dyDescent="0.2">
      <c r="A1365" s="41"/>
      <c r="B1365" s="2"/>
      <c r="E1365" s="279"/>
      <c r="F1365" s="280"/>
      <c r="G1365" s="45"/>
      <c r="H1365" s="45"/>
      <c r="I1365" s="278"/>
      <c r="J1365" s="45"/>
      <c r="K1365" s="66"/>
      <c r="L1365" s="66"/>
    </row>
    <row r="1366" spans="1:12" x14ac:dyDescent="0.2">
      <c r="A1366" s="41"/>
      <c r="B1366" s="2"/>
      <c r="E1366" s="279"/>
      <c r="F1366" s="280"/>
      <c r="G1366" s="45"/>
      <c r="H1366" s="45"/>
      <c r="I1366" s="278"/>
      <c r="J1366" s="45"/>
      <c r="K1366" s="66"/>
      <c r="L1366" s="66"/>
    </row>
    <row r="1367" spans="1:12" x14ac:dyDescent="0.2">
      <c r="A1367" s="41"/>
      <c r="B1367" s="2"/>
      <c r="E1367" s="279"/>
      <c r="F1367" s="280"/>
      <c r="G1367" s="45"/>
      <c r="H1367" s="45"/>
      <c r="I1367" s="278"/>
      <c r="J1367" s="45"/>
      <c r="K1367" s="66"/>
      <c r="L1367" s="66"/>
    </row>
    <row r="1368" spans="1:12" x14ac:dyDescent="0.2">
      <c r="A1368" s="41"/>
      <c r="B1368" s="2"/>
      <c r="E1368" s="279"/>
      <c r="F1368" s="280"/>
      <c r="G1368" s="45"/>
      <c r="H1368" s="45"/>
      <c r="I1368" s="278"/>
      <c r="J1368" s="45"/>
      <c r="K1368" s="66"/>
      <c r="L1368" s="66"/>
    </row>
    <row r="1369" spans="1:12" x14ac:dyDescent="0.2">
      <c r="A1369" s="41"/>
      <c r="B1369" s="2"/>
      <c r="E1369" s="279"/>
      <c r="F1369" s="280"/>
      <c r="G1369" s="45"/>
      <c r="H1369" s="45"/>
      <c r="I1369" s="278"/>
      <c r="J1369" s="45"/>
      <c r="K1369" s="66"/>
      <c r="L1369" s="66"/>
    </row>
    <row r="1370" spans="1:12" x14ac:dyDescent="0.2">
      <c r="A1370" s="41"/>
      <c r="B1370" s="2"/>
      <c r="E1370" s="279"/>
      <c r="F1370" s="280"/>
      <c r="G1370" s="45"/>
      <c r="H1370" s="45"/>
      <c r="I1370" s="278"/>
      <c r="J1370" s="45"/>
      <c r="K1370" s="66"/>
      <c r="L1370" s="66"/>
    </row>
    <row r="1371" spans="1:12" x14ac:dyDescent="0.2">
      <c r="A1371" s="41"/>
      <c r="B1371" s="2"/>
      <c r="E1371" s="279"/>
      <c r="F1371" s="280"/>
      <c r="G1371" s="45"/>
      <c r="H1371" s="45"/>
      <c r="I1371" s="278"/>
      <c r="J1371" s="45"/>
      <c r="K1371" s="66"/>
      <c r="L1371" s="66"/>
    </row>
    <row r="1372" spans="1:12" x14ac:dyDescent="0.2">
      <c r="A1372" s="41"/>
      <c r="B1372" s="2"/>
      <c r="E1372" s="279"/>
      <c r="F1372" s="280"/>
      <c r="G1372" s="45"/>
      <c r="H1372" s="45"/>
      <c r="I1372" s="278"/>
      <c r="J1372" s="45"/>
      <c r="K1372" s="66"/>
      <c r="L1372" s="66"/>
    </row>
    <row r="1373" spans="1:12" x14ac:dyDescent="0.2">
      <c r="A1373" s="41"/>
      <c r="B1373" s="2"/>
      <c r="E1373" s="279"/>
      <c r="F1373" s="280"/>
      <c r="G1373" s="45"/>
      <c r="H1373" s="45"/>
      <c r="I1373" s="278"/>
      <c r="J1373" s="45"/>
      <c r="K1373" s="66"/>
      <c r="L1373" s="66"/>
    </row>
    <row r="1374" spans="1:12" x14ac:dyDescent="0.2">
      <c r="A1374" s="41"/>
      <c r="B1374" s="2"/>
      <c r="E1374" s="279"/>
      <c r="F1374" s="280"/>
      <c r="G1374" s="45"/>
      <c r="H1374" s="45"/>
      <c r="I1374" s="278"/>
      <c r="J1374" s="45"/>
      <c r="K1374" s="66"/>
      <c r="L1374" s="66"/>
    </row>
    <row r="1375" spans="1:12" x14ac:dyDescent="0.2">
      <c r="A1375" s="41"/>
      <c r="B1375" s="2"/>
      <c r="E1375" s="279"/>
      <c r="F1375" s="280"/>
      <c r="G1375" s="45"/>
      <c r="H1375" s="45"/>
      <c r="I1375" s="278"/>
      <c r="J1375" s="45"/>
      <c r="K1375" s="66"/>
      <c r="L1375" s="66"/>
    </row>
    <row r="1376" spans="1:12" x14ac:dyDescent="0.2">
      <c r="A1376" s="41"/>
      <c r="B1376" s="2"/>
      <c r="E1376" s="279"/>
      <c r="F1376" s="280"/>
      <c r="G1376" s="45"/>
      <c r="H1376" s="45"/>
      <c r="I1376" s="278"/>
      <c r="J1376" s="45"/>
      <c r="K1376" s="66"/>
      <c r="L1376" s="66"/>
    </row>
    <row r="1377" spans="1:12" x14ac:dyDescent="0.2">
      <c r="A1377" s="41"/>
      <c r="B1377" s="2"/>
      <c r="E1377" s="279"/>
      <c r="F1377" s="280"/>
      <c r="G1377" s="45"/>
      <c r="H1377" s="45"/>
      <c r="I1377" s="278"/>
      <c r="J1377" s="45"/>
      <c r="K1377" s="66"/>
      <c r="L1377" s="66"/>
    </row>
    <row r="1378" spans="1:12" x14ac:dyDescent="0.2">
      <c r="A1378" s="41"/>
      <c r="B1378" s="2"/>
      <c r="E1378" s="279"/>
      <c r="F1378" s="280"/>
      <c r="G1378" s="45"/>
      <c r="H1378" s="45"/>
      <c r="I1378" s="278"/>
      <c r="J1378" s="45"/>
      <c r="K1378" s="66"/>
      <c r="L1378" s="66"/>
    </row>
    <row r="1379" spans="1:12" x14ac:dyDescent="0.2">
      <c r="A1379" s="41"/>
      <c r="B1379" s="2"/>
      <c r="E1379" s="279"/>
      <c r="F1379" s="280"/>
      <c r="G1379" s="45"/>
      <c r="H1379" s="45"/>
      <c r="I1379" s="278"/>
      <c r="J1379" s="45"/>
      <c r="K1379" s="66"/>
      <c r="L1379" s="66"/>
    </row>
    <row r="1380" spans="1:12" x14ac:dyDescent="0.2">
      <c r="A1380" s="41"/>
      <c r="B1380" s="2"/>
      <c r="E1380" s="279"/>
      <c r="F1380" s="280"/>
      <c r="G1380" s="45"/>
      <c r="H1380" s="45"/>
      <c r="I1380" s="278"/>
      <c r="J1380" s="45"/>
      <c r="K1380" s="66"/>
      <c r="L1380" s="66"/>
    </row>
    <row r="1381" spans="1:12" x14ac:dyDescent="0.2">
      <c r="A1381" s="41"/>
      <c r="B1381" s="2"/>
      <c r="E1381" s="279"/>
      <c r="F1381" s="280"/>
      <c r="G1381" s="45"/>
      <c r="H1381" s="45"/>
      <c r="I1381" s="278"/>
      <c r="J1381" s="45"/>
      <c r="K1381" s="66"/>
      <c r="L1381" s="66"/>
    </row>
    <row r="1382" spans="1:12" x14ac:dyDescent="0.2">
      <c r="A1382" s="41"/>
      <c r="B1382" s="2"/>
      <c r="E1382" s="279"/>
      <c r="F1382" s="280"/>
      <c r="G1382" s="45"/>
      <c r="H1382" s="45"/>
      <c r="I1382" s="278"/>
      <c r="J1382" s="45"/>
      <c r="K1382" s="66"/>
      <c r="L1382" s="66"/>
    </row>
    <row r="1383" spans="1:12" x14ac:dyDescent="0.2">
      <c r="A1383" s="41"/>
      <c r="B1383" s="2"/>
      <c r="E1383" s="279"/>
      <c r="F1383" s="280"/>
      <c r="G1383" s="45"/>
      <c r="H1383" s="45"/>
      <c r="I1383" s="278"/>
      <c r="J1383" s="45"/>
      <c r="K1383" s="66"/>
      <c r="L1383" s="66"/>
    </row>
    <row r="1384" spans="1:12" x14ac:dyDescent="0.2">
      <c r="A1384" s="41"/>
      <c r="B1384" s="2"/>
      <c r="E1384" s="279"/>
      <c r="F1384" s="280"/>
      <c r="G1384" s="45"/>
      <c r="H1384" s="45"/>
      <c r="I1384" s="278"/>
      <c r="J1384" s="45"/>
      <c r="K1384" s="66"/>
      <c r="L1384" s="66"/>
    </row>
    <row r="1385" spans="1:12" x14ac:dyDescent="0.2">
      <c r="A1385" s="41"/>
      <c r="B1385" s="2"/>
      <c r="E1385" s="279"/>
      <c r="F1385" s="280"/>
      <c r="G1385" s="45"/>
      <c r="H1385" s="45"/>
      <c r="I1385" s="278"/>
      <c r="J1385" s="45"/>
      <c r="K1385" s="66"/>
      <c r="L1385" s="66"/>
    </row>
    <row r="1386" spans="1:12" x14ac:dyDescent="0.2">
      <c r="A1386" s="41"/>
      <c r="B1386" s="2"/>
      <c r="E1386" s="279"/>
      <c r="F1386" s="280"/>
      <c r="G1386" s="45"/>
      <c r="H1386" s="45"/>
      <c r="I1386" s="278"/>
      <c r="J1386" s="45"/>
      <c r="K1386" s="66"/>
      <c r="L1386" s="66"/>
    </row>
    <row r="1387" spans="1:12" x14ac:dyDescent="0.2">
      <c r="A1387" s="41"/>
      <c r="B1387" s="2"/>
      <c r="E1387" s="279"/>
      <c r="F1387" s="280"/>
      <c r="G1387" s="45"/>
      <c r="H1387" s="45"/>
      <c r="I1387" s="278"/>
      <c r="J1387" s="45"/>
      <c r="K1387" s="66"/>
      <c r="L1387" s="66"/>
    </row>
    <row r="1388" spans="1:12" x14ac:dyDescent="0.2">
      <c r="A1388" s="41"/>
      <c r="B1388" s="2"/>
      <c r="E1388" s="279"/>
      <c r="F1388" s="280"/>
      <c r="G1388" s="45"/>
      <c r="H1388" s="45"/>
      <c r="I1388" s="278"/>
      <c r="J1388" s="45"/>
      <c r="K1388" s="66"/>
      <c r="L1388" s="66"/>
    </row>
    <row r="1389" spans="1:12" x14ac:dyDescent="0.2">
      <c r="A1389" s="41"/>
      <c r="B1389" s="2"/>
      <c r="E1389" s="279"/>
      <c r="F1389" s="280"/>
      <c r="G1389" s="45"/>
      <c r="H1389" s="45"/>
      <c r="I1389" s="278"/>
      <c r="J1389" s="45"/>
      <c r="K1389" s="66"/>
      <c r="L1389" s="66"/>
    </row>
    <row r="1390" spans="1:12" x14ac:dyDescent="0.2">
      <c r="A1390" s="41"/>
      <c r="B1390" s="2"/>
      <c r="E1390" s="279"/>
      <c r="F1390" s="280"/>
      <c r="G1390" s="45"/>
      <c r="H1390" s="45"/>
      <c r="I1390" s="278"/>
      <c r="J1390" s="45"/>
      <c r="K1390" s="66"/>
      <c r="L1390" s="66"/>
    </row>
    <row r="1391" spans="1:12" x14ac:dyDescent="0.2">
      <c r="A1391" s="41"/>
      <c r="B1391" s="2"/>
      <c r="E1391" s="279"/>
      <c r="F1391" s="280"/>
      <c r="G1391" s="45"/>
      <c r="H1391" s="45"/>
      <c r="I1391" s="278"/>
      <c r="J1391" s="45"/>
      <c r="K1391" s="66"/>
      <c r="L1391" s="66"/>
    </row>
    <row r="1392" spans="1:12" x14ac:dyDescent="0.2">
      <c r="A1392" s="41"/>
      <c r="B1392" s="2"/>
      <c r="E1392" s="279"/>
      <c r="F1392" s="280"/>
      <c r="G1392" s="45"/>
      <c r="H1392" s="45"/>
      <c r="I1392" s="278"/>
      <c r="J1392" s="45"/>
      <c r="K1392" s="66"/>
      <c r="L1392" s="66"/>
    </row>
    <row r="1393" spans="1:12" x14ac:dyDescent="0.2">
      <c r="A1393" s="41"/>
      <c r="B1393" s="2"/>
      <c r="E1393" s="279"/>
      <c r="F1393" s="280"/>
      <c r="G1393" s="45"/>
      <c r="H1393" s="45"/>
      <c r="I1393" s="278"/>
      <c r="J1393" s="45"/>
      <c r="K1393" s="66"/>
      <c r="L1393" s="66"/>
    </row>
    <row r="1394" spans="1:12" x14ac:dyDescent="0.2">
      <c r="A1394" s="41"/>
      <c r="B1394" s="2"/>
      <c r="E1394" s="279"/>
      <c r="F1394" s="280"/>
      <c r="G1394" s="45"/>
      <c r="H1394" s="45"/>
      <c r="I1394" s="278"/>
      <c r="J1394" s="45"/>
      <c r="K1394" s="66"/>
      <c r="L1394" s="66"/>
    </row>
    <row r="1395" spans="1:12" x14ac:dyDescent="0.2">
      <c r="A1395" s="41"/>
      <c r="B1395" s="2"/>
      <c r="E1395" s="279"/>
      <c r="F1395" s="280"/>
      <c r="G1395" s="45"/>
      <c r="H1395" s="45"/>
      <c r="I1395" s="278"/>
      <c r="J1395" s="45"/>
      <c r="K1395" s="66"/>
      <c r="L1395" s="66"/>
    </row>
    <row r="1396" spans="1:12" x14ac:dyDescent="0.2">
      <c r="A1396" s="41"/>
      <c r="B1396" s="2"/>
      <c r="E1396" s="279"/>
      <c r="F1396" s="280"/>
      <c r="G1396" s="45"/>
      <c r="H1396" s="45"/>
      <c r="I1396" s="278"/>
      <c r="J1396" s="45"/>
      <c r="K1396" s="66"/>
      <c r="L1396" s="66"/>
    </row>
    <row r="1397" spans="1:12" x14ac:dyDescent="0.2">
      <c r="A1397" s="41"/>
      <c r="B1397" s="2"/>
      <c r="E1397" s="279"/>
      <c r="F1397" s="280"/>
      <c r="G1397" s="45"/>
      <c r="H1397" s="45"/>
      <c r="I1397" s="278"/>
      <c r="J1397" s="45"/>
      <c r="K1397" s="66"/>
      <c r="L1397" s="66"/>
    </row>
    <row r="1398" spans="1:12" x14ac:dyDescent="0.2">
      <c r="A1398" s="41"/>
      <c r="B1398" s="2"/>
      <c r="E1398" s="279"/>
      <c r="F1398" s="280"/>
      <c r="G1398" s="45"/>
      <c r="H1398" s="45"/>
      <c r="I1398" s="278"/>
      <c r="J1398" s="45"/>
      <c r="K1398" s="66"/>
      <c r="L1398" s="66"/>
    </row>
    <row r="1399" spans="1:12" x14ac:dyDescent="0.2">
      <c r="A1399" s="41"/>
      <c r="B1399" s="2"/>
      <c r="E1399" s="279"/>
      <c r="F1399" s="280"/>
      <c r="G1399" s="45"/>
      <c r="H1399" s="45"/>
      <c r="I1399" s="278"/>
      <c r="J1399" s="45"/>
      <c r="K1399" s="66"/>
      <c r="L1399" s="66"/>
    </row>
    <row r="1400" spans="1:12" x14ac:dyDescent="0.2">
      <c r="A1400" s="41"/>
      <c r="B1400" s="2"/>
      <c r="E1400" s="279"/>
      <c r="F1400" s="280"/>
      <c r="G1400" s="45"/>
      <c r="H1400" s="45"/>
      <c r="I1400" s="278"/>
      <c r="J1400" s="45"/>
      <c r="K1400" s="66"/>
      <c r="L1400" s="66"/>
    </row>
    <row r="1401" spans="1:12" x14ac:dyDescent="0.2">
      <c r="A1401" s="41"/>
      <c r="B1401" s="2"/>
      <c r="E1401" s="279"/>
      <c r="F1401" s="280"/>
      <c r="G1401" s="45"/>
      <c r="H1401" s="45"/>
      <c r="I1401" s="278"/>
      <c r="J1401" s="45"/>
      <c r="K1401" s="66"/>
      <c r="L1401" s="66"/>
    </row>
    <row r="1402" spans="1:12" x14ac:dyDescent="0.2">
      <c r="A1402" s="41"/>
      <c r="B1402" s="2"/>
      <c r="E1402" s="279"/>
      <c r="F1402" s="280"/>
      <c r="G1402" s="45"/>
      <c r="H1402" s="45"/>
      <c r="I1402" s="278"/>
      <c r="J1402" s="45"/>
      <c r="K1402" s="66"/>
      <c r="L1402" s="66"/>
    </row>
    <row r="1403" spans="1:12" x14ac:dyDescent="0.2">
      <c r="A1403" s="41"/>
      <c r="B1403" s="2"/>
      <c r="E1403" s="279"/>
      <c r="F1403" s="280"/>
      <c r="G1403" s="45"/>
      <c r="H1403" s="45"/>
      <c r="I1403" s="278"/>
      <c r="J1403" s="45"/>
      <c r="K1403" s="66"/>
      <c r="L1403" s="66"/>
    </row>
    <row r="1404" spans="1:12" x14ac:dyDescent="0.2">
      <c r="A1404" s="41"/>
      <c r="B1404" s="2"/>
      <c r="E1404" s="279"/>
      <c r="F1404" s="280"/>
      <c r="G1404" s="45"/>
      <c r="H1404" s="45"/>
      <c r="I1404" s="278"/>
      <c r="J1404" s="45"/>
      <c r="K1404" s="66"/>
      <c r="L1404" s="66"/>
    </row>
    <row r="1405" spans="1:12" x14ac:dyDescent="0.2">
      <c r="A1405" s="41"/>
      <c r="B1405" s="2"/>
      <c r="E1405" s="279"/>
      <c r="F1405" s="280"/>
      <c r="G1405" s="45"/>
      <c r="H1405" s="45"/>
      <c r="I1405" s="278"/>
      <c r="J1405" s="45"/>
      <c r="K1405" s="66"/>
      <c r="L1405" s="66"/>
    </row>
    <row r="1406" spans="1:12" x14ac:dyDescent="0.2">
      <c r="A1406" s="41"/>
      <c r="B1406" s="2"/>
      <c r="E1406" s="279"/>
      <c r="F1406" s="280"/>
      <c r="G1406" s="45"/>
      <c r="H1406" s="45"/>
      <c r="I1406" s="278"/>
      <c r="J1406" s="45"/>
      <c r="K1406" s="66"/>
      <c r="L1406" s="66"/>
    </row>
    <row r="1407" spans="1:12" x14ac:dyDescent="0.2">
      <c r="A1407" s="41"/>
      <c r="B1407" s="2"/>
      <c r="E1407" s="279"/>
      <c r="F1407" s="280"/>
      <c r="G1407" s="45"/>
      <c r="H1407" s="45"/>
      <c r="I1407" s="278"/>
      <c r="J1407" s="45"/>
      <c r="K1407" s="66"/>
      <c r="L1407" s="66"/>
    </row>
    <row r="1408" spans="1:12" x14ac:dyDescent="0.2">
      <c r="A1408" s="41"/>
      <c r="B1408" s="2"/>
      <c r="E1408" s="279"/>
      <c r="F1408" s="280"/>
      <c r="G1408" s="45"/>
      <c r="H1408" s="45"/>
      <c r="I1408" s="278"/>
      <c r="J1408" s="45"/>
      <c r="K1408" s="66"/>
      <c r="L1408" s="66"/>
    </row>
    <row r="1409" spans="1:12" x14ac:dyDescent="0.2">
      <c r="A1409" s="41"/>
      <c r="B1409" s="2"/>
      <c r="E1409" s="279"/>
      <c r="F1409" s="280"/>
      <c r="G1409" s="45"/>
      <c r="H1409" s="45"/>
      <c r="I1409" s="278"/>
      <c r="J1409" s="45"/>
      <c r="K1409" s="66"/>
      <c r="L1409" s="66"/>
    </row>
    <row r="1410" spans="1:12" x14ac:dyDescent="0.2">
      <c r="A1410" s="41"/>
      <c r="B1410" s="2"/>
      <c r="E1410" s="279"/>
      <c r="F1410" s="280"/>
      <c r="G1410" s="45"/>
      <c r="H1410" s="45"/>
      <c r="I1410" s="278"/>
      <c r="J1410" s="45"/>
      <c r="K1410" s="66"/>
      <c r="L1410" s="66"/>
    </row>
    <row r="1411" spans="1:12" x14ac:dyDescent="0.2">
      <c r="A1411" s="41"/>
      <c r="B1411" s="2"/>
      <c r="E1411" s="279"/>
      <c r="F1411" s="280"/>
      <c r="G1411" s="45"/>
      <c r="H1411" s="45"/>
      <c r="I1411" s="278"/>
      <c r="J1411" s="45"/>
      <c r="K1411" s="66"/>
      <c r="L1411" s="66"/>
    </row>
    <row r="1412" spans="1:12" x14ac:dyDescent="0.2">
      <c r="A1412" s="41"/>
      <c r="B1412" s="2"/>
      <c r="E1412" s="279"/>
      <c r="F1412" s="280"/>
      <c r="G1412" s="45"/>
      <c r="H1412" s="45"/>
      <c r="I1412" s="278"/>
      <c r="J1412" s="45"/>
      <c r="K1412" s="66"/>
      <c r="L1412" s="66"/>
    </row>
    <row r="1413" spans="1:12" x14ac:dyDescent="0.2">
      <c r="A1413" s="41"/>
      <c r="B1413" s="2"/>
      <c r="E1413" s="279"/>
      <c r="F1413" s="280"/>
      <c r="G1413" s="45"/>
      <c r="H1413" s="45"/>
      <c r="I1413" s="278"/>
      <c r="J1413" s="45"/>
      <c r="K1413" s="66"/>
      <c r="L1413" s="66"/>
    </row>
    <row r="1414" spans="1:12" x14ac:dyDescent="0.2">
      <c r="A1414" s="41"/>
      <c r="B1414" s="2"/>
      <c r="E1414" s="279"/>
      <c r="F1414" s="280"/>
      <c r="G1414" s="45"/>
      <c r="H1414" s="45"/>
      <c r="I1414" s="278"/>
      <c r="J1414" s="45"/>
      <c r="K1414" s="66"/>
      <c r="L1414" s="66"/>
    </row>
    <row r="1415" spans="1:12" x14ac:dyDescent="0.2">
      <c r="A1415" s="41"/>
      <c r="B1415" s="2"/>
      <c r="E1415" s="279"/>
      <c r="F1415" s="280"/>
      <c r="G1415" s="45"/>
      <c r="H1415" s="45"/>
      <c r="I1415" s="278"/>
      <c r="J1415" s="45"/>
      <c r="K1415" s="66"/>
      <c r="L1415" s="66"/>
    </row>
    <row r="1416" spans="1:12" x14ac:dyDescent="0.2">
      <c r="A1416" s="41"/>
      <c r="B1416" s="2"/>
      <c r="E1416" s="279"/>
      <c r="F1416" s="280"/>
      <c r="G1416" s="45"/>
      <c r="H1416" s="45"/>
      <c r="I1416" s="278"/>
      <c r="J1416" s="45"/>
      <c r="K1416" s="66"/>
      <c r="L1416" s="66"/>
    </row>
    <row r="1417" spans="1:12" x14ac:dyDescent="0.2">
      <c r="A1417" s="41"/>
      <c r="B1417" s="2"/>
      <c r="E1417" s="279"/>
      <c r="F1417" s="280"/>
      <c r="G1417" s="45"/>
      <c r="H1417" s="45"/>
      <c r="I1417" s="278"/>
      <c r="J1417" s="45"/>
      <c r="K1417" s="66"/>
      <c r="L1417" s="66"/>
    </row>
    <row r="1418" spans="1:12" x14ac:dyDescent="0.2">
      <c r="A1418" s="41"/>
      <c r="B1418" s="2"/>
      <c r="E1418" s="279"/>
      <c r="F1418" s="280"/>
      <c r="G1418" s="45"/>
      <c r="H1418" s="45"/>
      <c r="I1418" s="278"/>
      <c r="J1418" s="45"/>
      <c r="K1418" s="66"/>
      <c r="L1418" s="66"/>
    </row>
    <row r="1419" spans="1:12" x14ac:dyDescent="0.2">
      <c r="A1419" s="41"/>
      <c r="B1419" s="2"/>
      <c r="E1419" s="279"/>
      <c r="F1419" s="280"/>
      <c r="G1419" s="45"/>
      <c r="H1419" s="45"/>
      <c r="I1419" s="278"/>
      <c r="J1419" s="45"/>
      <c r="K1419" s="66"/>
      <c r="L1419" s="66"/>
    </row>
    <row r="1420" spans="1:12" x14ac:dyDescent="0.2">
      <c r="A1420" s="41"/>
      <c r="B1420" s="2"/>
      <c r="E1420" s="279"/>
      <c r="F1420" s="280"/>
      <c r="G1420" s="45"/>
      <c r="H1420" s="45"/>
      <c r="I1420" s="278"/>
      <c r="J1420" s="45"/>
      <c r="K1420" s="66"/>
      <c r="L1420" s="66"/>
    </row>
    <row r="1421" spans="1:12" x14ac:dyDescent="0.2">
      <c r="A1421" s="41"/>
      <c r="B1421" s="2"/>
      <c r="E1421" s="279"/>
      <c r="F1421" s="280"/>
      <c r="G1421" s="45"/>
      <c r="H1421" s="45"/>
      <c r="I1421" s="278"/>
      <c r="J1421" s="45"/>
      <c r="K1421" s="66"/>
      <c r="L1421" s="66"/>
    </row>
    <row r="1422" spans="1:12" x14ac:dyDescent="0.2">
      <c r="A1422" s="41"/>
      <c r="B1422" s="2"/>
      <c r="E1422" s="279"/>
      <c r="F1422" s="280"/>
      <c r="G1422" s="45"/>
      <c r="H1422" s="45"/>
      <c r="I1422" s="278"/>
      <c r="J1422" s="45"/>
      <c r="K1422" s="66"/>
      <c r="L1422" s="66"/>
    </row>
    <row r="1423" spans="1:12" x14ac:dyDescent="0.2">
      <c r="A1423" s="41"/>
      <c r="B1423" s="2"/>
      <c r="E1423" s="279"/>
      <c r="F1423" s="280"/>
      <c r="G1423" s="45"/>
      <c r="H1423" s="45"/>
      <c r="I1423" s="278"/>
      <c r="J1423" s="45"/>
      <c r="K1423" s="66"/>
      <c r="L1423" s="66"/>
    </row>
    <row r="1424" spans="1:12" x14ac:dyDescent="0.2">
      <c r="A1424" s="41"/>
      <c r="B1424" s="2"/>
      <c r="E1424" s="279"/>
      <c r="F1424" s="280"/>
      <c r="G1424" s="45"/>
      <c r="H1424" s="45"/>
      <c r="I1424" s="278"/>
      <c r="J1424" s="45"/>
      <c r="K1424" s="66"/>
      <c r="L1424" s="66"/>
    </row>
    <row r="1425" spans="1:12" x14ac:dyDescent="0.2">
      <c r="A1425" s="41"/>
      <c r="B1425" s="2"/>
      <c r="E1425" s="279"/>
      <c r="F1425" s="280"/>
      <c r="G1425" s="45"/>
      <c r="H1425" s="45"/>
      <c r="I1425" s="278"/>
      <c r="J1425" s="45"/>
      <c r="K1425" s="66"/>
      <c r="L1425" s="66"/>
    </row>
    <row r="1426" spans="1:12" x14ac:dyDescent="0.2">
      <c r="A1426" s="41"/>
      <c r="B1426" s="2"/>
      <c r="E1426" s="279"/>
      <c r="F1426" s="280"/>
      <c r="G1426" s="45"/>
      <c r="H1426" s="45"/>
      <c r="I1426" s="278"/>
      <c r="J1426" s="45"/>
      <c r="K1426" s="66"/>
      <c r="L1426" s="66"/>
    </row>
    <row r="1427" spans="1:12" x14ac:dyDescent="0.2">
      <c r="A1427" s="41"/>
      <c r="B1427" s="2"/>
      <c r="E1427" s="279"/>
      <c r="F1427" s="280"/>
      <c r="G1427" s="45"/>
      <c r="H1427" s="45"/>
      <c r="I1427" s="278"/>
      <c r="J1427" s="45"/>
      <c r="K1427" s="66"/>
      <c r="L1427" s="66"/>
    </row>
    <row r="1428" spans="1:12" x14ac:dyDescent="0.2">
      <c r="A1428" s="41"/>
      <c r="B1428" s="2"/>
      <c r="E1428" s="279"/>
      <c r="F1428" s="280"/>
      <c r="G1428" s="45"/>
      <c r="H1428" s="45"/>
      <c r="I1428" s="278"/>
      <c r="J1428" s="45"/>
      <c r="K1428" s="66"/>
      <c r="L1428" s="66"/>
    </row>
    <row r="1429" spans="1:12" x14ac:dyDescent="0.2">
      <c r="A1429" s="41"/>
      <c r="B1429" s="2"/>
      <c r="E1429" s="279"/>
      <c r="F1429" s="280"/>
      <c r="G1429" s="45"/>
      <c r="H1429" s="45"/>
      <c r="I1429" s="278"/>
      <c r="J1429" s="45"/>
      <c r="K1429" s="66"/>
      <c r="L1429" s="66"/>
    </row>
    <row r="1430" spans="1:12" x14ac:dyDescent="0.2">
      <c r="A1430" s="41"/>
      <c r="B1430" s="2"/>
      <c r="E1430" s="279"/>
      <c r="F1430" s="280"/>
      <c r="G1430" s="45"/>
      <c r="H1430" s="45"/>
      <c r="I1430" s="278"/>
      <c r="J1430" s="45"/>
      <c r="K1430" s="66"/>
      <c r="L1430" s="66"/>
    </row>
    <row r="1431" spans="1:12" x14ac:dyDescent="0.2">
      <c r="A1431" s="41"/>
      <c r="B1431" s="2"/>
      <c r="E1431" s="279"/>
      <c r="F1431" s="280"/>
      <c r="G1431" s="45"/>
      <c r="H1431" s="45"/>
      <c r="I1431" s="278"/>
      <c r="J1431" s="45"/>
      <c r="K1431" s="66"/>
      <c r="L1431" s="66"/>
    </row>
    <row r="1432" spans="1:12" x14ac:dyDescent="0.2">
      <c r="A1432" s="41"/>
      <c r="B1432" s="2"/>
      <c r="E1432" s="279"/>
      <c r="F1432" s="280"/>
      <c r="G1432" s="45"/>
      <c r="H1432" s="45"/>
      <c r="I1432" s="278"/>
      <c r="J1432" s="45"/>
      <c r="K1432" s="66"/>
      <c r="L1432" s="66"/>
    </row>
    <row r="1433" spans="1:12" x14ac:dyDescent="0.2">
      <c r="A1433" s="41"/>
      <c r="B1433" s="2"/>
      <c r="E1433" s="279"/>
      <c r="F1433" s="280"/>
      <c r="G1433" s="45"/>
      <c r="H1433" s="45"/>
      <c r="I1433" s="278"/>
      <c r="J1433" s="45"/>
      <c r="K1433" s="66"/>
      <c r="L1433" s="66"/>
    </row>
    <row r="1434" spans="1:12" x14ac:dyDescent="0.2">
      <c r="A1434" s="41"/>
      <c r="B1434" s="2"/>
      <c r="E1434" s="279"/>
      <c r="F1434" s="280"/>
      <c r="G1434" s="45"/>
      <c r="H1434" s="45"/>
      <c r="I1434" s="278"/>
      <c r="J1434" s="45"/>
      <c r="K1434" s="66"/>
      <c r="L1434" s="66"/>
    </row>
    <row r="1435" spans="1:12" x14ac:dyDescent="0.2">
      <c r="A1435" s="41"/>
      <c r="B1435" s="2"/>
      <c r="E1435" s="279"/>
      <c r="F1435" s="280"/>
      <c r="G1435" s="45"/>
      <c r="H1435" s="45"/>
      <c r="I1435" s="278"/>
      <c r="J1435" s="45"/>
      <c r="K1435" s="66"/>
      <c r="L1435" s="66"/>
    </row>
    <row r="1436" spans="1:12" x14ac:dyDescent="0.2">
      <c r="A1436" s="41"/>
      <c r="B1436" s="2"/>
      <c r="E1436" s="279"/>
      <c r="F1436" s="280"/>
      <c r="G1436" s="45"/>
      <c r="H1436" s="45"/>
      <c r="I1436" s="278"/>
      <c r="J1436" s="45"/>
      <c r="K1436" s="66"/>
      <c r="L1436" s="66"/>
    </row>
    <row r="1437" spans="1:12" x14ac:dyDescent="0.2">
      <c r="A1437" s="41"/>
      <c r="B1437" s="2"/>
      <c r="E1437" s="279"/>
      <c r="F1437" s="280"/>
      <c r="G1437" s="45"/>
      <c r="H1437" s="45"/>
      <c r="I1437" s="278"/>
      <c r="J1437" s="45"/>
      <c r="K1437" s="66"/>
      <c r="L1437" s="66"/>
    </row>
    <row r="1438" spans="1:12" x14ac:dyDescent="0.2">
      <c r="A1438" s="41"/>
      <c r="B1438" s="2"/>
      <c r="E1438" s="279"/>
      <c r="F1438" s="280"/>
      <c r="G1438" s="45"/>
      <c r="H1438" s="45"/>
      <c r="I1438" s="278"/>
      <c r="J1438" s="45"/>
      <c r="K1438" s="66"/>
      <c r="L1438" s="66"/>
    </row>
    <row r="1439" spans="1:12" x14ac:dyDescent="0.2">
      <c r="A1439" s="41"/>
      <c r="B1439" s="2"/>
      <c r="E1439" s="279"/>
      <c r="F1439" s="280"/>
      <c r="G1439" s="45"/>
      <c r="H1439" s="45"/>
      <c r="I1439" s="278"/>
      <c r="J1439" s="45"/>
      <c r="K1439" s="66"/>
      <c r="L1439" s="66"/>
    </row>
    <row r="1440" spans="1:12" x14ac:dyDescent="0.2">
      <c r="A1440" s="41"/>
      <c r="B1440" s="2"/>
      <c r="E1440" s="279"/>
      <c r="F1440" s="280"/>
      <c r="G1440" s="45"/>
      <c r="H1440" s="45"/>
      <c r="I1440" s="278"/>
      <c r="J1440" s="45"/>
      <c r="K1440" s="66"/>
      <c r="L1440" s="66"/>
    </row>
    <row r="1441" spans="1:12" x14ac:dyDescent="0.2">
      <c r="A1441" s="41"/>
      <c r="B1441" s="2"/>
      <c r="E1441" s="279"/>
      <c r="F1441" s="280"/>
      <c r="G1441" s="45"/>
      <c r="H1441" s="45"/>
      <c r="I1441" s="278"/>
      <c r="J1441" s="45"/>
      <c r="K1441" s="66"/>
      <c r="L1441" s="66"/>
    </row>
    <row r="1442" spans="1:12" x14ac:dyDescent="0.2">
      <c r="A1442" s="41"/>
      <c r="B1442" s="2"/>
      <c r="E1442" s="279"/>
      <c r="F1442" s="280"/>
      <c r="G1442" s="45"/>
      <c r="H1442" s="45"/>
      <c r="I1442" s="278"/>
      <c r="J1442" s="45"/>
      <c r="K1442" s="66"/>
      <c r="L1442" s="66"/>
    </row>
    <row r="1443" spans="1:12" x14ac:dyDescent="0.2">
      <c r="A1443" s="41"/>
      <c r="B1443" s="2"/>
      <c r="E1443" s="279"/>
      <c r="F1443" s="280"/>
      <c r="G1443" s="45"/>
      <c r="H1443" s="45"/>
      <c r="I1443" s="278"/>
      <c r="J1443" s="45"/>
      <c r="K1443" s="66"/>
      <c r="L1443" s="66"/>
    </row>
    <row r="1444" spans="1:12" x14ac:dyDescent="0.2">
      <c r="A1444" s="41"/>
      <c r="B1444" s="2"/>
      <c r="E1444" s="279"/>
      <c r="F1444" s="280"/>
      <c r="G1444" s="45"/>
      <c r="H1444" s="45"/>
      <c r="I1444" s="278"/>
      <c r="J1444" s="45"/>
      <c r="K1444" s="66"/>
      <c r="L1444" s="66"/>
    </row>
    <row r="1445" spans="1:12" x14ac:dyDescent="0.2">
      <c r="A1445" s="41"/>
      <c r="B1445" s="2"/>
      <c r="E1445" s="279"/>
      <c r="F1445" s="280"/>
      <c r="G1445" s="45"/>
      <c r="H1445" s="45"/>
      <c r="I1445" s="278"/>
      <c r="J1445" s="45"/>
      <c r="K1445" s="66"/>
      <c r="L1445" s="66"/>
    </row>
    <row r="1446" spans="1:12" x14ac:dyDescent="0.2">
      <c r="A1446" s="41"/>
      <c r="B1446" s="2"/>
      <c r="E1446" s="279"/>
      <c r="F1446" s="280"/>
      <c r="G1446" s="45"/>
      <c r="H1446" s="45"/>
      <c r="I1446" s="278"/>
      <c r="J1446" s="45"/>
      <c r="K1446" s="66"/>
      <c r="L1446" s="66"/>
    </row>
    <row r="1447" spans="1:12" x14ac:dyDescent="0.2">
      <c r="A1447" s="41"/>
      <c r="B1447" s="2"/>
      <c r="E1447" s="279"/>
      <c r="F1447" s="280"/>
      <c r="G1447" s="45"/>
      <c r="H1447" s="45"/>
      <c r="I1447" s="278"/>
      <c r="J1447" s="45"/>
      <c r="K1447" s="66"/>
      <c r="L1447" s="66"/>
    </row>
    <row r="1448" spans="1:12" x14ac:dyDescent="0.2">
      <c r="A1448" s="41"/>
      <c r="B1448" s="2"/>
      <c r="E1448" s="279"/>
      <c r="F1448" s="280"/>
      <c r="G1448" s="45"/>
      <c r="H1448" s="45"/>
      <c r="I1448" s="278"/>
      <c r="J1448" s="45"/>
      <c r="K1448" s="66"/>
      <c r="L1448" s="66"/>
    </row>
    <row r="1449" spans="1:12" x14ac:dyDescent="0.2">
      <c r="A1449" s="41"/>
      <c r="B1449" s="2"/>
      <c r="E1449" s="279"/>
      <c r="F1449" s="280"/>
      <c r="G1449" s="45"/>
      <c r="H1449" s="45"/>
      <c r="I1449" s="278"/>
      <c r="J1449" s="45"/>
      <c r="K1449" s="66"/>
      <c r="L1449" s="66"/>
    </row>
    <row r="1450" spans="1:12" x14ac:dyDescent="0.2">
      <c r="A1450" s="41"/>
      <c r="B1450" s="2"/>
      <c r="E1450" s="279"/>
      <c r="F1450" s="280"/>
      <c r="G1450" s="45"/>
      <c r="H1450" s="45"/>
      <c r="I1450" s="278"/>
      <c r="J1450" s="45"/>
      <c r="K1450" s="66"/>
      <c r="L1450" s="66"/>
    </row>
    <row r="1451" spans="1:12" x14ac:dyDescent="0.2">
      <c r="A1451" s="41"/>
      <c r="B1451" s="2"/>
      <c r="E1451" s="279"/>
      <c r="F1451" s="280"/>
      <c r="G1451" s="45"/>
      <c r="H1451" s="45"/>
      <c r="I1451" s="278"/>
      <c r="J1451" s="45"/>
      <c r="K1451" s="66"/>
      <c r="L1451" s="66"/>
    </row>
    <row r="1452" spans="1:12" x14ac:dyDescent="0.2">
      <c r="A1452" s="41"/>
      <c r="B1452" s="2"/>
      <c r="E1452" s="279"/>
      <c r="F1452" s="280"/>
      <c r="G1452" s="45"/>
      <c r="H1452" s="45"/>
      <c r="I1452" s="278"/>
      <c r="J1452" s="45"/>
      <c r="K1452" s="66"/>
      <c r="L1452" s="66"/>
    </row>
    <row r="1453" spans="1:12" x14ac:dyDescent="0.2">
      <c r="A1453" s="41"/>
      <c r="B1453" s="2"/>
      <c r="E1453" s="279"/>
      <c r="F1453" s="280"/>
      <c r="G1453" s="45"/>
      <c r="H1453" s="45"/>
      <c r="I1453" s="278"/>
      <c r="J1453" s="45"/>
      <c r="K1453" s="66"/>
      <c r="L1453" s="66"/>
    </row>
    <row r="1454" spans="1:12" x14ac:dyDescent="0.2">
      <c r="A1454" s="41"/>
      <c r="B1454" s="2"/>
      <c r="E1454" s="279"/>
      <c r="F1454" s="280"/>
      <c r="G1454" s="45"/>
      <c r="H1454" s="45"/>
      <c r="I1454" s="278"/>
      <c r="J1454" s="45"/>
      <c r="K1454" s="66"/>
      <c r="L1454" s="66"/>
    </row>
    <row r="1455" spans="1:12" x14ac:dyDescent="0.2">
      <c r="A1455" s="41"/>
      <c r="B1455" s="2"/>
      <c r="E1455" s="279"/>
      <c r="F1455" s="280"/>
      <c r="G1455" s="45"/>
      <c r="H1455" s="45"/>
      <c r="I1455" s="278"/>
      <c r="J1455" s="45"/>
      <c r="K1455" s="66"/>
      <c r="L1455" s="66"/>
    </row>
    <row r="1456" spans="1:12" x14ac:dyDescent="0.2">
      <c r="A1456" s="41"/>
      <c r="B1456" s="2"/>
      <c r="E1456" s="279"/>
      <c r="F1456" s="280"/>
      <c r="G1456" s="45"/>
      <c r="H1456" s="45"/>
      <c r="I1456" s="278"/>
      <c r="J1456" s="45"/>
      <c r="K1456" s="66"/>
      <c r="L1456" s="66"/>
    </row>
    <row r="1457" spans="1:12" x14ac:dyDescent="0.2">
      <c r="A1457" s="41"/>
      <c r="B1457" s="2"/>
      <c r="E1457" s="279"/>
      <c r="F1457" s="280"/>
      <c r="G1457" s="45"/>
      <c r="H1457" s="45"/>
      <c r="I1457" s="278"/>
      <c r="J1457" s="45"/>
      <c r="K1457" s="66"/>
      <c r="L1457" s="66"/>
    </row>
    <row r="1458" spans="1:12" x14ac:dyDescent="0.2">
      <c r="A1458" s="41"/>
      <c r="B1458" s="2"/>
      <c r="E1458" s="279"/>
      <c r="F1458" s="280"/>
      <c r="G1458" s="45"/>
      <c r="H1458" s="45"/>
      <c r="I1458" s="278"/>
      <c r="J1458" s="45"/>
      <c r="K1458" s="66"/>
      <c r="L1458" s="66"/>
    </row>
    <row r="1459" spans="1:12" x14ac:dyDescent="0.2">
      <c r="A1459" s="41"/>
      <c r="B1459" s="2"/>
      <c r="E1459" s="279"/>
      <c r="F1459" s="280"/>
      <c r="G1459" s="45"/>
      <c r="H1459" s="45"/>
      <c r="I1459" s="278"/>
      <c r="J1459" s="45"/>
      <c r="K1459" s="66"/>
      <c r="L1459" s="66"/>
    </row>
    <row r="1460" spans="1:12" x14ac:dyDescent="0.2">
      <c r="A1460" s="41"/>
      <c r="B1460" s="2"/>
      <c r="E1460" s="279"/>
      <c r="F1460" s="280"/>
      <c r="G1460" s="45"/>
      <c r="H1460" s="45"/>
      <c r="I1460" s="278"/>
      <c r="J1460" s="45"/>
      <c r="K1460" s="66"/>
      <c r="L1460" s="66"/>
    </row>
    <row r="1461" spans="1:12" x14ac:dyDescent="0.2">
      <c r="A1461" s="41"/>
      <c r="B1461" s="2"/>
      <c r="E1461" s="279"/>
      <c r="F1461" s="280"/>
      <c r="G1461" s="45"/>
      <c r="H1461" s="45"/>
      <c r="I1461" s="278"/>
      <c r="J1461" s="45"/>
      <c r="K1461" s="66"/>
      <c r="L1461" s="66"/>
    </row>
    <row r="1462" spans="1:12" x14ac:dyDescent="0.2">
      <c r="A1462" s="41"/>
      <c r="B1462" s="2"/>
      <c r="E1462" s="279"/>
      <c r="F1462" s="280"/>
      <c r="G1462" s="45"/>
      <c r="H1462" s="45"/>
      <c r="I1462" s="278"/>
      <c r="J1462" s="45"/>
      <c r="K1462" s="66"/>
      <c r="L1462" s="66"/>
    </row>
    <row r="1463" spans="1:12" x14ac:dyDescent="0.2">
      <c r="A1463" s="41"/>
      <c r="B1463" s="2"/>
      <c r="E1463" s="279"/>
      <c r="F1463" s="280"/>
      <c r="G1463" s="45"/>
      <c r="H1463" s="45"/>
      <c r="I1463" s="278"/>
      <c r="J1463" s="45"/>
      <c r="K1463" s="66"/>
      <c r="L1463" s="66"/>
    </row>
    <row r="1464" spans="1:12" x14ac:dyDescent="0.2">
      <c r="A1464" s="41"/>
      <c r="B1464" s="2"/>
      <c r="E1464" s="279"/>
      <c r="F1464" s="280"/>
      <c r="G1464" s="45"/>
      <c r="H1464" s="45"/>
      <c r="I1464" s="278"/>
      <c r="J1464" s="45"/>
      <c r="K1464" s="66"/>
      <c r="L1464" s="66"/>
    </row>
    <row r="1465" spans="1:12" x14ac:dyDescent="0.2">
      <c r="A1465" s="41"/>
      <c r="B1465" s="2"/>
      <c r="E1465" s="279"/>
      <c r="F1465" s="280"/>
      <c r="G1465" s="45"/>
      <c r="H1465" s="45"/>
      <c r="I1465" s="278"/>
      <c r="J1465" s="45"/>
      <c r="K1465" s="66"/>
      <c r="L1465" s="66"/>
    </row>
    <row r="1466" spans="1:12" x14ac:dyDescent="0.2">
      <c r="A1466" s="41"/>
      <c r="B1466" s="2"/>
      <c r="E1466" s="279"/>
      <c r="F1466" s="280"/>
      <c r="G1466" s="45"/>
      <c r="H1466" s="45"/>
      <c r="I1466" s="278"/>
      <c r="J1466" s="45"/>
      <c r="K1466" s="66"/>
      <c r="L1466" s="66"/>
    </row>
    <row r="1467" spans="1:12" x14ac:dyDescent="0.2">
      <c r="A1467" s="41"/>
      <c r="B1467" s="2"/>
      <c r="E1467" s="279"/>
      <c r="F1467" s="280"/>
      <c r="G1467" s="45"/>
      <c r="H1467" s="45"/>
      <c r="I1467" s="278"/>
      <c r="J1467" s="45"/>
      <c r="K1467" s="66"/>
      <c r="L1467" s="66"/>
    </row>
    <row r="1468" spans="1:12" x14ac:dyDescent="0.2">
      <c r="A1468" s="41"/>
      <c r="B1468" s="2"/>
      <c r="E1468" s="279"/>
      <c r="F1468" s="280"/>
      <c r="G1468" s="45"/>
      <c r="H1468" s="45"/>
      <c r="I1468" s="278"/>
      <c r="J1468" s="45"/>
      <c r="K1468" s="66"/>
      <c r="L1468" s="66"/>
    </row>
    <row r="1469" spans="1:12" x14ac:dyDescent="0.2">
      <c r="A1469" s="41"/>
      <c r="B1469" s="2"/>
      <c r="E1469" s="279"/>
      <c r="F1469" s="280"/>
      <c r="G1469" s="45"/>
      <c r="H1469" s="45"/>
      <c r="I1469" s="278"/>
      <c r="J1469" s="45"/>
      <c r="K1469" s="66"/>
      <c r="L1469" s="66"/>
    </row>
    <row r="1470" spans="1:12" x14ac:dyDescent="0.2">
      <c r="A1470" s="41"/>
      <c r="B1470" s="2"/>
      <c r="E1470" s="279"/>
      <c r="F1470" s="280"/>
      <c r="G1470" s="45"/>
      <c r="H1470" s="45"/>
      <c r="I1470" s="278"/>
      <c r="J1470" s="45"/>
      <c r="K1470" s="66"/>
      <c r="L1470" s="66"/>
    </row>
    <row r="1471" spans="1:12" x14ac:dyDescent="0.2">
      <c r="A1471" s="41"/>
      <c r="B1471" s="2"/>
      <c r="E1471" s="279"/>
      <c r="F1471" s="280"/>
      <c r="G1471" s="45"/>
      <c r="H1471" s="45"/>
      <c r="I1471" s="278"/>
      <c r="J1471" s="45"/>
      <c r="K1471" s="66"/>
      <c r="L1471" s="66"/>
    </row>
    <row r="1472" spans="1:12" x14ac:dyDescent="0.2">
      <c r="A1472" s="41"/>
      <c r="B1472" s="2"/>
      <c r="E1472" s="279"/>
      <c r="F1472" s="280"/>
      <c r="G1472" s="45"/>
      <c r="H1472" s="45"/>
      <c r="I1472" s="278"/>
      <c r="J1472" s="45"/>
      <c r="K1472" s="66"/>
      <c r="L1472" s="66"/>
    </row>
    <row r="1473" spans="1:12" x14ac:dyDescent="0.2">
      <c r="A1473" s="41"/>
      <c r="B1473" s="2"/>
      <c r="E1473" s="279"/>
      <c r="F1473" s="280"/>
      <c r="G1473" s="45"/>
      <c r="H1473" s="45"/>
      <c r="I1473" s="278"/>
      <c r="J1473" s="45"/>
      <c r="K1473" s="66"/>
      <c r="L1473" s="66"/>
    </row>
    <row r="1474" spans="1:12" x14ac:dyDescent="0.2">
      <c r="A1474" s="41"/>
      <c r="B1474" s="2"/>
      <c r="E1474" s="279"/>
      <c r="F1474" s="280"/>
      <c r="G1474" s="45"/>
      <c r="H1474" s="45"/>
      <c r="I1474" s="278"/>
      <c r="J1474" s="45"/>
      <c r="K1474" s="66"/>
      <c r="L1474" s="66"/>
    </row>
    <row r="1475" spans="1:12" x14ac:dyDescent="0.2">
      <c r="A1475" s="41"/>
      <c r="B1475" s="2"/>
      <c r="E1475" s="279"/>
      <c r="F1475" s="280"/>
      <c r="G1475" s="45"/>
      <c r="H1475" s="45"/>
      <c r="I1475" s="278"/>
      <c r="J1475" s="45"/>
      <c r="K1475" s="66"/>
      <c r="L1475" s="66"/>
    </row>
    <row r="1476" spans="1:12" x14ac:dyDescent="0.2">
      <c r="A1476" s="41"/>
      <c r="B1476" s="2"/>
      <c r="E1476" s="279"/>
      <c r="F1476" s="280"/>
      <c r="G1476" s="45"/>
      <c r="H1476" s="45"/>
      <c r="I1476" s="278"/>
      <c r="J1476" s="45"/>
      <c r="K1476" s="66"/>
      <c r="L1476" s="66"/>
    </row>
    <row r="1477" spans="1:12" x14ac:dyDescent="0.2">
      <c r="A1477" s="41"/>
      <c r="B1477" s="2"/>
      <c r="E1477" s="279"/>
      <c r="F1477" s="280"/>
      <c r="G1477" s="45"/>
      <c r="H1477" s="45"/>
      <c r="I1477" s="278"/>
      <c r="J1477" s="45"/>
      <c r="K1477" s="66"/>
      <c r="L1477" s="66"/>
    </row>
    <row r="1478" spans="1:12" x14ac:dyDescent="0.2">
      <c r="A1478" s="41"/>
      <c r="B1478" s="2"/>
      <c r="E1478" s="279"/>
      <c r="F1478" s="280"/>
      <c r="G1478" s="45"/>
      <c r="H1478" s="45"/>
      <c r="I1478" s="278"/>
      <c r="J1478" s="45"/>
      <c r="K1478" s="66"/>
      <c r="L1478" s="66"/>
    </row>
    <row r="1479" spans="1:12" x14ac:dyDescent="0.2">
      <c r="A1479" s="41"/>
      <c r="B1479" s="2"/>
      <c r="E1479" s="279"/>
      <c r="F1479" s="280"/>
      <c r="G1479" s="45"/>
      <c r="H1479" s="45"/>
      <c r="I1479" s="278"/>
      <c r="J1479" s="45"/>
      <c r="K1479" s="66"/>
      <c r="L1479" s="66"/>
    </row>
    <row r="1480" spans="1:12" x14ac:dyDescent="0.2">
      <c r="A1480" s="41"/>
      <c r="B1480" s="2"/>
      <c r="E1480" s="279"/>
      <c r="F1480" s="280"/>
      <c r="G1480" s="45"/>
      <c r="H1480" s="45"/>
      <c r="I1480" s="278"/>
      <c r="J1480" s="45"/>
      <c r="K1480" s="66"/>
      <c r="L1480" s="66"/>
    </row>
    <row r="1481" spans="1:12" x14ac:dyDescent="0.2">
      <c r="A1481" s="41"/>
      <c r="B1481" s="2"/>
      <c r="E1481" s="279"/>
      <c r="F1481" s="280"/>
      <c r="G1481" s="45"/>
      <c r="H1481" s="45"/>
      <c r="I1481" s="278"/>
      <c r="J1481" s="45"/>
      <c r="K1481" s="66"/>
      <c r="L1481" s="66"/>
    </row>
    <row r="1482" spans="1:12" x14ac:dyDescent="0.2">
      <c r="A1482" s="41"/>
      <c r="B1482" s="2"/>
      <c r="E1482" s="279"/>
      <c r="F1482" s="280"/>
      <c r="G1482" s="45"/>
      <c r="H1482" s="45"/>
      <c r="I1482" s="278"/>
      <c r="J1482" s="45"/>
      <c r="K1482" s="66"/>
      <c r="L1482" s="66"/>
    </row>
    <row r="1483" spans="1:12" x14ac:dyDescent="0.2">
      <c r="A1483" s="41"/>
      <c r="B1483" s="2"/>
      <c r="E1483" s="279"/>
      <c r="F1483" s="280"/>
      <c r="G1483" s="45"/>
      <c r="H1483" s="45"/>
      <c r="I1483" s="278"/>
      <c r="J1483" s="45"/>
      <c r="K1483" s="66"/>
      <c r="L1483" s="66"/>
    </row>
    <row r="1484" spans="1:12" x14ac:dyDescent="0.2">
      <c r="A1484" s="41"/>
      <c r="B1484" s="2"/>
      <c r="E1484" s="279"/>
      <c r="F1484" s="280"/>
      <c r="G1484" s="45"/>
      <c r="H1484" s="45"/>
      <c r="I1484" s="278"/>
      <c r="J1484" s="45"/>
      <c r="K1484" s="66"/>
      <c r="L1484" s="66"/>
    </row>
    <row r="1485" spans="1:12" x14ac:dyDescent="0.2">
      <c r="A1485" s="41"/>
      <c r="B1485" s="2"/>
      <c r="E1485" s="279"/>
      <c r="F1485" s="280"/>
      <c r="G1485" s="45"/>
      <c r="H1485" s="45"/>
      <c r="I1485" s="278"/>
      <c r="J1485" s="45"/>
      <c r="K1485" s="66"/>
      <c r="L1485" s="66"/>
    </row>
    <row r="1486" spans="1:12" x14ac:dyDescent="0.2">
      <c r="A1486" s="41"/>
      <c r="B1486" s="2"/>
      <c r="E1486" s="279"/>
      <c r="F1486" s="280"/>
      <c r="G1486" s="45"/>
      <c r="H1486" s="45"/>
      <c r="I1486" s="278"/>
      <c r="J1486" s="45"/>
      <c r="K1486" s="66"/>
      <c r="L1486" s="66"/>
    </row>
    <row r="1487" spans="1:12" x14ac:dyDescent="0.2">
      <c r="A1487" s="41"/>
      <c r="B1487" s="2"/>
      <c r="E1487" s="279"/>
      <c r="F1487" s="280"/>
      <c r="G1487" s="45"/>
      <c r="H1487" s="45"/>
      <c r="I1487" s="278"/>
      <c r="J1487" s="45"/>
      <c r="K1487" s="66"/>
      <c r="L1487" s="66"/>
    </row>
    <row r="1488" spans="1:12" x14ac:dyDescent="0.2">
      <c r="A1488" s="41"/>
      <c r="B1488" s="2"/>
      <c r="E1488" s="279"/>
      <c r="F1488" s="280"/>
      <c r="G1488" s="45"/>
      <c r="H1488" s="45"/>
      <c r="I1488" s="278"/>
      <c r="J1488" s="45"/>
      <c r="K1488" s="66"/>
      <c r="L1488" s="66"/>
    </row>
    <row r="1489" spans="1:12" x14ac:dyDescent="0.2">
      <c r="A1489" s="41"/>
      <c r="B1489" s="2"/>
      <c r="E1489" s="279"/>
      <c r="F1489" s="280"/>
      <c r="G1489" s="45"/>
      <c r="H1489" s="45"/>
      <c r="I1489" s="278"/>
      <c r="J1489" s="45"/>
      <c r="K1489" s="66"/>
      <c r="L1489" s="66"/>
    </row>
    <row r="1490" spans="1:12" x14ac:dyDescent="0.2">
      <c r="A1490" s="41"/>
      <c r="B1490" s="2"/>
      <c r="E1490" s="279"/>
      <c r="F1490" s="280"/>
      <c r="G1490" s="45"/>
      <c r="H1490" s="45"/>
      <c r="I1490" s="278"/>
      <c r="J1490" s="45"/>
      <c r="K1490" s="66"/>
      <c r="L1490" s="66"/>
    </row>
    <row r="1491" spans="1:12" x14ac:dyDescent="0.2">
      <c r="A1491" s="41"/>
      <c r="B1491" s="2"/>
      <c r="E1491" s="279"/>
      <c r="F1491" s="280"/>
      <c r="G1491" s="45"/>
      <c r="H1491" s="45"/>
      <c r="I1491" s="278"/>
      <c r="J1491" s="45"/>
      <c r="K1491" s="66"/>
      <c r="L1491" s="66"/>
    </row>
    <row r="1492" spans="1:12" x14ac:dyDescent="0.2">
      <c r="A1492" s="41"/>
      <c r="B1492" s="2"/>
      <c r="E1492" s="279"/>
      <c r="F1492" s="280"/>
      <c r="G1492" s="45"/>
      <c r="H1492" s="45"/>
      <c r="I1492" s="278"/>
      <c r="J1492" s="45"/>
      <c r="K1492" s="66"/>
      <c r="L1492" s="66"/>
    </row>
    <row r="1493" spans="1:12" x14ac:dyDescent="0.2">
      <c r="A1493" s="41"/>
      <c r="B1493" s="2"/>
      <c r="E1493" s="279"/>
      <c r="F1493" s="280"/>
      <c r="G1493" s="45"/>
      <c r="H1493" s="45"/>
      <c r="I1493" s="278"/>
      <c r="J1493" s="45"/>
      <c r="K1493" s="66"/>
      <c r="L1493" s="66"/>
    </row>
    <row r="1494" spans="1:12" x14ac:dyDescent="0.2">
      <c r="A1494" s="41"/>
      <c r="B1494" s="2"/>
      <c r="E1494" s="279"/>
      <c r="F1494" s="280"/>
      <c r="G1494" s="45"/>
      <c r="H1494" s="45"/>
      <c r="I1494" s="278"/>
      <c r="J1494" s="45"/>
      <c r="K1494" s="66"/>
      <c r="L1494" s="66"/>
    </row>
    <row r="1495" spans="1:12" x14ac:dyDescent="0.2">
      <c r="A1495" s="41"/>
      <c r="B1495" s="2"/>
      <c r="E1495" s="279"/>
      <c r="F1495" s="280"/>
      <c r="G1495" s="45"/>
      <c r="H1495" s="45"/>
      <c r="I1495" s="278"/>
      <c r="J1495" s="45"/>
      <c r="K1495" s="66"/>
      <c r="L1495" s="66"/>
    </row>
    <row r="1496" spans="1:12" x14ac:dyDescent="0.2">
      <c r="A1496" s="41"/>
      <c r="B1496" s="2"/>
      <c r="E1496" s="279"/>
      <c r="F1496" s="280"/>
      <c r="G1496" s="45"/>
      <c r="H1496" s="45"/>
      <c r="I1496" s="278"/>
      <c r="J1496" s="45"/>
      <c r="K1496" s="66"/>
      <c r="L1496" s="66"/>
    </row>
    <row r="1497" spans="1:12" x14ac:dyDescent="0.2">
      <c r="A1497" s="41"/>
      <c r="B1497" s="2"/>
      <c r="E1497" s="279"/>
      <c r="F1497" s="280"/>
      <c r="G1497" s="45"/>
      <c r="H1497" s="45"/>
      <c r="I1497" s="278"/>
      <c r="J1497" s="45"/>
      <c r="K1497" s="66"/>
      <c r="L1497" s="66"/>
    </row>
    <row r="1498" spans="1:12" x14ac:dyDescent="0.2">
      <c r="A1498" s="41"/>
      <c r="B1498" s="2"/>
      <c r="E1498" s="279"/>
      <c r="F1498" s="280"/>
      <c r="G1498" s="45"/>
      <c r="H1498" s="45"/>
      <c r="I1498" s="278"/>
      <c r="J1498" s="45"/>
      <c r="K1498" s="66"/>
      <c r="L1498" s="66"/>
    </row>
    <row r="1499" spans="1:12" x14ac:dyDescent="0.2">
      <c r="A1499" s="41"/>
      <c r="B1499" s="2"/>
      <c r="E1499" s="279"/>
      <c r="F1499" s="280"/>
      <c r="G1499" s="45"/>
      <c r="H1499" s="45"/>
      <c r="I1499" s="278"/>
      <c r="J1499" s="45"/>
      <c r="K1499" s="66"/>
      <c r="L1499" s="66"/>
    </row>
    <row r="1500" spans="1:12" x14ac:dyDescent="0.2">
      <c r="A1500" s="41"/>
      <c r="B1500" s="2"/>
      <c r="E1500" s="279"/>
      <c r="F1500" s="280"/>
      <c r="G1500" s="45"/>
      <c r="H1500" s="45"/>
      <c r="I1500" s="278"/>
      <c r="J1500" s="45"/>
      <c r="K1500" s="66"/>
      <c r="L1500" s="66"/>
    </row>
    <row r="1501" spans="1:12" x14ac:dyDescent="0.2">
      <c r="A1501" s="41"/>
      <c r="B1501" s="2"/>
      <c r="E1501" s="279"/>
      <c r="F1501" s="280"/>
      <c r="G1501" s="45"/>
      <c r="H1501" s="45"/>
      <c r="I1501" s="278"/>
      <c r="J1501" s="45"/>
      <c r="K1501" s="66"/>
      <c r="L1501" s="66"/>
    </row>
    <row r="1502" spans="1:12" x14ac:dyDescent="0.2">
      <c r="A1502" s="41"/>
      <c r="B1502" s="2"/>
      <c r="E1502" s="279"/>
      <c r="F1502" s="280"/>
      <c r="G1502" s="45"/>
      <c r="H1502" s="45"/>
      <c r="I1502" s="278"/>
      <c r="J1502" s="45"/>
      <c r="K1502" s="66"/>
      <c r="L1502" s="66"/>
    </row>
    <row r="1503" spans="1:12" x14ac:dyDescent="0.2">
      <c r="A1503" s="41"/>
      <c r="B1503" s="2"/>
      <c r="E1503" s="279"/>
      <c r="F1503" s="280"/>
      <c r="G1503" s="45"/>
      <c r="H1503" s="45"/>
      <c r="I1503" s="278"/>
      <c r="J1503" s="45"/>
      <c r="K1503" s="66"/>
      <c r="L1503" s="66"/>
    </row>
    <row r="1504" spans="1:12" x14ac:dyDescent="0.2">
      <c r="A1504" s="41"/>
      <c r="B1504" s="2"/>
      <c r="E1504" s="279"/>
      <c r="F1504" s="280"/>
      <c r="G1504" s="45"/>
      <c r="H1504" s="45"/>
      <c r="I1504" s="278"/>
      <c r="J1504" s="45"/>
      <c r="K1504" s="66"/>
      <c r="L1504" s="66"/>
    </row>
    <row r="1505" spans="1:12" x14ac:dyDescent="0.2">
      <c r="A1505" s="41"/>
      <c r="B1505" s="2"/>
      <c r="E1505" s="279"/>
      <c r="F1505" s="280"/>
      <c r="G1505" s="45"/>
      <c r="H1505" s="45"/>
      <c r="I1505" s="278"/>
      <c r="J1505" s="45"/>
      <c r="K1505" s="66"/>
      <c r="L1505" s="66"/>
    </row>
    <row r="1506" spans="1:12" x14ac:dyDescent="0.2">
      <c r="A1506" s="41"/>
      <c r="B1506" s="2"/>
      <c r="E1506" s="279"/>
      <c r="F1506" s="280"/>
      <c r="G1506" s="45"/>
      <c r="H1506" s="45"/>
      <c r="I1506" s="278"/>
      <c r="J1506" s="45"/>
      <c r="K1506" s="66"/>
      <c r="L1506" s="66"/>
    </row>
    <row r="1507" spans="1:12" x14ac:dyDescent="0.2">
      <c r="A1507" s="41"/>
      <c r="B1507" s="2"/>
      <c r="E1507" s="279"/>
      <c r="F1507" s="280"/>
      <c r="G1507" s="45"/>
      <c r="H1507" s="45"/>
      <c r="I1507" s="278"/>
      <c r="J1507" s="45"/>
      <c r="K1507" s="66"/>
      <c r="L1507" s="66"/>
    </row>
    <row r="1508" spans="1:12" x14ac:dyDescent="0.2">
      <c r="A1508" s="41"/>
      <c r="B1508" s="2"/>
      <c r="E1508" s="279"/>
      <c r="F1508" s="280"/>
      <c r="G1508" s="45"/>
      <c r="H1508" s="45"/>
      <c r="I1508" s="278"/>
      <c r="J1508" s="45"/>
      <c r="K1508" s="66"/>
      <c r="L1508" s="66"/>
    </row>
    <row r="1509" spans="1:12" x14ac:dyDescent="0.2">
      <c r="A1509" s="41"/>
      <c r="B1509" s="2"/>
      <c r="E1509" s="279"/>
      <c r="F1509" s="280"/>
      <c r="G1509" s="45"/>
      <c r="H1509" s="45"/>
      <c r="I1509" s="278"/>
      <c r="J1509" s="45"/>
      <c r="K1509" s="66"/>
      <c r="L1509" s="66"/>
    </row>
    <row r="1510" spans="1:12" x14ac:dyDescent="0.2">
      <c r="A1510" s="41"/>
      <c r="B1510" s="2"/>
      <c r="E1510" s="279"/>
      <c r="F1510" s="280"/>
      <c r="G1510" s="45"/>
      <c r="H1510" s="45"/>
      <c r="I1510" s="278"/>
      <c r="J1510" s="45"/>
      <c r="K1510" s="66"/>
      <c r="L1510" s="66"/>
    </row>
    <row r="1511" spans="1:12" x14ac:dyDescent="0.2">
      <c r="A1511" s="41"/>
      <c r="B1511" s="2"/>
      <c r="E1511" s="279"/>
      <c r="F1511" s="280"/>
      <c r="G1511" s="45"/>
      <c r="H1511" s="45"/>
      <c r="I1511" s="278"/>
      <c r="J1511" s="45"/>
      <c r="K1511" s="66"/>
      <c r="L1511" s="66"/>
    </row>
    <row r="1512" spans="1:12" x14ac:dyDescent="0.2">
      <c r="A1512" s="41"/>
      <c r="B1512" s="2"/>
      <c r="E1512" s="279"/>
      <c r="F1512" s="280"/>
      <c r="G1512" s="45"/>
      <c r="H1512" s="45"/>
      <c r="I1512" s="278"/>
      <c r="J1512" s="45"/>
      <c r="K1512" s="66"/>
      <c r="L1512" s="66"/>
    </row>
    <row r="1513" spans="1:12" x14ac:dyDescent="0.2">
      <c r="A1513" s="41"/>
      <c r="B1513" s="2"/>
      <c r="E1513" s="279"/>
      <c r="F1513" s="280"/>
      <c r="G1513" s="45"/>
      <c r="H1513" s="45"/>
      <c r="I1513" s="278"/>
      <c r="J1513" s="45"/>
      <c r="K1513" s="66"/>
      <c r="L1513" s="66"/>
    </row>
    <row r="1514" spans="1:12" x14ac:dyDescent="0.2">
      <c r="A1514" s="41"/>
      <c r="B1514" s="2"/>
      <c r="E1514" s="279"/>
      <c r="F1514" s="280"/>
      <c r="G1514" s="45"/>
      <c r="H1514" s="45"/>
      <c r="I1514" s="278"/>
      <c r="J1514" s="45"/>
      <c r="K1514" s="66"/>
      <c r="L1514" s="66"/>
    </row>
    <row r="1515" spans="1:12" x14ac:dyDescent="0.2">
      <c r="A1515" s="41"/>
      <c r="B1515" s="2"/>
      <c r="E1515" s="279"/>
      <c r="F1515" s="280"/>
      <c r="G1515" s="45"/>
      <c r="H1515" s="45"/>
      <c r="I1515" s="278"/>
      <c r="J1515" s="45"/>
      <c r="K1515" s="66"/>
      <c r="L1515" s="66"/>
    </row>
    <row r="1516" spans="1:12" x14ac:dyDescent="0.2">
      <c r="A1516" s="41"/>
      <c r="B1516" s="2"/>
      <c r="E1516" s="279"/>
      <c r="F1516" s="280"/>
      <c r="G1516" s="45"/>
      <c r="H1516" s="45"/>
      <c r="I1516" s="278"/>
      <c r="J1516" s="45"/>
      <c r="K1516" s="66"/>
      <c r="L1516" s="66"/>
    </row>
    <row r="1517" spans="1:12" x14ac:dyDescent="0.2">
      <c r="A1517" s="41"/>
      <c r="B1517" s="2"/>
      <c r="E1517" s="279"/>
      <c r="F1517" s="280"/>
      <c r="G1517" s="45"/>
      <c r="H1517" s="45"/>
      <c r="I1517" s="278"/>
      <c r="J1517" s="45"/>
      <c r="K1517" s="66"/>
      <c r="L1517" s="66"/>
    </row>
    <row r="1518" spans="1:12" x14ac:dyDescent="0.2">
      <c r="A1518" s="41"/>
      <c r="B1518" s="2"/>
      <c r="E1518" s="279"/>
      <c r="F1518" s="280"/>
      <c r="G1518" s="45"/>
      <c r="H1518" s="45"/>
      <c r="I1518" s="278"/>
      <c r="J1518" s="45"/>
      <c r="K1518" s="66"/>
      <c r="L1518" s="66"/>
    </row>
    <row r="1519" spans="1:12" x14ac:dyDescent="0.2">
      <c r="A1519" s="41"/>
      <c r="B1519" s="2"/>
      <c r="E1519" s="279"/>
      <c r="F1519" s="280"/>
      <c r="G1519" s="45"/>
      <c r="H1519" s="45"/>
      <c r="I1519" s="278"/>
      <c r="J1519" s="45"/>
      <c r="K1519" s="66"/>
      <c r="L1519" s="66"/>
    </row>
    <row r="1520" spans="1:12" x14ac:dyDescent="0.2">
      <c r="A1520" s="41"/>
      <c r="B1520" s="2"/>
      <c r="E1520" s="279"/>
      <c r="F1520" s="280"/>
      <c r="G1520" s="45"/>
      <c r="H1520" s="45"/>
      <c r="I1520" s="278"/>
      <c r="J1520" s="45"/>
      <c r="K1520" s="66"/>
      <c r="L1520" s="66"/>
    </row>
    <row r="1521" spans="1:12" x14ac:dyDescent="0.2">
      <c r="A1521" s="41"/>
      <c r="B1521" s="2"/>
      <c r="E1521" s="279"/>
      <c r="F1521" s="280"/>
      <c r="G1521" s="45"/>
      <c r="H1521" s="45"/>
      <c r="I1521" s="278"/>
      <c r="J1521" s="45"/>
      <c r="K1521" s="66"/>
      <c r="L1521" s="66"/>
    </row>
    <row r="1522" spans="1:12" x14ac:dyDescent="0.2">
      <c r="A1522" s="41"/>
      <c r="B1522" s="2"/>
      <c r="E1522" s="279"/>
      <c r="F1522" s="280"/>
      <c r="G1522" s="45"/>
      <c r="H1522" s="45"/>
      <c r="I1522" s="278"/>
      <c r="J1522" s="45"/>
      <c r="K1522" s="66"/>
      <c r="L1522" s="66"/>
    </row>
    <row r="1523" spans="1:12" x14ac:dyDescent="0.2">
      <c r="A1523" s="41"/>
      <c r="B1523" s="2"/>
      <c r="E1523" s="279"/>
      <c r="F1523" s="280"/>
      <c r="G1523" s="45"/>
      <c r="H1523" s="45"/>
      <c r="I1523" s="278"/>
      <c r="J1523" s="45"/>
      <c r="K1523" s="66"/>
      <c r="L1523" s="66"/>
    </row>
    <row r="1524" spans="1:12" x14ac:dyDescent="0.2">
      <c r="A1524" s="41"/>
      <c r="B1524" s="2"/>
      <c r="E1524" s="279"/>
      <c r="F1524" s="280"/>
      <c r="G1524" s="45"/>
      <c r="H1524" s="45"/>
      <c r="I1524" s="278"/>
      <c r="J1524" s="45"/>
      <c r="K1524" s="66"/>
      <c r="L1524" s="66"/>
    </row>
    <row r="1525" spans="1:12" x14ac:dyDescent="0.2">
      <c r="A1525" s="41"/>
      <c r="B1525" s="2"/>
      <c r="E1525" s="279"/>
      <c r="F1525" s="280"/>
      <c r="G1525" s="45"/>
      <c r="H1525" s="45"/>
      <c r="I1525" s="278"/>
      <c r="J1525" s="45"/>
      <c r="K1525" s="66"/>
      <c r="L1525" s="66"/>
    </row>
    <row r="1526" spans="1:12" x14ac:dyDescent="0.2">
      <c r="A1526" s="41"/>
      <c r="B1526" s="2"/>
      <c r="E1526" s="279"/>
      <c r="F1526" s="280"/>
      <c r="G1526" s="45"/>
      <c r="H1526" s="45"/>
      <c r="I1526" s="278"/>
      <c r="J1526" s="45"/>
      <c r="K1526" s="66"/>
      <c r="L1526" s="66"/>
    </row>
    <row r="1527" spans="1:12" x14ac:dyDescent="0.2">
      <c r="A1527" s="41"/>
      <c r="B1527" s="2"/>
      <c r="E1527" s="279"/>
      <c r="F1527" s="280"/>
      <c r="G1527" s="45"/>
      <c r="H1527" s="45"/>
      <c r="I1527" s="278"/>
      <c r="J1527" s="45"/>
      <c r="K1527" s="66"/>
      <c r="L1527" s="66"/>
    </row>
    <row r="1528" spans="1:12" x14ac:dyDescent="0.2">
      <c r="A1528" s="41"/>
      <c r="B1528" s="2"/>
      <c r="E1528" s="279"/>
      <c r="F1528" s="280"/>
      <c r="G1528" s="45"/>
      <c r="H1528" s="45"/>
      <c r="I1528" s="278"/>
      <c r="J1528" s="45"/>
      <c r="K1528" s="66"/>
      <c r="L1528" s="66"/>
    </row>
    <row r="1529" spans="1:12" x14ac:dyDescent="0.2">
      <c r="A1529" s="41"/>
      <c r="B1529" s="2"/>
      <c r="E1529" s="279"/>
      <c r="F1529" s="280"/>
      <c r="G1529" s="45"/>
      <c r="H1529" s="45"/>
      <c r="I1529" s="278"/>
      <c r="J1529" s="45"/>
      <c r="K1529" s="66"/>
      <c r="L1529" s="66"/>
    </row>
    <row r="1530" spans="1:12" x14ac:dyDescent="0.2">
      <c r="A1530" s="41"/>
      <c r="B1530" s="2"/>
      <c r="E1530" s="279"/>
      <c r="F1530" s="280"/>
      <c r="G1530" s="45"/>
      <c r="H1530" s="45"/>
      <c r="I1530" s="278"/>
      <c r="J1530" s="45"/>
      <c r="K1530" s="66"/>
      <c r="L1530" s="66"/>
    </row>
    <row r="1531" spans="1:12" x14ac:dyDescent="0.2">
      <c r="A1531" s="41"/>
      <c r="B1531" s="2"/>
      <c r="E1531" s="279"/>
      <c r="F1531" s="280"/>
      <c r="G1531" s="45"/>
      <c r="H1531" s="45"/>
      <c r="I1531" s="278"/>
      <c r="J1531" s="45"/>
      <c r="K1531" s="66"/>
      <c r="L1531" s="66"/>
    </row>
    <row r="1532" spans="1:12" x14ac:dyDescent="0.2">
      <c r="A1532" s="41"/>
      <c r="B1532" s="2"/>
      <c r="E1532" s="279"/>
      <c r="F1532" s="280"/>
      <c r="G1532" s="45"/>
      <c r="H1532" s="45"/>
      <c r="I1532" s="278"/>
      <c r="J1532" s="45"/>
      <c r="K1532" s="66"/>
      <c r="L1532" s="66"/>
    </row>
    <row r="1533" spans="1:12" x14ac:dyDescent="0.2">
      <c r="A1533" s="41"/>
      <c r="B1533" s="2"/>
      <c r="E1533" s="279"/>
      <c r="F1533" s="280"/>
      <c r="G1533" s="45"/>
      <c r="H1533" s="45"/>
      <c r="I1533" s="278"/>
      <c r="J1533" s="45"/>
      <c r="K1533" s="66"/>
      <c r="L1533" s="66"/>
    </row>
    <row r="1534" spans="1:12" x14ac:dyDescent="0.2">
      <c r="A1534" s="41"/>
      <c r="B1534" s="2"/>
      <c r="E1534" s="279"/>
      <c r="F1534" s="280"/>
      <c r="G1534" s="45"/>
      <c r="H1534" s="45"/>
      <c r="I1534" s="278"/>
      <c r="J1534" s="45"/>
      <c r="K1534" s="66"/>
      <c r="L1534" s="66"/>
    </row>
    <row r="1535" spans="1:12" x14ac:dyDescent="0.2">
      <c r="A1535" s="41"/>
      <c r="B1535" s="2"/>
      <c r="E1535" s="279"/>
      <c r="F1535" s="280"/>
      <c r="G1535" s="45"/>
      <c r="H1535" s="45"/>
      <c r="I1535" s="278"/>
      <c r="J1535" s="45"/>
      <c r="K1535" s="66"/>
      <c r="L1535" s="66"/>
    </row>
    <row r="1536" spans="1:12" x14ac:dyDescent="0.2">
      <c r="A1536" s="41"/>
      <c r="B1536" s="2"/>
      <c r="E1536" s="279"/>
      <c r="F1536" s="280"/>
      <c r="G1536" s="45"/>
      <c r="H1536" s="45"/>
      <c r="I1536" s="278"/>
      <c r="J1536" s="45"/>
      <c r="K1536" s="66"/>
      <c r="L1536" s="66"/>
    </row>
    <row r="1537" spans="1:12" x14ac:dyDescent="0.2">
      <c r="A1537" s="41"/>
      <c r="B1537" s="2"/>
      <c r="E1537" s="279"/>
      <c r="F1537" s="280"/>
      <c r="G1537" s="45"/>
      <c r="H1537" s="45"/>
      <c r="I1537" s="278"/>
      <c r="J1537" s="45"/>
      <c r="K1537" s="66"/>
      <c r="L1537" s="66"/>
    </row>
    <row r="1538" spans="1:12" x14ac:dyDescent="0.2">
      <c r="A1538" s="41"/>
      <c r="B1538" s="2"/>
      <c r="E1538" s="279"/>
      <c r="F1538" s="280"/>
      <c r="G1538" s="45"/>
      <c r="H1538" s="45"/>
      <c r="I1538" s="278"/>
      <c r="J1538" s="45"/>
      <c r="K1538" s="66"/>
      <c r="L1538" s="66"/>
    </row>
    <row r="1539" spans="1:12" x14ac:dyDescent="0.2">
      <c r="A1539" s="41"/>
      <c r="B1539" s="2"/>
      <c r="E1539" s="279"/>
      <c r="F1539" s="280"/>
      <c r="G1539" s="45"/>
      <c r="H1539" s="45"/>
      <c r="I1539" s="278"/>
      <c r="J1539" s="45"/>
      <c r="K1539" s="66"/>
      <c r="L1539" s="66"/>
    </row>
    <row r="1540" spans="1:12" x14ac:dyDescent="0.2">
      <c r="A1540" s="41"/>
      <c r="B1540" s="2"/>
      <c r="E1540" s="279"/>
      <c r="F1540" s="280"/>
      <c r="G1540" s="45"/>
      <c r="H1540" s="45"/>
      <c r="I1540" s="278"/>
      <c r="J1540" s="45"/>
      <c r="K1540" s="66"/>
      <c r="L1540" s="66"/>
    </row>
    <row r="1541" spans="1:12" x14ac:dyDescent="0.2">
      <c r="A1541" s="41"/>
      <c r="B1541" s="2"/>
      <c r="E1541" s="279"/>
      <c r="F1541" s="280"/>
      <c r="G1541" s="45"/>
      <c r="H1541" s="45"/>
      <c r="I1541" s="278"/>
      <c r="J1541" s="45"/>
      <c r="K1541" s="66"/>
      <c r="L1541" s="66"/>
    </row>
    <row r="1542" spans="1:12" x14ac:dyDescent="0.2">
      <c r="A1542" s="41"/>
      <c r="B1542" s="2"/>
      <c r="E1542" s="279"/>
      <c r="F1542" s="280"/>
      <c r="G1542" s="45"/>
      <c r="H1542" s="45"/>
      <c r="I1542" s="278"/>
      <c r="J1542" s="45"/>
      <c r="K1542" s="66"/>
      <c r="L1542" s="66"/>
    </row>
    <row r="1543" spans="1:12" x14ac:dyDescent="0.2">
      <c r="A1543" s="41"/>
      <c r="B1543" s="2"/>
      <c r="E1543" s="279"/>
      <c r="F1543" s="280"/>
      <c r="G1543" s="45"/>
      <c r="H1543" s="45"/>
      <c r="I1543" s="278"/>
      <c r="J1543" s="45"/>
      <c r="K1543" s="66"/>
      <c r="L1543" s="66"/>
    </row>
    <row r="1544" spans="1:12" x14ac:dyDescent="0.2">
      <c r="A1544" s="41"/>
      <c r="B1544" s="2"/>
      <c r="E1544" s="279"/>
      <c r="F1544" s="280"/>
      <c r="G1544" s="45"/>
      <c r="H1544" s="45"/>
      <c r="I1544" s="278"/>
      <c r="J1544" s="45"/>
      <c r="K1544" s="66"/>
      <c r="L1544" s="66"/>
    </row>
    <row r="1545" spans="1:12" x14ac:dyDescent="0.2">
      <c r="A1545" s="41"/>
      <c r="B1545" s="2"/>
      <c r="E1545" s="279"/>
      <c r="F1545" s="280"/>
      <c r="G1545" s="45"/>
      <c r="H1545" s="45"/>
      <c r="I1545" s="278"/>
      <c r="J1545" s="45"/>
      <c r="K1545" s="66"/>
      <c r="L1545" s="66"/>
    </row>
    <row r="1546" spans="1:12" x14ac:dyDescent="0.2">
      <c r="A1546" s="41"/>
      <c r="B1546" s="2"/>
      <c r="E1546" s="279"/>
      <c r="F1546" s="280"/>
      <c r="G1546" s="45"/>
      <c r="H1546" s="45"/>
      <c r="I1546" s="278"/>
      <c r="J1546" s="45"/>
      <c r="K1546" s="66"/>
      <c r="L1546" s="66"/>
    </row>
    <row r="1547" spans="1:12" x14ac:dyDescent="0.2">
      <c r="A1547" s="41"/>
      <c r="B1547" s="2"/>
      <c r="E1547" s="279"/>
      <c r="F1547" s="280"/>
      <c r="G1547" s="45"/>
      <c r="H1547" s="45"/>
      <c r="I1547" s="278"/>
      <c r="J1547" s="45"/>
      <c r="K1547" s="66"/>
      <c r="L1547" s="66"/>
    </row>
    <row r="1548" spans="1:12" x14ac:dyDescent="0.2">
      <c r="A1548" s="41"/>
      <c r="B1548" s="2"/>
      <c r="E1548" s="279"/>
      <c r="F1548" s="280"/>
      <c r="G1548" s="45"/>
      <c r="H1548" s="45"/>
      <c r="I1548" s="278"/>
      <c r="J1548" s="45"/>
      <c r="K1548" s="66"/>
      <c r="L1548" s="66"/>
    </row>
    <row r="1549" spans="1:12" x14ac:dyDescent="0.2">
      <c r="A1549" s="41"/>
      <c r="B1549" s="2"/>
      <c r="E1549" s="279"/>
      <c r="F1549" s="280"/>
      <c r="G1549" s="45"/>
      <c r="H1549" s="45"/>
      <c r="I1549" s="278"/>
      <c r="J1549" s="45"/>
      <c r="K1549" s="66"/>
      <c r="L1549" s="66"/>
    </row>
    <row r="1550" spans="1:12" x14ac:dyDescent="0.2">
      <c r="A1550" s="41"/>
      <c r="B1550" s="2"/>
      <c r="E1550" s="279"/>
      <c r="F1550" s="280"/>
      <c r="G1550" s="45"/>
      <c r="H1550" s="45"/>
      <c r="I1550" s="278"/>
      <c r="J1550" s="45"/>
      <c r="K1550" s="66"/>
      <c r="L1550" s="66"/>
    </row>
    <row r="1551" spans="1:12" x14ac:dyDescent="0.2">
      <c r="A1551" s="41"/>
      <c r="B1551" s="2"/>
      <c r="E1551" s="279"/>
      <c r="F1551" s="280"/>
      <c r="G1551" s="45"/>
      <c r="H1551" s="45"/>
      <c r="I1551" s="278"/>
      <c r="J1551" s="45"/>
      <c r="K1551" s="66"/>
      <c r="L1551" s="66"/>
    </row>
    <row r="1552" spans="1:12" x14ac:dyDescent="0.2">
      <c r="A1552" s="41"/>
      <c r="B1552" s="2"/>
      <c r="E1552" s="279"/>
      <c r="F1552" s="280"/>
      <c r="G1552" s="45"/>
      <c r="H1552" s="45"/>
      <c r="I1552" s="278"/>
      <c r="J1552" s="45"/>
      <c r="K1552" s="66"/>
      <c r="L1552" s="66"/>
    </row>
    <row r="1553" spans="1:12" x14ac:dyDescent="0.2">
      <c r="A1553" s="41"/>
      <c r="B1553" s="2"/>
      <c r="E1553" s="279"/>
      <c r="F1553" s="280"/>
      <c r="G1553" s="45"/>
      <c r="H1553" s="45"/>
      <c r="I1553" s="278"/>
      <c r="J1553" s="45"/>
      <c r="K1553" s="66"/>
      <c r="L1553" s="66"/>
    </row>
    <row r="1554" spans="1:12" x14ac:dyDescent="0.2">
      <c r="A1554" s="41"/>
      <c r="B1554" s="2"/>
      <c r="E1554" s="279"/>
      <c r="F1554" s="280"/>
      <c r="G1554" s="45"/>
      <c r="H1554" s="45"/>
      <c r="I1554" s="278"/>
      <c r="J1554" s="45"/>
      <c r="K1554" s="66"/>
      <c r="L1554" s="66"/>
    </row>
    <row r="1555" spans="1:12" x14ac:dyDescent="0.2">
      <c r="A1555" s="41"/>
      <c r="B1555" s="2"/>
      <c r="E1555" s="279"/>
      <c r="F1555" s="280"/>
      <c r="G1555" s="45"/>
      <c r="H1555" s="45"/>
      <c r="I1555" s="278"/>
      <c r="J1555" s="45"/>
      <c r="K1555" s="66"/>
      <c r="L1555" s="66"/>
    </row>
    <row r="1556" spans="1:12" x14ac:dyDescent="0.2">
      <c r="A1556" s="41"/>
      <c r="B1556" s="2"/>
      <c r="E1556" s="279"/>
      <c r="F1556" s="280"/>
      <c r="G1556" s="45"/>
      <c r="H1556" s="45"/>
      <c r="I1556" s="278"/>
      <c r="J1556" s="45"/>
      <c r="K1556" s="66"/>
      <c r="L1556" s="66"/>
    </row>
    <row r="1557" spans="1:12" x14ac:dyDescent="0.2">
      <c r="A1557" s="41"/>
      <c r="B1557" s="2"/>
      <c r="E1557" s="279"/>
      <c r="F1557" s="280"/>
      <c r="G1557" s="45"/>
      <c r="H1557" s="45"/>
      <c r="I1557" s="278"/>
      <c r="J1557" s="45"/>
      <c r="K1557" s="66"/>
      <c r="L1557" s="66"/>
    </row>
    <row r="1558" spans="1:12" x14ac:dyDescent="0.2">
      <c r="A1558" s="41"/>
      <c r="B1558" s="2"/>
      <c r="E1558" s="279"/>
      <c r="F1558" s="280"/>
      <c r="G1558" s="45"/>
      <c r="H1558" s="45"/>
      <c r="I1558" s="278"/>
      <c r="J1558" s="45"/>
      <c r="K1558" s="66"/>
      <c r="L1558" s="66"/>
    </row>
    <row r="1559" spans="1:12" x14ac:dyDescent="0.2">
      <c r="A1559" s="41"/>
      <c r="B1559" s="2"/>
      <c r="E1559" s="279"/>
      <c r="F1559" s="280"/>
      <c r="G1559" s="45"/>
      <c r="H1559" s="45"/>
      <c r="I1559" s="278"/>
      <c r="J1559" s="45"/>
      <c r="K1559" s="66"/>
      <c r="L1559" s="66"/>
    </row>
    <row r="1560" spans="1:12" x14ac:dyDescent="0.2">
      <c r="A1560" s="41"/>
      <c r="B1560" s="2"/>
      <c r="E1560" s="279"/>
      <c r="F1560" s="280"/>
      <c r="G1560" s="45"/>
      <c r="H1560" s="45"/>
      <c r="I1560" s="278"/>
      <c r="J1560" s="45"/>
      <c r="K1560" s="66"/>
      <c r="L1560" s="66"/>
    </row>
    <row r="1561" spans="1:12" x14ac:dyDescent="0.2">
      <c r="A1561" s="41"/>
      <c r="B1561" s="2"/>
      <c r="E1561" s="279"/>
      <c r="F1561" s="280"/>
      <c r="G1561" s="45"/>
      <c r="H1561" s="45"/>
      <c r="I1561" s="278"/>
      <c r="J1561" s="45"/>
      <c r="K1561" s="66"/>
      <c r="L1561" s="66"/>
    </row>
    <row r="1562" spans="1:12" x14ac:dyDescent="0.2">
      <c r="A1562" s="41"/>
      <c r="B1562" s="2"/>
      <c r="E1562" s="279"/>
      <c r="F1562" s="280"/>
      <c r="G1562" s="45"/>
      <c r="H1562" s="45"/>
      <c r="I1562" s="278"/>
      <c r="J1562" s="45"/>
      <c r="K1562" s="66"/>
      <c r="L1562" s="66"/>
    </row>
    <row r="1563" spans="1:12" x14ac:dyDescent="0.2">
      <c r="A1563" s="41"/>
      <c r="B1563" s="2"/>
      <c r="E1563" s="279"/>
      <c r="F1563" s="280"/>
      <c r="G1563" s="45"/>
      <c r="H1563" s="45"/>
      <c r="I1563" s="278"/>
      <c r="J1563" s="45"/>
      <c r="K1563" s="66"/>
      <c r="L1563" s="66"/>
    </row>
    <row r="1564" spans="1:12" x14ac:dyDescent="0.2">
      <c r="A1564" s="41"/>
      <c r="B1564" s="2"/>
      <c r="E1564" s="279"/>
      <c r="F1564" s="280"/>
      <c r="G1564" s="45"/>
      <c r="H1564" s="45"/>
      <c r="I1564" s="278"/>
      <c r="J1564" s="45"/>
      <c r="K1564" s="66"/>
      <c r="L1564" s="66"/>
    </row>
    <row r="1565" spans="1:12" x14ac:dyDescent="0.2">
      <c r="A1565" s="41"/>
      <c r="B1565" s="2"/>
      <c r="E1565" s="279"/>
      <c r="F1565" s="280"/>
      <c r="G1565" s="45"/>
      <c r="H1565" s="45"/>
      <c r="I1565" s="278"/>
      <c r="J1565" s="45"/>
      <c r="K1565" s="66"/>
      <c r="L1565" s="66"/>
    </row>
    <row r="1566" spans="1:12" x14ac:dyDescent="0.2">
      <c r="A1566" s="41"/>
      <c r="B1566" s="2"/>
      <c r="E1566" s="279"/>
      <c r="F1566" s="280"/>
      <c r="G1566" s="45"/>
      <c r="H1566" s="45"/>
      <c r="I1566" s="278"/>
      <c r="J1566" s="45"/>
      <c r="K1566" s="66"/>
      <c r="L1566" s="66"/>
    </row>
    <row r="1567" spans="1:12" x14ac:dyDescent="0.2">
      <c r="A1567" s="41"/>
      <c r="B1567" s="2"/>
      <c r="E1567" s="279"/>
      <c r="F1567" s="280"/>
      <c r="G1567" s="45"/>
      <c r="H1567" s="45"/>
      <c r="I1567" s="278"/>
      <c r="J1567" s="45"/>
      <c r="K1567" s="66"/>
      <c r="L1567" s="66"/>
    </row>
    <row r="1568" spans="1:12" x14ac:dyDescent="0.2">
      <c r="A1568" s="41"/>
      <c r="B1568" s="2"/>
      <c r="E1568" s="279"/>
      <c r="F1568" s="280"/>
      <c r="G1568" s="45"/>
      <c r="H1568" s="45"/>
      <c r="I1568" s="278"/>
      <c r="J1568" s="45"/>
      <c r="K1568" s="66"/>
      <c r="L1568" s="66"/>
    </row>
    <row r="1569" spans="1:12" x14ac:dyDescent="0.2">
      <c r="A1569" s="41"/>
      <c r="B1569" s="2"/>
      <c r="E1569" s="279"/>
      <c r="F1569" s="280"/>
      <c r="G1569" s="45"/>
      <c r="H1569" s="45"/>
      <c r="I1569" s="278"/>
      <c r="J1569" s="45"/>
      <c r="K1569" s="66"/>
      <c r="L1569" s="66"/>
    </row>
    <row r="1570" spans="1:12" x14ac:dyDescent="0.2">
      <c r="A1570" s="41"/>
      <c r="B1570" s="2"/>
      <c r="E1570" s="279"/>
      <c r="F1570" s="280"/>
      <c r="G1570" s="45"/>
      <c r="H1570" s="45"/>
      <c r="I1570" s="278"/>
      <c r="J1570" s="45"/>
      <c r="K1570" s="66"/>
      <c r="L1570" s="66"/>
    </row>
    <row r="1571" spans="1:12" x14ac:dyDescent="0.2">
      <c r="A1571" s="41"/>
      <c r="B1571" s="2"/>
      <c r="E1571" s="279"/>
      <c r="F1571" s="280"/>
      <c r="G1571" s="45"/>
      <c r="H1571" s="45"/>
      <c r="I1571" s="278"/>
      <c r="J1571" s="45"/>
      <c r="K1571" s="66"/>
      <c r="L1571" s="66"/>
    </row>
    <row r="1572" spans="1:12" x14ac:dyDescent="0.2">
      <c r="A1572" s="41"/>
      <c r="B1572" s="2"/>
      <c r="E1572" s="279"/>
      <c r="F1572" s="280"/>
      <c r="G1572" s="45"/>
      <c r="H1572" s="45"/>
      <c r="I1572" s="278"/>
      <c r="J1572" s="45"/>
      <c r="K1572" s="66"/>
      <c r="L1572" s="66"/>
    </row>
    <row r="1573" spans="1:12" x14ac:dyDescent="0.2">
      <c r="A1573" s="41"/>
      <c r="B1573" s="2"/>
      <c r="E1573" s="279"/>
      <c r="F1573" s="280"/>
      <c r="G1573" s="45"/>
      <c r="H1573" s="45"/>
      <c r="I1573" s="278"/>
      <c r="J1573" s="45"/>
      <c r="K1573" s="66"/>
      <c r="L1573" s="66"/>
    </row>
    <row r="1574" spans="1:12" x14ac:dyDescent="0.2">
      <c r="A1574" s="41"/>
      <c r="B1574" s="2"/>
      <c r="E1574" s="279"/>
      <c r="F1574" s="280"/>
      <c r="G1574" s="45"/>
      <c r="H1574" s="45"/>
      <c r="I1574" s="278"/>
      <c r="J1574" s="45"/>
      <c r="K1574" s="66"/>
      <c r="L1574" s="66"/>
    </row>
    <row r="1575" spans="1:12" x14ac:dyDescent="0.2">
      <c r="A1575" s="41"/>
      <c r="B1575" s="2"/>
      <c r="E1575" s="279"/>
      <c r="F1575" s="280"/>
      <c r="G1575" s="45"/>
      <c r="H1575" s="45"/>
      <c r="I1575" s="278"/>
      <c r="J1575" s="45"/>
      <c r="K1575" s="66"/>
      <c r="L1575" s="66"/>
    </row>
    <row r="1576" spans="1:12" x14ac:dyDescent="0.2">
      <c r="A1576" s="41"/>
      <c r="B1576" s="2"/>
      <c r="E1576" s="279"/>
      <c r="F1576" s="280"/>
      <c r="G1576" s="45"/>
      <c r="H1576" s="45"/>
      <c r="I1576" s="278"/>
      <c r="J1576" s="45"/>
      <c r="K1576" s="66"/>
      <c r="L1576" s="66"/>
    </row>
    <row r="1577" spans="1:12" x14ac:dyDescent="0.2">
      <c r="A1577" s="41"/>
      <c r="B1577" s="2"/>
      <c r="E1577" s="279"/>
      <c r="F1577" s="280"/>
      <c r="G1577" s="45"/>
      <c r="H1577" s="45"/>
      <c r="I1577" s="278"/>
      <c r="J1577" s="45"/>
      <c r="K1577" s="66"/>
      <c r="L1577" s="66"/>
    </row>
    <row r="1578" spans="1:12" x14ac:dyDescent="0.2">
      <c r="A1578" s="41"/>
      <c r="B1578" s="2"/>
      <c r="E1578" s="279"/>
      <c r="F1578" s="280"/>
      <c r="G1578" s="45"/>
      <c r="H1578" s="45"/>
      <c r="I1578" s="278"/>
      <c r="J1578" s="45"/>
      <c r="K1578" s="66"/>
      <c r="L1578" s="66"/>
    </row>
    <row r="1579" spans="1:12" x14ac:dyDescent="0.2">
      <c r="A1579" s="41"/>
      <c r="B1579" s="2"/>
      <c r="E1579" s="279"/>
      <c r="F1579" s="280"/>
      <c r="G1579" s="45"/>
      <c r="H1579" s="45"/>
      <c r="I1579" s="278"/>
      <c r="J1579" s="45"/>
      <c r="K1579" s="66"/>
      <c r="L1579" s="66"/>
    </row>
    <row r="1580" spans="1:12" x14ac:dyDescent="0.2">
      <c r="A1580" s="41"/>
      <c r="B1580" s="2"/>
      <c r="E1580" s="279"/>
      <c r="F1580" s="280"/>
      <c r="G1580" s="45"/>
      <c r="H1580" s="45"/>
      <c r="I1580" s="278"/>
      <c r="J1580" s="45"/>
      <c r="K1580" s="66"/>
      <c r="L1580" s="66"/>
    </row>
    <row r="1581" spans="1:12" x14ac:dyDescent="0.2">
      <c r="A1581" s="41"/>
      <c r="B1581" s="2"/>
      <c r="E1581" s="279"/>
      <c r="F1581" s="280"/>
      <c r="G1581" s="45"/>
      <c r="H1581" s="45"/>
      <c r="I1581" s="278"/>
      <c r="J1581" s="45"/>
      <c r="K1581" s="66"/>
      <c r="L1581" s="66"/>
    </row>
    <row r="1582" spans="1:12" x14ac:dyDescent="0.2">
      <c r="A1582" s="41"/>
      <c r="B1582" s="2"/>
      <c r="E1582" s="279"/>
      <c r="F1582" s="280"/>
      <c r="G1582" s="45"/>
      <c r="H1582" s="45"/>
      <c r="I1582" s="278"/>
      <c r="J1582" s="45"/>
      <c r="K1582" s="66"/>
      <c r="L1582" s="66"/>
    </row>
    <row r="1583" spans="1:12" x14ac:dyDescent="0.2">
      <c r="A1583" s="41"/>
      <c r="B1583" s="2"/>
      <c r="E1583" s="279"/>
      <c r="F1583" s="280"/>
      <c r="G1583" s="45"/>
      <c r="H1583" s="45"/>
      <c r="I1583" s="278"/>
      <c r="J1583" s="45"/>
      <c r="K1583" s="66"/>
      <c r="L1583" s="66"/>
    </row>
    <row r="1584" spans="1:12" x14ac:dyDescent="0.2">
      <c r="A1584" s="41"/>
      <c r="B1584" s="2"/>
      <c r="E1584" s="279"/>
      <c r="F1584" s="280"/>
      <c r="G1584" s="45"/>
      <c r="H1584" s="45"/>
      <c r="I1584" s="278"/>
      <c r="J1584" s="45"/>
      <c r="K1584" s="66"/>
      <c r="L1584" s="66"/>
    </row>
    <row r="1585" spans="1:12" x14ac:dyDescent="0.2">
      <c r="A1585" s="41"/>
      <c r="B1585" s="2"/>
      <c r="E1585" s="279"/>
      <c r="F1585" s="280"/>
      <c r="G1585" s="45"/>
      <c r="H1585" s="45"/>
      <c r="I1585" s="278"/>
      <c r="J1585" s="45"/>
      <c r="K1585" s="66"/>
      <c r="L1585" s="66"/>
    </row>
    <row r="1586" spans="1:12" x14ac:dyDescent="0.2">
      <c r="A1586" s="41"/>
      <c r="B1586" s="2"/>
      <c r="E1586" s="279"/>
      <c r="F1586" s="280"/>
      <c r="G1586" s="45"/>
      <c r="H1586" s="45"/>
      <c r="I1586" s="278"/>
      <c r="J1586" s="45"/>
      <c r="K1586" s="66"/>
      <c r="L1586" s="66"/>
    </row>
    <row r="1587" spans="1:12" x14ac:dyDescent="0.2">
      <c r="A1587" s="41"/>
      <c r="B1587" s="2"/>
      <c r="E1587" s="279"/>
      <c r="F1587" s="280"/>
      <c r="G1587" s="45"/>
      <c r="H1587" s="45"/>
      <c r="I1587" s="278"/>
      <c r="J1587" s="45"/>
      <c r="K1587" s="66"/>
      <c r="L1587" s="66"/>
    </row>
    <row r="1588" spans="1:12" x14ac:dyDescent="0.2">
      <c r="A1588" s="41"/>
      <c r="B1588" s="2"/>
      <c r="E1588" s="279"/>
      <c r="F1588" s="280"/>
      <c r="G1588" s="45"/>
      <c r="H1588" s="45"/>
      <c r="I1588" s="278"/>
      <c r="J1588" s="45"/>
      <c r="K1588" s="66"/>
      <c r="L1588" s="66"/>
    </row>
    <row r="1589" spans="1:12" x14ac:dyDescent="0.2">
      <c r="A1589" s="41"/>
      <c r="B1589" s="2"/>
      <c r="E1589" s="279"/>
      <c r="F1589" s="280"/>
      <c r="G1589" s="45"/>
      <c r="H1589" s="45"/>
      <c r="I1589" s="278"/>
      <c r="J1589" s="45"/>
      <c r="K1589" s="66"/>
      <c r="L1589" s="66"/>
    </row>
    <row r="1590" spans="1:12" x14ac:dyDescent="0.2">
      <c r="A1590" s="41"/>
      <c r="B1590" s="2"/>
      <c r="E1590" s="279"/>
      <c r="F1590" s="280"/>
      <c r="G1590" s="45"/>
      <c r="H1590" s="45"/>
      <c r="I1590" s="278"/>
      <c r="J1590" s="45"/>
      <c r="K1590" s="66"/>
      <c r="L1590" s="66"/>
    </row>
    <row r="1591" spans="1:12" x14ac:dyDescent="0.2">
      <c r="A1591" s="41"/>
      <c r="B1591" s="2"/>
      <c r="E1591" s="279"/>
      <c r="F1591" s="280"/>
      <c r="G1591" s="45"/>
      <c r="H1591" s="45"/>
      <c r="I1591" s="278"/>
      <c r="J1591" s="45"/>
      <c r="K1591" s="66"/>
      <c r="L1591" s="66"/>
    </row>
    <row r="1592" spans="1:12" x14ac:dyDescent="0.2">
      <c r="A1592" s="41"/>
      <c r="B1592" s="2"/>
      <c r="E1592" s="279"/>
      <c r="F1592" s="280"/>
      <c r="G1592" s="45"/>
      <c r="H1592" s="45"/>
      <c r="I1592" s="278"/>
      <c r="J1592" s="45"/>
      <c r="K1592" s="66"/>
      <c r="L1592" s="66"/>
    </row>
    <row r="1593" spans="1:12" x14ac:dyDescent="0.2">
      <c r="A1593" s="41"/>
      <c r="B1593" s="2"/>
      <c r="E1593" s="279"/>
      <c r="F1593" s="280"/>
      <c r="G1593" s="45"/>
      <c r="H1593" s="45"/>
      <c r="I1593" s="278"/>
      <c r="J1593" s="45"/>
      <c r="K1593" s="66"/>
      <c r="L1593" s="66"/>
    </row>
    <row r="1594" spans="1:12" x14ac:dyDescent="0.2">
      <c r="A1594" s="41"/>
      <c r="B1594" s="2"/>
      <c r="E1594" s="279"/>
      <c r="F1594" s="280"/>
      <c r="G1594" s="45"/>
      <c r="H1594" s="45"/>
      <c r="I1594" s="278"/>
      <c r="J1594" s="45"/>
      <c r="K1594" s="66"/>
      <c r="L1594" s="66"/>
    </row>
    <row r="1595" spans="1:12" x14ac:dyDescent="0.2">
      <c r="A1595" s="41"/>
      <c r="B1595" s="2"/>
      <c r="E1595" s="279"/>
      <c r="F1595" s="280"/>
      <c r="G1595" s="45"/>
      <c r="H1595" s="45"/>
      <c r="I1595" s="278"/>
      <c r="J1595" s="45"/>
      <c r="K1595" s="66"/>
      <c r="L1595" s="66"/>
    </row>
    <row r="1596" spans="1:12" x14ac:dyDescent="0.2">
      <c r="A1596" s="41"/>
      <c r="B1596" s="2"/>
      <c r="E1596" s="279"/>
      <c r="F1596" s="280"/>
      <c r="G1596" s="45"/>
      <c r="H1596" s="45"/>
      <c r="I1596" s="278"/>
      <c r="J1596" s="45"/>
      <c r="K1596" s="66"/>
      <c r="L1596" s="66"/>
    </row>
    <row r="1597" spans="1:12" x14ac:dyDescent="0.2">
      <c r="A1597" s="41"/>
      <c r="B1597" s="2"/>
      <c r="E1597" s="279"/>
      <c r="F1597" s="280"/>
      <c r="G1597" s="45"/>
      <c r="H1597" s="45"/>
      <c r="I1597" s="278"/>
      <c r="J1597" s="45"/>
      <c r="K1597" s="66"/>
      <c r="L1597" s="66"/>
    </row>
    <row r="1598" spans="1:12" x14ac:dyDescent="0.2">
      <c r="A1598" s="41"/>
      <c r="B1598" s="2"/>
      <c r="E1598" s="279"/>
      <c r="F1598" s="280"/>
      <c r="G1598" s="45"/>
      <c r="H1598" s="45"/>
      <c r="I1598" s="278"/>
      <c r="J1598" s="45"/>
      <c r="K1598" s="66"/>
      <c r="L1598" s="66"/>
    </row>
    <row r="1599" spans="1:12" x14ac:dyDescent="0.2">
      <c r="A1599" s="41"/>
      <c r="B1599" s="2"/>
      <c r="E1599" s="279"/>
      <c r="F1599" s="280"/>
      <c r="G1599" s="45"/>
      <c r="H1599" s="45"/>
      <c r="I1599" s="278"/>
      <c r="J1599" s="45"/>
      <c r="K1599" s="66"/>
      <c r="L1599" s="66"/>
    </row>
    <row r="1600" spans="1:12" x14ac:dyDescent="0.2">
      <c r="A1600" s="41"/>
      <c r="B1600" s="2"/>
      <c r="E1600" s="279"/>
      <c r="F1600" s="280"/>
      <c r="G1600" s="45"/>
      <c r="H1600" s="45"/>
      <c r="I1600" s="278"/>
      <c r="J1600" s="45"/>
      <c r="K1600" s="66"/>
      <c r="L1600" s="66"/>
    </row>
    <row r="1601" spans="1:12" x14ac:dyDescent="0.2">
      <c r="A1601" s="41"/>
      <c r="B1601" s="2"/>
      <c r="E1601" s="279"/>
      <c r="F1601" s="280"/>
      <c r="G1601" s="45"/>
      <c r="H1601" s="45"/>
      <c r="I1601" s="278"/>
      <c r="J1601" s="45"/>
      <c r="K1601" s="66"/>
      <c r="L1601" s="66"/>
    </row>
    <row r="1602" spans="1:12" x14ac:dyDescent="0.2">
      <c r="A1602" s="41"/>
      <c r="B1602" s="2"/>
      <c r="E1602" s="279"/>
      <c r="F1602" s="280"/>
      <c r="G1602" s="45"/>
      <c r="H1602" s="45"/>
      <c r="I1602" s="278"/>
      <c r="J1602" s="45"/>
      <c r="K1602" s="66"/>
      <c r="L1602" s="66"/>
    </row>
    <row r="1603" spans="1:12" x14ac:dyDescent="0.2">
      <c r="A1603" s="41"/>
      <c r="B1603" s="2"/>
      <c r="E1603" s="279"/>
      <c r="F1603" s="280"/>
      <c r="G1603" s="45"/>
      <c r="H1603" s="45"/>
      <c r="I1603" s="278"/>
      <c r="J1603" s="45"/>
      <c r="K1603" s="66"/>
      <c r="L1603" s="66"/>
    </row>
    <row r="1604" spans="1:12" x14ac:dyDescent="0.2">
      <c r="A1604" s="41"/>
      <c r="B1604" s="2"/>
      <c r="E1604" s="279"/>
      <c r="F1604" s="280"/>
      <c r="G1604" s="45"/>
      <c r="H1604" s="45"/>
      <c r="I1604" s="278"/>
      <c r="J1604" s="45"/>
      <c r="K1604" s="66"/>
      <c r="L1604" s="66"/>
    </row>
    <row r="1605" spans="1:12" x14ac:dyDescent="0.2">
      <c r="A1605" s="41"/>
      <c r="B1605" s="2"/>
      <c r="E1605" s="279"/>
      <c r="F1605" s="280"/>
      <c r="G1605" s="45"/>
      <c r="H1605" s="45"/>
      <c r="I1605" s="278"/>
      <c r="J1605" s="45"/>
      <c r="K1605" s="66"/>
      <c r="L1605" s="66"/>
    </row>
    <row r="1606" spans="1:12" x14ac:dyDescent="0.2">
      <c r="A1606" s="41"/>
      <c r="B1606" s="2"/>
      <c r="E1606" s="279"/>
      <c r="F1606" s="280"/>
      <c r="G1606" s="45"/>
      <c r="H1606" s="45"/>
      <c r="I1606" s="278"/>
      <c r="J1606" s="45"/>
      <c r="K1606" s="66"/>
      <c r="L1606" s="66"/>
    </row>
    <row r="1607" spans="1:12" x14ac:dyDescent="0.2">
      <c r="A1607" s="41"/>
      <c r="B1607" s="2"/>
      <c r="E1607" s="279"/>
      <c r="F1607" s="280"/>
      <c r="G1607" s="45"/>
      <c r="H1607" s="45"/>
      <c r="I1607" s="278"/>
      <c r="J1607" s="45"/>
      <c r="K1607" s="66"/>
      <c r="L1607" s="66"/>
    </row>
    <row r="1608" spans="1:12" x14ac:dyDescent="0.2">
      <c r="A1608" s="41"/>
      <c r="B1608" s="2"/>
      <c r="E1608" s="279"/>
      <c r="F1608" s="280"/>
      <c r="G1608" s="45"/>
      <c r="H1608" s="45"/>
      <c r="I1608" s="278"/>
      <c r="J1608" s="45"/>
      <c r="K1608" s="66"/>
      <c r="L1608" s="66"/>
    </row>
    <row r="1609" spans="1:12" x14ac:dyDescent="0.2">
      <c r="A1609" s="41"/>
      <c r="B1609" s="2"/>
      <c r="E1609" s="279"/>
      <c r="F1609" s="280"/>
      <c r="G1609" s="45"/>
      <c r="H1609" s="45"/>
      <c r="I1609" s="278"/>
      <c r="J1609" s="45"/>
      <c r="K1609" s="66"/>
      <c r="L1609" s="66"/>
    </row>
    <row r="1610" spans="1:12" x14ac:dyDescent="0.2">
      <c r="A1610" s="41"/>
      <c r="B1610" s="2"/>
      <c r="E1610" s="279"/>
      <c r="F1610" s="280"/>
      <c r="G1610" s="45"/>
      <c r="H1610" s="45"/>
      <c r="I1610" s="278"/>
      <c r="J1610" s="45"/>
      <c r="K1610" s="66"/>
      <c r="L1610" s="66"/>
    </row>
    <row r="1611" spans="1:12" x14ac:dyDescent="0.2">
      <c r="A1611" s="41"/>
      <c r="B1611" s="2"/>
      <c r="E1611" s="279"/>
      <c r="F1611" s="280"/>
      <c r="G1611" s="45"/>
      <c r="H1611" s="45"/>
      <c r="I1611" s="278"/>
      <c r="J1611" s="45"/>
      <c r="K1611" s="66"/>
      <c r="L1611" s="66"/>
    </row>
    <row r="1612" spans="1:12" x14ac:dyDescent="0.2">
      <c r="A1612" s="41"/>
      <c r="B1612" s="2"/>
      <c r="E1612" s="279"/>
      <c r="F1612" s="280"/>
      <c r="G1612" s="45"/>
      <c r="H1612" s="45"/>
      <c r="I1612" s="278"/>
      <c r="J1612" s="45"/>
      <c r="K1612" s="66"/>
      <c r="L1612" s="66"/>
    </row>
    <row r="1613" spans="1:12" x14ac:dyDescent="0.2">
      <c r="A1613" s="41"/>
      <c r="B1613" s="2"/>
      <c r="E1613" s="279"/>
      <c r="F1613" s="280"/>
      <c r="G1613" s="45"/>
      <c r="H1613" s="45"/>
      <c r="I1613" s="278"/>
      <c r="J1613" s="45"/>
      <c r="K1613" s="66"/>
      <c r="L1613" s="66"/>
    </row>
    <row r="1614" spans="1:12" x14ac:dyDescent="0.2">
      <c r="A1614" s="41"/>
      <c r="B1614" s="2"/>
      <c r="E1614" s="279"/>
      <c r="F1614" s="280"/>
      <c r="G1614" s="45"/>
      <c r="H1614" s="45"/>
      <c r="I1614" s="278"/>
      <c r="J1614" s="45"/>
      <c r="K1614" s="66"/>
      <c r="L1614" s="66"/>
    </row>
    <row r="1615" spans="1:12" x14ac:dyDescent="0.2">
      <c r="A1615" s="41"/>
      <c r="B1615" s="2"/>
      <c r="E1615" s="279"/>
      <c r="F1615" s="280"/>
      <c r="G1615" s="45"/>
      <c r="H1615" s="45"/>
      <c r="I1615" s="278"/>
      <c r="J1615" s="45"/>
      <c r="K1615" s="66"/>
      <c r="L1615" s="66"/>
    </row>
    <row r="1616" spans="1:12" x14ac:dyDescent="0.2">
      <c r="A1616" s="41"/>
      <c r="B1616" s="2"/>
      <c r="E1616" s="279"/>
      <c r="F1616" s="280"/>
      <c r="G1616" s="45"/>
      <c r="H1616" s="45"/>
      <c r="I1616" s="278"/>
      <c r="J1616" s="45"/>
      <c r="K1616" s="66"/>
      <c r="L1616" s="66"/>
    </row>
    <row r="1617" spans="1:12" x14ac:dyDescent="0.2">
      <c r="A1617" s="41"/>
      <c r="B1617" s="2"/>
      <c r="E1617" s="279"/>
      <c r="F1617" s="280"/>
      <c r="G1617" s="45"/>
      <c r="H1617" s="45"/>
      <c r="I1617" s="278"/>
      <c r="J1617" s="45"/>
      <c r="K1617" s="66"/>
      <c r="L1617" s="66"/>
    </row>
    <row r="1618" spans="1:12" x14ac:dyDescent="0.2">
      <c r="A1618" s="41"/>
      <c r="B1618" s="2"/>
      <c r="E1618" s="279"/>
      <c r="F1618" s="280"/>
      <c r="G1618" s="45"/>
      <c r="H1618" s="45"/>
      <c r="I1618" s="278"/>
      <c r="J1618" s="45"/>
      <c r="K1618" s="66"/>
      <c r="L1618" s="66"/>
    </row>
    <row r="1619" spans="1:12" x14ac:dyDescent="0.2">
      <c r="A1619" s="41"/>
      <c r="B1619" s="2"/>
      <c r="E1619" s="279"/>
      <c r="F1619" s="280"/>
      <c r="G1619" s="45"/>
      <c r="H1619" s="45"/>
      <c r="I1619" s="278"/>
      <c r="J1619" s="45"/>
      <c r="K1619" s="66"/>
      <c r="L1619" s="66"/>
    </row>
    <row r="1620" spans="1:12" x14ac:dyDescent="0.2">
      <c r="A1620" s="41"/>
      <c r="B1620" s="2"/>
      <c r="E1620" s="279"/>
      <c r="F1620" s="280"/>
      <c r="G1620" s="45"/>
      <c r="H1620" s="45"/>
      <c r="I1620" s="278"/>
      <c r="J1620" s="45"/>
      <c r="K1620" s="66"/>
      <c r="L1620" s="66"/>
    </row>
    <row r="1621" spans="1:12" x14ac:dyDescent="0.2">
      <c r="A1621" s="41"/>
      <c r="B1621" s="2"/>
      <c r="E1621" s="279"/>
      <c r="F1621" s="280"/>
      <c r="G1621" s="45"/>
      <c r="H1621" s="45"/>
      <c r="I1621" s="278"/>
      <c r="J1621" s="45"/>
      <c r="K1621" s="66"/>
      <c r="L1621" s="66"/>
    </row>
    <row r="1622" spans="1:12" x14ac:dyDescent="0.2">
      <c r="A1622" s="41"/>
      <c r="B1622" s="2"/>
      <c r="E1622" s="279"/>
      <c r="F1622" s="280"/>
      <c r="G1622" s="45"/>
      <c r="H1622" s="45"/>
      <c r="I1622" s="278"/>
      <c r="J1622" s="45"/>
      <c r="K1622" s="66"/>
      <c r="L1622" s="66"/>
    </row>
    <row r="1623" spans="1:12" x14ac:dyDescent="0.2">
      <c r="A1623" s="41"/>
      <c r="B1623" s="2"/>
      <c r="E1623" s="279"/>
      <c r="F1623" s="280"/>
      <c r="G1623" s="45"/>
      <c r="H1623" s="45"/>
      <c r="I1623" s="278"/>
      <c r="J1623" s="45"/>
      <c r="K1623" s="66"/>
      <c r="L1623" s="66"/>
    </row>
    <row r="1624" spans="1:12" x14ac:dyDescent="0.2">
      <c r="A1624" s="41"/>
      <c r="B1624" s="2"/>
      <c r="E1624" s="279"/>
      <c r="F1624" s="280"/>
      <c r="G1624" s="45"/>
      <c r="H1624" s="45"/>
      <c r="I1624" s="278"/>
      <c r="J1624" s="45"/>
      <c r="K1624" s="66"/>
      <c r="L1624" s="66"/>
    </row>
    <row r="1625" spans="1:12" x14ac:dyDescent="0.2">
      <c r="A1625" s="41"/>
      <c r="B1625" s="2"/>
      <c r="E1625" s="279"/>
      <c r="F1625" s="280"/>
      <c r="G1625" s="45"/>
      <c r="H1625" s="45"/>
      <c r="I1625" s="278"/>
      <c r="J1625" s="45"/>
      <c r="K1625" s="66"/>
      <c r="L1625" s="66"/>
    </row>
    <row r="1626" spans="1:12" x14ac:dyDescent="0.2">
      <c r="A1626" s="41"/>
      <c r="B1626" s="2"/>
      <c r="E1626" s="279"/>
      <c r="F1626" s="280"/>
      <c r="G1626" s="45"/>
      <c r="H1626" s="45"/>
      <c r="I1626" s="278"/>
      <c r="J1626" s="45"/>
      <c r="K1626" s="66"/>
      <c r="L1626" s="66"/>
    </row>
    <row r="1627" spans="1:12" x14ac:dyDescent="0.2">
      <c r="A1627" s="41"/>
      <c r="B1627" s="2"/>
      <c r="E1627" s="279"/>
      <c r="F1627" s="280"/>
      <c r="G1627" s="45"/>
      <c r="H1627" s="45"/>
      <c r="I1627" s="278"/>
      <c r="J1627" s="45"/>
      <c r="K1627" s="66"/>
      <c r="L1627" s="66"/>
    </row>
    <row r="1628" spans="1:12" x14ac:dyDescent="0.2">
      <c r="A1628" s="41"/>
      <c r="B1628" s="2"/>
      <c r="E1628" s="279"/>
      <c r="F1628" s="280"/>
      <c r="G1628" s="45"/>
      <c r="H1628" s="45"/>
      <c r="I1628" s="278"/>
      <c r="J1628" s="45"/>
      <c r="K1628" s="66"/>
      <c r="L1628" s="66"/>
    </row>
    <row r="1629" spans="1:12" x14ac:dyDescent="0.2">
      <c r="A1629" s="41"/>
      <c r="B1629" s="2"/>
      <c r="E1629" s="279"/>
      <c r="F1629" s="280"/>
      <c r="G1629" s="45"/>
      <c r="H1629" s="45"/>
      <c r="I1629" s="278"/>
      <c r="J1629" s="45"/>
      <c r="K1629" s="66"/>
      <c r="L1629" s="66"/>
    </row>
    <row r="1630" spans="1:12" x14ac:dyDescent="0.2">
      <c r="A1630" s="41"/>
      <c r="B1630" s="2"/>
      <c r="E1630" s="279"/>
      <c r="F1630" s="280"/>
      <c r="G1630" s="45"/>
      <c r="H1630" s="45"/>
      <c r="I1630" s="278"/>
      <c r="J1630" s="45"/>
      <c r="K1630" s="66"/>
      <c r="L1630" s="66"/>
    </row>
    <row r="1631" spans="1:12" x14ac:dyDescent="0.2">
      <c r="A1631" s="41"/>
      <c r="B1631" s="2"/>
      <c r="E1631" s="279"/>
      <c r="F1631" s="280"/>
      <c r="G1631" s="45"/>
      <c r="H1631" s="45"/>
      <c r="I1631" s="278"/>
      <c r="J1631" s="45"/>
      <c r="K1631" s="66"/>
      <c r="L1631" s="66"/>
    </row>
    <row r="1632" spans="1:12" x14ac:dyDescent="0.2">
      <c r="A1632" s="41"/>
      <c r="B1632" s="2"/>
      <c r="E1632" s="279"/>
      <c r="F1632" s="280"/>
      <c r="G1632" s="45"/>
      <c r="H1632" s="45"/>
      <c r="I1632" s="278"/>
      <c r="J1632" s="45"/>
      <c r="K1632" s="66"/>
      <c r="L1632" s="66"/>
    </row>
    <row r="1633" spans="1:12" x14ac:dyDescent="0.2">
      <c r="A1633" s="41"/>
      <c r="B1633" s="2"/>
      <c r="E1633" s="279"/>
      <c r="F1633" s="280"/>
      <c r="G1633" s="45"/>
      <c r="H1633" s="45"/>
      <c r="I1633" s="278"/>
      <c r="J1633" s="45"/>
      <c r="K1633" s="66"/>
      <c r="L1633" s="66"/>
    </row>
    <row r="1634" spans="1:12" x14ac:dyDescent="0.2">
      <c r="A1634" s="41"/>
      <c r="B1634" s="2"/>
      <c r="E1634" s="279"/>
      <c r="F1634" s="280"/>
      <c r="G1634" s="45"/>
      <c r="H1634" s="45"/>
      <c r="I1634" s="278"/>
      <c r="J1634" s="45"/>
      <c r="K1634" s="66"/>
      <c r="L1634" s="66"/>
    </row>
    <row r="1635" spans="1:12" x14ac:dyDescent="0.2">
      <c r="A1635" s="41"/>
      <c r="B1635" s="2"/>
      <c r="E1635" s="279"/>
      <c r="F1635" s="280"/>
      <c r="G1635" s="45"/>
      <c r="H1635" s="45"/>
      <c r="I1635" s="278"/>
      <c r="J1635" s="45"/>
      <c r="K1635" s="66"/>
      <c r="L1635" s="66"/>
    </row>
    <row r="1636" spans="1:12" x14ac:dyDescent="0.2">
      <c r="A1636" s="41"/>
      <c r="B1636" s="2"/>
      <c r="E1636" s="279"/>
      <c r="F1636" s="280"/>
      <c r="G1636" s="45"/>
      <c r="H1636" s="45"/>
      <c r="I1636" s="278"/>
      <c r="J1636" s="45"/>
      <c r="K1636" s="66"/>
      <c r="L1636" s="66"/>
    </row>
    <row r="1637" spans="1:12" x14ac:dyDescent="0.2">
      <c r="A1637" s="41"/>
      <c r="B1637" s="2"/>
      <c r="E1637" s="279"/>
      <c r="F1637" s="280"/>
      <c r="G1637" s="45"/>
      <c r="H1637" s="45"/>
      <c r="I1637" s="278"/>
      <c r="J1637" s="45"/>
      <c r="K1637" s="66"/>
      <c r="L1637" s="66"/>
    </row>
    <row r="1638" spans="1:12" x14ac:dyDescent="0.2">
      <c r="A1638" s="41"/>
      <c r="B1638" s="2"/>
      <c r="E1638" s="279"/>
      <c r="F1638" s="280"/>
      <c r="G1638" s="45"/>
      <c r="H1638" s="45"/>
      <c r="I1638" s="278"/>
      <c r="J1638" s="45"/>
      <c r="K1638" s="66"/>
      <c r="L1638" s="66"/>
    </row>
    <row r="1639" spans="1:12" x14ac:dyDescent="0.2">
      <c r="A1639" s="41"/>
      <c r="B1639" s="2"/>
      <c r="E1639" s="279"/>
      <c r="F1639" s="280"/>
      <c r="G1639" s="45"/>
      <c r="H1639" s="45"/>
      <c r="I1639" s="278"/>
      <c r="J1639" s="45"/>
      <c r="K1639" s="66"/>
      <c r="L1639" s="66"/>
    </row>
    <row r="1640" spans="1:12" x14ac:dyDescent="0.2">
      <c r="A1640" s="41"/>
      <c r="B1640" s="2"/>
      <c r="E1640" s="279"/>
      <c r="F1640" s="280"/>
      <c r="G1640" s="45"/>
      <c r="H1640" s="45"/>
      <c r="I1640" s="278"/>
      <c r="J1640" s="45"/>
      <c r="K1640" s="66"/>
      <c r="L1640" s="66"/>
    </row>
    <row r="1641" spans="1:12" x14ac:dyDescent="0.2">
      <c r="A1641" s="41"/>
      <c r="B1641" s="2"/>
      <c r="E1641" s="279"/>
      <c r="F1641" s="280"/>
      <c r="G1641" s="45"/>
      <c r="H1641" s="45"/>
      <c r="I1641" s="278"/>
      <c r="J1641" s="45"/>
      <c r="K1641" s="66"/>
      <c r="L1641" s="66"/>
    </row>
    <row r="1642" spans="1:12" x14ac:dyDescent="0.2">
      <c r="A1642" s="41"/>
      <c r="B1642" s="2"/>
      <c r="E1642" s="279"/>
      <c r="F1642" s="280"/>
      <c r="G1642" s="45"/>
      <c r="H1642" s="45"/>
      <c r="I1642" s="278"/>
      <c r="J1642" s="45"/>
      <c r="K1642" s="66"/>
      <c r="L1642" s="66"/>
    </row>
    <row r="1643" spans="1:12" x14ac:dyDescent="0.2">
      <c r="A1643" s="41"/>
      <c r="B1643" s="2"/>
      <c r="E1643" s="279"/>
      <c r="F1643" s="280"/>
      <c r="G1643" s="45"/>
      <c r="H1643" s="45"/>
      <c r="I1643" s="278"/>
      <c r="J1643" s="45"/>
      <c r="K1643" s="66"/>
      <c r="L1643" s="66"/>
    </row>
    <row r="1644" spans="1:12" x14ac:dyDescent="0.2">
      <c r="A1644" s="41"/>
      <c r="B1644" s="2"/>
      <c r="E1644" s="279"/>
      <c r="F1644" s="280"/>
      <c r="G1644" s="45"/>
      <c r="H1644" s="45"/>
      <c r="I1644" s="278"/>
      <c r="J1644" s="45"/>
      <c r="K1644" s="66"/>
      <c r="L1644" s="66"/>
    </row>
    <row r="1645" spans="1:12" x14ac:dyDescent="0.2">
      <c r="A1645" s="41"/>
      <c r="B1645" s="2"/>
      <c r="E1645" s="279"/>
      <c r="F1645" s="280"/>
      <c r="G1645" s="45"/>
      <c r="H1645" s="45"/>
      <c r="I1645" s="278"/>
      <c r="J1645" s="45"/>
      <c r="K1645" s="66"/>
      <c r="L1645" s="66"/>
    </row>
    <row r="1646" spans="1:12" x14ac:dyDescent="0.2">
      <c r="A1646" s="41"/>
      <c r="B1646" s="2"/>
      <c r="E1646" s="279"/>
      <c r="F1646" s="280"/>
      <c r="G1646" s="45"/>
      <c r="H1646" s="45"/>
      <c r="I1646" s="278"/>
      <c r="J1646" s="45"/>
      <c r="K1646" s="66"/>
      <c r="L1646" s="66"/>
    </row>
    <row r="1647" spans="1:12" x14ac:dyDescent="0.2">
      <c r="A1647" s="41"/>
      <c r="B1647" s="2"/>
      <c r="E1647" s="279"/>
      <c r="F1647" s="280"/>
      <c r="G1647" s="45"/>
      <c r="H1647" s="45"/>
      <c r="I1647" s="278"/>
      <c r="J1647" s="45"/>
      <c r="K1647" s="66"/>
      <c r="L1647" s="66"/>
    </row>
    <row r="1648" spans="1:12" x14ac:dyDescent="0.2">
      <c r="A1648" s="41"/>
      <c r="B1648" s="2"/>
      <c r="E1648" s="279"/>
      <c r="F1648" s="280"/>
      <c r="G1648" s="45"/>
      <c r="H1648" s="45"/>
      <c r="I1648" s="278"/>
      <c r="J1648" s="45"/>
      <c r="K1648" s="66"/>
      <c r="L1648" s="66"/>
    </row>
    <row r="1649" spans="1:12" x14ac:dyDescent="0.2">
      <c r="A1649" s="41"/>
      <c r="B1649" s="2"/>
      <c r="E1649" s="279"/>
      <c r="F1649" s="280"/>
      <c r="G1649" s="45"/>
      <c r="H1649" s="45"/>
      <c r="I1649" s="278"/>
      <c r="J1649" s="45"/>
      <c r="K1649" s="66"/>
      <c r="L1649" s="66"/>
    </row>
    <row r="1650" spans="1:12" x14ac:dyDescent="0.2">
      <c r="A1650" s="41"/>
      <c r="B1650" s="2"/>
      <c r="E1650" s="279"/>
      <c r="F1650" s="280"/>
      <c r="G1650" s="45"/>
      <c r="H1650" s="45"/>
      <c r="I1650" s="278"/>
      <c r="J1650" s="45"/>
      <c r="K1650" s="66"/>
      <c r="L1650" s="66"/>
    </row>
    <row r="1651" spans="1:12" x14ac:dyDescent="0.2">
      <c r="A1651" s="41"/>
      <c r="B1651" s="2"/>
      <c r="E1651" s="279"/>
      <c r="F1651" s="280"/>
      <c r="G1651" s="45"/>
      <c r="H1651" s="45"/>
      <c r="I1651" s="278"/>
      <c r="J1651" s="45"/>
      <c r="K1651" s="66"/>
      <c r="L1651" s="66"/>
    </row>
    <row r="1652" spans="1:12" x14ac:dyDescent="0.2">
      <c r="A1652" s="41"/>
      <c r="B1652" s="2"/>
      <c r="E1652" s="279"/>
      <c r="F1652" s="280"/>
      <c r="G1652" s="45"/>
      <c r="H1652" s="45"/>
      <c r="I1652" s="278"/>
      <c r="J1652" s="45"/>
      <c r="K1652" s="66"/>
      <c r="L1652" s="66"/>
    </row>
    <row r="1653" spans="1:12" x14ac:dyDescent="0.2">
      <c r="A1653" s="41"/>
      <c r="B1653" s="2"/>
      <c r="E1653" s="279"/>
      <c r="F1653" s="280"/>
      <c r="G1653" s="45"/>
      <c r="H1653" s="45"/>
      <c r="I1653" s="278"/>
      <c r="J1653" s="45"/>
      <c r="K1653" s="66"/>
      <c r="L1653" s="66"/>
    </row>
    <row r="1654" spans="1:12" x14ac:dyDescent="0.2">
      <c r="A1654" s="41"/>
      <c r="B1654" s="2"/>
      <c r="E1654" s="279"/>
      <c r="F1654" s="280"/>
      <c r="G1654" s="45"/>
      <c r="H1654" s="45"/>
      <c r="I1654" s="278"/>
      <c r="J1654" s="45"/>
      <c r="K1654" s="66"/>
      <c r="L1654" s="66"/>
    </row>
    <row r="1655" spans="1:12" x14ac:dyDescent="0.2">
      <c r="A1655" s="41"/>
      <c r="B1655" s="2"/>
      <c r="E1655" s="279"/>
      <c r="F1655" s="280"/>
      <c r="G1655" s="45"/>
      <c r="H1655" s="45"/>
      <c r="I1655" s="278"/>
      <c r="J1655" s="45"/>
      <c r="K1655" s="66"/>
      <c r="L1655" s="66"/>
    </row>
    <row r="1656" spans="1:12" x14ac:dyDescent="0.2">
      <c r="A1656" s="41"/>
      <c r="B1656" s="2"/>
      <c r="E1656" s="279"/>
      <c r="F1656" s="280"/>
      <c r="G1656" s="45"/>
      <c r="H1656" s="45"/>
      <c r="I1656" s="278"/>
      <c r="J1656" s="45"/>
      <c r="K1656" s="66"/>
      <c r="L1656" s="66"/>
    </row>
    <row r="1657" spans="1:12" x14ac:dyDescent="0.2">
      <c r="A1657" s="41"/>
      <c r="B1657" s="2"/>
      <c r="E1657" s="279"/>
      <c r="F1657" s="280"/>
      <c r="G1657" s="45"/>
      <c r="H1657" s="45"/>
      <c r="I1657" s="278"/>
      <c r="J1657" s="45"/>
      <c r="K1657" s="66"/>
      <c r="L1657" s="66"/>
    </row>
    <row r="1658" spans="1:12" x14ac:dyDescent="0.2">
      <c r="A1658" s="41"/>
      <c r="B1658" s="2"/>
      <c r="E1658" s="279"/>
      <c r="F1658" s="280"/>
      <c r="G1658" s="45"/>
      <c r="H1658" s="45"/>
      <c r="I1658" s="278"/>
      <c r="J1658" s="45"/>
      <c r="K1658" s="66"/>
      <c r="L1658" s="66"/>
    </row>
    <row r="1659" spans="1:12" x14ac:dyDescent="0.2">
      <c r="A1659" s="41"/>
      <c r="B1659" s="2"/>
      <c r="E1659" s="279"/>
      <c r="F1659" s="280"/>
      <c r="G1659" s="45"/>
      <c r="H1659" s="45"/>
      <c r="I1659" s="278"/>
      <c r="J1659" s="45"/>
      <c r="K1659" s="66"/>
      <c r="L1659" s="66"/>
    </row>
    <row r="1660" spans="1:12" x14ac:dyDescent="0.2">
      <c r="A1660" s="41"/>
      <c r="B1660" s="2"/>
      <c r="E1660" s="279"/>
      <c r="F1660" s="280"/>
      <c r="G1660" s="45"/>
      <c r="H1660" s="45"/>
      <c r="I1660" s="278"/>
      <c r="J1660" s="45"/>
      <c r="K1660" s="66"/>
      <c r="L1660" s="66"/>
    </row>
    <row r="1661" spans="1:12" x14ac:dyDescent="0.2">
      <c r="A1661" s="41"/>
      <c r="B1661" s="2"/>
      <c r="E1661" s="279"/>
      <c r="F1661" s="280"/>
      <c r="G1661" s="45"/>
      <c r="H1661" s="45"/>
      <c r="I1661" s="278"/>
      <c r="J1661" s="45"/>
      <c r="K1661" s="66"/>
      <c r="L1661" s="66"/>
    </row>
    <row r="1662" spans="1:12" x14ac:dyDescent="0.2">
      <c r="A1662" s="41"/>
      <c r="B1662" s="2"/>
      <c r="E1662" s="279"/>
      <c r="F1662" s="280"/>
      <c r="G1662" s="45"/>
      <c r="H1662" s="45"/>
      <c r="I1662" s="278"/>
      <c r="J1662" s="45"/>
      <c r="K1662" s="66"/>
      <c r="L1662" s="66"/>
    </row>
    <row r="1663" spans="1:12" x14ac:dyDescent="0.2">
      <c r="A1663" s="41"/>
      <c r="B1663" s="2"/>
      <c r="E1663" s="279"/>
      <c r="F1663" s="280"/>
      <c r="G1663" s="45"/>
      <c r="H1663" s="45"/>
      <c r="I1663" s="278"/>
      <c r="J1663" s="45"/>
      <c r="K1663" s="66"/>
      <c r="L1663" s="66"/>
    </row>
    <row r="1664" spans="1:12" x14ac:dyDescent="0.2">
      <c r="A1664" s="41"/>
      <c r="B1664" s="2"/>
      <c r="E1664" s="279"/>
      <c r="F1664" s="280"/>
      <c r="G1664" s="45"/>
      <c r="H1664" s="45"/>
      <c r="I1664" s="278"/>
      <c r="J1664" s="45"/>
      <c r="K1664" s="66"/>
      <c r="L1664" s="66"/>
    </row>
    <row r="1665" spans="1:12" x14ac:dyDescent="0.2">
      <c r="A1665" s="41"/>
      <c r="B1665" s="2"/>
      <c r="E1665" s="279"/>
      <c r="F1665" s="280"/>
      <c r="G1665" s="45"/>
      <c r="H1665" s="45"/>
      <c r="I1665" s="278"/>
      <c r="J1665" s="45"/>
      <c r="K1665" s="66"/>
      <c r="L1665" s="66"/>
    </row>
    <row r="1666" spans="1:12" x14ac:dyDescent="0.2">
      <c r="A1666" s="41"/>
      <c r="B1666" s="2"/>
      <c r="E1666" s="279"/>
      <c r="F1666" s="280"/>
      <c r="G1666" s="45"/>
      <c r="H1666" s="45"/>
      <c r="I1666" s="278"/>
      <c r="J1666" s="45"/>
      <c r="K1666" s="66"/>
      <c r="L1666" s="66"/>
    </row>
    <row r="1667" spans="1:12" x14ac:dyDescent="0.2">
      <c r="A1667" s="41"/>
      <c r="B1667" s="2"/>
      <c r="E1667" s="279"/>
      <c r="F1667" s="280"/>
      <c r="G1667" s="45"/>
      <c r="H1667" s="45"/>
      <c r="I1667" s="278"/>
      <c r="J1667" s="45"/>
      <c r="K1667" s="66"/>
      <c r="L1667" s="66"/>
    </row>
    <row r="1668" spans="1:12" x14ac:dyDescent="0.2">
      <c r="A1668" s="41"/>
      <c r="B1668" s="2"/>
      <c r="E1668" s="279"/>
      <c r="F1668" s="280"/>
      <c r="G1668" s="45"/>
      <c r="H1668" s="45"/>
      <c r="I1668" s="278"/>
      <c r="J1668" s="45"/>
      <c r="K1668" s="66"/>
      <c r="L1668" s="66"/>
    </row>
    <row r="1669" spans="1:12" x14ac:dyDescent="0.2">
      <c r="A1669" s="41"/>
      <c r="B1669" s="2"/>
      <c r="E1669" s="279"/>
      <c r="F1669" s="280"/>
      <c r="G1669" s="45"/>
      <c r="H1669" s="45"/>
      <c r="I1669" s="278"/>
      <c r="J1669" s="45"/>
      <c r="K1669" s="66"/>
      <c r="L1669" s="66"/>
    </row>
    <row r="1670" spans="1:12" x14ac:dyDescent="0.2">
      <c r="A1670" s="41"/>
      <c r="B1670" s="2"/>
      <c r="E1670" s="279"/>
      <c r="F1670" s="280"/>
      <c r="G1670" s="45"/>
      <c r="H1670" s="45"/>
      <c r="I1670" s="278"/>
      <c r="J1670" s="45"/>
      <c r="K1670" s="66"/>
      <c r="L1670" s="66"/>
    </row>
    <row r="1671" spans="1:12" x14ac:dyDescent="0.2">
      <c r="A1671" s="41"/>
      <c r="B1671" s="2"/>
      <c r="E1671" s="279"/>
      <c r="F1671" s="280"/>
      <c r="G1671" s="45"/>
      <c r="H1671" s="45"/>
      <c r="I1671" s="278"/>
      <c r="J1671" s="45"/>
      <c r="K1671" s="66"/>
      <c r="L1671" s="66"/>
    </row>
    <row r="1672" spans="1:12" x14ac:dyDescent="0.2">
      <c r="A1672" s="41"/>
      <c r="B1672" s="2"/>
      <c r="E1672" s="279"/>
      <c r="F1672" s="280"/>
      <c r="G1672" s="45"/>
      <c r="H1672" s="45"/>
      <c r="I1672" s="278"/>
      <c r="J1672" s="45"/>
      <c r="K1672" s="66"/>
      <c r="L1672" s="66"/>
    </row>
    <row r="1673" spans="1:12" x14ac:dyDescent="0.2">
      <c r="A1673" s="41"/>
      <c r="B1673" s="2"/>
      <c r="E1673" s="279"/>
      <c r="F1673" s="280"/>
      <c r="G1673" s="45"/>
      <c r="H1673" s="45"/>
      <c r="I1673" s="278"/>
      <c r="J1673" s="45"/>
      <c r="K1673" s="66"/>
      <c r="L1673" s="66"/>
    </row>
    <row r="1674" spans="1:12" x14ac:dyDescent="0.2">
      <c r="A1674" s="41"/>
      <c r="B1674" s="2"/>
      <c r="E1674" s="279"/>
      <c r="F1674" s="280"/>
      <c r="G1674" s="45"/>
      <c r="H1674" s="45"/>
      <c r="I1674" s="278"/>
      <c r="J1674" s="45"/>
      <c r="K1674" s="66"/>
      <c r="L1674" s="66"/>
    </row>
    <row r="1675" spans="1:12" x14ac:dyDescent="0.2">
      <c r="A1675" s="41"/>
      <c r="B1675" s="2"/>
      <c r="E1675" s="279"/>
      <c r="F1675" s="280"/>
      <c r="G1675" s="45"/>
      <c r="H1675" s="45"/>
      <c r="I1675" s="278"/>
      <c r="J1675" s="45"/>
      <c r="K1675" s="66"/>
      <c r="L1675" s="66"/>
    </row>
    <row r="1676" spans="1:12" x14ac:dyDescent="0.2">
      <c r="A1676" s="41"/>
      <c r="B1676" s="2"/>
      <c r="E1676" s="279"/>
      <c r="F1676" s="280"/>
      <c r="G1676" s="45"/>
      <c r="H1676" s="45"/>
      <c r="I1676" s="278"/>
      <c r="J1676" s="45"/>
      <c r="K1676" s="66"/>
      <c r="L1676" s="66"/>
    </row>
    <row r="1677" spans="1:12" x14ac:dyDescent="0.2">
      <c r="A1677" s="41"/>
      <c r="B1677" s="2"/>
      <c r="E1677" s="279"/>
      <c r="F1677" s="280"/>
      <c r="G1677" s="45"/>
      <c r="H1677" s="45"/>
      <c r="I1677" s="278"/>
      <c r="J1677" s="45"/>
      <c r="K1677" s="66"/>
      <c r="L1677" s="66"/>
    </row>
    <row r="1678" spans="1:12" x14ac:dyDescent="0.2">
      <c r="A1678" s="41"/>
      <c r="B1678" s="2"/>
      <c r="E1678" s="279"/>
      <c r="F1678" s="280"/>
      <c r="G1678" s="45"/>
      <c r="H1678" s="45"/>
      <c r="I1678" s="278"/>
      <c r="J1678" s="45"/>
      <c r="K1678" s="66"/>
      <c r="L1678" s="66"/>
    </row>
    <row r="1679" spans="1:12" x14ac:dyDescent="0.2">
      <c r="A1679" s="41"/>
      <c r="B1679" s="2"/>
      <c r="E1679" s="279"/>
      <c r="F1679" s="280"/>
      <c r="G1679" s="45"/>
      <c r="H1679" s="45"/>
      <c r="I1679" s="278"/>
      <c r="J1679" s="45"/>
      <c r="K1679" s="66"/>
      <c r="L1679" s="66"/>
    </row>
    <row r="1680" spans="1:12" x14ac:dyDescent="0.2">
      <c r="A1680" s="41"/>
      <c r="B1680" s="2"/>
      <c r="E1680" s="279"/>
      <c r="F1680" s="280"/>
      <c r="G1680" s="45"/>
      <c r="H1680" s="45"/>
      <c r="I1680" s="278"/>
      <c r="J1680" s="45"/>
      <c r="K1680" s="66"/>
      <c r="L1680" s="66"/>
    </row>
    <row r="1681" spans="1:12" x14ac:dyDescent="0.2">
      <c r="A1681" s="41"/>
      <c r="B1681" s="2"/>
      <c r="E1681" s="279"/>
      <c r="F1681" s="280"/>
      <c r="G1681" s="45"/>
      <c r="H1681" s="45"/>
      <c r="I1681" s="278"/>
      <c r="J1681" s="45"/>
      <c r="K1681" s="66"/>
      <c r="L1681" s="66"/>
    </row>
    <row r="1682" spans="1:12" x14ac:dyDescent="0.2">
      <c r="A1682" s="41"/>
      <c r="B1682" s="2"/>
      <c r="E1682" s="279"/>
      <c r="F1682" s="280"/>
      <c r="G1682" s="45"/>
      <c r="H1682" s="45"/>
      <c r="I1682" s="278"/>
      <c r="J1682" s="45"/>
      <c r="K1682" s="66"/>
      <c r="L1682" s="66"/>
    </row>
    <row r="1683" spans="1:12" x14ac:dyDescent="0.2">
      <c r="A1683" s="41"/>
      <c r="B1683" s="2"/>
      <c r="E1683" s="279"/>
      <c r="F1683" s="280"/>
      <c r="G1683" s="45"/>
      <c r="H1683" s="45"/>
      <c r="I1683" s="278"/>
      <c r="J1683" s="45"/>
      <c r="K1683" s="66"/>
      <c r="L1683" s="66"/>
    </row>
    <row r="1684" spans="1:12" x14ac:dyDescent="0.2">
      <c r="A1684" s="41"/>
      <c r="B1684" s="2"/>
      <c r="E1684" s="279"/>
      <c r="F1684" s="280"/>
      <c r="G1684" s="45"/>
      <c r="H1684" s="45"/>
      <c r="I1684" s="278"/>
      <c r="J1684" s="45"/>
      <c r="K1684" s="66"/>
      <c r="L1684" s="66"/>
    </row>
    <row r="1685" spans="1:12" x14ac:dyDescent="0.2">
      <c r="A1685" s="41"/>
      <c r="B1685" s="2"/>
      <c r="E1685" s="279"/>
      <c r="F1685" s="280"/>
      <c r="G1685" s="45"/>
      <c r="H1685" s="45"/>
      <c r="I1685" s="278"/>
      <c r="J1685" s="45"/>
      <c r="K1685" s="66"/>
      <c r="L1685" s="66"/>
    </row>
    <row r="1686" spans="1:12" x14ac:dyDescent="0.2">
      <c r="A1686" s="41"/>
      <c r="B1686" s="2"/>
      <c r="E1686" s="279"/>
      <c r="F1686" s="280"/>
      <c r="G1686" s="45"/>
      <c r="H1686" s="45"/>
      <c r="I1686" s="278"/>
      <c r="J1686" s="45"/>
      <c r="K1686" s="66"/>
      <c r="L1686" s="66"/>
    </row>
    <row r="1687" spans="1:12" x14ac:dyDescent="0.2">
      <c r="A1687" s="41"/>
      <c r="B1687" s="2"/>
      <c r="E1687" s="279"/>
      <c r="F1687" s="280"/>
      <c r="G1687" s="45"/>
      <c r="H1687" s="45"/>
      <c r="I1687" s="278"/>
      <c r="J1687" s="45"/>
      <c r="K1687" s="66"/>
      <c r="L1687" s="66"/>
    </row>
    <row r="1688" spans="1:12" x14ac:dyDescent="0.2">
      <c r="A1688" s="41"/>
      <c r="B1688" s="2"/>
      <c r="E1688" s="279"/>
      <c r="F1688" s="280"/>
      <c r="G1688" s="45"/>
      <c r="H1688" s="45"/>
      <c r="I1688" s="278"/>
      <c r="J1688" s="45"/>
      <c r="K1688" s="66"/>
      <c r="L1688" s="66"/>
    </row>
    <row r="1689" spans="1:12" x14ac:dyDescent="0.2">
      <c r="A1689" s="41"/>
      <c r="B1689" s="2"/>
      <c r="E1689" s="279"/>
      <c r="F1689" s="280"/>
      <c r="G1689" s="45"/>
      <c r="H1689" s="45"/>
      <c r="I1689" s="278"/>
      <c r="J1689" s="45"/>
      <c r="K1689" s="66"/>
      <c r="L1689" s="66"/>
    </row>
    <row r="1690" spans="1:12" x14ac:dyDescent="0.2">
      <c r="A1690" s="41"/>
      <c r="B1690" s="2"/>
      <c r="E1690" s="279"/>
      <c r="F1690" s="280"/>
      <c r="G1690" s="45"/>
      <c r="H1690" s="45"/>
      <c r="I1690" s="278"/>
      <c r="J1690" s="45"/>
      <c r="K1690" s="66"/>
      <c r="L1690" s="66"/>
    </row>
    <row r="1691" spans="1:12" x14ac:dyDescent="0.2">
      <c r="A1691" s="41"/>
      <c r="B1691" s="2"/>
      <c r="E1691" s="279"/>
      <c r="F1691" s="280"/>
      <c r="G1691" s="45"/>
      <c r="H1691" s="45"/>
      <c r="I1691" s="278"/>
      <c r="J1691" s="45"/>
      <c r="K1691" s="66"/>
      <c r="L1691" s="66"/>
    </row>
    <row r="1692" spans="1:12" x14ac:dyDescent="0.2">
      <c r="A1692" s="41"/>
      <c r="B1692" s="2"/>
      <c r="E1692" s="279"/>
      <c r="F1692" s="280"/>
      <c r="G1692" s="45"/>
      <c r="H1692" s="45"/>
      <c r="I1692" s="278"/>
      <c r="J1692" s="45"/>
      <c r="K1692" s="66"/>
      <c r="L1692" s="66"/>
    </row>
    <row r="1693" spans="1:12" x14ac:dyDescent="0.2">
      <c r="A1693" s="41"/>
      <c r="B1693" s="2"/>
      <c r="E1693" s="279"/>
      <c r="F1693" s="280"/>
      <c r="G1693" s="45"/>
      <c r="H1693" s="45"/>
      <c r="I1693" s="278"/>
      <c r="J1693" s="45"/>
      <c r="K1693" s="66"/>
      <c r="L1693" s="66"/>
    </row>
    <row r="1694" spans="1:12" x14ac:dyDescent="0.2">
      <c r="A1694" s="41"/>
      <c r="B1694" s="2"/>
      <c r="E1694" s="279"/>
      <c r="F1694" s="280"/>
      <c r="G1694" s="45"/>
      <c r="H1694" s="45"/>
      <c r="I1694" s="278"/>
      <c r="J1694" s="45"/>
      <c r="K1694" s="66"/>
      <c r="L1694" s="66"/>
    </row>
    <row r="1695" spans="1:12" x14ac:dyDescent="0.2">
      <c r="A1695" s="41"/>
      <c r="B1695" s="2"/>
      <c r="E1695" s="279"/>
      <c r="F1695" s="280"/>
      <c r="G1695" s="45"/>
      <c r="H1695" s="45"/>
      <c r="I1695" s="278"/>
      <c r="J1695" s="45"/>
      <c r="K1695" s="66"/>
      <c r="L1695" s="66"/>
    </row>
    <row r="1696" spans="1:12" x14ac:dyDescent="0.2">
      <c r="A1696" s="41"/>
      <c r="B1696" s="2"/>
      <c r="E1696" s="279"/>
      <c r="F1696" s="280"/>
      <c r="G1696" s="45"/>
      <c r="H1696" s="45"/>
      <c r="I1696" s="278"/>
      <c r="J1696" s="45"/>
      <c r="K1696" s="66"/>
      <c r="L1696" s="66"/>
    </row>
    <row r="1697" spans="1:12" x14ac:dyDescent="0.2">
      <c r="A1697" s="41"/>
      <c r="B1697" s="2"/>
      <c r="E1697" s="279"/>
      <c r="F1697" s="280"/>
      <c r="G1697" s="45"/>
      <c r="H1697" s="45"/>
      <c r="I1697" s="278"/>
      <c r="J1697" s="45"/>
      <c r="K1697" s="66"/>
      <c r="L1697" s="66"/>
    </row>
    <row r="1698" spans="1:12" x14ac:dyDescent="0.2">
      <c r="A1698" s="41"/>
      <c r="B1698" s="2"/>
      <c r="E1698" s="279"/>
      <c r="F1698" s="280"/>
      <c r="G1698" s="45"/>
      <c r="H1698" s="45"/>
      <c r="I1698" s="278"/>
      <c r="J1698" s="45"/>
      <c r="K1698" s="66"/>
      <c r="L1698" s="66"/>
    </row>
    <row r="1699" spans="1:12" x14ac:dyDescent="0.2">
      <c r="A1699" s="41"/>
      <c r="B1699" s="2"/>
      <c r="E1699" s="279"/>
      <c r="F1699" s="280"/>
      <c r="G1699" s="45"/>
      <c r="H1699" s="45"/>
      <c r="I1699" s="278"/>
      <c r="J1699" s="45"/>
      <c r="K1699" s="66"/>
      <c r="L1699" s="66"/>
    </row>
    <row r="1700" spans="1:12" x14ac:dyDescent="0.2">
      <c r="A1700" s="41"/>
      <c r="B1700" s="2"/>
      <c r="E1700" s="279"/>
      <c r="F1700" s="280"/>
      <c r="G1700" s="45"/>
      <c r="H1700" s="45"/>
      <c r="I1700" s="278"/>
      <c r="J1700" s="45"/>
      <c r="K1700" s="66"/>
      <c r="L1700" s="66"/>
    </row>
    <row r="1701" spans="1:12" x14ac:dyDescent="0.2">
      <c r="A1701" s="41"/>
      <c r="B1701" s="2"/>
      <c r="E1701" s="279"/>
      <c r="F1701" s="280"/>
      <c r="G1701" s="45"/>
      <c r="H1701" s="45"/>
      <c r="I1701" s="278"/>
      <c r="J1701" s="45"/>
      <c r="K1701" s="66"/>
      <c r="L1701" s="66"/>
    </row>
    <row r="1702" spans="1:12" x14ac:dyDescent="0.2">
      <c r="A1702" s="41"/>
      <c r="B1702" s="2"/>
      <c r="E1702" s="279"/>
      <c r="F1702" s="280"/>
      <c r="G1702" s="45"/>
      <c r="H1702" s="45"/>
      <c r="I1702" s="278"/>
      <c r="J1702" s="45"/>
      <c r="K1702" s="66"/>
      <c r="L1702" s="66"/>
    </row>
    <row r="1703" spans="1:12" x14ac:dyDescent="0.2">
      <c r="A1703" s="41"/>
      <c r="B1703" s="2"/>
      <c r="E1703" s="279"/>
      <c r="F1703" s="280"/>
      <c r="G1703" s="45"/>
      <c r="H1703" s="45"/>
      <c r="I1703" s="278"/>
      <c r="J1703" s="45"/>
      <c r="K1703" s="66"/>
      <c r="L1703" s="66"/>
    </row>
    <row r="1704" spans="1:12" x14ac:dyDescent="0.2">
      <c r="A1704" s="41"/>
      <c r="B1704" s="2"/>
      <c r="E1704" s="279"/>
      <c r="F1704" s="280"/>
      <c r="G1704" s="45"/>
      <c r="H1704" s="45"/>
      <c r="I1704" s="278"/>
      <c r="J1704" s="45"/>
      <c r="K1704" s="66"/>
      <c r="L1704" s="66"/>
    </row>
    <row r="1705" spans="1:12" x14ac:dyDescent="0.2">
      <c r="A1705" s="41"/>
      <c r="B1705" s="2"/>
      <c r="E1705" s="279"/>
      <c r="F1705" s="280"/>
      <c r="G1705" s="45"/>
      <c r="H1705" s="45"/>
      <c r="I1705" s="278"/>
      <c r="J1705" s="45"/>
      <c r="K1705" s="66"/>
      <c r="L1705" s="66"/>
    </row>
    <row r="1706" spans="1:12" x14ac:dyDescent="0.2">
      <c r="A1706" s="41"/>
      <c r="B1706" s="2"/>
      <c r="E1706" s="279"/>
      <c r="F1706" s="280"/>
      <c r="G1706" s="45"/>
      <c r="H1706" s="45"/>
      <c r="I1706" s="278"/>
      <c r="J1706" s="45"/>
      <c r="K1706" s="66"/>
      <c r="L1706" s="66"/>
    </row>
    <row r="1707" spans="1:12" x14ac:dyDescent="0.2">
      <c r="A1707" s="41"/>
      <c r="B1707" s="2"/>
      <c r="E1707" s="279"/>
      <c r="F1707" s="280"/>
      <c r="G1707" s="45"/>
      <c r="H1707" s="45"/>
      <c r="I1707" s="278"/>
      <c r="J1707" s="45"/>
      <c r="K1707" s="66"/>
      <c r="L1707" s="66"/>
    </row>
    <row r="1708" spans="1:12" x14ac:dyDescent="0.2">
      <c r="A1708" s="41"/>
      <c r="B1708" s="2"/>
      <c r="E1708" s="279"/>
      <c r="F1708" s="280"/>
      <c r="G1708" s="45"/>
      <c r="H1708" s="45"/>
      <c r="I1708" s="278"/>
      <c r="J1708" s="45"/>
      <c r="K1708" s="66"/>
      <c r="L1708" s="66"/>
    </row>
    <row r="1709" spans="1:12" x14ac:dyDescent="0.2">
      <c r="A1709" s="41"/>
      <c r="B1709" s="2"/>
      <c r="E1709" s="279"/>
      <c r="F1709" s="280"/>
      <c r="G1709" s="45"/>
      <c r="H1709" s="45"/>
      <c r="I1709" s="278"/>
      <c r="J1709" s="45"/>
      <c r="K1709" s="66"/>
      <c r="L1709" s="66"/>
    </row>
    <row r="1710" spans="1:12" x14ac:dyDescent="0.2">
      <c r="A1710" s="41"/>
      <c r="B1710" s="2"/>
      <c r="E1710" s="279"/>
      <c r="F1710" s="280"/>
      <c r="G1710" s="45"/>
      <c r="H1710" s="45"/>
      <c r="I1710" s="278"/>
      <c r="J1710" s="45"/>
      <c r="K1710" s="66"/>
      <c r="L1710" s="66"/>
    </row>
    <row r="1711" spans="1:12" x14ac:dyDescent="0.2">
      <c r="A1711" s="41"/>
      <c r="B1711" s="2"/>
      <c r="E1711" s="279"/>
      <c r="F1711" s="280"/>
      <c r="G1711" s="45"/>
      <c r="H1711" s="45"/>
      <c r="I1711" s="278"/>
      <c r="J1711" s="45"/>
      <c r="K1711" s="66"/>
      <c r="L1711" s="66"/>
    </row>
    <row r="1712" spans="1:12" x14ac:dyDescent="0.2">
      <c r="A1712" s="41"/>
      <c r="B1712" s="2"/>
      <c r="E1712" s="279"/>
      <c r="F1712" s="280"/>
      <c r="G1712" s="45"/>
      <c r="H1712" s="45"/>
      <c r="I1712" s="278"/>
      <c r="J1712" s="45"/>
      <c r="K1712" s="66"/>
      <c r="L1712" s="66"/>
    </row>
    <row r="1713" spans="1:12" x14ac:dyDescent="0.2">
      <c r="A1713" s="41"/>
      <c r="B1713" s="2"/>
      <c r="E1713" s="279"/>
      <c r="F1713" s="280"/>
      <c r="G1713" s="45"/>
      <c r="H1713" s="45"/>
      <c r="I1713" s="278"/>
      <c r="J1713" s="45"/>
      <c r="K1713" s="66"/>
      <c r="L1713" s="66"/>
    </row>
    <row r="1714" spans="1:12" x14ac:dyDescent="0.2">
      <c r="A1714" s="41"/>
      <c r="B1714" s="2"/>
      <c r="E1714" s="279"/>
      <c r="F1714" s="280"/>
      <c r="G1714" s="45"/>
      <c r="H1714" s="45"/>
      <c r="I1714" s="278"/>
      <c r="J1714" s="45"/>
      <c r="K1714" s="66"/>
      <c r="L1714" s="66"/>
    </row>
    <row r="1715" spans="1:12" x14ac:dyDescent="0.2">
      <c r="A1715" s="41"/>
      <c r="B1715" s="2"/>
      <c r="E1715" s="279"/>
      <c r="F1715" s="280"/>
      <c r="G1715" s="45"/>
      <c r="H1715" s="45"/>
      <c r="I1715" s="278"/>
      <c r="J1715" s="45"/>
      <c r="K1715" s="66"/>
      <c r="L1715" s="66"/>
    </row>
    <row r="1716" spans="1:12" x14ac:dyDescent="0.2">
      <c r="A1716" s="41"/>
      <c r="B1716" s="2"/>
      <c r="E1716" s="279"/>
      <c r="F1716" s="280"/>
      <c r="G1716" s="45"/>
      <c r="H1716" s="45"/>
      <c r="I1716" s="278"/>
      <c r="J1716" s="45"/>
      <c r="K1716" s="66"/>
      <c r="L1716" s="66"/>
    </row>
    <row r="1717" spans="1:12" x14ac:dyDescent="0.2">
      <c r="A1717" s="41"/>
      <c r="B1717" s="2"/>
      <c r="E1717" s="279"/>
      <c r="F1717" s="280"/>
      <c r="G1717" s="45"/>
      <c r="H1717" s="45"/>
      <c r="I1717" s="278"/>
      <c r="J1717" s="45"/>
      <c r="K1717" s="66"/>
      <c r="L1717" s="66"/>
    </row>
    <row r="1718" spans="1:12" x14ac:dyDescent="0.2">
      <c r="A1718" s="41"/>
      <c r="B1718" s="2"/>
      <c r="E1718" s="279"/>
      <c r="F1718" s="280"/>
      <c r="G1718" s="45"/>
      <c r="H1718" s="45"/>
      <c r="I1718" s="278"/>
      <c r="J1718" s="45"/>
      <c r="K1718" s="66"/>
      <c r="L1718" s="66"/>
    </row>
    <row r="1719" spans="1:12" x14ac:dyDescent="0.2">
      <c r="A1719" s="41"/>
      <c r="B1719" s="2"/>
      <c r="E1719" s="279"/>
      <c r="F1719" s="280"/>
      <c r="G1719" s="45"/>
      <c r="H1719" s="45"/>
      <c r="I1719" s="278"/>
      <c r="J1719" s="45"/>
      <c r="K1719" s="66"/>
      <c r="L1719" s="66"/>
    </row>
    <row r="1720" spans="1:12" x14ac:dyDescent="0.2">
      <c r="A1720" s="41"/>
      <c r="B1720" s="2"/>
      <c r="E1720" s="279"/>
      <c r="F1720" s="280"/>
      <c r="G1720" s="45"/>
      <c r="H1720" s="45"/>
      <c r="I1720" s="278"/>
      <c r="J1720" s="45"/>
      <c r="K1720" s="66"/>
      <c r="L1720" s="66"/>
    </row>
    <row r="1721" spans="1:12" x14ac:dyDescent="0.2">
      <c r="A1721" s="41"/>
      <c r="B1721" s="2"/>
      <c r="E1721" s="279"/>
      <c r="F1721" s="280"/>
      <c r="G1721" s="45"/>
      <c r="H1721" s="45"/>
      <c r="I1721" s="278"/>
      <c r="J1721" s="45"/>
      <c r="K1721" s="66"/>
      <c r="L1721" s="66"/>
    </row>
    <row r="1722" spans="1:12" x14ac:dyDescent="0.2">
      <c r="A1722" s="41"/>
      <c r="B1722" s="2"/>
      <c r="E1722" s="279"/>
      <c r="F1722" s="280"/>
      <c r="G1722" s="45"/>
      <c r="H1722" s="45"/>
      <c r="I1722" s="278"/>
      <c r="J1722" s="45"/>
      <c r="K1722" s="66"/>
      <c r="L1722" s="66"/>
    </row>
    <row r="1723" spans="1:12" x14ac:dyDescent="0.2">
      <c r="A1723" s="41"/>
      <c r="B1723" s="2"/>
      <c r="E1723" s="279"/>
      <c r="F1723" s="280"/>
      <c r="G1723" s="45"/>
      <c r="H1723" s="45"/>
      <c r="I1723" s="278"/>
      <c r="J1723" s="45"/>
      <c r="K1723" s="66"/>
      <c r="L1723" s="66"/>
    </row>
    <row r="1724" spans="1:12" x14ac:dyDescent="0.2">
      <c r="A1724" s="41"/>
      <c r="B1724" s="2"/>
      <c r="E1724" s="279"/>
      <c r="F1724" s="280"/>
      <c r="G1724" s="45"/>
      <c r="H1724" s="45"/>
      <c r="I1724" s="278"/>
      <c r="J1724" s="45"/>
      <c r="K1724" s="66"/>
      <c r="L1724" s="66"/>
    </row>
    <row r="1725" spans="1:12" x14ac:dyDescent="0.2">
      <c r="A1725" s="41"/>
      <c r="B1725" s="2"/>
      <c r="E1725" s="279"/>
      <c r="F1725" s="280"/>
      <c r="G1725" s="45"/>
      <c r="H1725" s="45"/>
      <c r="I1725" s="278"/>
      <c r="J1725" s="45"/>
      <c r="K1725" s="66"/>
      <c r="L1725" s="66"/>
    </row>
    <row r="1726" spans="1:12" x14ac:dyDescent="0.2">
      <c r="A1726" s="41"/>
      <c r="B1726" s="2"/>
      <c r="E1726" s="279"/>
      <c r="F1726" s="280"/>
      <c r="G1726" s="45"/>
      <c r="H1726" s="45"/>
      <c r="I1726" s="278"/>
      <c r="J1726" s="45"/>
      <c r="K1726" s="66"/>
      <c r="L1726" s="66"/>
    </row>
    <row r="1727" spans="1:12" x14ac:dyDescent="0.2">
      <c r="A1727" s="41"/>
      <c r="B1727" s="2"/>
      <c r="E1727" s="279"/>
      <c r="F1727" s="280"/>
      <c r="G1727" s="45"/>
      <c r="H1727" s="45"/>
      <c r="I1727" s="278"/>
      <c r="J1727" s="45"/>
      <c r="K1727" s="66"/>
      <c r="L1727" s="66"/>
    </row>
    <row r="1728" spans="1:12" x14ac:dyDescent="0.2">
      <c r="A1728" s="41"/>
      <c r="B1728" s="2"/>
      <c r="E1728" s="279"/>
      <c r="F1728" s="280"/>
      <c r="G1728" s="45"/>
      <c r="H1728" s="45"/>
      <c r="I1728" s="278"/>
      <c r="J1728" s="45"/>
      <c r="K1728" s="66"/>
      <c r="L1728" s="66"/>
    </row>
    <row r="1729" spans="1:12" x14ac:dyDescent="0.2">
      <c r="A1729" s="41"/>
      <c r="B1729" s="2"/>
      <c r="E1729" s="279"/>
      <c r="F1729" s="280"/>
      <c r="G1729" s="45"/>
      <c r="H1729" s="45"/>
      <c r="I1729" s="278"/>
      <c r="J1729" s="45"/>
      <c r="K1729" s="66"/>
      <c r="L1729" s="66"/>
    </row>
    <row r="1730" spans="1:12" x14ac:dyDescent="0.2">
      <c r="A1730" s="41"/>
      <c r="B1730" s="2"/>
      <c r="E1730" s="279"/>
      <c r="F1730" s="280"/>
      <c r="G1730" s="45"/>
      <c r="H1730" s="45"/>
      <c r="I1730" s="278"/>
      <c r="J1730" s="45"/>
      <c r="K1730" s="66"/>
      <c r="L1730" s="66"/>
    </row>
    <row r="1731" spans="1:12" x14ac:dyDescent="0.2">
      <c r="A1731" s="41"/>
      <c r="B1731" s="2"/>
      <c r="E1731" s="279"/>
      <c r="F1731" s="280"/>
      <c r="G1731" s="45"/>
      <c r="H1731" s="45"/>
      <c r="I1731" s="278"/>
      <c r="J1731" s="45"/>
      <c r="K1731" s="66"/>
      <c r="L1731" s="66"/>
    </row>
    <row r="1732" spans="1:12" x14ac:dyDescent="0.2">
      <c r="A1732" s="41"/>
      <c r="B1732" s="2"/>
      <c r="E1732" s="279"/>
      <c r="F1732" s="280"/>
      <c r="G1732" s="45"/>
      <c r="H1732" s="45"/>
      <c r="I1732" s="278"/>
      <c r="J1732" s="45"/>
      <c r="K1732" s="66"/>
      <c r="L1732" s="66"/>
    </row>
    <row r="1733" spans="1:12" x14ac:dyDescent="0.2">
      <c r="A1733" s="41"/>
      <c r="B1733" s="2"/>
      <c r="E1733" s="279"/>
      <c r="F1733" s="280"/>
      <c r="G1733" s="45"/>
      <c r="H1733" s="45"/>
      <c r="I1733" s="278"/>
      <c r="J1733" s="45"/>
      <c r="K1733" s="66"/>
      <c r="L1733" s="66"/>
    </row>
    <row r="1734" spans="1:12" x14ac:dyDescent="0.2">
      <c r="A1734" s="41"/>
      <c r="B1734" s="2"/>
      <c r="E1734" s="279"/>
      <c r="F1734" s="280"/>
      <c r="G1734" s="45"/>
      <c r="H1734" s="45"/>
      <c r="I1734" s="278"/>
      <c r="J1734" s="45"/>
      <c r="K1734" s="66"/>
      <c r="L1734" s="66"/>
    </row>
    <row r="1735" spans="1:12" x14ac:dyDescent="0.2">
      <c r="A1735" s="41"/>
      <c r="B1735" s="2"/>
      <c r="E1735" s="279"/>
      <c r="F1735" s="280"/>
      <c r="G1735" s="45"/>
      <c r="H1735" s="45"/>
      <c r="I1735" s="278"/>
      <c r="J1735" s="45"/>
      <c r="K1735" s="66"/>
      <c r="L1735" s="66"/>
    </row>
    <row r="1736" spans="1:12" x14ac:dyDescent="0.2">
      <c r="A1736" s="41"/>
      <c r="B1736" s="2"/>
      <c r="E1736" s="279"/>
      <c r="F1736" s="280"/>
      <c r="G1736" s="45"/>
      <c r="H1736" s="45"/>
      <c r="I1736" s="278"/>
      <c r="J1736" s="45"/>
      <c r="K1736" s="66"/>
      <c r="L1736" s="66"/>
    </row>
    <row r="1737" spans="1:12" x14ac:dyDescent="0.2">
      <c r="A1737" s="41"/>
      <c r="B1737" s="2"/>
      <c r="E1737" s="279"/>
      <c r="F1737" s="280"/>
      <c r="G1737" s="45"/>
      <c r="H1737" s="45"/>
      <c r="I1737" s="278"/>
      <c r="J1737" s="45"/>
      <c r="K1737" s="66"/>
      <c r="L1737" s="66"/>
    </row>
    <row r="1738" spans="1:12" x14ac:dyDescent="0.2">
      <c r="A1738" s="41"/>
      <c r="B1738" s="2"/>
      <c r="E1738" s="279"/>
      <c r="F1738" s="280"/>
      <c r="G1738" s="45"/>
      <c r="H1738" s="45"/>
      <c r="I1738" s="278"/>
      <c r="J1738" s="45"/>
      <c r="K1738" s="66"/>
      <c r="L1738" s="66"/>
    </row>
    <row r="1739" spans="1:12" x14ac:dyDescent="0.2">
      <c r="A1739" s="41"/>
      <c r="B1739" s="2"/>
      <c r="E1739" s="279"/>
      <c r="F1739" s="280"/>
      <c r="G1739" s="45"/>
      <c r="H1739" s="45"/>
      <c r="I1739" s="278"/>
      <c r="J1739" s="45"/>
      <c r="K1739" s="66"/>
      <c r="L1739" s="66"/>
    </row>
    <row r="1740" spans="1:12" x14ac:dyDescent="0.2">
      <c r="A1740" s="41"/>
      <c r="B1740" s="2"/>
      <c r="E1740" s="279"/>
      <c r="F1740" s="280"/>
      <c r="G1740" s="45"/>
      <c r="H1740" s="45"/>
      <c r="I1740" s="278"/>
      <c r="J1740" s="45"/>
      <c r="K1740" s="66"/>
      <c r="L1740" s="66"/>
    </row>
    <row r="1741" spans="1:12" x14ac:dyDescent="0.2">
      <c r="A1741" s="41"/>
      <c r="B1741" s="2"/>
      <c r="E1741" s="279"/>
      <c r="F1741" s="280"/>
      <c r="G1741" s="45"/>
      <c r="H1741" s="45"/>
      <c r="I1741" s="278"/>
      <c r="J1741" s="45"/>
      <c r="K1741" s="66"/>
      <c r="L1741" s="66"/>
    </row>
    <row r="1742" spans="1:12" x14ac:dyDescent="0.2">
      <c r="A1742" s="41"/>
      <c r="B1742" s="2"/>
      <c r="E1742" s="279"/>
      <c r="F1742" s="280"/>
      <c r="G1742" s="45"/>
      <c r="H1742" s="45"/>
      <c r="I1742" s="278"/>
      <c r="J1742" s="45"/>
      <c r="K1742" s="66"/>
      <c r="L1742" s="66"/>
    </row>
    <row r="1743" spans="1:12" x14ac:dyDescent="0.2">
      <c r="A1743" s="41"/>
      <c r="B1743" s="2"/>
      <c r="E1743" s="279"/>
      <c r="F1743" s="280"/>
      <c r="G1743" s="45"/>
      <c r="H1743" s="45"/>
      <c r="I1743" s="278"/>
      <c r="J1743" s="45"/>
      <c r="K1743" s="66"/>
      <c r="L1743" s="66"/>
    </row>
    <row r="1744" spans="1:12" x14ac:dyDescent="0.2">
      <c r="A1744" s="41"/>
      <c r="B1744" s="2"/>
      <c r="E1744" s="279"/>
      <c r="F1744" s="280"/>
      <c r="G1744" s="45"/>
      <c r="H1744" s="45"/>
      <c r="I1744" s="278"/>
      <c r="J1744" s="45"/>
      <c r="K1744" s="66"/>
      <c r="L1744" s="66"/>
    </row>
    <row r="1745" spans="1:12" x14ac:dyDescent="0.2">
      <c r="A1745" s="41"/>
      <c r="B1745" s="2"/>
      <c r="E1745" s="279"/>
      <c r="F1745" s="280"/>
      <c r="G1745" s="45"/>
      <c r="H1745" s="45"/>
      <c r="I1745" s="278"/>
      <c r="J1745" s="45"/>
      <c r="K1745" s="66"/>
      <c r="L1745" s="66"/>
    </row>
    <row r="1746" spans="1:12" x14ac:dyDescent="0.2">
      <c r="A1746" s="41"/>
      <c r="B1746" s="2"/>
      <c r="E1746" s="279"/>
      <c r="F1746" s="280"/>
      <c r="G1746" s="45"/>
      <c r="H1746" s="45"/>
      <c r="I1746" s="278"/>
      <c r="J1746" s="45"/>
      <c r="K1746" s="66"/>
      <c r="L1746" s="66"/>
    </row>
    <row r="1747" spans="1:12" x14ac:dyDescent="0.2">
      <c r="A1747" s="41"/>
      <c r="B1747" s="2"/>
      <c r="E1747" s="279"/>
      <c r="F1747" s="280"/>
      <c r="G1747" s="45"/>
      <c r="H1747" s="45"/>
      <c r="I1747" s="278"/>
      <c r="J1747" s="45"/>
      <c r="K1747" s="66"/>
      <c r="L1747" s="66"/>
    </row>
    <row r="1748" spans="1:12" x14ac:dyDescent="0.2">
      <c r="A1748" s="41"/>
      <c r="B1748" s="2"/>
      <c r="E1748" s="279"/>
      <c r="F1748" s="280"/>
      <c r="G1748" s="45"/>
      <c r="H1748" s="45"/>
      <c r="I1748" s="278"/>
      <c r="J1748" s="45"/>
      <c r="K1748" s="66"/>
      <c r="L1748" s="66"/>
    </row>
    <row r="1749" spans="1:12" x14ac:dyDescent="0.2">
      <c r="A1749" s="41"/>
      <c r="B1749" s="2"/>
      <c r="E1749" s="279"/>
      <c r="F1749" s="280"/>
      <c r="G1749" s="45"/>
      <c r="H1749" s="45"/>
      <c r="I1749" s="278"/>
      <c r="J1749" s="45"/>
      <c r="K1749" s="66"/>
      <c r="L1749" s="66"/>
    </row>
    <row r="1750" spans="1:12" x14ac:dyDescent="0.2">
      <c r="A1750" s="41"/>
      <c r="B1750" s="2"/>
      <c r="E1750" s="279"/>
      <c r="F1750" s="280"/>
      <c r="G1750" s="45"/>
      <c r="H1750" s="45"/>
      <c r="I1750" s="278"/>
      <c r="J1750" s="45"/>
      <c r="K1750" s="66"/>
      <c r="L1750" s="66"/>
    </row>
    <row r="1751" spans="1:12" x14ac:dyDescent="0.2">
      <c r="A1751" s="41"/>
      <c r="B1751" s="2"/>
      <c r="E1751" s="279"/>
      <c r="F1751" s="280"/>
      <c r="G1751" s="45"/>
      <c r="H1751" s="45"/>
      <c r="I1751" s="278"/>
      <c r="J1751" s="45"/>
      <c r="K1751" s="66"/>
      <c r="L1751" s="66"/>
    </row>
    <row r="1752" spans="1:12" x14ac:dyDescent="0.2">
      <c r="A1752" s="41"/>
      <c r="B1752" s="2"/>
      <c r="E1752" s="279"/>
      <c r="F1752" s="280"/>
      <c r="G1752" s="45"/>
      <c r="H1752" s="45"/>
      <c r="I1752" s="278"/>
      <c r="J1752" s="45"/>
      <c r="K1752" s="66"/>
      <c r="L1752" s="66"/>
    </row>
    <row r="1753" spans="1:12" x14ac:dyDescent="0.2">
      <c r="A1753" s="41"/>
      <c r="B1753" s="2"/>
      <c r="E1753" s="279"/>
      <c r="F1753" s="280"/>
      <c r="G1753" s="45"/>
      <c r="H1753" s="45"/>
      <c r="I1753" s="278"/>
      <c r="J1753" s="45"/>
      <c r="K1753" s="66"/>
      <c r="L1753" s="66"/>
    </row>
    <row r="1754" spans="1:12" x14ac:dyDescent="0.2">
      <c r="A1754" s="41"/>
      <c r="B1754" s="2"/>
      <c r="E1754" s="279"/>
      <c r="F1754" s="280"/>
      <c r="G1754" s="45"/>
      <c r="H1754" s="45"/>
      <c r="I1754" s="278"/>
      <c r="J1754" s="45"/>
      <c r="K1754" s="66"/>
      <c r="L1754" s="66"/>
    </row>
    <row r="1755" spans="1:12" x14ac:dyDescent="0.2">
      <c r="A1755" s="41"/>
      <c r="B1755" s="2"/>
      <c r="E1755" s="279"/>
      <c r="F1755" s="280"/>
      <c r="G1755" s="45"/>
      <c r="H1755" s="45"/>
      <c r="I1755" s="278"/>
      <c r="J1755" s="45"/>
      <c r="K1755" s="66"/>
      <c r="L1755" s="66"/>
    </row>
    <row r="1756" spans="1:12" x14ac:dyDescent="0.2">
      <c r="A1756" s="41"/>
      <c r="B1756" s="2"/>
      <c r="E1756" s="279"/>
      <c r="F1756" s="280"/>
      <c r="G1756" s="45"/>
      <c r="H1756" s="45"/>
      <c r="I1756" s="278"/>
      <c r="J1756" s="45"/>
      <c r="K1756" s="66"/>
      <c r="L1756" s="66"/>
    </row>
    <row r="1757" spans="1:12" x14ac:dyDescent="0.2">
      <c r="A1757" s="41"/>
      <c r="B1757" s="2"/>
      <c r="E1757" s="279"/>
      <c r="F1757" s="280"/>
      <c r="G1757" s="45"/>
      <c r="H1757" s="45"/>
      <c r="I1757" s="278"/>
      <c r="J1757" s="45"/>
      <c r="K1757" s="66"/>
      <c r="L1757" s="66"/>
    </row>
    <row r="1758" spans="1:12" x14ac:dyDescent="0.2">
      <c r="A1758" s="41"/>
      <c r="B1758" s="2"/>
      <c r="E1758" s="279"/>
      <c r="F1758" s="280"/>
      <c r="G1758" s="45"/>
      <c r="H1758" s="45"/>
      <c r="I1758" s="278"/>
      <c r="J1758" s="45"/>
      <c r="K1758" s="66"/>
      <c r="L1758" s="66"/>
    </row>
    <row r="1759" spans="1:12" x14ac:dyDescent="0.2">
      <c r="A1759" s="41"/>
      <c r="B1759" s="2"/>
      <c r="E1759" s="279"/>
      <c r="F1759" s="280"/>
      <c r="G1759" s="45"/>
      <c r="H1759" s="45"/>
      <c r="I1759" s="278"/>
      <c r="J1759" s="45"/>
      <c r="K1759" s="66"/>
      <c r="L1759" s="66"/>
    </row>
    <row r="1760" spans="1:12" x14ac:dyDescent="0.2">
      <c r="A1760" s="41"/>
      <c r="B1760" s="2"/>
      <c r="E1760" s="279"/>
      <c r="F1760" s="280"/>
      <c r="G1760" s="45"/>
      <c r="H1760" s="45"/>
      <c r="I1760" s="278"/>
      <c r="J1760" s="45"/>
      <c r="K1760" s="66"/>
      <c r="L1760" s="66"/>
    </row>
    <row r="1761" spans="1:12" x14ac:dyDescent="0.2">
      <c r="A1761" s="41"/>
      <c r="B1761" s="2"/>
      <c r="E1761" s="279"/>
      <c r="F1761" s="280"/>
      <c r="G1761" s="45"/>
      <c r="H1761" s="45"/>
      <c r="I1761" s="278"/>
      <c r="J1761" s="45"/>
      <c r="K1761" s="66"/>
      <c r="L1761" s="66"/>
    </row>
    <row r="1762" spans="1:12" x14ac:dyDescent="0.2">
      <c r="A1762" s="41"/>
      <c r="B1762" s="2"/>
      <c r="E1762" s="279"/>
      <c r="F1762" s="280"/>
      <c r="G1762" s="45"/>
      <c r="H1762" s="45"/>
      <c r="I1762" s="278"/>
      <c r="J1762" s="45"/>
      <c r="K1762" s="66"/>
      <c r="L1762" s="66"/>
    </row>
    <row r="1763" spans="1:12" x14ac:dyDescent="0.2">
      <c r="A1763" s="41"/>
      <c r="B1763" s="2"/>
      <c r="E1763" s="279"/>
      <c r="F1763" s="280"/>
      <c r="G1763" s="45"/>
      <c r="H1763" s="45"/>
      <c r="I1763" s="278"/>
      <c r="J1763" s="45"/>
      <c r="K1763" s="66"/>
      <c r="L1763" s="66"/>
    </row>
    <row r="1764" spans="1:12" x14ac:dyDescent="0.2">
      <c r="A1764" s="41"/>
      <c r="B1764" s="2"/>
      <c r="E1764" s="279"/>
      <c r="F1764" s="280"/>
      <c r="G1764" s="45"/>
      <c r="H1764" s="45"/>
      <c r="I1764" s="278"/>
      <c r="J1764" s="45"/>
      <c r="K1764" s="66"/>
      <c r="L1764" s="66"/>
    </row>
    <row r="1765" spans="1:12" x14ac:dyDescent="0.2">
      <c r="A1765" s="41"/>
      <c r="B1765" s="2"/>
      <c r="E1765" s="279"/>
      <c r="F1765" s="280"/>
      <c r="G1765" s="45"/>
      <c r="H1765" s="45"/>
      <c r="I1765" s="278"/>
      <c r="J1765" s="45"/>
      <c r="K1765" s="66"/>
      <c r="L1765" s="66"/>
    </row>
    <row r="1766" spans="1:12" x14ac:dyDescent="0.2">
      <c r="A1766" s="41"/>
      <c r="B1766" s="2"/>
      <c r="E1766" s="279"/>
      <c r="F1766" s="280"/>
      <c r="G1766" s="45"/>
      <c r="H1766" s="45"/>
      <c r="I1766" s="278"/>
      <c r="J1766" s="45"/>
      <c r="K1766" s="66"/>
      <c r="L1766" s="66"/>
    </row>
    <row r="1767" spans="1:12" x14ac:dyDescent="0.2">
      <c r="A1767" s="41"/>
      <c r="B1767" s="2"/>
      <c r="E1767" s="279"/>
      <c r="F1767" s="280"/>
      <c r="G1767" s="45"/>
      <c r="H1767" s="45"/>
      <c r="I1767" s="278"/>
      <c r="J1767" s="45"/>
      <c r="K1767" s="66"/>
      <c r="L1767" s="66"/>
    </row>
    <row r="1768" spans="1:12" x14ac:dyDescent="0.2">
      <c r="A1768" s="41"/>
      <c r="B1768" s="2"/>
      <c r="E1768" s="279"/>
      <c r="F1768" s="280"/>
      <c r="G1768" s="45"/>
      <c r="H1768" s="45"/>
      <c r="I1768" s="278"/>
      <c r="J1768" s="45"/>
      <c r="K1768" s="66"/>
      <c r="L1768" s="66"/>
    </row>
    <row r="1769" spans="1:12" x14ac:dyDescent="0.2">
      <c r="A1769" s="41"/>
      <c r="B1769" s="2"/>
      <c r="E1769" s="279"/>
      <c r="F1769" s="280"/>
      <c r="G1769" s="45"/>
      <c r="H1769" s="45"/>
      <c r="I1769" s="278"/>
      <c r="J1769" s="45"/>
      <c r="K1769" s="66"/>
      <c r="L1769" s="66"/>
    </row>
    <row r="1770" spans="1:12" x14ac:dyDescent="0.2">
      <c r="A1770" s="41"/>
      <c r="B1770" s="2"/>
      <c r="E1770" s="279"/>
      <c r="F1770" s="280"/>
      <c r="G1770" s="45"/>
      <c r="H1770" s="45"/>
      <c r="I1770" s="278"/>
      <c r="J1770" s="45"/>
      <c r="K1770" s="66"/>
      <c r="L1770" s="66"/>
    </row>
    <row r="1771" spans="1:12" x14ac:dyDescent="0.2">
      <c r="A1771" s="41"/>
      <c r="B1771" s="2"/>
      <c r="E1771" s="279"/>
      <c r="F1771" s="280"/>
      <c r="G1771" s="45"/>
      <c r="H1771" s="45"/>
      <c r="I1771" s="278"/>
      <c r="J1771" s="45"/>
      <c r="K1771" s="66"/>
      <c r="L1771" s="66"/>
    </row>
    <row r="1772" spans="1:12" x14ac:dyDescent="0.2">
      <c r="A1772" s="41"/>
      <c r="B1772" s="2"/>
      <c r="E1772" s="279"/>
      <c r="F1772" s="280"/>
      <c r="G1772" s="45"/>
      <c r="H1772" s="45"/>
      <c r="I1772" s="278"/>
      <c r="J1772" s="45"/>
      <c r="K1772" s="66"/>
      <c r="L1772" s="66"/>
    </row>
    <row r="1773" spans="1:12" x14ac:dyDescent="0.2">
      <c r="A1773" s="41"/>
      <c r="B1773" s="2"/>
      <c r="E1773" s="279"/>
      <c r="F1773" s="280"/>
      <c r="G1773" s="45"/>
      <c r="H1773" s="45"/>
      <c r="I1773" s="278"/>
      <c r="J1773" s="45"/>
      <c r="K1773" s="66"/>
      <c r="L1773" s="66"/>
    </row>
    <row r="1774" spans="1:12" x14ac:dyDescent="0.2">
      <c r="A1774" s="41"/>
      <c r="B1774" s="2"/>
      <c r="E1774" s="279"/>
      <c r="F1774" s="280"/>
      <c r="G1774" s="45"/>
      <c r="H1774" s="45"/>
      <c r="I1774" s="278"/>
      <c r="J1774" s="45"/>
      <c r="K1774" s="66"/>
      <c r="L1774" s="66"/>
    </row>
    <row r="1775" spans="1:12" x14ac:dyDescent="0.2">
      <c r="A1775" s="41"/>
      <c r="B1775" s="2"/>
      <c r="E1775" s="279"/>
      <c r="F1775" s="280"/>
      <c r="G1775" s="45"/>
      <c r="H1775" s="45"/>
      <c r="I1775" s="278"/>
      <c r="J1775" s="45"/>
      <c r="K1775" s="66"/>
      <c r="L1775" s="66"/>
    </row>
    <row r="1776" spans="1:12" x14ac:dyDescent="0.2">
      <c r="A1776" s="41"/>
      <c r="B1776" s="2"/>
      <c r="E1776" s="279"/>
      <c r="F1776" s="280"/>
      <c r="G1776" s="45"/>
      <c r="H1776" s="45"/>
      <c r="I1776" s="278"/>
      <c r="J1776" s="45"/>
      <c r="K1776" s="66"/>
      <c r="L1776" s="66"/>
    </row>
    <row r="1777" spans="1:12" x14ac:dyDescent="0.2">
      <c r="A1777" s="41"/>
      <c r="B1777" s="2"/>
      <c r="E1777" s="279"/>
      <c r="F1777" s="280"/>
      <c r="G1777" s="45"/>
      <c r="H1777" s="45"/>
      <c r="I1777" s="278"/>
      <c r="J1777" s="45"/>
      <c r="K1777" s="66"/>
      <c r="L1777" s="66"/>
    </row>
    <row r="1778" spans="1:12" x14ac:dyDescent="0.2">
      <c r="A1778" s="41"/>
      <c r="B1778" s="2"/>
      <c r="E1778" s="279"/>
      <c r="F1778" s="280"/>
      <c r="G1778" s="45"/>
      <c r="H1778" s="45"/>
      <c r="I1778" s="278"/>
      <c r="J1778" s="45"/>
      <c r="K1778" s="66"/>
      <c r="L1778" s="66"/>
    </row>
    <row r="1779" spans="1:12" x14ac:dyDescent="0.2">
      <c r="A1779" s="41"/>
      <c r="B1779" s="2"/>
      <c r="E1779" s="279"/>
      <c r="F1779" s="280"/>
      <c r="G1779" s="45"/>
      <c r="H1779" s="45"/>
      <c r="I1779" s="278"/>
      <c r="J1779" s="45"/>
      <c r="K1779" s="66"/>
      <c r="L1779" s="66"/>
    </row>
    <row r="1780" spans="1:12" x14ac:dyDescent="0.2">
      <c r="A1780" s="41"/>
      <c r="B1780" s="2"/>
      <c r="E1780" s="279"/>
      <c r="F1780" s="280"/>
      <c r="G1780" s="45"/>
      <c r="H1780" s="45"/>
      <c r="I1780" s="278"/>
      <c r="J1780" s="45"/>
      <c r="K1780" s="66"/>
      <c r="L1780" s="66"/>
    </row>
    <row r="1781" spans="1:12" x14ac:dyDescent="0.2">
      <c r="A1781" s="41"/>
      <c r="B1781" s="2"/>
      <c r="E1781" s="279"/>
      <c r="F1781" s="280"/>
      <c r="G1781" s="45"/>
      <c r="H1781" s="45"/>
      <c r="I1781" s="278"/>
      <c r="J1781" s="45"/>
      <c r="K1781" s="66"/>
      <c r="L1781" s="66"/>
    </row>
    <row r="1782" spans="1:12" x14ac:dyDescent="0.2">
      <c r="A1782" s="41"/>
      <c r="B1782" s="2"/>
      <c r="E1782" s="279"/>
      <c r="F1782" s="280"/>
      <c r="G1782" s="45"/>
      <c r="H1782" s="45"/>
      <c r="I1782" s="278"/>
      <c r="J1782" s="45"/>
      <c r="K1782" s="66"/>
      <c r="L1782" s="66"/>
    </row>
    <row r="1783" spans="1:12" x14ac:dyDescent="0.2">
      <c r="A1783" s="41"/>
      <c r="B1783" s="2"/>
      <c r="E1783" s="279"/>
      <c r="F1783" s="280"/>
      <c r="G1783" s="45"/>
      <c r="H1783" s="45"/>
      <c r="I1783" s="278"/>
      <c r="J1783" s="45"/>
      <c r="K1783" s="66"/>
      <c r="L1783" s="66"/>
    </row>
    <row r="1784" spans="1:12" x14ac:dyDescent="0.2">
      <c r="A1784" s="41"/>
      <c r="B1784" s="2"/>
      <c r="E1784" s="279"/>
      <c r="F1784" s="280"/>
      <c r="G1784" s="45"/>
      <c r="H1784" s="45"/>
      <c r="I1784" s="278"/>
      <c r="J1784" s="45"/>
      <c r="K1784" s="66"/>
      <c r="L1784" s="66"/>
    </row>
    <row r="1785" spans="1:12" x14ac:dyDescent="0.2">
      <c r="A1785" s="41"/>
      <c r="B1785" s="2"/>
      <c r="E1785" s="279"/>
      <c r="F1785" s="280"/>
      <c r="G1785" s="45"/>
      <c r="H1785" s="45"/>
      <c r="I1785" s="278"/>
      <c r="J1785" s="45"/>
      <c r="K1785" s="66"/>
      <c r="L1785" s="66"/>
    </row>
    <row r="1786" spans="1:12" x14ac:dyDescent="0.2">
      <c r="A1786" s="41"/>
      <c r="B1786" s="2"/>
      <c r="E1786" s="279"/>
      <c r="F1786" s="280"/>
      <c r="G1786" s="45"/>
      <c r="H1786" s="45"/>
      <c r="I1786" s="278"/>
      <c r="J1786" s="45"/>
      <c r="K1786" s="66"/>
      <c r="L1786" s="66"/>
    </row>
    <row r="1787" spans="1:12" x14ac:dyDescent="0.2">
      <c r="A1787" s="41"/>
      <c r="B1787" s="2"/>
      <c r="E1787" s="279"/>
      <c r="F1787" s="280"/>
      <c r="G1787" s="45"/>
      <c r="H1787" s="45"/>
      <c r="I1787" s="278"/>
      <c r="J1787" s="45"/>
      <c r="K1787" s="66"/>
      <c r="L1787" s="66"/>
    </row>
    <row r="1788" spans="1:12" x14ac:dyDescent="0.2">
      <c r="A1788" s="41"/>
      <c r="B1788" s="2"/>
      <c r="E1788" s="279"/>
      <c r="F1788" s="280"/>
      <c r="G1788" s="45"/>
      <c r="H1788" s="45"/>
      <c r="I1788" s="278"/>
      <c r="J1788" s="45"/>
      <c r="K1788" s="66"/>
      <c r="L1788" s="66"/>
    </row>
    <row r="1789" spans="1:12" x14ac:dyDescent="0.2">
      <c r="A1789" s="41"/>
      <c r="B1789" s="2"/>
      <c r="E1789" s="279"/>
      <c r="F1789" s="280"/>
      <c r="G1789" s="45"/>
      <c r="H1789" s="45"/>
      <c r="I1789" s="278"/>
      <c r="J1789" s="45"/>
      <c r="K1789" s="66"/>
      <c r="L1789" s="66"/>
    </row>
    <row r="1790" spans="1:12" x14ac:dyDescent="0.2">
      <c r="A1790" s="41"/>
      <c r="B1790" s="2"/>
      <c r="E1790" s="279"/>
      <c r="F1790" s="280"/>
      <c r="G1790" s="45"/>
      <c r="H1790" s="45"/>
      <c r="I1790" s="278"/>
      <c r="J1790" s="45"/>
      <c r="K1790" s="66"/>
      <c r="L1790" s="66"/>
    </row>
    <row r="1791" spans="1:12" x14ac:dyDescent="0.2">
      <c r="A1791" s="41"/>
      <c r="B1791" s="2"/>
      <c r="E1791" s="279"/>
      <c r="F1791" s="280"/>
      <c r="G1791" s="45"/>
      <c r="H1791" s="45"/>
      <c r="I1791" s="278"/>
      <c r="J1791" s="45"/>
      <c r="K1791" s="66"/>
      <c r="L1791" s="66"/>
    </row>
    <row r="1792" spans="1:12" x14ac:dyDescent="0.2">
      <c r="A1792" s="41"/>
      <c r="B1792" s="2"/>
      <c r="E1792" s="279"/>
      <c r="F1792" s="280"/>
      <c r="G1792" s="45"/>
      <c r="H1792" s="45"/>
      <c r="I1792" s="278"/>
      <c r="J1792" s="45"/>
      <c r="K1792" s="66"/>
      <c r="L1792" s="66"/>
    </row>
    <row r="1793" spans="1:12" x14ac:dyDescent="0.2">
      <c r="A1793" s="41"/>
      <c r="B1793" s="2"/>
      <c r="E1793" s="279"/>
      <c r="F1793" s="280"/>
      <c r="G1793" s="45"/>
      <c r="H1793" s="45"/>
      <c r="I1793" s="278"/>
      <c r="J1793" s="45"/>
      <c r="K1793" s="66"/>
      <c r="L1793" s="66"/>
    </row>
    <row r="1794" spans="1:12" x14ac:dyDescent="0.2">
      <c r="A1794" s="41"/>
      <c r="B1794" s="2"/>
      <c r="E1794" s="279"/>
      <c r="F1794" s="280"/>
      <c r="G1794" s="45"/>
      <c r="H1794" s="45"/>
      <c r="I1794" s="278"/>
      <c r="J1794" s="45"/>
      <c r="K1794" s="66"/>
      <c r="L1794" s="66"/>
    </row>
    <row r="1795" spans="1:12" x14ac:dyDescent="0.2">
      <c r="A1795" s="41"/>
      <c r="B1795" s="2"/>
      <c r="E1795" s="279"/>
      <c r="F1795" s="280"/>
      <c r="G1795" s="45"/>
      <c r="H1795" s="45"/>
      <c r="I1795" s="278"/>
      <c r="J1795" s="45"/>
      <c r="K1795" s="66"/>
      <c r="L1795" s="66"/>
    </row>
    <row r="1796" spans="1:12" x14ac:dyDescent="0.2">
      <c r="A1796" s="41"/>
      <c r="B1796" s="2"/>
      <c r="E1796" s="279"/>
      <c r="F1796" s="280"/>
      <c r="G1796" s="45"/>
      <c r="H1796" s="45"/>
      <c r="I1796" s="278"/>
      <c r="J1796" s="45"/>
      <c r="K1796" s="66"/>
      <c r="L1796" s="66"/>
    </row>
    <row r="1797" spans="1:12" x14ac:dyDescent="0.2">
      <c r="A1797" s="41"/>
      <c r="B1797" s="2"/>
      <c r="E1797" s="279"/>
      <c r="F1797" s="280"/>
      <c r="G1797" s="45"/>
      <c r="H1797" s="45"/>
      <c r="I1797" s="278"/>
      <c r="J1797" s="45"/>
      <c r="K1797" s="66"/>
      <c r="L1797" s="66"/>
    </row>
    <row r="1798" spans="1:12" x14ac:dyDescent="0.2">
      <c r="A1798" s="41"/>
      <c r="B1798" s="2"/>
      <c r="E1798" s="279"/>
      <c r="F1798" s="280"/>
      <c r="G1798" s="45"/>
      <c r="H1798" s="45"/>
      <c r="I1798" s="278"/>
      <c r="J1798" s="45"/>
      <c r="K1798" s="66"/>
      <c r="L1798" s="66"/>
    </row>
    <row r="1799" spans="1:12" x14ac:dyDescent="0.2">
      <c r="A1799" s="41"/>
      <c r="B1799" s="2"/>
      <c r="E1799" s="279"/>
      <c r="F1799" s="280"/>
      <c r="G1799" s="45"/>
      <c r="H1799" s="45"/>
      <c r="I1799" s="278"/>
      <c r="J1799" s="45"/>
      <c r="K1799" s="66"/>
      <c r="L1799" s="66"/>
    </row>
    <row r="1800" spans="1:12" x14ac:dyDescent="0.2">
      <c r="A1800" s="41"/>
      <c r="B1800" s="2"/>
      <c r="E1800" s="279"/>
      <c r="F1800" s="280"/>
      <c r="G1800" s="45"/>
      <c r="H1800" s="45"/>
      <c r="I1800" s="278"/>
      <c r="J1800" s="45"/>
      <c r="K1800" s="66"/>
      <c r="L1800" s="66"/>
    </row>
    <row r="1801" spans="1:12" x14ac:dyDescent="0.2">
      <c r="A1801" s="41"/>
      <c r="B1801" s="2"/>
      <c r="E1801" s="279"/>
      <c r="F1801" s="280"/>
      <c r="G1801" s="45"/>
      <c r="H1801" s="45"/>
      <c r="I1801" s="278"/>
      <c r="J1801" s="45"/>
      <c r="K1801" s="66"/>
      <c r="L1801" s="66"/>
    </row>
    <row r="1802" spans="1:12" x14ac:dyDescent="0.2">
      <c r="A1802" s="41"/>
      <c r="B1802" s="2"/>
      <c r="E1802" s="279"/>
      <c r="F1802" s="280"/>
      <c r="G1802" s="45"/>
      <c r="H1802" s="45"/>
      <c r="I1802" s="278"/>
      <c r="J1802" s="45"/>
      <c r="K1802" s="66"/>
      <c r="L1802" s="66"/>
    </row>
    <row r="1803" spans="1:12" x14ac:dyDescent="0.2">
      <c r="A1803" s="41"/>
      <c r="B1803" s="2"/>
      <c r="E1803" s="279"/>
      <c r="F1803" s="280"/>
      <c r="G1803" s="45"/>
      <c r="H1803" s="45"/>
      <c r="I1803" s="278"/>
      <c r="J1803" s="45"/>
      <c r="K1803" s="66"/>
      <c r="L1803" s="66"/>
    </row>
    <row r="1804" spans="1:12" x14ac:dyDescent="0.2">
      <c r="A1804" s="41"/>
      <c r="B1804" s="2"/>
      <c r="E1804" s="279"/>
      <c r="F1804" s="280"/>
      <c r="G1804" s="45"/>
      <c r="H1804" s="45"/>
      <c r="I1804" s="278"/>
      <c r="J1804" s="45"/>
      <c r="K1804" s="66"/>
      <c r="L1804" s="66"/>
    </row>
    <row r="1805" spans="1:12" x14ac:dyDescent="0.2">
      <c r="A1805" s="41"/>
      <c r="B1805" s="2"/>
      <c r="E1805" s="279"/>
      <c r="F1805" s="280"/>
      <c r="G1805" s="45"/>
      <c r="H1805" s="45"/>
      <c r="I1805" s="278"/>
      <c r="J1805" s="45"/>
      <c r="K1805" s="66"/>
      <c r="L1805" s="66"/>
    </row>
    <row r="1806" spans="1:12" x14ac:dyDescent="0.2">
      <c r="A1806" s="41"/>
      <c r="B1806" s="2"/>
      <c r="E1806" s="279"/>
      <c r="F1806" s="280"/>
      <c r="G1806" s="45"/>
      <c r="H1806" s="45"/>
      <c r="I1806" s="278"/>
      <c r="J1806" s="45"/>
      <c r="K1806" s="66"/>
      <c r="L1806" s="66"/>
    </row>
    <row r="1807" spans="1:12" x14ac:dyDescent="0.2">
      <c r="A1807" s="41"/>
      <c r="B1807" s="2"/>
      <c r="E1807" s="279"/>
      <c r="F1807" s="280"/>
      <c r="G1807" s="45"/>
      <c r="H1807" s="45"/>
      <c r="I1807" s="278"/>
      <c r="J1807" s="45"/>
      <c r="K1807" s="66"/>
      <c r="L1807" s="66"/>
    </row>
    <row r="1808" spans="1:12" x14ac:dyDescent="0.2">
      <c r="A1808" s="41"/>
      <c r="B1808" s="2"/>
      <c r="E1808" s="279"/>
      <c r="F1808" s="280"/>
      <c r="G1808" s="45"/>
      <c r="H1808" s="45"/>
      <c r="I1808" s="278"/>
      <c r="J1808" s="45"/>
      <c r="K1808" s="66"/>
      <c r="L1808" s="66"/>
    </row>
    <row r="1809" spans="1:12" x14ac:dyDescent="0.2">
      <c r="A1809" s="41"/>
      <c r="B1809" s="2"/>
      <c r="E1809" s="279"/>
      <c r="F1809" s="280"/>
      <c r="G1809" s="45"/>
      <c r="H1809" s="45"/>
      <c r="I1809" s="278"/>
      <c r="J1809" s="45"/>
      <c r="K1809" s="66"/>
      <c r="L1809" s="66"/>
    </row>
    <row r="1810" spans="1:12" x14ac:dyDescent="0.2">
      <c r="A1810" s="41"/>
      <c r="B1810" s="2"/>
      <c r="E1810" s="279"/>
      <c r="F1810" s="280"/>
      <c r="G1810" s="45"/>
      <c r="H1810" s="45"/>
      <c r="I1810" s="278"/>
      <c r="J1810" s="45"/>
      <c r="K1810" s="66"/>
      <c r="L1810" s="66"/>
    </row>
    <row r="1811" spans="1:12" x14ac:dyDescent="0.2">
      <c r="A1811" s="41"/>
      <c r="B1811" s="2"/>
      <c r="E1811" s="279"/>
      <c r="F1811" s="280"/>
      <c r="G1811" s="45"/>
      <c r="H1811" s="45"/>
      <c r="I1811" s="278"/>
      <c r="J1811" s="45"/>
      <c r="K1811" s="66"/>
      <c r="L1811" s="66"/>
    </row>
    <row r="1812" spans="1:12" x14ac:dyDescent="0.2">
      <c r="A1812" s="41"/>
      <c r="B1812" s="2"/>
      <c r="E1812" s="279"/>
      <c r="F1812" s="280"/>
      <c r="G1812" s="45"/>
      <c r="H1812" s="45"/>
      <c r="I1812" s="278"/>
      <c r="J1812" s="45"/>
      <c r="K1812" s="66"/>
      <c r="L1812" s="66"/>
    </row>
    <row r="1813" spans="1:12" x14ac:dyDescent="0.2">
      <c r="A1813" s="41"/>
      <c r="B1813" s="2"/>
      <c r="E1813" s="279"/>
      <c r="F1813" s="280"/>
      <c r="G1813" s="45"/>
      <c r="H1813" s="45"/>
      <c r="I1813" s="278"/>
      <c r="J1813" s="45"/>
      <c r="K1813" s="66"/>
      <c r="L1813" s="66"/>
    </row>
    <row r="1814" spans="1:12" x14ac:dyDescent="0.2">
      <c r="A1814" s="41"/>
      <c r="B1814" s="2"/>
      <c r="E1814" s="279"/>
      <c r="F1814" s="280"/>
      <c r="G1814" s="45"/>
      <c r="H1814" s="45"/>
      <c r="I1814" s="278"/>
      <c r="J1814" s="45"/>
      <c r="K1814" s="66"/>
      <c r="L1814" s="66"/>
    </row>
    <row r="1815" spans="1:12" x14ac:dyDescent="0.2">
      <c r="A1815" s="41"/>
      <c r="B1815" s="2"/>
      <c r="E1815" s="279"/>
      <c r="F1815" s="280"/>
      <c r="G1815" s="45"/>
      <c r="H1815" s="45"/>
      <c r="I1815" s="278"/>
      <c r="J1815" s="45"/>
      <c r="K1815" s="66"/>
      <c r="L1815" s="66"/>
    </row>
    <row r="1816" spans="1:12" x14ac:dyDescent="0.2">
      <c r="A1816" s="41"/>
      <c r="B1816" s="2"/>
      <c r="E1816" s="279"/>
      <c r="F1816" s="280"/>
      <c r="G1816" s="45"/>
      <c r="H1816" s="45"/>
      <c r="I1816" s="278"/>
      <c r="J1816" s="45"/>
      <c r="K1816" s="66"/>
      <c r="L1816" s="66"/>
    </row>
    <row r="1817" spans="1:12" x14ac:dyDescent="0.2">
      <c r="A1817" s="41"/>
      <c r="B1817" s="2"/>
      <c r="E1817" s="279"/>
      <c r="F1817" s="280"/>
      <c r="G1817" s="45"/>
      <c r="H1817" s="45"/>
      <c r="I1817" s="278"/>
      <c r="J1817" s="45"/>
      <c r="K1817" s="66"/>
      <c r="L1817" s="66"/>
    </row>
    <row r="1818" spans="1:12" x14ac:dyDescent="0.2">
      <c r="A1818" s="41"/>
      <c r="B1818" s="2"/>
      <c r="E1818" s="279"/>
      <c r="F1818" s="280"/>
      <c r="G1818" s="45"/>
      <c r="H1818" s="45"/>
      <c r="I1818" s="278"/>
      <c r="J1818" s="45"/>
      <c r="K1818" s="66"/>
      <c r="L1818" s="66"/>
    </row>
    <row r="1819" spans="1:12" x14ac:dyDescent="0.2">
      <c r="A1819" s="41"/>
      <c r="B1819" s="2"/>
      <c r="E1819" s="279"/>
      <c r="F1819" s="280"/>
      <c r="G1819" s="45"/>
      <c r="H1819" s="45"/>
      <c r="I1819" s="278"/>
      <c r="J1819" s="45"/>
      <c r="K1819" s="66"/>
      <c r="L1819" s="66"/>
    </row>
    <row r="1820" spans="1:12" x14ac:dyDescent="0.2">
      <c r="A1820" s="41"/>
      <c r="B1820" s="2"/>
      <c r="E1820" s="279"/>
      <c r="F1820" s="280"/>
      <c r="G1820" s="45"/>
      <c r="H1820" s="45"/>
      <c r="I1820" s="278"/>
      <c r="J1820" s="45"/>
      <c r="K1820" s="66"/>
      <c r="L1820" s="66"/>
    </row>
    <row r="1821" spans="1:12" x14ac:dyDescent="0.2">
      <c r="A1821" s="41"/>
      <c r="B1821" s="2"/>
      <c r="E1821" s="279"/>
      <c r="F1821" s="280"/>
      <c r="G1821" s="45"/>
      <c r="H1821" s="45"/>
      <c r="I1821" s="278"/>
      <c r="J1821" s="45"/>
      <c r="K1821" s="66"/>
      <c r="L1821" s="66"/>
    </row>
    <row r="1822" spans="1:12" x14ac:dyDescent="0.2">
      <c r="A1822" s="41"/>
      <c r="B1822" s="2"/>
      <c r="E1822" s="279"/>
      <c r="F1822" s="280"/>
      <c r="G1822" s="45"/>
      <c r="H1822" s="45"/>
      <c r="I1822" s="278"/>
      <c r="J1822" s="45"/>
      <c r="K1822" s="66"/>
      <c r="L1822" s="66"/>
    </row>
    <row r="1823" spans="1:12" x14ac:dyDescent="0.2">
      <c r="A1823" s="41"/>
      <c r="B1823" s="2"/>
      <c r="E1823" s="279"/>
      <c r="F1823" s="280"/>
      <c r="G1823" s="45"/>
      <c r="H1823" s="45"/>
      <c r="I1823" s="278"/>
      <c r="J1823" s="45"/>
      <c r="K1823" s="66"/>
      <c r="L1823" s="66"/>
    </row>
    <row r="1824" spans="1:12" x14ac:dyDescent="0.2">
      <c r="A1824" s="41"/>
      <c r="B1824" s="2"/>
      <c r="E1824" s="279"/>
      <c r="F1824" s="280"/>
      <c r="G1824" s="45"/>
      <c r="H1824" s="45"/>
      <c r="I1824" s="278"/>
      <c r="J1824" s="45"/>
      <c r="K1824" s="66"/>
      <c r="L1824" s="66"/>
    </row>
    <row r="1825" spans="1:12" x14ac:dyDescent="0.2">
      <c r="A1825" s="41"/>
      <c r="B1825" s="2"/>
      <c r="E1825" s="279"/>
      <c r="F1825" s="280"/>
      <c r="G1825" s="45"/>
      <c r="H1825" s="45"/>
      <c r="I1825" s="278"/>
      <c r="J1825" s="45"/>
      <c r="K1825" s="66"/>
      <c r="L1825" s="66"/>
    </row>
    <row r="1826" spans="1:12" x14ac:dyDescent="0.2">
      <c r="A1826" s="41"/>
      <c r="B1826" s="2"/>
      <c r="E1826" s="279"/>
      <c r="F1826" s="280"/>
      <c r="G1826" s="45"/>
      <c r="H1826" s="45"/>
      <c r="I1826" s="278"/>
      <c r="J1826" s="45"/>
      <c r="K1826" s="66"/>
      <c r="L1826" s="66"/>
    </row>
    <row r="1827" spans="1:12" x14ac:dyDescent="0.2">
      <c r="A1827" s="41"/>
      <c r="B1827" s="2"/>
      <c r="E1827" s="279"/>
      <c r="F1827" s="280"/>
      <c r="G1827" s="45"/>
      <c r="H1827" s="45"/>
      <c r="I1827" s="278"/>
      <c r="J1827" s="45"/>
      <c r="K1827" s="66"/>
      <c r="L1827" s="66"/>
    </row>
    <row r="1828" spans="1:12" x14ac:dyDescent="0.2">
      <c r="A1828" s="41"/>
      <c r="B1828" s="2"/>
      <c r="E1828" s="279"/>
      <c r="F1828" s="280"/>
      <c r="G1828" s="45"/>
      <c r="H1828" s="45"/>
      <c r="I1828" s="278"/>
      <c r="J1828" s="45"/>
      <c r="K1828" s="66"/>
      <c r="L1828" s="66"/>
    </row>
    <row r="1829" spans="1:12" x14ac:dyDescent="0.2">
      <c r="A1829" s="41"/>
      <c r="B1829" s="2"/>
      <c r="E1829" s="279"/>
      <c r="F1829" s="280"/>
      <c r="G1829" s="45"/>
      <c r="H1829" s="45"/>
      <c r="I1829" s="278"/>
      <c r="J1829" s="45"/>
      <c r="K1829" s="66"/>
      <c r="L1829" s="66"/>
    </row>
    <row r="1830" spans="1:12" x14ac:dyDescent="0.2">
      <c r="A1830" s="41"/>
      <c r="B1830" s="2"/>
      <c r="E1830" s="279"/>
      <c r="F1830" s="280"/>
      <c r="G1830" s="45"/>
      <c r="H1830" s="45"/>
      <c r="I1830" s="278"/>
      <c r="J1830" s="45"/>
      <c r="K1830" s="66"/>
      <c r="L1830" s="66"/>
    </row>
    <row r="1831" spans="1:12" x14ac:dyDescent="0.2">
      <c r="A1831" s="41"/>
      <c r="B1831" s="2"/>
      <c r="E1831" s="279"/>
      <c r="F1831" s="280"/>
      <c r="G1831" s="45"/>
      <c r="H1831" s="45"/>
      <c r="I1831" s="278"/>
      <c r="J1831" s="45"/>
      <c r="K1831" s="66"/>
      <c r="L1831" s="66"/>
    </row>
    <row r="1832" spans="1:12" x14ac:dyDescent="0.2">
      <c r="A1832" s="41"/>
      <c r="B1832" s="2"/>
      <c r="E1832" s="279"/>
      <c r="F1832" s="280"/>
      <c r="G1832" s="45"/>
      <c r="H1832" s="45"/>
      <c r="I1832" s="278"/>
      <c r="J1832" s="45"/>
      <c r="K1832" s="66"/>
      <c r="L1832" s="66"/>
    </row>
    <row r="1833" spans="1:12" x14ac:dyDescent="0.2">
      <c r="A1833" s="41"/>
      <c r="B1833" s="2"/>
      <c r="E1833" s="279"/>
      <c r="F1833" s="280"/>
      <c r="G1833" s="45"/>
      <c r="H1833" s="45"/>
      <c r="I1833" s="278"/>
      <c r="J1833" s="45"/>
      <c r="K1833" s="66"/>
      <c r="L1833" s="66"/>
    </row>
    <row r="1834" spans="1:12" x14ac:dyDescent="0.2">
      <c r="A1834" s="41"/>
      <c r="B1834" s="2"/>
      <c r="E1834" s="279"/>
      <c r="F1834" s="280"/>
      <c r="G1834" s="45"/>
      <c r="H1834" s="45"/>
      <c r="I1834" s="278"/>
      <c r="J1834" s="45"/>
      <c r="K1834" s="66"/>
      <c r="L1834" s="66"/>
    </row>
    <row r="1835" spans="1:12" x14ac:dyDescent="0.2">
      <c r="A1835" s="41"/>
      <c r="B1835" s="2"/>
      <c r="E1835" s="279"/>
      <c r="F1835" s="280"/>
      <c r="G1835" s="45"/>
      <c r="H1835" s="45"/>
      <c r="I1835" s="278"/>
      <c r="J1835" s="45"/>
      <c r="K1835" s="66"/>
      <c r="L1835" s="66"/>
    </row>
    <row r="1836" spans="1:12" x14ac:dyDescent="0.2">
      <c r="A1836" s="41"/>
      <c r="B1836" s="2"/>
      <c r="E1836" s="279"/>
      <c r="F1836" s="280"/>
      <c r="G1836" s="45"/>
      <c r="H1836" s="45"/>
      <c r="I1836" s="278"/>
      <c r="J1836" s="45"/>
      <c r="K1836" s="66"/>
      <c r="L1836" s="66"/>
    </row>
    <row r="1837" spans="1:12" x14ac:dyDescent="0.2">
      <c r="A1837" s="41"/>
      <c r="B1837" s="2"/>
      <c r="E1837" s="279"/>
      <c r="F1837" s="280"/>
      <c r="G1837" s="45"/>
      <c r="H1837" s="45"/>
      <c r="I1837" s="278"/>
      <c r="J1837" s="45"/>
      <c r="K1837" s="66"/>
      <c r="L1837" s="66"/>
    </row>
    <row r="1838" spans="1:12" x14ac:dyDescent="0.2">
      <c r="A1838" s="41"/>
      <c r="B1838" s="2"/>
      <c r="E1838" s="279"/>
      <c r="F1838" s="280"/>
      <c r="G1838" s="45"/>
      <c r="H1838" s="45"/>
      <c r="I1838" s="278"/>
      <c r="J1838" s="45"/>
      <c r="K1838" s="66"/>
      <c r="L1838" s="66"/>
    </row>
    <row r="1839" spans="1:12" x14ac:dyDescent="0.2">
      <c r="A1839" s="41"/>
      <c r="B1839" s="2"/>
      <c r="E1839" s="279"/>
      <c r="F1839" s="280"/>
      <c r="G1839" s="45"/>
      <c r="H1839" s="45"/>
      <c r="I1839" s="278"/>
      <c r="J1839" s="45"/>
      <c r="K1839" s="66"/>
      <c r="L1839" s="66"/>
    </row>
    <row r="1840" spans="1:12" x14ac:dyDescent="0.2">
      <c r="A1840" s="41"/>
      <c r="B1840" s="2"/>
      <c r="E1840" s="279"/>
      <c r="F1840" s="280"/>
      <c r="G1840" s="45"/>
      <c r="H1840" s="45"/>
      <c r="I1840" s="278"/>
      <c r="J1840" s="45"/>
      <c r="K1840" s="66"/>
      <c r="L1840" s="66"/>
    </row>
    <row r="1841" spans="1:12" x14ac:dyDescent="0.2">
      <c r="A1841" s="41"/>
      <c r="B1841" s="2"/>
      <c r="E1841" s="279"/>
      <c r="F1841" s="280"/>
      <c r="G1841" s="45"/>
      <c r="H1841" s="45"/>
      <c r="I1841" s="278"/>
      <c r="J1841" s="45"/>
      <c r="K1841" s="66"/>
      <c r="L1841" s="66"/>
    </row>
    <row r="1842" spans="1:12" x14ac:dyDescent="0.2">
      <c r="A1842" s="41"/>
      <c r="B1842" s="2"/>
      <c r="E1842" s="279"/>
      <c r="F1842" s="280"/>
      <c r="G1842" s="45"/>
      <c r="H1842" s="45"/>
      <c r="I1842" s="278"/>
      <c r="J1842" s="45"/>
      <c r="K1842" s="66"/>
      <c r="L1842" s="66"/>
    </row>
    <row r="1843" spans="1:12" x14ac:dyDescent="0.2">
      <c r="A1843" s="41"/>
      <c r="B1843" s="2"/>
      <c r="E1843" s="279"/>
      <c r="F1843" s="280"/>
      <c r="G1843" s="45"/>
      <c r="H1843" s="45"/>
      <c r="I1843" s="278"/>
      <c r="J1843" s="45"/>
      <c r="K1843" s="66"/>
      <c r="L1843" s="66"/>
    </row>
    <row r="1844" spans="1:12" x14ac:dyDescent="0.2">
      <c r="A1844" s="41"/>
      <c r="B1844" s="2"/>
      <c r="E1844" s="279"/>
      <c r="F1844" s="280"/>
      <c r="G1844" s="45"/>
      <c r="H1844" s="45"/>
      <c r="I1844" s="278"/>
      <c r="J1844" s="45"/>
      <c r="K1844" s="66"/>
      <c r="L1844" s="66"/>
    </row>
    <row r="1845" spans="1:12" x14ac:dyDescent="0.2">
      <c r="A1845" s="41"/>
      <c r="B1845" s="2"/>
      <c r="E1845" s="279"/>
      <c r="F1845" s="280"/>
      <c r="G1845" s="45"/>
      <c r="H1845" s="45"/>
      <c r="I1845" s="278"/>
      <c r="J1845" s="45"/>
      <c r="K1845" s="66"/>
      <c r="L1845" s="66"/>
    </row>
    <row r="1846" spans="1:12" x14ac:dyDescent="0.2">
      <c r="A1846" s="41"/>
      <c r="B1846" s="2"/>
      <c r="E1846" s="279"/>
      <c r="F1846" s="280"/>
      <c r="G1846" s="45"/>
      <c r="H1846" s="45"/>
      <c r="I1846" s="278"/>
      <c r="J1846" s="45"/>
      <c r="K1846" s="66"/>
      <c r="L1846" s="66"/>
    </row>
    <row r="1847" spans="1:12" x14ac:dyDescent="0.2">
      <c r="A1847" s="41"/>
      <c r="B1847" s="2"/>
      <c r="E1847" s="279"/>
      <c r="F1847" s="280"/>
      <c r="G1847" s="45"/>
      <c r="H1847" s="45"/>
      <c r="I1847" s="278"/>
      <c r="J1847" s="45"/>
      <c r="K1847" s="66"/>
      <c r="L1847" s="66"/>
    </row>
    <row r="1848" spans="1:12" x14ac:dyDescent="0.2">
      <c r="A1848" s="41"/>
      <c r="B1848" s="2"/>
      <c r="E1848" s="279"/>
      <c r="F1848" s="280"/>
      <c r="G1848" s="45"/>
      <c r="H1848" s="45"/>
      <c r="I1848" s="278"/>
      <c r="J1848" s="45"/>
      <c r="K1848" s="66"/>
      <c r="L1848" s="66"/>
    </row>
    <row r="1849" spans="1:12" x14ac:dyDescent="0.2">
      <c r="A1849" s="41"/>
      <c r="B1849" s="2"/>
      <c r="E1849" s="279"/>
      <c r="F1849" s="280"/>
      <c r="G1849" s="45"/>
      <c r="H1849" s="45"/>
      <c r="I1849" s="278"/>
      <c r="J1849" s="45"/>
      <c r="K1849" s="66"/>
      <c r="L1849" s="66"/>
    </row>
    <row r="1850" spans="1:12" x14ac:dyDescent="0.2">
      <c r="A1850" s="41"/>
      <c r="B1850" s="2"/>
      <c r="E1850" s="279"/>
      <c r="F1850" s="280"/>
      <c r="G1850" s="45"/>
      <c r="H1850" s="45"/>
      <c r="I1850" s="278"/>
      <c r="J1850" s="45"/>
      <c r="K1850" s="66"/>
      <c r="L1850" s="66"/>
    </row>
    <row r="1851" spans="1:12" x14ac:dyDescent="0.2">
      <c r="A1851" s="41"/>
      <c r="B1851" s="2"/>
      <c r="E1851" s="279"/>
      <c r="F1851" s="280"/>
      <c r="G1851" s="45"/>
      <c r="H1851" s="45"/>
      <c r="I1851" s="278"/>
      <c r="J1851" s="45"/>
      <c r="K1851" s="66"/>
      <c r="L1851" s="66"/>
    </row>
    <row r="1852" spans="1:12" x14ac:dyDescent="0.2">
      <c r="A1852" s="41"/>
      <c r="B1852" s="2"/>
      <c r="E1852" s="279"/>
      <c r="F1852" s="280"/>
      <c r="G1852" s="45"/>
      <c r="H1852" s="45"/>
      <c r="I1852" s="278"/>
      <c r="J1852" s="45"/>
      <c r="K1852" s="66"/>
      <c r="L1852" s="66"/>
    </row>
    <row r="1853" spans="1:12" x14ac:dyDescent="0.2">
      <c r="A1853" s="41"/>
      <c r="B1853" s="2"/>
      <c r="E1853" s="279"/>
      <c r="F1853" s="280"/>
      <c r="G1853" s="45"/>
      <c r="H1853" s="45"/>
      <c r="I1853" s="278"/>
      <c r="J1853" s="45"/>
      <c r="K1853" s="66"/>
      <c r="L1853" s="66"/>
    </row>
    <row r="1854" spans="1:12" x14ac:dyDescent="0.2">
      <c r="A1854" s="41"/>
      <c r="B1854" s="2"/>
      <c r="E1854" s="279"/>
      <c r="F1854" s="280"/>
      <c r="G1854" s="45"/>
      <c r="H1854" s="45"/>
      <c r="I1854" s="278"/>
      <c r="J1854" s="45"/>
      <c r="K1854" s="66"/>
      <c r="L1854" s="66"/>
    </row>
    <row r="1855" spans="1:12" x14ac:dyDescent="0.2">
      <c r="A1855" s="41"/>
      <c r="B1855" s="2"/>
      <c r="E1855" s="279"/>
      <c r="F1855" s="280"/>
      <c r="G1855" s="45"/>
      <c r="H1855" s="45"/>
      <c r="I1855" s="278"/>
      <c r="J1855" s="45"/>
      <c r="K1855" s="66"/>
      <c r="L1855" s="66"/>
    </row>
    <row r="1856" spans="1:12" x14ac:dyDescent="0.2">
      <c r="A1856" s="41"/>
      <c r="B1856" s="2"/>
      <c r="E1856" s="279"/>
      <c r="F1856" s="280"/>
      <c r="G1856" s="45"/>
      <c r="H1856" s="45"/>
      <c r="I1856" s="278"/>
      <c r="J1856" s="45"/>
      <c r="K1856" s="66"/>
      <c r="L1856" s="66"/>
    </row>
    <row r="1857" spans="1:12" x14ac:dyDescent="0.2">
      <c r="A1857" s="41"/>
      <c r="B1857" s="2"/>
      <c r="E1857" s="279"/>
      <c r="F1857" s="280"/>
      <c r="G1857" s="45"/>
      <c r="H1857" s="45"/>
      <c r="I1857" s="278"/>
      <c r="J1857" s="45"/>
      <c r="K1857" s="66"/>
      <c r="L1857" s="66"/>
    </row>
    <row r="1858" spans="1:12" x14ac:dyDescent="0.2">
      <c r="A1858" s="41"/>
      <c r="B1858" s="2"/>
      <c r="E1858" s="279"/>
      <c r="F1858" s="280"/>
      <c r="G1858" s="45"/>
      <c r="H1858" s="45"/>
      <c r="I1858" s="278"/>
      <c r="J1858" s="45"/>
      <c r="K1858" s="66"/>
      <c r="L1858" s="66"/>
    </row>
    <row r="1859" spans="1:12" x14ac:dyDescent="0.2">
      <c r="A1859" s="41"/>
      <c r="B1859" s="2"/>
      <c r="E1859" s="279"/>
      <c r="F1859" s="280"/>
      <c r="G1859" s="45"/>
      <c r="H1859" s="45"/>
      <c r="I1859" s="278"/>
      <c r="J1859" s="45"/>
      <c r="K1859" s="66"/>
      <c r="L1859" s="66"/>
    </row>
    <row r="1860" spans="1:12" x14ac:dyDescent="0.2">
      <c r="A1860" s="41"/>
      <c r="B1860" s="2"/>
      <c r="E1860" s="279"/>
      <c r="F1860" s="280"/>
      <c r="G1860" s="45"/>
      <c r="H1860" s="45"/>
      <c r="I1860" s="278"/>
      <c r="J1860" s="45"/>
      <c r="K1860" s="66"/>
      <c r="L1860" s="66"/>
    </row>
    <row r="1861" spans="1:12" x14ac:dyDescent="0.2">
      <c r="A1861" s="41"/>
      <c r="B1861" s="2"/>
      <c r="E1861" s="279"/>
      <c r="F1861" s="280"/>
      <c r="G1861" s="45"/>
      <c r="H1861" s="45"/>
      <c r="I1861" s="278"/>
      <c r="J1861" s="45"/>
      <c r="K1861" s="66"/>
      <c r="L1861" s="66"/>
    </row>
    <row r="1862" spans="1:12" x14ac:dyDescent="0.2">
      <c r="A1862" s="41"/>
      <c r="B1862" s="2"/>
      <c r="E1862" s="279"/>
      <c r="F1862" s="280"/>
      <c r="G1862" s="45"/>
      <c r="H1862" s="45"/>
      <c r="I1862" s="278"/>
      <c r="J1862" s="45"/>
      <c r="K1862" s="66"/>
      <c r="L1862" s="66"/>
    </row>
    <row r="1863" spans="1:12" x14ac:dyDescent="0.2">
      <c r="A1863" s="41"/>
      <c r="B1863" s="2"/>
      <c r="E1863" s="279"/>
      <c r="F1863" s="280"/>
      <c r="G1863" s="45"/>
      <c r="H1863" s="45"/>
      <c r="I1863" s="278"/>
      <c r="J1863" s="45"/>
      <c r="K1863" s="66"/>
      <c r="L1863" s="66"/>
    </row>
    <row r="1864" spans="1:12" x14ac:dyDescent="0.2">
      <c r="A1864" s="41"/>
      <c r="B1864" s="2"/>
      <c r="E1864" s="279"/>
      <c r="F1864" s="280"/>
      <c r="G1864" s="45"/>
      <c r="H1864" s="45"/>
      <c r="I1864" s="278"/>
      <c r="J1864" s="45"/>
      <c r="K1864" s="66"/>
      <c r="L1864" s="66"/>
    </row>
    <row r="1865" spans="1:12" x14ac:dyDescent="0.2">
      <c r="A1865" s="41"/>
      <c r="B1865" s="2"/>
      <c r="E1865" s="279"/>
      <c r="F1865" s="280"/>
      <c r="G1865" s="45"/>
      <c r="H1865" s="45"/>
      <c r="I1865" s="278"/>
      <c r="J1865" s="45"/>
      <c r="K1865" s="66"/>
      <c r="L1865" s="66"/>
    </row>
    <row r="1866" spans="1:12" x14ac:dyDescent="0.2">
      <c r="A1866" s="41"/>
      <c r="B1866" s="2"/>
      <c r="E1866" s="279"/>
      <c r="F1866" s="280"/>
      <c r="G1866" s="45"/>
      <c r="H1866" s="45"/>
      <c r="I1866" s="278"/>
      <c r="J1866" s="45"/>
      <c r="K1866" s="66"/>
      <c r="L1866" s="66"/>
    </row>
    <row r="1867" spans="1:12" x14ac:dyDescent="0.2">
      <c r="A1867" s="41"/>
      <c r="B1867" s="2"/>
      <c r="E1867" s="279"/>
      <c r="F1867" s="280"/>
      <c r="G1867" s="45"/>
      <c r="H1867" s="45"/>
      <c r="I1867" s="278"/>
      <c r="J1867" s="45"/>
      <c r="K1867" s="66"/>
      <c r="L1867" s="66"/>
    </row>
    <row r="1868" spans="1:12" x14ac:dyDescent="0.2">
      <c r="A1868" s="41"/>
      <c r="B1868" s="2"/>
      <c r="E1868" s="279"/>
      <c r="F1868" s="280"/>
      <c r="G1868" s="45"/>
      <c r="H1868" s="45"/>
      <c r="I1868" s="278"/>
      <c r="J1868" s="45"/>
      <c r="K1868" s="66"/>
      <c r="L1868" s="66"/>
    </row>
    <row r="1869" spans="1:12" x14ac:dyDescent="0.2">
      <c r="A1869" s="41"/>
      <c r="B1869" s="2"/>
      <c r="E1869" s="279"/>
      <c r="F1869" s="280"/>
      <c r="G1869" s="45"/>
      <c r="H1869" s="45"/>
      <c r="I1869" s="278"/>
      <c r="J1869" s="45"/>
      <c r="K1869" s="66"/>
      <c r="L1869" s="66"/>
    </row>
    <row r="1870" spans="1:12" x14ac:dyDescent="0.2">
      <c r="A1870" s="41"/>
      <c r="B1870" s="2"/>
      <c r="E1870" s="279"/>
      <c r="F1870" s="280"/>
      <c r="G1870" s="45"/>
      <c r="H1870" s="45"/>
      <c r="I1870" s="278"/>
      <c r="J1870" s="45"/>
      <c r="K1870" s="66"/>
      <c r="L1870" s="66"/>
    </row>
    <row r="1871" spans="1:12" x14ac:dyDescent="0.2">
      <c r="A1871" s="41"/>
      <c r="B1871" s="2"/>
      <c r="E1871" s="279"/>
      <c r="F1871" s="280"/>
      <c r="G1871" s="45"/>
      <c r="H1871" s="45"/>
      <c r="I1871" s="278"/>
      <c r="J1871" s="45"/>
      <c r="K1871" s="66"/>
      <c r="L1871" s="66"/>
    </row>
    <row r="1872" spans="1:12" x14ac:dyDescent="0.2">
      <c r="A1872" s="41"/>
      <c r="B1872" s="2"/>
      <c r="E1872" s="279"/>
      <c r="F1872" s="280"/>
      <c r="G1872" s="45"/>
      <c r="H1872" s="45"/>
      <c r="I1872" s="278"/>
      <c r="J1872" s="45"/>
      <c r="K1872" s="66"/>
      <c r="L1872" s="66"/>
    </row>
    <row r="1873" spans="1:12" x14ac:dyDescent="0.2">
      <c r="A1873" s="41"/>
      <c r="B1873" s="2"/>
      <c r="E1873" s="279"/>
      <c r="F1873" s="280"/>
      <c r="G1873" s="45"/>
      <c r="H1873" s="45"/>
      <c r="I1873" s="278"/>
      <c r="J1873" s="45"/>
      <c r="K1873" s="66"/>
      <c r="L1873" s="66"/>
    </row>
    <row r="1874" spans="1:12" x14ac:dyDescent="0.2">
      <c r="A1874" s="41"/>
      <c r="B1874" s="2"/>
      <c r="E1874" s="279"/>
      <c r="F1874" s="280"/>
      <c r="G1874" s="45"/>
      <c r="H1874" s="45"/>
      <c r="I1874" s="278"/>
      <c r="J1874" s="45"/>
      <c r="K1874" s="66"/>
      <c r="L1874" s="66"/>
    </row>
    <row r="1875" spans="1:12" x14ac:dyDescent="0.2">
      <c r="A1875" s="41"/>
      <c r="B1875" s="2"/>
      <c r="E1875" s="279"/>
      <c r="F1875" s="280"/>
      <c r="G1875" s="45"/>
      <c r="H1875" s="45"/>
      <c r="I1875" s="278"/>
      <c r="J1875" s="45"/>
      <c r="K1875" s="66"/>
      <c r="L1875" s="66"/>
    </row>
    <row r="1876" spans="1:12" x14ac:dyDescent="0.2">
      <c r="A1876" s="41"/>
      <c r="B1876" s="2"/>
      <c r="E1876" s="279"/>
      <c r="F1876" s="280"/>
      <c r="G1876" s="45"/>
      <c r="H1876" s="45"/>
      <c r="I1876" s="278"/>
      <c r="J1876" s="45"/>
      <c r="K1876" s="66"/>
      <c r="L1876" s="66"/>
    </row>
    <row r="1877" spans="1:12" x14ac:dyDescent="0.2">
      <c r="A1877" s="41"/>
      <c r="B1877" s="2"/>
      <c r="E1877" s="279"/>
      <c r="F1877" s="280"/>
      <c r="G1877" s="45"/>
      <c r="H1877" s="45"/>
      <c r="I1877" s="278"/>
      <c r="J1877" s="45"/>
      <c r="K1877" s="66"/>
      <c r="L1877" s="66"/>
    </row>
    <row r="1878" spans="1:12" x14ac:dyDescent="0.2">
      <c r="A1878" s="41"/>
      <c r="B1878" s="2"/>
      <c r="E1878" s="279"/>
      <c r="F1878" s="280"/>
      <c r="G1878" s="45"/>
      <c r="H1878" s="45"/>
      <c r="I1878" s="278"/>
      <c r="J1878" s="45"/>
      <c r="K1878" s="66"/>
      <c r="L1878" s="66"/>
    </row>
    <row r="1879" spans="1:12" x14ac:dyDescent="0.2">
      <c r="A1879" s="41"/>
      <c r="B1879" s="2"/>
      <c r="E1879" s="279"/>
      <c r="F1879" s="280"/>
      <c r="G1879" s="45"/>
      <c r="H1879" s="45"/>
      <c r="I1879" s="278"/>
      <c r="J1879" s="45"/>
      <c r="K1879" s="66"/>
      <c r="L1879" s="66"/>
    </row>
    <row r="1880" spans="1:12" x14ac:dyDescent="0.2">
      <c r="A1880" s="41"/>
      <c r="B1880" s="2"/>
      <c r="E1880" s="279"/>
      <c r="F1880" s="280"/>
      <c r="G1880" s="45"/>
      <c r="H1880" s="45"/>
      <c r="I1880" s="278"/>
      <c r="J1880" s="45"/>
      <c r="K1880" s="66"/>
      <c r="L1880" s="66"/>
    </row>
    <row r="1881" spans="1:12" x14ac:dyDescent="0.2">
      <c r="A1881" s="41"/>
      <c r="B1881" s="2"/>
      <c r="E1881" s="279"/>
      <c r="F1881" s="280"/>
      <c r="G1881" s="45"/>
      <c r="H1881" s="45"/>
      <c r="I1881" s="278"/>
      <c r="J1881" s="45"/>
      <c r="K1881" s="66"/>
      <c r="L1881" s="66"/>
    </row>
    <row r="1882" spans="1:12" x14ac:dyDescent="0.2">
      <c r="A1882" s="41"/>
      <c r="B1882" s="2"/>
      <c r="E1882" s="279"/>
      <c r="F1882" s="280"/>
      <c r="G1882" s="45"/>
      <c r="H1882" s="45"/>
      <c r="I1882" s="278"/>
      <c r="J1882" s="45"/>
      <c r="K1882" s="66"/>
      <c r="L1882" s="66"/>
    </row>
    <row r="1883" spans="1:12" x14ac:dyDescent="0.2">
      <c r="A1883" s="41"/>
      <c r="B1883" s="2"/>
      <c r="E1883" s="279"/>
      <c r="F1883" s="280"/>
      <c r="G1883" s="45"/>
      <c r="H1883" s="45"/>
      <c r="I1883" s="278"/>
      <c r="J1883" s="45"/>
      <c r="K1883" s="66"/>
      <c r="L1883" s="66"/>
    </row>
    <row r="1884" spans="1:12" x14ac:dyDescent="0.2">
      <c r="A1884" s="41"/>
      <c r="B1884" s="2"/>
      <c r="E1884" s="279"/>
      <c r="F1884" s="280"/>
      <c r="G1884" s="45"/>
      <c r="H1884" s="45"/>
      <c r="I1884" s="278"/>
      <c r="J1884" s="45"/>
      <c r="K1884" s="66"/>
      <c r="L1884" s="66"/>
    </row>
    <row r="1885" spans="1:12" x14ac:dyDescent="0.2">
      <c r="A1885" s="41"/>
      <c r="B1885" s="2"/>
      <c r="E1885" s="279"/>
      <c r="F1885" s="280"/>
      <c r="G1885" s="45"/>
      <c r="H1885" s="45"/>
      <c r="I1885" s="278"/>
      <c r="J1885" s="45"/>
      <c r="K1885" s="66"/>
      <c r="L1885" s="66"/>
    </row>
    <row r="1886" spans="1:12" x14ac:dyDescent="0.2">
      <c r="A1886" s="41"/>
      <c r="B1886" s="2"/>
      <c r="E1886" s="279"/>
      <c r="F1886" s="280"/>
      <c r="G1886" s="45"/>
      <c r="H1886" s="45"/>
      <c r="I1886" s="278"/>
      <c r="J1886" s="45"/>
      <c r="K1886" s="66"/>
      <c r="L1886" s="66"/>
    </row>
    <row r="1887" spans="1:12" x14ac:dyDescent="0.2">
      <c r="A1887" s="41"/>
      <c r="B1887" s="2"/>
      <c r="E1887" s="279"/>
      <c r="F1887" s="280"/>
      <c r="G1887" s="45"/>
      <c r="H1887" s="45"/>
      <c r="I1887" s="278"/>
      <c r="J1887" s="45"/>
      <c r="K1887" s="66"/>
      <c r="L1887" s="66"/>
    </row>
    <row r="1888" spans="1:12" x14ac:dyDescent="0.2">
      <c r="A1888" s="41"/>
      <c r="B1888" s="2"/>
      <c r="E1888" s="279"/>
      <c r="F1888" s="280"/>
      <c r="G1888" s="45"/>
      <c r="H1888" s="45"/>
      <c r="I1888" s="278"/>
      <c r="J1888" s="45"/>
      <c r="K1888" s="66"/>
      <c r="L1888" s="66"/>
    </row>
    <row r="1889" spans="1:12" x14ac:dyDescent="0.2">
      <c r="A1889" s="41"/>
      <c r="B1889" s="2"/>
      <c r="E1889" s="279"/>
      <c r="F1889" s="280"/>
      <c r="G1889" s="45"/>
      <c r="H1889" s="45"/>
      <c r="I1889" s="278"/>
      <c r="J1889" s="45"/>
      <c r="K1889" s="66"/>
      <c r="L1889" s="66"/>
    </row>
    <row r="1890" spans="1:12" x14ac:dyDescent="0.2">
      <c r="A1890" s="41"/>
      <c r="B1890" s="2"/>
      <c r="E1890" s="279"/>
      <c r="F1890" s="280"/>
      <c r="G1890" s="45"/>
      <c r="H1890" s="45"/>
      <c r="I1890" s="278"/>
      <c r="J1890" s="45"/>
      <c r="K1890" s="66"/>
      <c r="L1890" s="66"/>
    </row>
    <row r="1891" spans="1:12" x14ac:dyDescent="0.2">
      <c r="A1891" s="41"/>
      <c r="B1891" s="2"/>
      <c r="E1891" s="279"/>
      <c r="F1891" s="280"/>
      <c r="G1891" s="45"/>
      <c r="H1891" s="45"/>
      <c r="I1891" s="278"/>
      <c r="J1891" s="45"/>
      <c r="K1891" s="66"/>
      <c r="L1891" s="66"/>
    </row>
    <row r="1892" spans="1:12" x14ac:dyDescent="0.2">
      <c r="A1892" s="41"/>
      <c r="B1892" s="2"/>
      <c r="E1892" s="279"/>
      <c r="F1892" s="280"/>
      <c r="G1892" s="45"/>
      <c r="H1892" s="45"/>
      <c r="I1892" s="278"/>
      <c r="J1892" s="45"/>
      <c r="K1892" s="66"/>
      <c r="L1892" s="66"/>
    </row>
    <row r="1893" spans="1:12" x14ac:dyDescent="0.2">
      <c r="A1893" s="41"/>
      <c r="B1893" s="2"/>
      <c r="E1893" s="279"/>
      <c r="F1893" s="280"/>
      <c r="G1893" s="45"/>
      <c r="H1893" s="45"/>
      <c r="I1893" s="278"/>
      <c r="J1893" s="45"/>
      <c r="K1893" s="66"/>
      <c r="L1893" s="66"/>
    </row>
    <row r="1894" spans="1:12" x14ac:dyDescent="0.2">
      <c r="A1894" s="41"/>
      <c r="B1894" s="2"/>
      <c r="E1894" s="279"/>
      <c r="F1894" s="280"/>
      <c r="G1894" s="45"/>
      <c r="H1894" s="45"/>
      <c r="I1894" s="278"/>
      <c r="J1894" s="45"/>
      <c r="K1894" s="66"/>
      <c r="L1894" s="66"/>
    </row>
    <row r="1895" spans="1:12" x14ac:dyDescent="0.2">
      <c r="A1895" s="41"/>
      <c r="B1895" s="2"/>
      <c r="E1895" s="279"/>
      <c r="F1895" s="280"/>
      <c r="G1895" s="45"/>
      <c r="H1895" s="45"/>
      <c r="I1895" s="278"/>
      <c r="J1895" s="45"/>
      <c r="K1895" s="66"/>
      <c r="L1895" s="66"/>
    </row>
    <row r="1896" spans="1:12" x14ac:dyDescent="0.2">
      <c r="A1896" s="41"/>
      <c r="B1896" s="2"/>
      <c r="E1896" s="279"/>
      <c r="F1896" s="280"/>
      <c r="G1896" s="45"/>
      <c r="H1896" s="45"/>
      <c r="I1896" s="278"/>
      <c r="J1896" s="45"/>
      <c r="K1896" s="66"/>
      <c r="L1896" s="66"/>
    </row>
    <row r="1897" spans="1:12" x14ac:dyDescent="0.2">
      <c r="A1897" s="41"/>
      <c r="B1897" s="2"/>
      <c r="E1897" s="279"/>
      <c r="F1897" s="280"/>
      <c r="G1897" s="45"/>
      <c r="H1897" s="45"/>
      <c r="I1897" s="278"/>
      <c r="J1897" s="45"/>
      <c r="K1897" s="66"/>
      <c r="L1897" s="66"/>
    </row>
    <row r="1898" spans="1:12" x14ac:dyDescent="0.2">
      <c r="A1898" s="41"/>
      <c r="B1898" s="2"/>
      <c r="E1898" s="279"/>
      <c r="F1898" s="280"/>
      <c r="G1898" s="45"/>
      <c r="H1898" s="45"/>
      <c r="I1898" s="278"/>
      <c r="J1898" s="45"/>
      <c r="K1898" s="66"/>
      <c r="L1898" s="66"/>
    </row>
    <row r="1899" spans="1:12" x14ac:dyDescent="0.2">
      <c r="A1899" s="41"/>
      <c r="B1899" s="2"/>
      <c r="E1899" s="279"/>
      <c r="F1899" s="280"/>
      <c r="G1899" s="45"/>
      <c r="H1899" s="45"/>
      <c r="I1899" s="278"/>
      <c r="J1899" s="45"/>
      <c r="K1899" s="66"/>
      <c r="L1899" s="66"/>
    </row>
    <row r="1900" spans="1:12" x14ac:dyDescent="0.2">
      <c r="A1900" s="41"/>
      <c r="B1900" s="2"/>
      <c r="E1900" s="279"/>
      <c r="F1900" s="280"/>
      <c r="G1900" s="45"/>
      <c r="H1900" s="45"/>
      <c r="I1900" s="278"/>
      <c r="J1900" s="45"/>
      <c r="K1900" s="66"/>
      <c r="L1900" s="66"/>
    </row>
    <row r="1901" spans="1:12" x14ac:dyDescent="0.2">
      <c r="A1901" s="41"/>
      <c r="B1901" s="2"/>
      <c r="E1901" s="279"/>
      <c r="F1901" s="280"/>
      <c r="G1901" s="45"/>
      <c r="H1901" s="45"/>
      <c r="I1901" s="278"/>
      <c r="J1901" s="45"/>
      <c r="K1901" s="66"/>
      <c r="L1901" s="66"/>
    </row>
    <row r="1902" spans="1:12" x14ac:dyDescent="0.2">
      <c r="A1902" s="41"/>
      <c r="B1902" s="2"/>
      <c r="E1902" s="279"/>
      <c r="F1902" s="280"/>
      <c r="G1902" s="45"/>
      <c r="H1902" s="45"/>
      <c r="I1902" s="278"/>
      <c r="J1902" s="45"/>
      <c r="K1902" s="66"/>
      <c r="L1902" s="66"/>
    </row>
    <row r="1903" spans="1:12" x14ac:dyDescent="0.2">
      <c r="A1903" s="41"/>
      <c r="B1903" s="2"/>
      <c r="E1903" s="279"/>
      <c r="F1903" s="280"/>
      <c r="G1903" s="45"/>
      <c r="H1903" s="45"/>
      <c r="I1903" s="278"/>
      <c r="J1903" s="45"/>
      <c r="K1903" s="66"/>
      <c r="L1903" s="66"/>
    </row>
    <row r="1904" spans="1:12" x14ac:dyDescent="0.2">
      <c r="A1904" s="41"/>
      <c r="B1904" s="2"/>
      <c r="E1904" s="279"/>
      <c r="F1904" s="280"/>
      <c r="G1904" s="45"/>
      <c r="H1904" s="45"/>
      <c r="I1904" s="278"/>
      <c r="J1904" s="45"/>
      <c r="K1904" s="66"/>
      <c r="L1904" s="66"/>
    </row>
    <row r="1905" spans="1:12" x14ac:dyDescent="0.2">
      <c r="A1905" s="41"/>
      <c r="B1905" s="2"/>
      <c r="E1905" s="279"/>
      <c r="F1905" s="280"/>
      <c r="G1905" s="45"/>
      <c r="H1905" s="45"/>
      <c r="I1905" s="278"/>
      <c r="J1905" s="45"/>
      <c r="K1905" s="66"/>
      <c r="L1905" s="66"/>
    </row>
    <row r="1906" spans="1:12" x14ac:dyDescent="0.2">
      <c r="A1906" s="41"/>
      <c r="B1906" s="2"/>
      <c r="E1906" s="279"/>
      <c r="F1906" s="280"/>
      <c r="G1906" s="45"/>
      <c r="H1906" s="45"/>
      <c r="I1906" s="278"/>
      <c r="J1906" s="45"/>
      <c r="K1906" s="66"/>
      <c r="L1906" s="66"/>
    </row>
    <row r="1907" spans="1:12" x14ac:dyDescent="0.2">
      <c r="A1907" s="41"/>
      <c r="B1907" s="2"/>
      <c r="E1907" s="279"/>
      <c r="F1907" s="280"/>
      <c r="G1907" s="45"/>
      <c r="H1907" s="45"/>
      <c r="I1907" s="278"/>
      <c r="J1907" s="45"/>
      <c r="K1907" s="66"/>
      <c r="L1907" s="66"/>
    </row>
    <row r="1908" spans="1:12" x14ac:dyDescent="0.2">
      <c r="A1908" s="41"/>
      <c r="B1908" s="2"/>
      <c r="E1908" s="279"/>
      <c r="F1908" s="280"/>
      <c r="G1908" s="45"/>
      <c r="H1908" s="45"/>
      <c r="I1908" s="278"/>
      <c r="J1908" s="45"/>
      <c r="K1908" s="66"/>
      <c r="L1908" s="66"/>
    </row>
    <row r="1909" spans="1:12" x14ac:dyDescent="0.2">
      <c r="A1909" s="41"/>
      <c r="B1909" s="2"/>
      <c r="E1909" s="279"/>
      <c r="F1909" s="280"/>
      <c r="G1909" s="45"/>
      <c r="H1909" s="45"/>
      <c r="I1909" s="278"/>
      <c r="J1909" s="45"/>
      <c r="K1909" s="66"/>
      <c r="L1909" s="66"/>
    </row>
    <row r="1910" spans="1:12" x14ac:dyDescent="0.2">
      <c r="A1910" s="41"/>
      <c r="B1910" s="2"/>
      <c r="E1910" s="279"/>
      <c r="F1910" s="280"/>
      <c r="G1910" s="45"/>
      <c r="H1910" s="45"/>
      <c r="I1910" s="278"/>
      <c r="J1910" s="45"/>
      <c r="K1910" s="66"/>
      <c r="L1910" s="66"/>
    </row>
    <row r="1911" spans="1:12" x14ac:dyDescent="0.2">
      <c r="A1911" s="41"/>
      <c r="B1911" s="2"/>
      <c r="E1911" s="279"/>
      <c r="F1911" s="280"/>
      <c r="G1911" s="45"/>
      <c r="H1911" s="45"/>
      <c r="I1911" s="278"/>
      <c r="J1911" s="45"/>
      <c r="K1911" s="66"/>
      <c r="L1911" s="66"/>
    </row>
    <row r="1912" spans="1:12" x14ac:dyDescent="0.2">
      <c r="A1912" s="41"/>
      <c r="B1912" s="2"/>
      <c r="E1912" s="279"/>
      <c r="F1912" s="280"/>
      <c r="G1912" s="45"/>
      <c r="H1912" s="45"/>
      <c r="I1912" s="278"/>
      <c r="J1912" s="45"/>
      <c r="K1912" s="66"/>
      <c r="L1912" s="66"/>
    </row>
    <row r="1913" spans="1:12" x14ac:dyDescent="0.2">
      <c r="A1913" s="41"/>
      <c r="B1913" s="2"/>
      <c r="E1913" s="279"/>
      <c r="F1913" s="280"/>
      <c r="G1913" s="45"/>
      <c r="H1913" s="45"/>
      <c r="I1913" s="278"/>
      <c r="J1913" s="45"/>
      <c r="K1913" s="66"/>
      <c r="L1913" s="66"/>
    </row>
    <row r="1914" spans="1:12" x14ac:dyDescent="0.2">
      <c r="A1914" s="41"/>
      <c r="B1914" s="2"/>
      <c r="E1914" s="279"/>
      <c r="F1914" s="280"/>
      <c r="G1914" s="45"/>
      <c r="H1914" s="45"/>
      <c r="I1914" s="278"/>
      <c r="J1914" s="45"/>
      <c r="K1914" s="66"/>
      <c r="L1914" s="66"/>
    </row>
    <row r="1915" spans="1:12" x14ac:dyDescent="0.2">
      <c r="A1915" s="41"/>
      <c r="B1915" s="2"/>
      <c r="E1915" s="279"/>
      <c r="F1915" s="280"/>
      <c r="G1915" s="45"/>
      <c r="H1915" s="45"/>
      <c r="I1915" s="278"/>
      <c r="J1915" s="45"/>
      <c r="K1915" s="66"/>
      <c r="L1915" s="66"/>
    </row>
    <row r="1916" spans="1:12" x14ac:dyDescent="0.2">
      <c r="A1916" s="41"/>
      <c r="B1916" s="2"/>
      <c r="E1916" s="279"/>
      <c r="F1916" s="280"/>
      <c r="G1916" s="45"/>
      <c r="H1916" s="45"/>
      <c r="I1916" s="278"/>
      <c r="J1916" s="45"/>
      <c r="K1916" s="66"/>
      <c r="L1916" s="66"/>
    </row>
    <row r="1917" spans="1:12" x14ac:dyDescent="0.2">
      <c r="A1917" s="41"/>
      <c r="B1917" s="2"/>
      <c r="E1917" s="279"/>
      <c r="F1917" s="280"/>
      <c r="G1917" s="45"/>
      <c r="H1917" s="45"/>
      <c r="I1917" s="278"/>
      <c r="J1917" s="45"/>
      <c r="K1917" s="66"/>
      <c r="L1917" s="66"/>
    </row>
    <row r="1918" spans="1:12" x14ac:dyDescent="0.2">
      <c r="A1918" s="41"/>
      <c r="B1918" s="2"/>
      <c r="E1918" s="279"/>
      <c r="F1918" s="280"/>
      <c r="G1918" s="45"/>
      <c r="H1918" s="45"/>
      <c r="I1918" s="278"/>
      <c r="J1918" s="45"/>
      <c r="K1918" s="66"/>
      <c r="L1918" s="66"/>
    </row>
    <row r="1919" spans="1:12" x14ac:dyDescent="0.2">
      <c r="A1919" s="41"/>
      <c r="B1919" s="2"/>
      <c r="E1919" s="279"/>
      <c r="F1919" s="280"/>
      <c r="G1919" s="45"/>
      <c r="H1919" s="45"/>
      <c r="I1919" s="278"/>
      <c r="J1919" s="45"/>
      <c r="K1919" s="66"/>
      <c r="L1919" s="66"/>
    </row>
    <row r="1920" spans="1:12" x14ac:dyDescent="0.2">
      <c r="A1920" s="41"/>
      <c r="B1920" s="2"/>
      <c r="E1920" s="279"/>
      <c r="F1920" s="280"/>
      <c r="G1920" s="45"/>
      <c r="H1920" s="45"/>
      <c r="I1920" s="278"/>
      <c r="J1920" s="45"/>
      <c r="K1920" s="66"/>
      <c r="L1920" s="66"/>
    </row>
    <row r="1921" spans="1:12" x14ac:dyDescent="0.2">
      <c r="A1921" s="41"/>
      <c r="B1921" s="2"/>
      <c r="E1921" s="279"/>
      <c r="F1921" s="280"/>
      <c r="G1921" s="45"/>
      <c r="H1921" s="45"/>
      <c r="I1921" s="278"/>
      <c r="J1921" s="45"/>
      <c r="K1921" s="66"/>
      <c r="L1921" s="66"/>
    </row>
    <row r="1922" spans="1:12" x14ac:dyDescent="0.2">
      <c r="A1922" s="41"/>
      <c r="B1922" s="2"/>
      <c r="E1922" s="279"/>
      <c r="F1922" s="280"/>
      <c r="G1922" s="45"/>
      <c r="H1922" s="45"/>
      <c r="I1922" s="278"/>
      <c r="J1922" s="45"/>
      <c r="K1922" s="66"/>
      <c r="L1922" s="66"/>
    </row>
    <row r="1923" spans="1:12" x14ac:dyDescent="0.2">
      <c r="A1923" s="41"/>
      <c r="B1923" s="2"/>
      <c r="E1923" s="279"/>
      <c r="F1923" s="280"/>
      <c r="G1923" s="45"/>
      <c r="H1923" s="45"/>
      <c r="I1923" s="278"/>
      <c r="J1923" s="45"/>
      <c r="K1923" s="66"/>
      <c r="L1923" s="66"/>
    </row>
    <row r="1924" spans="1:12" x14ac:dyDescent="0.2">
      <c r="A1924" s="41"/>
      <c r="B1924" s="2"/>
      <c r="E1924" s="279"/>
      <c r="F1924" s="280"/>
      <c r="G1924" s="45"/>
      <c r="H1924" s="45"/>
      <c r="I1924" s="278"/>
      <c r="J1924" s="45"/>
      <c r="K1924" s="66"/>
      <c r="L1924" s="66"/>
    </row>
    <row r="1925" spans="1:12" x14ac:dyDescent="0.2">
      <c r="A1925" s="41"/>
      <c r="B1925" s="2"/>
      <c r="E1925" s="279"/>
      <c r="F1925" s="280"/>
      <c r="G1925" s="45"/>
      <c r="H1925" s="45"/>
      <c r="I1925" s="278"/>
      <c r="J1925" s="45"/>
      <c r="K1925" s="66"/>
      <c r="L1925" s="66"/>
    </row>
    <row r="1926" spans="1:12" x14ac:dyDescent="0.2">
      <c r="A1926" s="41"/>
      <c r="B1926" s="2"/>
      <c r="E1926" s="279"/>
      <c r="F1926" s="280"/>
      <c r="G1926" s="45"/>
      <c r="H1926" s="45"/>
      <c r="I1926" s="278"/>
      <c r="J1926" s="45"/>
      <c r="K1926" s="66"/>
      <c r="L1926" s="66"/>
    </row>
    <row r="1927" spans="1:12" x14ac:dyDescent="0.2">
      <c r="A1927" s="41"/>
      <c r="B1927" s="2"/>
      <c r="E1927" s="279"/>
      <c r="F1927" s="280"/>
      <c r="G1927" s="45"/>
      <c r="H1927" s="45"/>
      <c r="I1927" s="278"/>
      <c r="J1927" s="45"/>
      <c r="K1927" s="66"/>
      <c r="L1927" s="66"/>
    </row>
    <row r="1928" spans="1:12" x14ac:dyDescent="0.2">
      <c r="A1928" s="41"/>
      <c r="B1928" s="2"/>
      <c r="E1928" s="279"/>
      <c r="F1928" s="280"/>
      <c r="G1928" s="45"/>
      <c r="H1928" s="45"/>
      <c r="I1928" s="278"/>
      <c r="J1928" s="45"/>
      <c r="K1928" s="66"/>
      <c r="L1928" s="66"/>
    </row>
    <row r="1929" spans="1:12" x14ac:dyDescent="0.2">
      <c r="A1929" s="41"/>
      <c r="B1929" s="2"/>
      <c r="E1929" s="279"/>
      <c r="F1929" s="280"/>
      <c r="G1929" s="45"/>
      <c r="H1929" s="45"/>
      <c r="I1929" s="278"/>
      <c r="J1929" s="45"/>
      <c r="K1929" s="66"/>
      <c r="L1929" s="66"/>
    </row>
    <row r="1930" spans="1:12" x14ac:dyDescent="0.2">
      <c r="A1930" s="41"/>
      <c r="B1930" s="2"/>
      <c r="E1930" s="279"/>
      <c r="F1930" s="280"/>
      <c r="G1930" s="45"/>
      <c r="H1930" s="45"/>
      <c r="I1930" s="278"/>
      <c r="J1930" s="45"/>
      <c r="K1930" s="66"/>
      <c r="L1930" s="66"/>
    </row>
    <row r="1931" spans="1:12" x14ac:dyDescent="0.2">
      <c r="A1931" s="41"/>
      <c r="B1931" s="2"/>
      <c r="E1931" s="279"/>
      <c r="F1931" s="280"/>
      <c r="G1931" s="45"/>
      <c r="H1931" s="45"/>
      <c r="I1931" s="278"/>
      <c r="J1931" s="45"/>
      <c r="K1931" s="66"/>
      <c r="L1931" s="66"/>
    </row>
    <row r="1932" spans="1:12" x14ac:dyDescent="0.2">
      <c r="A1932" s="41"/>
      <c r="B1932" s="2"/>
      <c r="E1932" s="279"/>
      <c r="F1932" s="280"/>
      <c r="G1932" s="45"/>
      <c r="H1932" s="45"/>
      <c r="I1932" s="278"/>
      <c r="J1932" s="45"/>
      <c r="K1932" s="66"/>
      <c r="L1932" s="66"/>
    </row>
    <row r="1933" spans="1:12" x14ac:dyDescent="0.2">
      <c r="A1933" s="41"/>
      <c r="B1933" s="2"/>
      <c r="E1933" s="279"/>
      <c r="F1933" s="280"/>
      <c r="G1933" s="45"/>
      <c r="H1933" s="45"/>
      <c r="I1933" s="278"/>
      <c r="J1933" s="45"/>
      <c r="K1933" s="66"/>
      <c r="L1933" s="66"/>
    </row>
    <row r="1934" spans="1:12" x14ac:dyDescent="0.2">
      <c r="A1934" s="41"/>
      <c r="B1934" s="2"/>
      <c r="E1934" s="279"/>
      <c r="F1934" s="280"/>
      <c r="G1934" s="45"/>
      <c r="H1934" s="45"/>
      <c r="I1934" s="278"/>
      <c r="J1934" s="45"/>
      <c r="K1934" s="66"/>
      <c r="L1934" s="66"/>
    </row>
    <row r="1935" spans="1:12" x14ac:dyDescent="0.2">
      <c r="A1935" s="41"/>
      <c r="B1935" s="2"/>
      <c r="E1935" s="279"/>
      <c r="F1935" s="280"/>
      <c r="G1935" s="45"/>
      <c r="H1935" s="45"/>
      <c r="I1935" s="278"/>
      <c r="J1935" s="45"/>
      <c r="K1935" s="66"/>
      <c r="L1935" s="66"/>
    </row>
    <row r="1936" spans="1:12" x14ac:dyDescent="0.2">
      <c r="A1936" s="41"/>
      <c r="B1936" s="2"/>
      <c r="E1936" s="279"/>
      <c r="F1936" s="280"/>
      <c r="G1936" s="45"/>
      <c r="H1936" s="45"/>
      <c r="I1936" s="278"/>
      <c r="J1936" s="45"/>
      <c r="K1936" s="66"/>
      <c r="L1936" s="66"/>
    </row>
    <row r="1937" spans="1:12" x14ac:dyDescent="0.2">
      <c r="A1937" s="41"/>
      <c r="B1937" s="2"/>
      <c r="E1937" s="279"/>
      <c r="F1937" s="280"/>
      <c r="G1937" s="45"/>
      <c r="H1937" s="45"/>
      <c r="I1937" s="278"/>
      <c r="J1937" s="45"/>
      <c r="K1937" s="66"/>
      <c r="L1937" s="66"/>
    </row>
    <row r="1938" spans="1:12" x14ac:dyDescent="0.2">
      <c r="A1938" s="41"/>
      <c r="B1938" s="2"/>
      <c r="E1938" s="279"/>
      <c r="F1938" s="280"/>
      <c r="G1938" s="45"/>
      <c r="H1938" s="45"/>
      <c r="I1938" s="278"/>
      <c r="J1938" s="45"/>
      <c r="K1938" s="66"/>
      <c r="L1938" s="66"/>
    </row>
    <row r="1939" spans="1:12" x14ac:dyDescent="0.2">
      <c r="A1939" s="41"/>
      <c r="B1939" s="2"/>
      <c r="E1939" s="279"/>
      <c r="F1939" s="280"/>
      <c r="G1939" s="45"/>
      <c r="H1939" s="45"/>
      <c r="I1939" s="278"/>
      <c r="J1939" s="45"/>
      <c r="K1939" s="66"/>
      <c r="L1939" s="66"/>
    </row>
    <row r="1940" spans="1:12" x14ac:dyDescent="0.2">
      <c r="A1940" s="41"/>
      <c r="B1940" s="2"/>
      <c r="E1940" s="279"/>
      <c r="F1940" s="280"/>
      <c r="G1940" s="45"/>
      <c r="H1940" s="45"/>
      <c r="I1940" s="278"/>
      <c r="J1940" s="45"/>
      <c r="K1940" s="66"/>
      <c r="L1940" s="66"/>
    </row>
    <row r="1941" spans="1:12" x14ac:dyDescent="0.2">
      <c r="A1941" s="41"/>
      <c r="B1941" s="2"/>
      <c r="E1941" s="279"/>
      <c r="F1941" s="280"/>
      <c r="G1941" s="45"/>
      <c r="H1941" s="45"/>
      <c r="I1941" s="278"/>
      <c r="J1941" s="45"/>
      <c r="K1941" s="66"/>
      <c r="L1941" s="66"/>
    </row>
    <row r="1942" spans="1:12" x14ac:dyDescent="0.2">
      <c r="A1942" s="41"/>
      <c r="B1942" s="2"/>
      <c r="E1942" s="279"/>
      <c r="F1942" s="280"/>
      <c r="G1942" s="45"/>
      <c r="H1942" s="45"/>
      <c r="I1942" s="278"/>
      <c r="J1942" s="45"/>
      <c r="K1942" s="66"/>
      <c r="L1942" s="66"/>
    </row>
    <row r="1943" spans="1:12" x14ac:dyDescent="0.2">
      <c r="A1943" s="41"/>
      <c r="B1943" s="2"/>
      <c r="E1943" s="279"/>
      <c r="F1943" s="280"/>
      <c r="G1943" s="45"/>
      <c r="H1943" s="45"/>
      <c r="I1943" s="278"/>
      <c r="J1943" s="45"/>
      <c r="K1943" s="66"/>
      <c r="L1943" s="66"/>
    </row>
    <row r="1944" spans="1:12" x14ac:dyDescent="0.2">
      <c r="A1944" s="41"/>
      <c r="B1944" s="2"/>
      <c r="E1944" s="279"/>
      <c r="F1944" s="280"/>
      <c r="G1944" s="45"/>
      <c r="H1944" s="45"/>
      <c r="I1944" s="278"/>
      <c r="J1944" s="45"/>
      <c r="K1944" s="66"/>
      <c r="L1944" s="66"/>
    </row>
    <row r="1945" spans="1:12" x14ac:dyDescent="0.2">
      <c r="A1945" s="41"/>
      <c r="B1945" s="2"/>
      <c r="E1945" s="279"/>
      <c r="F1945" s="280"/>
      <c r="G1945" s="45"/>
      <c r="H1945" s="45"/>
      <c r="I1945" s="278"/>
      <c r="J1945" s="45"/>
      <c r="K1945" s="66"/>
      <c r="L1945" s="66"/>
    </row>
    <row r="1946" spans="1:12" x14ac:dyDescent="0.2">
      <c r="A1946" s="41"/>
      <c r="B1946" s="2"/>
      <c r="E1946" s="279"/>
      <c r="F1946" s="280"/>
      <c r="G1946" s="45"/>
      <c r="H1946" s="45"/>
      <c r="I1946" s="278"/>
      <c r="J1946" s="45"/>
      <c r="K1946" s="66"/>
      <c r="L1946" s="66"/>
    </row>
    <row r="1947" spans="1:12" x14ac:dyDescent="0.2">
      <c r="A1947" s="41"/>
      <c r="B1947" s="2"/>
      <c r="E1947" s="279"/>
      <c r="F1947" s="280"/>
      <c r="G1947" s="45"/>
      <c r="H1947" s="45"/>
      <c r="I1947" s="278"/>
      <c r="J1947" s="45"/>
      <c r="K1947" s="66"/>
      <c r="L1947" s="66"/>
    </row>
    <row r="1948" spans="1:12" x14ac:dyDescent="0.2">
      <c r="A1948" s="41"/>
      <c r="B1948" s="2"/>
      <c r="E1948" s="279"/>
      <c r="F1948" s="280"/>
      <c r="G1948" s="45"/>
      <c r="H1948" s="45"/>
      <c r="I1948" s="278"/>
      <c r="J1948" s="45"/>
      <c r="K1948" s="66"/>
      <c r="L1948" s="66"/>
    </row>
    <row r="1949" spans="1:12" x14ac:dyDescent="0.2">
      <c r="A1949" s="41"/>
      <c r="B1949" s="2"/>
      <c r="E1949" s="279"/>
      <c r="F1949" s="280"/>
      <c r="G1949" s="45"/>
      <c r="H1949" s="45"/>
      <c r="I1949" s="278"/>
      <c r="J1949" s="45"/>
      <c r="K1949" s="66"/>
      <c r="L1949" s="66"/>
    </row>
    <row r="1950" spans="1:12" x14ac:dyDescent="0.2">
      <c r="A1950" s="41"/>
      <c r="B1950" s="2"/>
      <c r="E1950" s="279"/>
      <c r="F1950" s="280"/>
      <c r="G1950" s="45"/>
      <c r="H1950" s="45"/>
      <c r="I1950" s="278"/>
      <c r="J1950" s="45"/>
      <c r="K1950" s="66"/>
      <c r="L1950" s="66"/>
    </row>
    <row r="1951" spans="1:12" x14ac:dyDescent="0.2">
      <c r="A1951" s="41"/>
      <c r="B1951" s="2"/>
      <c r="E1951" s="279"/>
      <c r="F1951" s="280"/>
      <c r="G1951" s="45"/>
      <c r="H1951" s="45"/>
      <c r="I1951" s="278"/>
      <c r="J1951" s="45"/>
      <c r="K1951" s="66"/>
      <c r="L1951" s="66"/>
    </row>
    <row r="1952" spans="1:12" x14ac:dyDescent="0.2">
      <c r="A1952" s="41"/>
      <c r="B1952" s="2"/>
      <c r="E1952" s="279"/>
      <c r="F1952" s="280"/>
      <c r="G1952" s="45"/>
      <c r="H1952" s="45"/>
      <c r="I1952" s="278"/>
      <c r="J1952" s="45"/>
      <c r="K1952" s="66"/>
      <c r="L1952" s="66"/>
    </row>
    <row r="1953" spans="1:9" x14ac:dyDescent="0.2">
      <c r="A1953" s="41"/>
      <c r="B1953" s="2"/>
      <c r="E1953" s="279"/>
      <c r="F1953" s="280"/>
      <c r="G1953" s="45"/>
      <c r="H1953" s="45"/>
      <c r="I1953" s="278"/>
    </row>
  </sheetData>
  <sheetProtection algorithmName="SHA-512" hashValue="DYyHiOMvEop9rE0qhe2IQ510ApoU0rGZ8yAKe1ly+0nz0OquGKcWR1gNA2u3GLeLLcOE/R0JsEWVBMl5cFuIXw==" saltValue="HfFMexTuCQqfD1w9HauQyw==" spinCount="100000" sheet="1" objects="1" scenarios="1"/>
  <protectedRanges>
    <protectedRange sqref="G17:G18 H121:H123 G167:G168 H135:H136 H37:H44 H48:H50 H28:H33 E64:E66 G64:G66 D75:E80 G75:G80 D89:E89 G89 H127:H130 H101:H105 H109:H111 G120 F150:G157 H60 G59 E59 H172:H173 C146:C149 E146:E149 E120 H90:H95" name="Bereich1"/>
    <protectedRange sqref="H131" name="Bereich1_2"/>
    <protectedRange sqref="H96" name="Bereich1_1"/>
  </protectedRanges>
  <mergeCells count="102">
    <mergeCell ref="M166:N173"/>
    <mergeCell ref="A4:L4"/>
    <mergeCell ref="B176:G176"/>
    <mergeCell ref="B140:G140"/>
    <mergeCell ref="E100:G100"/>
    <mergeCell ref="B100:D100"/>
    <mergeCell ref="B111:D111"/>
    <mergeCell ref="B106:G106"/>
    <mergeCell ref="B108:I108"/>
    <mergeCell ref="B110:D110"/>
    <mergeCell ref="B109:D109"/>
    <mergeCell ref="B112:G112"/>
    <mergeCell ref="B119:I119"/>
    <mergeCell ref="B120:D120"/>
    <mergeCell ref="B37:D37"/>
    <mergeCell ref="B40:D40"/>
    <mergeCell ref="K114:L114"/>
    <mergeCell ref="K22:L22"/>
    <mergeCell ref="B39:D39"/>
    <mergeCell ref="B92:D92"/>
    <mergeCell ref="A14:C14"/>
    <mergeCell ref="B81:G81"/>
    <mergeCell ref="C74:G74"/>
    <mergeCell ref="B27:I27"/>
    <mergeCell ref="K142:L142"/>
    <mergeCell ref="A145:I145"/>
    <mergeCell ref="A158:E158"/>
    <mergeCell ref="K53:L53"/>
    <mergeCell ref="K83:L83"/>
    <mergeCell ref="B103:D103"/>
    <mergeCell ref="B102:D102"/>
    <mergeCell ref="B101:D101"/>
    <mergeCell ref="B73:I73"/>
    <mergeCell ref="B7:I7"/>
    <mergeCell ref="A12:G12"/>
    <mergeCell ref="B121:D121"/>
    <mergeCell ref="B97:G97"/>
    <mergeCell ref="A16:G16"/>
    <mergeCell ref="A15:F15"/>
    <mergeCell ref="A18:C18"/>
    <mergeCell ref="A13:C13"/>
    <mergeCell ref="B84:D84"/>
    <mergeCell ref="B88:I88"/>
    <mergeCell ref="B94:D94"/>
    <mergeCell ref="B91:D91"/>
    <mergeCell ref="B90:D90"/>
    <mergeCell ref="A19:F19"/>
    <mergeCell ref="A17:C17"/>
    <mergeCell ref="B65:D65"/>
    <mergeCell ref="B64:D64"/>
    <mergeCell ref="B41:D41"/>
    <mergeCell ref="B45:G45"/>
    <mergeCell ref="B43:D43"/>
    <mergeCell ref="B42:D42"/>
    <mergeCell ref="A178:H178"/>
    <mergeCell ref="B136:D136"/>
    <mergeCell ref="B174:G174"/>
    <mergeCell ref="B122:D122"/>
    <mergeCell ref="B23:D23"/>
    <mergeCell ref="B38:D38"/>
    <mergeCell ref="B36:I36"/>
    <mergeCell ref="B31:D31"/>
    <mergeCell ref="B29:D29"/>
    <mergeCell ref="B30:D30"/>
    <mergeCell ref="B32:D32"/>
    <mergeCell ref="B33:D33"/>
    <mergeCell ref="B44:D44"/>
    <mergeCell ref="B66:D66"/>
    <mergeCell ref="B93:D93"/>
    <mergeCell ref="B95:D95"/>
    <mergeCell ref="B51:G51"/>
    <mergeCell ref="B58:I58"/>
    <mergeCell ref="B61:G61"/>
    <mergeCell ref="B63:I63"/>
    <mergeCell ref="B67:G67"/>
    <mergeCell ref="B47:I47"/>
    <mergeCell ref="B50:D50"/>
    <mergeCell ref="B160:G160"/>
    <mergeCell ref="A6:L6"/>
    <mergeCell ref="A8:L8"/>
    <mergeCell ref="B167:D167"/>
    <mergeCell ref="B169:G169"/>
    <mergeCell ref="B172:G172"/>
    <mergeCell ref="B171:I171"/>
    <mergeCell ref="B132:G132"/>
    <mergeCell ref="B162:D162"/>
    <mergeCell ref="B115:D115"/>
    <mergeCell ref="B54:D54"/>
    <mergeCell ref="B166:I166"/>
    <mergeCell ref="B124:G124"/>
    <mergeCell ref="B126:I126"/>
    <mergeCell ref="B130:D130"/>
    <mergeCell ref="B127:D127"/>
    <mergeCell ref="B123:D123"/>
    <mergeCell ref="B99:I99"/>
    <mergeCell ref="B10:L10"/>
    <mergeCell ref="B105:D105"/>
    <mergeCell ref="B104:D104"/>
    <mergeCell ref="B49:D49"/>
    <mergeCell ref="B48:D48"/>
    <mergeCell ref="B28:D28"/>
    <mergeCell ref="B34:G34"/>
  </mergeCells>
  <phoneticPr fontId="0" type="noConversion"/>
  <conditionalFormatting sqref="H28:H33">
    <cfRule type="cellIs" dxfId="101" priority="85" stopIfTrue="1" operator="equal">
      <formula>""""""</formula>
    </cfRule>
    <cfRule type="cellIs" dxfId="100" priority="86" stopIfTrue="1" operator="notEqual">
      <formula>""""""</formula>
    </cfRule>
  </conditionalFormatting>
  <conditionalFormatting sqref="E76:E78 E80">
    <cfRule type="cellIs" dxfId="99" priority="63" stopIfTrue="1" operator="equal">
      <formula>0</formula>
    </cfRule>
    <cfRule type="cellIs" dxfId="98" priority="64" stopIfTrue="1" operator="notEqual">
      <formula>0</formula>
    </cfRule>
  </conditionalFormatting>
  <conditionalFormatting sqref="H120">
    <cfRule type="cellIs" dxfId="97" priority="41" stopIfTrue="1" operator="equal">
      <formula>""""""</formula>
    </cfRule>
    <cfRule type="cellIs" dxfId="96" priority="42" stopIfTrue="1" operator="notEqual">
      <formula>""""""</formula>
    </cfRule>
  </conditionalFormatting>
  <conditionalFormatting sqref="H37:H44">
    <cfRule type="cellIs" dxfId="95" priority="11" stopIfTrue="1" operator="equal">
      <formula>""""""</formula>
    </cfRule>
    <cfRule type="cellIs" dxfId="94" priority="12" stopIfTrue="1" operator="notEqual">
      <formula>""""""</formula>
    </cfRule>
  </conditionalFormatting>
  <conditionalFormatting sqref="E79">
    <cfRule type="cellIs" dxfId="93" priority="1" stopIfTrue="1" operator="equal">
      <formula>0</formula>
    </cfRule>
    <cfRule type="cellIs" dxfId="92" priority="2" stopIfTrue="1" operator="notEqual">
      <formula>0</formula>
    </cfRule>
  </conditionalFormatting>
  <printOptions horizontalCentered="1"/>
  <pageMargins left="0.78740157480314965" right="0.78740157480314965" top="0.78740157480314965" bottom="0.78740157480314965" header="0.31496062992125984" footer="0.47244094488188981"/>
  <pageSetup paperSize="9" scale="85" fitToHeight="0"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53" max="11" man="1"/>
  </rowBreaks>
  <ignoredErrors>
    <ignoredError sqref="A50"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15A3-C5BD-4E96-8204-132E33F79D91}">
  <dimension ref="A1:P1953"/>
  <sheetViews>
    <sheetView showGridLines="0" topLeftCell="A85" zoomScaleNormal="100" zoomScaleSheetLayoutView="100" zoomScalePageLayoutView="115" workbookViewId="0">
      <selection activeCell="B112" sqref="B112:G112"/>
    </sheetView>
  </sheetViews>
  <sheetFormatPr baseColWidth="10" defaultColWidth="11.42578125" defaultRowHeight="12.75" x14ac:dyDescent="0.2"/>
  <cols>
    <col min="1" max="1" width="14.28515625" style="1" customWidth="1"/>
    <col min="2" max="2" width="39.28515625" style="205" customWidth="1"/>
    <col min="3" max="3" width="21.28515625" style="2" customWidth="1"/>
    <col min="4" max="4" width="17.140625" style="2" customWidth="1"/>
    <col min="5" max="5" width="12.28515625" style="3" customWidth="1"/>
    <col min="6" max="6" width="20.42578125" style="31" customWidth="1"/>
    <col min="7" max="7" width="21.28515625" style="43" customWidth="1"/>
    <col min="8" max="8" width="19.28515625" style="43" customWidth="1"/>
    <col min="9" max="9" width="17" style="46" customWidth="1"/>
    <col min="10" max="10" width="1.7109375" style="43" customWidth="1"/>
    <col min="11" max="12" width="6.5703125" style="42" customWidth="1"/>
    <col min="13" max="13" width="5.7109375" style="43" customWidth="1"/>
    <col min="14" max="14" width="10.42578125" style="43" customWidth="1"/>
    <col min="15" max="16384" width="11.42578125" style="43"/>
  </cols>
  <sheetData>
    <row r="1" spans="1:12" ht="18" x14ac:dyDescent="0.2">
      <c r="A1" s="203" t="s">
        <v>356</v>
      </c>
      <c r="B1" s="203" t="s">
        <v>467</v>
      </c>
      <c r="C1" s="203"/>
      <c r="D1" s="203"/>
      <c r="F1" s="4"/>
      <c r="G1" s="61"/>
      <c r="I1" s="61"/>
    </row>
    <row r="2" spans="1:12" ht="18" x14ac:dyDescent="0.2">
      <c r="A2" s="4" t="str">
        <f>Übersicht!B2</f>
        <v>Südthüringen-Unterfranken-Netz (SUN) Los B</v>
      </c>
      <c r="B2" s="331"/>
      <c r="C2" s="5"/>
      <c r="D2" s="5"/>
      <c r="G2" s="62"/>
      <c r="H2" s="62"/>
      <c r="I2" s="62"/>
    </row>
    <row r="3" spans="1:12" s="135" customFormat="1" ht="15" customHeight="1" x14ac:dyDescent="0.2">
      <c r="A3" s="131" t="s">
        <v>468</v>
      </c>
      <c r="B3" s="204"/>
      <c r="C3" s="132"/>
      <c r="D3" s="132"/>
      <c r="E3" s="133"/>
      <c r="F3" s="132"/>
      <c r="G3" s="132"/>
      <c r="H3" s="132"/>
      <c r="I3" s="134"/>
      <c r="K3" s="136"/>
      <c r="L3" s="136"/>
    </row>
    <row r="4" spans="1:12" s="29" customFormat="1" ht="12.75" customHeight="1" x14ac:dyDescent="0.2">
      <c r="A4" s="860" t="s">
        <v>499</v>
      </c>
      <c r="B4" s="860"/>
      <c r="C4" s="860"/>
      <c r="D4" s="860"/>
      <c r="E4" s="860"/>
      <c r="F4" s="860"/>
      <c r="G4" s="860"/>
      <c r="H4" s="860"/>
      <c r="I4" s="860"/>
      <c r="J4" s="860"/>
      <c r="K4" s="860"/>
      <c r="L4" s="860"/>
    </row>
    <row r="5" spans="1:12" ht="15" customHeight="1" x14ac:dyDescent="0.2">
      <c r="A5" s="215"/>
      <c r="B5" s="2"/>
    </row>
    <row r="6" spans="1:12" s="10" customFormat="1" ht="15" customHeight="1" x14ac:dyDescent="0.2">
      <c r="A6" s="812" t="str">
        <f>Übersicht!B5</f>
        <v>Nur grün hinterlegte Felder sind vom Bieter auszufüllen.</v>
      </c>
      <c r="B6" s="812"/>
      <c r="C6" s="812"/>
      <c r="D6" s="812"/>
      <c r="E6" s="812"/>
      <c r="F6" s="812"/>
      <c r="G6" s="812"/>
      <c r="H6" s="812"/>
      <c r="I6" s="812"/>
      <c r="J6" s="812"/>
      <c r="K6" s="812"/>
      <c r="L6" s="812"/>
    </row>
    <row r="7" spans="1:12" s="129" customFormat="1" ht="24.75" customHeight="1" thickBot="1" x14ac:dyDescent="0.25">
      <c r="A7" s="433" t="str">
        <f>Übersicht!B7</f>
        <v>Bieter:</v>
      </c>
      <c r="B7" s="808">
        <f>Übersicht!C7</f>
        <v>0</v>
      </c>
      <c r="C7" s="808"/>
      <c r="D7" s="808"/>
      <c r="E7" s="808"/>
      <c r="F7" s="808"/>
      <c r="G7" s="808"/>
      <c r="H7" s="808"/>
      <c r="I7" s="808"/>
      <c r="K7" s="130"/>
      <c r="L7" s="130"/>
    </row>
    <row r="8" spans="1:12" s="19" customFormat="1" ht="43.5" customHeight="1" thickBot="1" x14ac:dyDescent="0.25">
      <c r="A8" s="818" t="s">
        <v>28</v>
      </c>
      <c r="B8" s="819"/>
      <c r="C8" s="819"/>
      <c r="D8" s="819"/>
      <c r="E8" s="819"/>
      <c r="F8" s="819"/>
      <c r="G8" s="819"/>
      <c r="H8" s="819"/>
      <c r="I8" s="819"/>
      <c r="J8" s="819"/>
      <c r="K8" s="819"/>
      <c r="L8" s="820"/>
    </row>
    <row r="9" spans="1:12" s="18" customFormat="1" ht="15" customHeight="1" x14ac:dyDescent="0.2">
      <c r="A9" s="21"/>
      <c r="B9" s="13"/>
      <c r="C9" s="13"/>
      <c r="D9" s="13"/>
      <c r="E9" s="14"/>
      <c r="F9" s="15"/>
      <c r="G9" s="16"/>
      <c r="H9" s="20"/>
      <c r="I9" s="50"/>
      <c r="K9" s="65"/>
      <c r="L9" s="65"/>
    </row>
    <row r="10" spans="1:12" s="19" customFormat="1" ht="18" customHeight="1" x14ac:dyDescent="0.2">
      <c r="A10" s="224"/>
      <c r="B10" s="836" t="s">
        <v>472</v>
      </c>
      <c r="C10" s="836"/>
      <c r="D10" s="836"/>
      <c r="E10" s="836"/>
      <c r="F10" s="836"/>
      <c r="G10" s="836"/>
      <c r="H10" s="836"/>
      <c r="I10" s="836"/>
      <c r="J10" s="836"/>
      <c r="K10" s="836"/>
      <c r="L10" s="836"/>
    </row>
    <row r="11" spans="1:12" s="19" customFormat="1" ht="9.9499999999999993" customHeight="1" x14ac:dyDescent="0.2">
      <c r="A11" s="225"/>
      <c r="B11" s="226"/>
      <c r="C11" s="226"/>
      <c r="D11" s="226"/>
      <c r="E11" s="227"/>
      <c r="F11" s="228"/>
      <c r="G11" s="229"/>
      <c r="H11" s="229"/>
      <c r="I11" s="49"/>
      <c r="K11" s="42"/>
      <c r="L11" s="42"/>
    </row>
    <row r="12" spans="1:12" s="19" customFormat="1" ht="18" customHeight="1" x14ac:dyDescent="0.2">
      <c r="A12" s="849"/>
      <c r="B12" s="850"/>
      <c r="C12" s="850"/>
      <c r="D12" s="850"/>
      <c r="E12" s="850"/>
      <c r="F12" s="850"/>
      <c r="G12" s="851"/>
      <c r="H12" s="49"/>
      <c r="J12" s="42"/>
      <c r="K12" s="42"/>
    </row>
    <row r="13" spans="1:12" s="57" customFormat="1" ht="18" customHeight="1" x14ac:dyDescent="0.2">
      <c r="A13" s="814" t="s">
        <v>342</v>
      </c>
      <c r="B13" s="814"/>
      <c r="C13" s="814"/>
      <c r="D13" s="54"/>
      <c r="E13" s="55" t="s">
        <v>21</v>
      </c>
      <c r="F13" s="218"/>
      <c r="G13" s="355">
        <v>14711.2</v>
      </c>
      <c r="H13" s="342"/>
      <c r="J13" s="67"/>
      <c r="K13" s="67"/>
    </row>
    <row r="14" spans="1:12" s="57" customFormat="1" ht="18" customHeight="1" x14ac:dyDescent="0.2">
      <c r="A14" s="814" t="s">
        <v>364</v>
      </c>
      <c r="B14" s="814"/>
      <c r="C14" s="814"/>
      <c r="D14" s="352"/>
      <c r="E14" s="55" t="s">
        <v>21</v>
      </c>
      <c r="F14" s="353"/>
      <c r="G14" s="355">
        <v>0</v>
      </c>
      <c r="H14" s="345"/>
      <c r="J14" s="67"/>
      <c r="K14" s="67"/>
    </row>
    <row r="15" spans="1:12" s="19" customFormat="1" ht="18" customHeight="1" x14ac:dyDescent="0.2">
      <c r="A15" s="824"/>
      <c r="B15" s="825"/>
      <c r="C15" s="825"/>
      <c r="D15" s="825"/>
      <c r="E15" s="825"/>
      <c r="F15" s="826"/>
      <c r="G15" s="219">
        <f>SUM(G13:G14)</f>
        <v>14711.2</v>
      </c>
      <c r="H15" s="49"/>
      <c r="J15" s="42"/>
      <c r="K15" s="42"/>
    </row>
    <row r="16" spans="1:12" s="19" customFormat="1" ht="18" customHeight="1" x14ac:dyDescent="0.2">
      <c r="A16" s="849"/>
      <c r="B16" s="850"/>
      <c r="C16" s="850"/>
      <c r="D16" s="850"/>
      <c r="E16" s="850"/>
      <c r="F16" s="850"/>
      <c r="G16" s="851"/>
      <c r="H16" s="49"/>
      <c r="J16" s="42"/>
      <c r="K16" s="42"/>
    </row>
    <row r="17" spans="1:16" s="57" customFormat="1" ht="18" customHeight="1" x14ac:dyDescent="0.2">
      <c r="A17" s="852" t="s">
        <v>58</v>
      </c>
      <c r="B17" s="852"/>
      <c r="C17" s="852"/>
      <c r="D17" s="54"/>
      <c r="E17" s="55" t="s">
        <v>48</v>
      </c>
      <c r="F17" s="218"/>
      <c r="G17" s="220"/>
      <c r="H17" s="56"/>
      <c r="J17" s="67"/>
      <c r="K17" s="67"/>
    </row>
    <row r="18" spans="1:16" s="57" customFormat="1" ht="18" customHeight="1" x14ac:dyDescent="0.2">
      <c r="A18" s="852" t="s">
        <v>59</v>
      </c>
      <c r="B18" s="852"/>
      <c r="C18" s="852"/>
      <c r="D18" s="221"/>
      <c r="E18" s="55" t="s">
        <v>60</v>
      </c>
      <c r="F18" s="222"/>
      <c r="G18" s="220"/>
      <c r="H18" s="56"/>
      <c r="J18" s="67"/>
      <c r="K18" s="67"/>
    </row>
    <row r="19" spans="1:16" s="19" customFormat="1" ht="18" customHeight="1" x14ac:dyDescent="0.2">
      <c r="A19" s="824"/>
      <c r="B19" s="825"/>
      <c r="C19" s="825"/>
      <c r="D19" s="825"/>
      <c r="E19" s="825"/>
      <c r="F19" s="826"/>
      <c r="G19" s="219">
        <f>SUM(G17:G18)</f>
        <v>0</v>
      </c>
      <c r="H19" s="49"/>
      <c r="J19" s="42"/>
      <c r="K19" s="42"/>
    </row>
    <row r="20" spans="1:16" s="19" customFormat="1" ht="18" customHeight="1" x14ac:dyDescent="0.2">
      <c r="A20" s="322"/>
      <c r="B20" s="322"/>
      <c r="C20" s="322"/>
      <c r="D20" s="322"/>
      <c r="E20" s="322"/>
      <c r="F20" s="322"/>
      <c r="G20" s="323"/>
      <c r="H20" s="49"/>
      <c r="J20" s="42"/>
      <c r="K20" s="42"/>
    </row>
    <row r="21" spans="1:16" s="24" customFormat="1" ht="10.5" customHeight="1" x14ac:dyDescent="0.2">
      <c r="A21" s="314"/>
      <c r="B21" s="348"/>
      <c r="C21" s="348"/>
      <c r="D21" s="348"/>
      <c r="E21" s="348"/>
      <c r="F21" s="348"/>
      <c r="G21" s="313"/>
      <c r="H21" s="309"/>
      <c r="I21" s="309"/>
      <c r="K21" s="309"/>
      <c r="L21" s="309"/>
    </row>
    <row r="22" spans="1:16" s="24" customFormat="1" ht="15.75" customHeight="1" x14ac:dyDescent="0.2">
      <c r="A22" s="314"/>
      <c r="B22" s="348"/>
      <c r="C22" s="348"/>
      <c r="D22" s="348"/>
      <c r="E22" s="348"/>
      <c r="F22" s="348"/>
      <c r="G22" s="313"/>
      <c r="H22" s="309"/>
      <c r="I22" s="309"/>
      <c r="K22" s="853" t="s">
        <v>261</v>
      </c>
      <c r="L22" s="853"/>
    </row>
    <row r="23" spans="1:16" s="24" customFormat="1" ht="41.25" customHeight="1" x14ac:dyDescent="0.2">
      <c r="A23" s="312" t="s">
        <v>2</v>
      </c>
      <c r="B23" s="841" t="s">
        <v>3</v>
      </c>
      <c r="C23" s="841"/>
      <c r="D23" s="841"/>
      <c r="E23" s="697" t="s">
        <v>18</v>
      </c>
      <c r="F23" s="697" t="s">
        <v>1</v>
      </c>
      <c r="G23" s="697" t="s">
        <v>29</v>
      </c>
      <c r="H23" s="697" t="s">
        <v>30</v>
      </c>
      <c r="I23" s="697" t="s">
        <v>69</v>
      </c>
      <c r="J23" s="315"/>
      <c r="K23" s="697" t="s">
        <v>262</v>
      </c>
      <c r="L23" s="697" t="s">
        <v>263</v>
      </c>
      <c r="N23" s="170" t="s">
        <v>322</v>
      </c>
    </row>
    <row r="24" spans="1:16" s="45" customFormat="1" ht="7.5" customHeight="1" x14ac:dyDescent="0.2">
      <c r="A24" s="225" t="s">
        <v>2</v>
      </c>
      <c r="B24" s="226" t="s">
        <v>3</v>
      </c>
      <c r="C24" s="226"/>
      <c r="D24" s="226"/>
      <c r="E24" s="227" t="s">
        <v>18</v>
      </c>
      <c r="F24" s="228" t="s">
        <v>1</v>
      </c>
      <c r="G24" s="229" t="s">
        <v>29</v>
      </c>
      <c r="H24" s="229" t="s">
        <v>30</v>
      </c>
      <c r="I24" s="52"/>
      <c r="K24" s="66"/>
      <c r="L24" s="66"/>
    </row>
    <row r="25" spans="1:16" ht="18" customHeight="1" x14ac:dyDescent="0.2">
      <c r="A25" s="224" t="s">
        <v>9</v>
      </c>
      <c r="B25" s="693" t="s">
        <v>94</v>
      </c>
      <c r="C25" s="693"/>
      <c r="D25" s="693"/>
      <c r="E25" s="230"/>
      <c r="F25" s="231"/>
      <c r="G25" s="232"/>
      <c r="H25" s="232"/>
      <c r="I25" s="232"/>
      <c r="J25" s="233"/>
      <c r="K25" s="234"/>
      <c r="L25" s="234"/>
      <c r="M25" s="234"/>
      <c r="N25" s="234"/>
    </row>
    <row r="26" spans="1:16" ht="9.9499999999999993" customHeight="1" x14ac:dyDescent="0.2">
      <c r="A26" s="225"/>
      <c r="B26" s="226"/>
      <c r="C26" s="226"/>
      <c r="D26" s="226"/>
      <c r="E26" s="227"/>
      <c r="F26" s="228"/>
      <c r="G26" s="229"/>
      <c r="H26" s="229"/>
      <c r="I26" s="47"/>
      <c r="J26" s="45"/>
      <c r="K26" s="66"/>
      <c r="L26" s="66"/>
    </row>
    <row r="27" spans="1:16" ht="18" customHeight="1" x14ac:dyDescent="0.2">
      <c r="A27" s="216" t="s">
        <v>5</v>
      </c>
      <c r="B27" s="842" t="s">
        <v>95</v>
      </c>
      <c r="C27" s="843"/>
      <c r="D27" s="843"/>
      <c r="E27" s="843"/>
      <c r="F27" s="843"/>
      <c r="G27" s="843"/>
      <c r="H27" s="843"/>
      <c r="I27" s="844"/>
      <c r="M27" s="19"/>
      <c r="N27" s="19"/>
      <c r="O27" s="19"/>
      <c r="P27" s="19"/>
    </row>
    <row r="28" spans="1:16" s="24" customFormat="1" ht="18" customHeight="1" x14ac:dyDescent="0.2">
      <c r="A28" s="217" t="s">
        <v>11</v>
      </c>
      <c r="B28" s="833" t="s">
        <v>63</v>
      </c>
      <c r="C28" s="834"/>
      <c r="D28" s="835"/>
      <c r="E28" s="54"/>
      <c r="F28" s="53"/>
      <c r="G28" s="218"/>
      <c r="H28" s="236"/>
      <c r="I28" s="237">
        <f>IF($G$15=0,0,ROUND(H28/FplkmBS1,3))</f>
        <v>0</v>
      </c>
      <c r="K28" s="317" t="s">
        <v>71</v>
      </c>
      <c r="L28" s="316"/>
      <c r="M28" s="19"/>
      <c r="N28" s="434"/>
      <c r="O28" s="19"/>
      <c r="P28" s="19"/>
    </row>
    <row r="29" spans="1:16" s="24" customFormat="1" ht="18" customHeight="1" x14ac:dyDescent="0.2">
      <c r="A29" s="217" t="s">
        <v>10</v>
      </c>
      <c r="B29" s="833" t="s">
        <v>62</v>
      </c>
      <c r="C29" s="834"/>
      <c r="D29" s="835"/>
      <c r="E29" s="54"/>
      <c r="F29" s="53"/>
      <c r="G29" s="218"/>
      <c r="H29" s="236"/>
      <c r="I29" s="237">
        <f>IF($G$15=0,0,ROUND(H29/FplkmBS1,3))</f>
        <v>0</v>
      </c>
      <c r="K29" s="317" t="s">
        <v>71</v>
      </c>
      <c r="L29" s="316"/>
      <c r="M29" s="19"/>
      <c r="N29" s="434"/>
      <c r="O29" s="19"/>
      <c r="P29" s="19"/>
    </row>
    <row r="30" spans="1:16" s="24" customFormat="1" ht="18" customHeight="1" x14ac:dyDescent="0.2">
      <c r="A30" s="217" t="s">
        <v>15</v>
      </c>
      <c r="B30" s="833" t="s">
        <v>93</v>
      </c>
      <c r="C30" s="834"/>
      <c r="D30" s="835"/>
      <c r="E30" s="54"/>
      <c r="F30" s="53"/>
      <c r="G30" s="218"/>
      <c r="H30" s="236"/>
      <c r="I30" s="237">
        <f>IF($G$15=0,0,ROUND(H30/FplkmBS1,3))</f>
        <v>0</v>
      </c>
      <c r="K30" s="317" t="s">
        <v>71</v>
      </c>
      <c r="L30" s="316"/>
      <c r="M30" s="19"/>
      <c r="N30" s="434"/>
      <c r="O30" s="19"/>
      <c r="P30" s="19"/>
    </row>
    <row r="31" spans="1:16" s="24" customFormat="1" ht="18" customHeight="1" x14ac:dyDescent="0.2">
      <c r="A31" s="217" t="s">
        <v>37</v>
      </c>
      <c r="B31" s="833" t="s">
        <v>61</v>
      </c>
      <c r="C31" s="834"/>
      <c r="D31" s="835"/>
      <c r="E31" s="54"/>
      <c r="F31" s="53"/>
      <c r="G31" s="218"/>
      <c r="H31" s="236"/>
      <c r="I31" s="237">
        <f>IF($G$15=0,0,ROUND(H31/FplkmBS1,3))</f>
        <v>0</v>
      </c>
      <c r="K31" s="317" t="s">
        <v>71</v>
      </c>
      <c r="L31" s="316"/>
      <c r="M31" s="19"/>
      <c r="N31" s="434"/>
      <c r="O31" s="19"/>
      <c r="P31" s="19"/>
    </row>
    <row r="32" spans="1:16" s="24" customFormat="1" ht="18" customHeight="1" x14ac:dyDescent="0.2">
      <c r="A32" s="217" t="s">
        <v>307</v>
      </c>
      <c r="B32" s="814" t="s">
        <v>101</v>
      </c>
      <c r="C32" s="814"/>
      <c r="D32" s="814"/>
      <c r="E32" s="54"/>
      <c r="F32" s="53"/>
      <c r="G32" s="218"/>
      <c r="H32" s="236"/>
      <c r="I32" s="237">
        <f t="shared" ref="I32:I33" si="0">IF($G$15=0,0,ROUND(H32/FplkmBS1,3))</f>
        <v>0</v>
      </c>
      <c r="K32" s="317" t="s">
        <v>71</v>
      </c>
      <c r="L32" s="316"/>
      <c r="M32" s="19"/>
      <c r="N32" s="434"/>
      <c r="O32" s="19"/>
      <c r="P32" s="19"/>
    </row>
    <row r="33" spans="1:16" s="24" customFormat="1" ht="18" customHeight="1" x14ac:dyDescent="0.2">
      <c r="A33" s="217" t="s">
        <v>308</v>
      </c>
      <c r="B33" s="837" t="s">
        <v>111</v>
      </c>
      <c r="C33" s="838"/>
      <c r="D33" s="839"/>
      <c r="E33" s="54"/>
      <c r="F33" s="53"/>
      <c r="G33" s="218"/>
      <c r="H33" s="236"/>
      <c r="I33" s="237">
        <f t="shared" si="0"/>
        <v>0</v>
      </c>
      <c r="K33" s="317" t="s">
        <v>71</v>
      </c>
      <c r="L33" s="316"/>
      <c r="M33" s="19"/>
      <c r="N33" s="434"/>
      <c r="O33" s="19"/>
      <c r="P33" s="19"/>
    </row>
    <row r="34" spans="1:16" ht="18" customHeight="1" x14ac:dyDescent="0.2">
      <c r="A34" s="238"/>
      <c r="B34" s="824" t="s">
        <v>26</v>
      </c>
      <c r="C34" s="825"/>
      <c r="D34" s="825"/>
      <c r="E34" s="825"/>
      <c r="F34" s="825"/>
      <c r="G34" s="826"/>
      <c r="H34" s="239">
        <f>ROUND(SUM(H28:H33),2)</f>
        <v>0</v>
      </c>
      <c r="I34" s="240">
        <f>IF($G$15=0,0,ROUND(H34/FplkmBS1,3))</f>
        <v>0</v>
      </c>
      <c r="K34" s="66"/>
      <c r="L34" s="66"/>
      <c r="M34" s="19"/>
      <c r="N34" s="19"/>
      <c r="O34" s="19"/>
      <c r="P34" s="19"/>
    </row>
    <row r="35" spans="1:16" ht="9.9499999999999993" customHeight="1" x14ac:dyDescent="0.2">
      <c r="A35" s="245"/>
      <c r="B35" s="241"/>
      <c r="C35" s="241"/>
      <c r="D35" s="241"/>
      <c r="E35" s="241"/>
      <c r="F35" s="242"/>
      <c r="G35" s="241"/>
      <c r="H35" s="243"/>
      <c r="I35" s="33"/>
    </row>
    <row r="36" spans="1:16" ht="18" customHeight="1" x14ac:dyDescent="0.2">
      <c r="A36" s="216" t="s">
        <v>6</v>
      </c>
      <c r="B36" s="842" t="s">
        <v>96</v>
      </c>
      <c r="C36" s="843"/>
      <c r="D36" s="843"/>
      <c r="E36" s="843"/>
      <c r="F36" s="843"/>
      <c r="G36" s="843"/>
      <c r="H36" s="843"/>
      <c r="I36" s="844"/>
    </row>
    <row r="37" spans="1:16" s="24" customFormat="1" ht="18" customHeight="1" x14ac:dyDescent="0.2">
      <c r="A37" s="217" t="s">
        <v>12</v>
      </c>
      <c r="B37" s="852" t="s">
        <v>97</v>
      </c>
      <c r="C37" s="852"/>
      <c r="D37" s="852"/>
      <c r="E37" s="54"/>
      <c r="F37" s="53"/>
      <c r="G37" s="218"/>
      <c r="H37" s="236"/>
      <c r="I37" s="237">
        <f t="shared" ref="I37:I45" si="1">IF($G$15=0,0,ROUND(H37/FplkmBS1,3))</f>
        <v>0</v>
      </c>
      <c r="K37" s="317" t="s">
        <v>71</v>
      </c>
      <c r="L37" s="316"/>
      <c r="N37" s="317" t="s">
        <v>71</v>
      </c>
    </row>
    <row r="38" spans="1:16" s="24" customFormat="1" ht="18" customHeight="1" x14ac:dyDescent="0.2">
      <c r="A38" s="217" t="s">
        <v>13</v>
      </c>
      <c r="B38" s="833" t="s">
        <v>98</v>
      </c>
      <c r="C38" s="834"/>
      <c r="D38" s="835"/>
      <c r="E38" s="54"/>
      <c r="F38" s="53"/>
      <c r="G38" s="218"/>
      <c r="H38" s="236"/>
      <c r="I38" s="237">
        <f t="shared" si="1"/>
        <v>0</v>
      </c>
      <c r="K38" s="317" t="s">
        <v>71</v>
      </c>
      <c r="L38" s="316"/>
      <c r="N38" s="317" t="s">
        <v>71</v>
      </c>
    </row>
    <row r="39" spans="1:16" s="24" customFormat="1" ht="18" customHeight="1" x14ac:dyDescent="0.2">
      <c r="A39" s="217" t="s">
        <v>14</v>
      </c>
      <c r="B39" s="833" t="s">
        <v>258</v>
      </c>
      <c r="C39" s="834"/>
      <c r="D39" s="835"/>
      <c r="E39" s="54"/>
      <c r="F39" s="53"/>
      <c r="G39" s="218"/>
      <c r="H39" s="236"/>
      <c r="I39" s="237">
        <f t="shared" si="1"/>
        <v>0</v>
      </c>
      <c r="K39" s="317" t="s">
        <v>71</v>
      </c>
      <c r="L39" s="316"/>
      <c r="N39" s="317" t="s">
        <v>71</v>
      </c>
    </row>
    <row r="40" spans="1:16" s="24" customFormat="1" ht="18" customHeight="1" x14ac:dyDescent="0.2">
      <c r="A40" s="217" t="s">
        <v>112</v>
      </c>
      <c r="B40" s="852" t="s">
        <v>99</v>
      </c>
      <c r="C40" s="852"/>
      <c r="D40" s="852"/>
      <c r="E40" s="54"/>
      <c r="F40" s="53"/>
      <c r="G40" s="218"/>
      <c r="H40" s="236"/>
      <c r="I40" s="237">
        <f t="shared" si="1"/>
        <v>0</v>
      </c>
      <c r="K40" s="317" t="s">
        <v>71</v>
      </c>
      <c r="L40" s="316"/>
      <c r="N40" s="317" t="s">
        <v>71</v>
      </c>
    </row>
    <row r="41" spans="1:16" s="24" customFormat="1" ht="18" customHeight="1" x14ac:dyDescent="0.2">
      <c r="A41" s="217" t="s">
        <v>113</v>
      </c>
      <c r="B41" s="833" t="s">
        <v>235</v>
      </c>
      <c r="C41" s="834"/>
      <c r="D41" s="835"/>
      <c r="E41" s="54"/>
      <c r="F41" s="53"/>
      <c r="G41" s="218"/>
      <c r="H41" s="236"/>
      <c r="I41" s="237">
        <f t="shared" si="1"/>
        <v>0</v>
      </c>
      <c r="K41" s="317" t="s">
        <v>71</v>
      </c>
      <c r="L41" s="316"/>
      <c r="N41" s="317" t="s">
        <v>71</v>
      </c>
    </row>
    <row r="42" spans="1:16" s="24" customFormat="1" ht="18" customHeight="1" x14ac:dyDescent="0.2">
      <c r="A42" s="217" t="s">
        <v>114</v>
      </c>
      <c r="B42" s="837" t="s">
        <v>236</v>
      </c>
      <c r="C42" s="838"/>
      <c r="D42" s="839"/>
      <c r="E42" s="54"/>
      <c r="F42" s="53"/>
      <c r="G42" s="218"/>
      <c r="H42" s="236"/>
      <c r="I42" s="237">
        <f t="shared" si="1"/>
        <v>0</v>
      </c>
      <c r="K42" s="317" t="s">
        <v>71</v>
      </c>
      <c r="L42" s="316"/>
      <c r="N42" s="317" t="s">
        <v>71</v>
      </c>
    </row>
    <row r="43" spans="1:16" s="24" customFormat="1" ht="18" customHeight="1" x14ac:dyDescent="0.2">
      <c r="A43" s="217" t="s">
        <v>115</v>
      </c>
      <c r="B43" s="821" t="s">
        <v>100</v>
      </c>
      <c r="C43" s="822"/>
      <c r="D43" s="823"/>
      <c r="E43" s="54"/>
      <c r="F43" s="53"/>
      <c r="G43" s="218"/>
      <c r="H43" s="236"/>
      <c r="I43" s="237">
        <f t="shared" si="1"/>
        <v>0</v>
      </c>
      <c r="K43" s="317" t="s">
        <v>71</v>
      </c>
      <c r="L43" s="316"/>
      <c r="N43" s="317" t="s">
        <v>71</v>
      </c>
    </row>
    <row r="44" spans="1:16" s="24" customFormat="1" ht="18" customHeight="1" x14ac:dyDescent="0.2">
      <c r="A44" s="217" t="s">
        <v>116</v>
      </c>
      <c r="B44" s="814" t="s">
        <v>286</v>
      </c>
      <c r="C44" s="814"/>
      <c r="D44" s="814"/>
      <c r="E44" s="54"/>
      <c r="F44" s="53"/>
      <c r="G44" s="218"/>
      <c r="H44" s="236"/>
      <c r="I44" s="237">
        <f t="shared" si="1"/>
        <v>0</v>
      </c>
      <c r="K44" s="317" t="s">
        <v>71</v>
      </c>
      <c r="L44" s="316"/>
      <c r="N44" s="317" t="s">
        <v>71</v>
      </c>
    </row>
    <row r="45" spans="1:16" ht="18" customHeight="1" x14ac:dyDescent="0.2">
      <c r="A45" s="238"/>
      <c r="B45" s="824" t="s">
        <v>25</v>
      </c>
      <c r="C45" s="825"/>
      <c r="D45" s="825"/>
      <c r="E45" s="825"/>
      <c r="F45" s="825"/>
      <c r="G45" s="826"/>
      <c r="H45" s="239">
        <f>ROUND(SUM(H37:H44),2)</f>
        <v>0</v>
      </c>
      <c r="I45" s="240">
        <f t="shared" si="1"/>
        <v>0</v>
      </c>
      <c r="K45" s="66"/>
      <c r="L45" s="66"/>
    </row>
    <row r="46" spans="1:16" s="45" customFormat="1" ht="9.9499999999999993" customHeight="1" x14ac:dyDescent="0.2">
      <c r="A46" s="246"/>
      <c r="B46" s="226"/>
      <c r="C46" s="226"/>
      <c r="D46" s="226"/>
      <c r="E46" s="227"/>
      <c r="F46" s="228"/>
      <c r="G46" s="229"/>
      <c r="H46" s="247"/>
      <c r="I46" s="52"/>
      <c r="K46" s="66"/>
      <c r="L46" s="66"/>
    </row>
    <row r="47" spans="1:16" ht="18" customHeight="1" x14ac:dyDescent="0.2">
      <c r="A47" s="216" t="s">
        <v>7</v>
      </c>
      <c r="B47" s="827" t="s">
        <v>102</v>
      </c>
      <c r="C47" s="828"/>
      <c r="D47" s="828"/>
      <c r="E47" s="828"/>
      <c r="F47" s="828"/>
      <c r="G47" s="828"/>
      <c r="H47" s="828"/>
      <c r="I47" s="829"/>
      <c r="K47" s="128"/>
    </row>
    <row r="48" spans="1:16" ht="18" customHeight="1" x14ac:dyDescent="0.2">
      <c r="A48" s="217" t="s">
        <v>39</v>
      </c>
      <c r="B48" s="837" t="s">
        <v>104</v>
      </c>
      <c r="C48" s="838"/>
      <c r="D48" s="839"/>
      <c r="E48" s="53"/>
      <c r="F48" s="53"/>
      <c r="G48" s="53"/>
      <c r="H48" s="198"/>
      <c r="I48" s="237">
        <f t="shared" ref="I48:I51" si="2">IF($G$15=0,0,ROUND(H48/FplkmBS1,3))</f>
        <v>0</v>
      </c>
      <c r="K48" s="317" t="s">
        <v>71</v>
      </c>
      <c r="L48" s="318"/>
      <c r="N48" s="328"/>
    </row>
    <row r="49" spans="1:16" ht="18" customHeight="1" x14ac:dyDescent="0.2">
      <c r="A49" s="217" t="s">
        <v>40</v>
      </c>
      <c r="B49" s="821" t="s">
        <v>268</v>
      </c>
      <c r="C49" s="822"/>
      <c r="D49" s="823"/>
      <c r="E49" s="53"/>
      <c r="F49" s="53"/>
      <c r="G49" s="53"/>
      <c r="H49" s="198"/>
      <c r="I49" s="237">
        <f t="shared" si="2"/>
        <v>0</v>
      </c>
      <c r="K49" s="317" t="s">
        <v>71</v>
      </c>
      <c r="L49" s="317"/>
      <c r="N49" s="328"/>
    </row>
    <row r="50" spans="1:16" ht="18" customHeight="1" x14ac:dyDescent="0.2">
      <c r="A50" s="217" t="s">
        <v>233</v>
      </c>
      <c r="B50" s="845" t="s">
        <v>103</v>
      </c>
      <c r="C50" s="846"/>
      <c r="D50" s="847"/>
      <c r="E50" s="53"/>
      <c r="F50" s="53"/>
      <c r="G50" s="53"/>
      <c r="H50" s="198"/>
      <c r="I50" s="237">
        <f t="shared" si="2"/>
        <v>0</v>
      </c>
      <c r="K50" s="317" t="s">
        <v>71</v>
      </c>
      <c r="L50" s="317"/>
      <c r="N50" s="328"/>
    </row>
    <row r="51" spans="1:16" ht="18" customHeight="1" x14ac:dyDescent="0.2">
      <c r="A51" s="238"/>
      <c r="B51" s="824" t="s">
        <v>43</v>
      </c>
      <c r="C51" s="825"/>
      <c r="D51" s="825"/>
      <c r="E51" s="825"/>
      <c r="F51" s="825"/>
      <c r="G51" s="826"/>
      <c r="H51" s="239">
        <f>ROUND(SUM(H48:H50),2)</f>
        <v>0</v>
      </c>
      <c r="I51" s="240">
        <f t="shared" si="2"/>
        <v>0</v>
      </c>
    </row>
    <row r="52" spans="1:16" ht="18" customHeight="1" x14ac:dyDescent="0.2">
      <c r="A52" s="249"/>
      <c r="B52" s="250"/>
      <c r="C52" s="250"/>
      <c r="D52" s="250"/>
      <c r="E52" s="251"/>
      <c r="F52" s="252"/>
      <c r="G52" s="253" t="s">
        <v>73</v>
      </c>
      <c r="H52" s="254">
        <f>H51+H45+H34</f>
        <v>0</v>
      </c>
      <c r="I52" s="255">
        <f>IF(FplkmBS1=0,0,ROUND(H52/FplkmBS1,3))</f>
        <v>0</v>
      </c>
    </row>
    <row r="53" spans="1:16" s="18" customFormat="1" ht="15" customHeight="1" x14ac:dyDescent="0.2">
      <c r="A53" s="21"/>
      <c r="B53" s="13"/>
      <c r="C53" s="13"/>
      <c r="D53" s="13"/>
      <c r="E53" s="22"/>
      <c r="F53" s="23"/>
      <c r="G53" s="16"/>
      <c r="H53" s="269"/>
      <c r="I53" s="50"/>
      <c r="K53" s="853" t="s">
        <v>261</v>
      </c>
      <c r="L53" s="853"/>
    </row>
    <row r="54" spans="1:16" s="24" customFormat="1" ht="42" customHeight="1" x14ac:dyDescent="0.2">
      <c r="A54" s="235" t="s">
        <v>2</v>
      </c>
      <c r="B54" s="830" t="s">
        <v>3</v>
      </c>
      <c r="C54" s="831"/>
      <c r="D54" s="832"/>
      <c r="E54" s="697" t="s">
        <v>18</v>
      </c>
      <c r="F54" s="697" t="s">
        <v>1</v>
      </c>
      <c r="G54" s="697" t="s">
        <v>29</v>
      </c>
      <c r="H54" s="260" t="s">
        <v>30</v>
      </c>
      <c r="I54" s="697" t="s">
        <v>69</v>
      </c>
      <c r="K54" s="697" t="s">
        <v>262</v>
      </c>
      <c r="L54" s="697" t="s">
        <v>263</v>
      </c>
      <c r="N54" s="170" t="s">
        <v>322</v>
      </c>
    </row>
    <row r="55" spans="1:16" s="45" customFormat="1" ht="9.9499999999999993" customHeight="1" x14ac:dyDescent="0.2">
      <c r="A55" s="225" t="s">
        <v>0</v>
      </c>
      <c r="B55" s="226"/>
      <c r="C55" s="226"/>
      <c r="D55" s="226"/>
      <c r="E55" s="227"/>
      <c r="F55" s="228"/>
      <c r="G55" s="229"/>
      <c r="H55" s="247"/>
      <c r="I55" s="52"/>
      <c r="K55" s="66"/>
      <c r="L55" s="66"/>
    </row>
    <row r="56" spans="1:16" ht="18" customHeight="1" x14ac:dyDescent="0.2">
      <c r="A56" s="224" t="s">
        <v>22</v>
      </c>
      <c r="B56" s="693" t="s">
        <v>31</v>
      </c>
      <c r="C56" s="693"/>
      <c r="D56" s="693"/>
      <c r="E56" s="230"/>
      <c r="F56" s="231"/>
      <c r="G56" s="232"/>
      <c r="H56" s="256"/>
      <c r="I56" s="232"/>
      <c r="J56" s="233"/>
      <c r="K56" s="234"/>
      <c r="L56" s="234"/>
      <c r="M56" s="234"/>
      <c r="N56" s="234"/>
    </row>
    <row r="57" spans="1:16" ht="9.9499999999999993" customHeight="1" x14ac:dyDescent="0.2">
      <c r="A57" s="276"/>
      <c r="B57" s="226"/>
      <c r="C57" s="226"/>
      <c r="D57" s="226"/>
      <c r="E57" s="227"/>
      <c r="F57" s="228"/>
      <c r="G57" s="229"/>
      <c r="H57" s="247"/>
      <c r="I57" s="47"/>
    </row>
    <row r="58" spans="1:16" ht="18" customHeight="1" x14ac:dyDescent="0.2">
      <c r="A58" s="216" t="s">
        <v>117</v>
      </c>
      <c r="B58" s="827" t="s">
        <v>38</v>
      </c>
      <c r="C58" s="828"/>
      <c r="D58" s="828"/>
      <c r="E58" s="828"/>
      <c r="F58" s="828"/>
      <c r="G58" s="828"/>
      <c r="H58" s="828"/>
      <c r="I58" s="829"/>
    </row>
    <row r="59" spans="1:16" ht="18" customHeight="1" x14ac:dyDescent="0.2">
      <c r="A59" s="217" t="s">
        <v>118</v>
      </c>
      <c r="B59" s="694" t="s">
        <v>366</v>
      </c>
      <c r="C59" s="695"/>
      <c r="D59" s="329"/>
      <c r="E59" s="783"/>
      <c r="F59" s="55" t="s">
        <v>35</v>
      </c>
      <c r="G59" s="198"/>
      <c r="H59" s="259">
        <f>ROUND(E59*G59,2)</f>
        <v>0</v>
      </c>
      <c r="I59" s="237">
        <f>IFERROR(H59/FplkmBS1,0)</f>
        <v>0</v>
      </c>
      <c r="K59" s="319"/>
      <c r="L59" s="317" t="s">
        <v>71</v>
      </c>
      <c r="N59" s="317" t="s">
        <v>71</v>
      </c>
      <c r="P59" s="784" t="s">
        <v>537</v>
      </c>
    </row>
    <row r="60" spans="1:16" ht="18" customHeight="1" x14ac:dyDescent="0.2">
      <c r="A60" s="217" t="s">
        <v>119</v>
      </c>
      <c r="B60" s="694" t="s">
        <v>367</v>
      </c>
      <c r="C60" s="695"/>
      <c r="D60" s="329"/>
      <c r="E60" s="53"/>
      <c r="F60" s="53"/>
      <c r="G60" s="53"/>
      <c r="H60" s="198"/>
      <c r="I60" s="237">
        <f>IFERROR(H60/FplkmBS1,0)</f>
        <v>0</v>
      </c>
      <c r="K60" s="319"/>
      <c r="L60" s="317" t="s">
        <v>71</v>
      </c>
      <c r="N60" s="317" t="s">
        <v>71</v>
      </c>
    </row>
    <row r="61" spans="1:16" ht="18" customHeight="1" x14ac:dyDescent="0.2">
      <c r="A61" s="238"/>
      <c r="B61" s="824" t="s">
        <v>179</v>
      </c>
      <c r="C61" s="825"/>
      <c r="D61" s="825"/>
      <c r="E61" s="825"/>
      <c r="F61" s="825"/>
      <c r="G61" s="826"/>
      <c r="H61" s="239">
        <f>ROUND(SUM(H59:H60),2)</f>
        <v>0</v>
      </c>
      <c r="I61" s="240">
        <f>IF($G$15=0,0,ROUND(H61/FplkmBS1,3))</f>
        <v>0</v>
      </c>
    </row>
    <row r="62" spans="1:16" ht="9.9499999999999993" customHeight="1" x14ac:dyDescent="0.2">
      <c r="A62" s="245"/>
      <c r="B62" s="25"/>
      <c r="C62" s="25"/>
      <c r="D62" s="25"/>
      <c r="E62" s="26"/>
      <c r="F62" s="27"/>
      <c r="G62" s="28"/>
      <c r="H62" s="199"/>
      <c r="I62" s="40"/>
    </row>
    <row r="63" spans="1:16" ht="18" customHeight="1" x14ac:dyDescent="0.2">
      <c r="A63" s="216" t="s">
        <v>120</v>
      </c>
      <c r="B63" s="827" t="s">
        <v>31</v>
      </c>
      <c r="C63" s="828"/>
      <c r="D63" s="828"/>
      <c r="E63" s="828"/>
      <c r="F63" s="828"/>
      <c r="G63" s="828"/>
      <c r="H63" s="828"/>
      <c r="I63" s="829"/>
    </row>
    <row r="64" spans="1:16" ht="18" customHeight="1" x14ac:dyDescent="0.2">
      <c r="A64" s="217" t="s">
        <v>176</v>
      </c>
      <c r="B64" s="814" t="s">
        <v>287</v>
      </c>
      <c r="C64" s="814"/>
      <c r="D64" s="814"/>
      <c r="E64" s="257"/>
      <c r="F64" s="55" t="s">
        <v>35</v>
      </c>
      <c r="G64" s="258"/>
      <c r="H64" s="259">
        <f>ROUND(E64*G64,2)</f>
        <v>0</v>
      </c>
      <c r="I64" s="237">
        <f>IF($G$15=0,0,ROUND(H64/FplkmBS1,3))</f>
        <v>0</v>
      </c>
      <c r="K64" s="318"/>
      <c r="L64" s="317" t="s">
        <v>71</v>
      </c>
      <c r="N64" s="317" t="s">
        <v>71</v>
      </c>
    </row>
    <row r="65" spans="1:15" ht="18" customHeight="1" x14ac:dyDescent="0.2">
      <c r="A65" s="217" t="s">
        <v>177</v>
      </c>
      <c r="B65" s="837" t="s">
        <v>36</v>
      </c>
      <c r="C65" s="838"/>
      <c r="D65" s="839"/>
      <c r="E65" s="257"/>
      <c r="F65" s="55" t="s">
        <v>35</v>
      </c>
      <c r="G65" s="258"/>
      <c r="H65" s="259">
        <f>ROUND(E65*G65,2)</f>
        <v>0</v>
      </c>
      <c r="I65" s="237">
        <f>IF($G$15=0,0,ROUND(H65/FplkmBS1,3))</f>
        <v>0</v>
      </c>
      <c r="K65" s="354" t="s">
        <v>71</v>
      </c>
      <c r="L65" s="346"/>
      <c r="M65" s="342"/>
      <c r="N65" s="317" t="s">
        <v>71</v>
      </c>
    </row>
    <row r="66" spans="1:15" ht="18" customHeight="1" x14ac:dyDescent="0.2">
      <c r="A66" s="217" t="s">
        <v>178</v>
      </c>
      <c r="B66" s="814" t="s">
        <v>23</v>
      </c>
      <c r="C66" s="814"/>
      <c r="D66" s="814"/>
      <c r="E66" s="257"/>
      <c r="F66" s="55" t="s">
        <v>47</v>
      </c>
      <c r="G66" s="258"/>
      <c r="H66" s="259">
        <f>ROUND(E66*G66,2)</f>
        <v>0</v>
      </c>
      <c r="I66" s="237">
        <f>IF($G$15=0,0,ROUND(H66/FplkmBS1,3))</f>
        <v>0</v>
      </c>
      <c r="K66" s="354" t="s">
        <v>71</v>
      </c>
      <c r="L66" s="346"/>
      <c r="M66" s="342"/>
      <c r="N66" s="317" t="s">
        <v>71</v>
      </c>
    </row>
    <row r="67" spans="1:15" ht="18" customHeight="1" x14ac:dyDescent="0.2">
      <c r="A67" s="238"/>
      <c r="B67" s="824" t="s">
        <v>180</v>
      </c>
      <c r="C67" s="825"/>
      <c r="D67" s="825"/>
      <c r="E67" s="825"/>
      <c r="F67" s="825"/>
      <c r="G67" s="826"/>
      <c r="H67" s="239">
        <f>ROUND(SUM(H64,H65,H66),2)</f>
        <v>0</v>
      </c>
      <c r="I67" s="240">
        <f>IF($G$15=0,0,ROUND(H67/FplkmBS1,3))</f>
        <v>0</v>
      </c>
      <c r="K67" s="68"/>
      <c r="L67" s="127"/>
    </row>
    <row r="68" spans="1:15" ht="18" customHeight="1" x14ac:dyDescent="0.2">
      <c r="A68" s="249"/>
      <c r="B68" s="250"/>
      <c r="C68" s="250"/>
      <c r="D68" s="250"/>
      <c r="E68" s="251"/>
      <c r="F68" s="252"/>
      <c r="G68" s="253" t="s">
        <v>182</v>
      </c>
      <c r="H68" s="254">
        <f>H61+H67</f>
        <v>0</v>
      </c>
      <c r="I68" s="255">
        <f>IF(FplkmBS1=0,0,ROUND(H68/FplkmBS1,3))</f>
        <v>0</v>
      </c>
    </row>
    <row r="69" spans="1:15" ht="9.9499999999999993" customHeight="1" x14ac:dyDescent="0.2">
      <c r="A69" s="137"/>
      <c r="B69" s="25"/>
      <c r="C69" s="25"/>
      <c r="D69" s="25"/>
      <c r="E69" s="26"/>
      <c r="F69" s="27"/>
      <c r="G69" s="28"/>
      <c r="H69" s="199"/>
      <c r="I69" s="40"/>
    </row>
    <row r="70" spans="1:15" s="45" customFormat="1" ht="9.9499999999999993" customHeight="1" x14ac:dyDescent="0.2">
      <c r="A70" s="225"/>
      <c r="B70" s="226"/>
      <c r="C70" s="226"/>
      <c r="D70" s="226"/>
      <c r="E70" s="227"/>
      <c r="F70" s="228"/>
      <c r="G70" s="229"/>
      <c r="H70" s="247"/>
      <c r="I70" s="52"/>
      <c r="K70" s="66"/>
      <c r="L70" s="66"/>
    </row>
    <row r="71" spans="1:15" ht="18" customHeight="1" x14ac:dyDescent="0.2">
      <c r="A71" s="224" t="s">
        <v>8</v>
      </c>
      <c r="B71" s="693" t="s">
        <v>41</v>
      </c>
      <c r="C71" s="693"/>
      <c r="D71" s="693"/>
      <c r="E71" s="230"/>
      <c r="F71" s="231"/>
      <c r="G71" s="232"/>
      <c r="H71" s="256"/>
      <c r="I71" s="232"/>
      <c r="J71" s="233"/>
      <c r="K71" s="234"/>
      <c r="L71" s="234"/>
      <c r="M71" s="234"/>
      <c r="N71" s="234"/>
    </row>
    <row r="72" spans="1:15" ht="9.9499999999999993" customHeight="1" x14ac:dyDescent="0.2">
      <c r="A72" s="225" t="s">
        <v>0</v>
      </c>
      <c r="B72" s="226"/>
      <c r="C72" s="226"/>
      <c r="D72" s="226"/>
      <c r="E72" s="227"/>
      <c r="F72" s="228"/>
      <c r="G72" s="229"/>
      <c r="H72" s="247"/>
      <c r="I72" s="52"/>
    </row>
    <row r="73" spans="1:15" ht="18" customHeight="1" x14ac:dyDescent="0.2">
      <c r="A73" s="216" t="s">
        <v>8</v>
      </c>
      <c r="B73" s="827" t="s">
        <v>41</v>
      </c>
      <c r="C73" s="828"/>
      <c r="D73" s="828"/>
      <c r="E73" s="828"/>
      <c r="F73" s="828"/>
      <c r="G73" s="828"/>
      <c r="H73" s="828"/>
      <c r="I73" s="829"/>
      <c r="K73" s="80"/>
    </row>
    <row r="74" spans="1:15" ht="18" customHeight="1" x14ac:dyDescent="0.2">
      <c r="A74" s="217" t="s">
        <v>121</v>
      </c>
      <c r="B74" s="223" t="s">
        <v>4</v>
      </c>
      <c r="C74" s="863"/>
      <c r="D74" s="864"/>
      <c r="E74" s="864"/>
      <c r="F74" s="864"/>
      <c r="G74" s="865"/>
      <c r="H74" s="259">
        <f>SUM(H75:H76)</f>
        <v>0</v>
      </c>
      <c r="I74" s="237">
        <f>IF($G$15=0,0,ROUND(H74/FplkmBS1,3))</f>
        <v>0</v>
      </c>
      <c r="K74" s="128"/>
    </row>
    <row r="75" spans="1:15" ht="18" customHeight="1" x14ac:dyDescent="0.2">
      <c r="A75" s="262" t="s">
        <v>122</v>
      </c>
      <c r="B75" s="206" t="s">
        <v>33</v>
      </c>
      <c r="C75" s="206" t="s">
        <v>264</v>
      </c>
      <c r="D75" s="308" t="s">
        <v>257</v>
      </c>
      <c r="E75" s="258"/>
      <c r="F75" s="263" t="s">
        <v>265</v>
      </c>
      <c r="G75" s="360"/>
      <c r="H75" s="259">
        <f t="shared" ref="H75:H80" si="3">ROUND(E75*G75,2)</f>
        <v>0</v>
      </c>
      <c r="I75" s="237">
        <f t="shared" ref="I75:I80" si="4">IF($G$15=0,0,ROUND(H75/FplkmBS1,3))</f>
        <v>0</v>
      </c>
      <c r="K75" s="318"/>
      <c r="L75" s="320" t="s">
        <v>71</v>
      </c>
      <c r="M75" s="307"/>
      <c r="N75" s="318" t="s">
        <v>71</v>
      </c>
    </row>
    <row r="76" spans="1:15" ht="18" customHeight="1" x14ac:dyDescent="0.2">
      <c r="A76" s="262" t="s">
        <v>123</v>
      </c>
      <c r="B76" s="206" t="s">
        <v>42</v>
      </c>
      <c r="C76" s="206" t="s">
        <v>264</v>
      </c>
      <c r="D76" s="308" t="s">
        <v>257</v>
      </c>
      <c r="E76" s="58"/>
      <c r="F76" s="263" t="s">
        <v>265</v>
      </c>
      <c r="G76" s="360"/>
      <c r="H76" s="259">
        <f t="shared" si="3"/>
        <v>0</v>
      </c>
      <c r="I76" s="237">
        <f t="shared" si="4"/>
        <v>0</v>
      </c>
      <c r="K76" s="317"/>
      <c r="L76" s="320" t="s">
        <v>71</v>
      </c>
      <c r="M76" s="307"/>
      <c r="N76" s="318" t="s">
        <v>71</v>
      </c>
      <c r="O76" s="19"/>
    </row>
    <row r="77" spans="1:15" ht="18" customHeight="1" x14ac:dyDescent="0.2">
      <c r="A77" s="217" t="s">
        <v>124</v>
      </c>
      <c r="B77" s="248" t="s">
        <v>237</v>
      </c>
      <c r="C77" s="248" t="s">
        <v>264</v>
      </c>
      <c r="D77" s="308" t="s">
        <v>257</v>
      </c>
      <c r="E77" s="58"/>
      <c r="F77" s="55" t="s">
        <v>265</v>
      </c>
      <c r="G77" s="360"/>
      <c r="H77" s="259">
        <f t="shared" si="3"/>
        <v>0</v>
      </c>
      <c r="I77" s="237">
        <f t="shared" si="4"/>
        <v>0</v>
      </c>
      <c r="K77" s="317" t="s">
        <v>71</v>
      </c>
      <c r="L77" s="320"/>
      <c r="M77" s="307"/>
      <c r="N77" s="317" t="s">
        <v>71</v>
      </c>
      <c r="O77" s="342"/>
    </row>
    <row r="78" spans="1:15" ht="18" customHeight="1" x14ac:dyDescent="0.2">
      <c r="A78" s="217" t="s">
        <v>238</v>
      </c>
      <c r="B78" s="248" t="s">
        <v>280</v>
      </c>
      <c r="C78" s="248" t="s">
        <v>264</v>
      </c>
      <c r="D78" s="308" t="s">
        <v>257</v>
      </c>
      <c r="E78" s="58"/>
      <c r="F78" s="55" t="s">
        <v>265</v>
      </c>
      <c r="G78" s="360"/>
      <c r="H78" s="259">
        <f t="shared" si="3"/>
        <v>0</v>
      </c>
      <c r="I78" s="237">
        <f t="shared" si="4"/>
        <v>0</v>
      </c>
      <c r="K78" s="317" t="s">
        <v>71</v>
      </c>
      <c r="L78" s="347"/>
      <c r="M78" s="342"/>
      <c r="N78" s="317" t="s">
        <v>71</v>
      </c>
    </row>
    <row r="79" spans="1:15" ht="24" customHeight="1" x14ac:dyDescent="0.2">
      <c r="A79" s="217" t="s">
        <v>245</v>
      </c>
      <c r="B79" s="684" t="s">
        <v>279</v>
      </c>
      <c r="C79" s="53"/>
      <c r="D79" s="53"/>
      <c r="E79" s="58"/>
      <c r="F79" s="55" t="s">
        <v>355</v>
      </c>
      <c r="G79" s="360"/>
      <c r="H79" s="259">
        <f t="shared" si="3"/>
        <v>0</v>
      </c>
      <c r="I79" s="237">
        <f>IF($G$15=0,0,ROUND(H79/FplkmBS1,3))</f>
        <v>0</v>
      </c>
      <c r="K79" s="317"/>
      <c r="L79" s="321" t="s">
        <v>71</v>
      </c>
      <c r="M79" s="307"/>
      <c r="N79" s="317" t="s">
        <v>71</v>
      </c>
    </row>
    <row r="80" spans="1:15" ht="24.75" customHeight="1" x14ac:dyDescent="0.2">
      <c r="A80" s="217" t="s">
        <v>304</v>
      </c>
      <c r="B80" s="696" t="s">
        <v>239</v>
      </c>
      <c r="C80" s="248" t="s">
        <v>264</v>
      </c>
      <c r="D80" s="308" t="s">
        <v>257</v>
      </c>
      <c r="E80" s="59"/>
      <c r="F80" s="55" t="s">
        <v>265</v>
      </c>
      <c r="G80" s="361"/>
      <c r="H80" s="259">
        <f t="shared" si="3"/>
        <v>0</v>
      </c>
      <c r="I80" s="237">
        <f t="shared" si="4"/>
        <v>0</v>
      </c>
      <c r="K80" s="317" t="s">
        <v>71</v>
      </c>
      <c r="L80" s="321"/>
      <c r="M80" s="307"/>
      <c r="N80" s="317" t="s">
        <v>71</v>
      </c>
      <c r="O80" s="342"/>
    </row>
    <row r="81" spans="1:15" s="19" customFormat="1" ht="18" customHeight="1" x14ac:dyDescent="0.2">
      <c r="A81" s="238"/>
      <c r="B81" s="824" t="s">
        <v>181</v>
      </c>
      <c r="C81" s="825"/>
      <c r="D81" s="825"/>
      <c r="E81" s="825"/>
      <c r="F81" s="825"/>
      <c r="G81" s="826"/>
      <c r="H81" s="239">
        <f>ROUND(SUM(H74,H77,H78,H79,H80),2)</f>
        <v>0</v>
      </c>
      <c r="I81" s="240">
        <f>IF($G$15=0,0,ROUND(H81/FplkmBS1,3))</f>
        <v>0</v>
      </c>
      <c r="K81" s="42"/>
      <c r="L81" s="42"/>
      <c r="O81" s="341"/>
    </row>
    <row r="82" spans="1:15" ht="18" customHeight="1" x14ac:dyDescent="0.2">
      <c r="A82" s="249"/>
      <c r="B82" s="250"/>
      <c r="C82" s="250"/>
      <c r="D82" s="250"/>
      <c r="E82" s="251"/>
      <c r="F82" s="252"/>
      <c r="G82" s="253" t="s">
        <v>181</v>
      </c>
      <c r="H82" s="254">
        <f>H81</f>
        <v>0</v>
      </c>
      <c r="I82" s="255">
        <f>IF(FplkmBS1=0,0,ROUND(H82/FplkmBS1,3))</f>
        <v>0</v>
      </c>
    </row>
    <row r="83" spans="1:15" ht="15" customHeight="1" x14ac:dyDescent="0.2">
      <c r="A83" s="137"/>
      <c r="B83" s="25"/>
      <c r="C83" s="25"/>
      <c r="D83" s="25"/>
      <c r="E83" s="26"/>
      <c r="F83" s="27"/>
      <c r="G83" s="28"/>
      <c r="H83" s="199"/>
      <c r="I83" s="40"/>
      <c r="K83" s="853" t="s">
        <v>261</v>
      </c>
      <c r="L83" s="853"/>
    </row>
    <row r="84" spans="1:15" ht="36" customHeight="1" x14ac:dyDescent="0.2">
      <c r="A84" s="235" t="s">
        <v>2</v>
      </c>
      <c r="B84" s="830" t="s">
        <v>3</v>
      </c>
      <c r="C84" s="831"/>
      <c r="D84" s="832"/>
      <c r="E84" s="697" t="s">
        <v>18</v>
      </c>
      <c r="F84" s="697" t="s">
        <v>1</v>
      </c>
      <c r="G84" s="697" t="s">
        <v>29</v>
      </c>
      <c r="H84" s="260" t="s">
        <v>30</v>
      </c>
      <c r="I84" s="697" t="s">
        <v>69</v>
      </c>
      <c r="K84" s="697" t="s">
        <v>262</v>
      </c>
      <c r="L84" s="697" t="s">
        <v>263</v>
      </c>
      <c r="N84" s="170" t="s">
        <v>322</v>
      </c>
    </row>
    <row r="85" spans="1:15" ht="9.9499999999999993" customHeight="1" x14ac:dyDescent="0.2">
      <c r="A85" s="35"/>
      <c r="B85" s="34"/>
      <c r="C85" s="34"/>
      <c r="D85" s="34"/>
      <c r="E85" s="36"/>
      <c r="F85" s="37"/>
      <c r="G85" s="38"/>
      <c r="H85" s="200"/>
      <c r="I85" s="40"/>
    </row>
    <row r="86" spans="1:15" ht="18" customHeight="1" x14ac:dyDescent="0.2">
      <c r="A86" s="224" t="s">
        <v>74</v>
      </c>
      <c r="B86" s="693" t="s">
        <v>105</v>
      </c>
      <c r="C86" s="693"/>
      <c r="D86" s="693"/>
      <c r="E86" s="230"/>
      <c r="F86" s="231"/>
      <c r="G86" s="232"/>
      <c r="H86" s="256"/>
      <c r="I86" s="232"/>
      <c r="J86" s="233"/>
      <c r="K86" s="234"/>
      <c r="L86" s="234"/>
      <c r="M86" s="234"/>
      <c r="N86" s="234"/>
    </row>
    <row r="87" spans="1:15" ht="9.9499999999999993" customHeight="1" x14ac:dyDescent="0.2">
      <c r="A87" s="225" t="s">
        <v>0</v>
      </c>
      <c r="B87" s="226"/>
      <c r="C87" s="226"/>
      <c r="D87" s="226"/>
      <c r="E87" s="227"/>
      <c r="F87" s="228"/>
      <c r="G87" s="229"/>
      <c r="H87" s="247"/>
      <c r="I87" s="52"/>
    </row>
    <row r="88" spans="1:15" ht="18" customHeight="1" x14ac:dyDescent="0.2">
      <c r="A88" s="216" t="s">
        <v>106</v>
      </c>
      <c r="B88" s="827" t="s">
        <v>44</v>
      </c>
      <c r="C88" s="828"/>
      <c r="D88" s="828"/>
      <c r="E88" s="828"/>
      <c r="F88" s="828"/>
      <c r="G88" s="828"/>
      <c r="H88" s="828"/>
      <c r="I88" s="829"/>
    </row>
    <row r="89" spans="1:15" ht="18" customHeight="1" x14ac:dyDescent="0.2">
      <c r="A89" s="265" t="s">
        <v>107</v>
      </c>
      <c r="B89" s="683" t="s">
        <v>223</v>
      </c>
      <c r="C89" s="248" t="s">
        <v>264</v>
      </c>
      <c r="D89" s="308" t="s">
        <v>257</v>
      </c>
      <c r="E89" s="258"/>
      <c r="F89" s="55" t="s">
        <v>265</v>
      </c>
      <c r="G89" s="360"/>
      <c r="H89" s="264">
        <f>ROUND(E89*G89,2)</f>
        <v>0</v>
      </c>
      <c r="I89" s="237">
        <f t="shared" ref="I89:I97" si="5">IF($G$15=0,0,ROUND(H89/FplkmBS1,3))</f>
        <v>0</v>
      </c>
      <c r="K89" s="318" t="s">
        <v>71</v>
      </c>
      <c r="L89" s="318"/>
      <c r="M89" s="307"/>
      <c r="N89" s="317" t="s">
        <v>71</v>
      </c>
      <c r="O89" s="342"/>
    </row>
    <row r="90" spans="1:15" ht="18" customHeight="1" x14ac:dyDescent="0.2">
      <c r="A90" s="265" t="s">
        <v>108</v>
      </c>
      <c r="B90" s="837" t="s">
        <v>224</v>
      </c>
      <c r="C90" s="838"/>
      <c r="D90" s="839"/>
      <c r="E90" s="48"/>
      <c r="F90" s="48"/>
      <c r="G90" s="48"/>
      <c r="H90" s="266"/>
      <c r="I90" s="237">
        <f t="shared" si="5"/>
        <v>0</v>
      </c>
      <c r="K90" s="318" t="s">
        <v>71</v>
      </c>
      <c r="L90" s="318"/>
      <c r="N90" s="328"/>
    </row>
    <row r="91" spans="1:15" ht="18" customHeight="1" x14ac:dyDescent="0.2">
      <c r="A91" s="265" t="s">
        <v>110</v>
      </c>
      <c r="B91" s="837" t="s">
        <v>225</v>
      </c>
      <c r="C91" s="838"/>
      <c r="D91" s="839"/>
      <c r="E91" s="48"/>
      <c r="F91" s="48"/>
      <c r="G91" s="48"/>
      <c r="H91" s="266"/>
      <c r="I91" s="237">
        <f t="shared" si="5"/>
        <v>0</v>
      </c>
      <c r="K91" s="318" t="s">
        <v>71</v>
      </c>
      <c r="L91" s="318"/>
      <c r="N91" s="328"/>
    </row>
    <row r="92" spans="1:15" ht="18" customHeight="1" x14ac:dyDescent="0.2">
      <c r="A92" s="265" t="s">
        <v>270</v>
      </c>
      <c r="B92" s="837" t="s">
        <v>226</v>
      </c>
      <c r="C92" s="838"/>
      <c r="D92" s="839"/>
      <c r="E92" s="48"/>
      <c r="F92" s="48"/>
      <c r="G92" s="48"/>
      <c r="H92" s="266"/>
      <c r="I92" s="237">
        <f t="shared" si="5"/>
        <v>0</v>
      </c>
      <c r="K92" s="318" t="s">
        <v>71</v>
      </c>
      <c r="L92" s="318"/>
      <c r="N92" s="328"/>
    </row>
    <row r="93" spans="1:15" ht="18" customHeight="1" x14ac:dyDescent="0.2">
      <c r="A93" s="265" t="s">
        <v>283</v>
      </c>
      <c r="B93" s="814" t="s">
        <v>310</v>
      </c>
      <c r="C93" s="814"/>
      <c r="D93" s="814"/>
      <c r="E93" s="48"/>
      <c r="F93" s="48"/>
      <c r="G93" s="48"/>
      <c r="H93" s="266"/>
      <c r="I93" s="237">
        <f t="shared" si="5"/>
        <v>0</v>
      </c>
      <c r="K93" s="318" t="s">
        <v>71</v>
      </c>
      <c r="L93" s="318"/>
      <c r="N93" s="328"/>
    </row>
    <row r="94" spans="1:15" ht="18" customHeight="1" x14ac:dyDescent="0.2">
      <c r="A94" s="265" t="s">
        <v>284</v>
      </c>
      <c r="B94" s="837" t="s">
        <v>52</v>
      </c>
      <c r="C94" s="838"/>
      <c r="D94" s="839"/>
      <c r="E94" s="48"/>
      <c r="F94" s="48"/>
      <c r="G94" s="48"/>
      <c r="H94" s="266"/>
      <c r="I94" s="237">
        <f t="shared" si="5"/>
        <v>0</v>
      </c>
      <c r="K94" s="318" t="s">
        <v>71</v>
      </c>
      <c r="L94" s="318"/>
      <c r="N94" s="328"/>
    </row>
    <row r="95" spans="1:15" ht="18" customHeight="1" x14ac:dyDescent="0.2">
      <c r="A95" s="265" t="s">
        <v>285</v>
      </c>
      <c r="B95" s="814" t="s">
        <v>231</v>
      </c>
      <c r="C95" s="814"/>
      <c r="D95" s="814"/>
      <c r="E95" s="48"/>
      <c r="F95" s="48"/>
      <c r="G95" s="48"/>
      <c r="H95" s="266"/>
      <c r="I95" s="237">
        <f t="shared" si="5"/>
        <v>0</v>
      </c>
      <c r="K95" s="318" t="s">
        <v>71</v>
      </c>
      <c r="L95" s="318"/>
      <c r="N95" s="328"/>
    </row>
    <row r="96" spans="1:15" s="793" customFormat="1" ht="18" customHeight="1" x14ac:dyDescent="0.2">
      <c r="A96" s="787" t="s">
        <v>588</v>
      </c>
      <c r="B96" s="788" t="s">
        <v>589</v>
      </c>
      <c r="C96" s="789"/>
      <c r="D96" s="789"/>
      <c r="E96" s="797"/>
      <c r="F96" s="797"/>
      <c r="G96" s="798"/>
      <c r="H96" s="266"/>
      <c r="I96" s="792">
        <f>IF($G$15=0,0,ROUND(H96/FplkmBS1,3))</f>
        <v>0</v>
      </c>
      <c r="K96" s="794" t="s">
        <v>71</v>
      </c>
      <c r="L96" s="794"/>
      <c r="N96" s="796"/>
    </row>
    <row r="97" spans="1:15" ht="18" customHeight="1" x14ac:dyDescent="0.2">
      <c r="A97" s="238"/>
      <c r="B97" s="824" t="s">
        <v>184</v>
      </c>
      <c r="C97" s="825"/>
      <c r="D97" s="825"/>
      <c r="E97" s="825"/>
      <c r="F97" s="825"/>
      <c r="G97" s="826"/>
      <c r="H97" s="239">
        <f>ROUND(SUM(H89:H96),2)</f>
        <v>0</v>
      </c>
      <c r="I97" s="240">
        <f t="shared" si="5"/>
        <v>0</v>
      </c>
    </row>
    <row r="98" spans="1:15" s="19" customFormat="1" ht="9.9499999999999993" customHeight="1" x14ac:dyDescent="0.2">
      <c r="A98" s="30"/>
      <c r="B98" s="30"/>
      <c r="C98" s="30"/>
      <c r="D98" s="30"/>
      <c r="H98" s="201"/>
      <c r="K98" s="42"/>
      <c r="L98" s="42"/>
    </row>
    <row r="99" spans="1:15" ht="18" customHeight="1" x14ac:dyDescent="0.2">
      <c r="A99" s="216" t="s">
        <v>125</v>
      </c>
      <c r="B99" s="827" t="s">
        <v>34</v>
      </c>
      <c r="C99" s="828"/>
      <c r="D99" s="828"/>
      <c r="E99" s="828"/>
      <c r="F99" s="828"/>
      <c r="G99" s="828"/>
      <c r="H99" s="828"/>
      <c r="I99" s="829"/>
    </row>
    <row r="100" spans="1:15" ht="18" customHeight="1" x14ac:dyDescent="0.2">
      <c r="A100" s="265" t="s">
        <v>126</v>
      </c>
      <c r="B100" s="852" t="s">
        <v>317</v>
      </c>
      <c r="C100" s="852"/>
      <c r="D100" s="852"/>
      <c r="E100" s="862" t="s">
        <v>68</v>
      </c>
      <c r="F100" s="862"/>
      <c r="G100" s="862"/>
      <c r="H100" s="326">
        <v>0</v>
      </c>
      <c r="I100" s="237">
        <f t="shared" ref="I100:I106" si="6">IF($G$15=0,0,ROUND(H100/FplkmBS1,3))</f>
        <v>0</v>
      </c>
      <c r="K100" s="318" t="s">
        <v>71</v>
      </c>
      <c r="L100" s="320"/>
      <c r="N100" s="328"/>
      <c r="O100" s="342"/>
    </row>
    <row r="101" spans="1:15" ht="18" customHeight="1" x14ac:dyDescent="0.2">
      <c r="A101" s="265" t="s">
        <v>228</v>
      </c>
      <c r="B101" s="833" t="s">
        <v>232</v>
      </c>
      <c r="C101" s="834"/>
      <c r="D101" s="835"/>
      <c r="E101" s="53"/>
      <c r="F101" s="53"/>
      <c r="G101" s="53"/>
      <c r="H101" s="198"/>
      <c r="I101" s="237">
        <f t="shared" si="6"/>
        <v>0</v>
      </c>
      <c r="K101" s="318" t="s">
        <v>71</v>
      </c>
      <c r="L101" s="320"/>
      <c r="N101" s="328"/>
    </row>
    <row r="102" spans="1:15" ht="18" customHeight="1" x14ac:dyDescent="0.2">
      <c r="A102" s="265" t="s">
        <v>127</v>
      </c>
      <c r="B102" s="833" t="s">
        <v>66</v>
      </c>
      <c r="C102" s="834"/>
      <c r="D102" s="835"/>
      <c r="E102" s="53"/>
      <c r="F102" s="53"/>
      <c r="G102" s="53"/>
      <c r="H102" s="198"/>
      <c r="I102" s="237">
        <f t="shared" si="6"/>
        <v>0</v>
      </c>
      <c r="K102" s="318" t="s">
        <v>71</v>
      </c>
      <c r="L102" s="320"/>
      <c r="M102" s="69"/>
      <c r="N102" s="328"/>
    </row>
    <row r="103" spans="1:15" ht="21" customHeight="1" x14ac:dyDescent="0.2">
      <c r="A103" s="265" t="s">
        <v>229</v>
      </c>
      <c r="B103" s="833" t="s">
        <v>269</v>
      </c>
      <c r="C103" s="834"/>
      <c r="D103" s="835"/>
      <c r="E103" s="53"/>
      <c r="F103" s="53"/>
      <c r="G103" s="53"/>
      <c r="H103" s="198"/>
      <c r="I103" s="237">
        <f t="shared" si="6"/>
        <v>0</v>
      </c>
      <c r="K103" s="318" t="s">
        <v>71</v>
      </c>
      <c r="L103" s="320"/>
      <c r="M103" s="69"/>
      <c r="N103" s="328"/>
    </row>
    <row r="104" spans="1:15" ht="18" customHeight="1" x14ac:dyDescent="0.2">
      <c r="A104" s="265" t="s">
        <v>227</v>
      </c>
      <c r="B104" s="833" t="s">
        <v>323</v>
      </c>
      <c r="C104" s="834"/>
      <c r="D104" s="835"/>
      <c r="E104" s="53"/>
      <c r="F104" s="53"/>
      <c r="G104" s="53"/>
      <c r="H104" s="198"/>
      <c r="I104" s="237">
        <f t="shared" si="6"/>
        <v>0</v>
      </c>
      <c r="K104" s="318" t="s">
        <v>71</v>
      </c>
      <c r="L104" s="320"/>
      <c r="M104" s="69"/>
      <c r="N104" s="328"/>
    </row>
    <row r="105" spans="1:15" ht="18" customHeight="1" x14ac:dyDescent="0.2">
      <c r="A105" s="265" t="s">
        <v>230</v>
      </c>
      <c r="B105" s="833" t="s">
        <v>56</v>
      </c>
      <c r="C105" s="834"/>
      <c r="D105" s="835"/>
      <c r="E105" s="53"/>
      <c r="F105" s="53"/>
      <c r="G105" s="53"/>
      <c r="H105" s="198"/>
      <c r="I105" s="237">
        <f t="shared" si="6"/>
        <v>0</v>
      </c>
      <c r="K105" s="318" t="s">
        <v>71</v>
      </c>
      <c r="L105" s="320"/>
      <c r="M105" s="69"/>
      <c r="N105" s="328"/>
    </row>
    <row r="106" spans="1:15" ht="18" customHeight="1" x14ac:dyDescent="0.2">
      <c r="A106" s="238"/>
      <c r="B106" s="824" t="s">
        <v>185</v>
      </c>
      <c r="C106" s="825"/>
      <c r="D106" s="825"/>
      <c r="E106" s="825"/>
      <c r="F106" s="825"/>
      <c r="G106" s="826"/>
      <c r="H106" s="239">
        <f>ROUND(SUM(H100:H105),2)</f>
        <v>0</v>
      </c>
      <c r="I106" s="240">
        <f t="shared" si="6"/>
        <v>0</v>
      </c>
      <c r="O106" s="43" t="s">
        <v>309</v>
      </c>
    </row>
    <row r="107" spans="1:15" s="45" customFormat="1" ht="9.9499999999999993" customHeight="1" x14ac:dyDescent="0.2">
      <c r="A107" s="225" t="s">
        <v>0</v>
      </c>
      <c r="B107" s="226"/>
      <c r="C107" s="226"/>
      <c r="D107" s="226"/>
      <c r="E107" s="227"/>
      <c r="F107" s="228"/>
      <c r="G107" s="229"/>
      <c r="H107" s="247"/>
      <c r="I107" s="52"/>
      <c r="K107" s="66"/>
      <c r="L107" s="66"/>
    </row>
    <row r="108" spans="1:15" ht="18" customHeight="1" x14ac:dyDescent="0.2">
      <c r="A108" s="216" t="s">
        <v>128</v>
      </c>
      <c r="B108" s="827" t="s">
        <v>45</v>
      </c>
      <c r="C108" s="828"/>
      <c r="D108" s="828"/>
      <c r="E108" s="828"/>
      <c r="F108" s="828"/>
      <c r="G108" s="828"/>
      <c r="H108" s="828"/>
      <c r="I108" s="829"/>
    </row>
    <row r="109" spans="1:15" ht="18" customHeight="1" x14ac:dyDescent="0.2">
      <c r="A109" s="265" t="s">
        <v>129</v>
      </c>
      <c r="B109" s="833" t="s">
        <v>64</v>
      </c>
      <c r="C109" s="834"/>
      <c r="D109" s="835"/>
      <c r="E109" s="48"/>
      <c r="F109" s="48"/>
      <c r="G109" s="48"/>
      <c r="H109" s="266"/>
      <c r="I109" s="237">
        <f>IF($G$15=0,0,ROUND(H109/FplkmBS1,3))</f>
        <v>0</v>
      </c>
      <c r="K109" s="318"/>
      <c r="L109" s="318" t="s">
        <v>71</v>
      </c>
      <c r="N109" s="328"/>
    </row>
    <row r="110" spans="1:15" ht="18" customHeight="1" x14ac:dyDescent="0.2">
      <c r="A110" s="265" t="s">
        <v>130</v>
      </c>
      <c r="B110" s="833" t="s">
        <v>65</v>
      </c>
      <c r="C110" s="834"/>
      <c r="D110" s="835"/>
      <c r="E110" s="48"/>
      <c r="F110" s="48"/>
      <c r="G110" s="48"/>
      <c r="H110" s="266"/>
      <c r="I110" s="237">
        <f>IF($G$15=0,0,ROUND(H110/FplkmBS1,3))</f>
        <v>0</v>
      </c>
      <c r="K110" s="318"/>
      <c r="L110" s="318" t="s">
        <v>71</v>
      </c>
      <c r="N110" s="328"/>
    </row>
    <row r="111" spans="1:15" ht="18" customHeight="1" x14ac:dyDescent="0.2">
      <c r="A111" s="265" t="s">
        <v>131</v>
      </c>
      <c r="B111" s="814" t="s">
        <v>57</v>
      </c>
      <c r="C111" s="814"/>
      <c r="D111" s="814"/>
      <c r="E111" s="48"/>
      <c r="F111" s="48"/>
      <c r="G111" s="48"/>
      <c r="H111" s="266"/>
      <c r="I111" s="237">
        <f>IF($G$15=0,0,ROUND(H111/FplkmBS1,3))</f>
        <v>0</v>
      </c>
      <c r="K111" s="318" t="s">
        <v>71</v>
      </c>
      <c r="L111" s="318"/>
      <c r="N111" s="328"/>
    </row>
    <row r="112" spans="1:15" ht="20.100000000000001" customHeight="1" x14ac:dyDescent="0.2">
      <c r="A112" s="238"/>
      <c r="B112" s="824" t="s">
        <v>186</v>
      </c>
      <c r="C112" s="825"/>
      <c r="D112" s="825"/>
      <c r="E112" s="825"/>
      <c r="F112" s="825"/>
      <c r="G112" s="826"/>
      <c r="H112" s="239">
        <f>ROUND(SUM(H109:H111),2)</f>
        <v>0</v>
      </c>
      <c r="I112" s="240">
        <f>IF($G$15=0,0,ROUND(H112/FplkmBS1,3))</f>
        <v>0</v>
      </c>
    </row>
    <row r="113" spans="1:14" ht="20.100000000000001" customHeight="1" x14ac:dyDescent="0.2">
      <c r="A113" s="249"/>
      <c r="B113" s="250"/>
      <c r="C113" s="250"/>
      <c r="D113" s="250"/>
      <c r="E113" s="251"/>
      <c r="F113" s="252"/>
      <c r="G113" s="253" t="s">
        <v>183</v>
      </c>
      <c r="H113" s="254">
        <f>H97+H106+H112</f>
        <v>0</v>
      </c>
      <c r="I113" s="255">
        <f>IF(FplkmBS1=0,0,ROUND(H113/FplkmBS1,3))</f>
        <v>0</v>
      </c>
    </row>
    <row r="114" spans="1:14" ht="15" customHeight="1" x14ac:dyDescent="0.2">
      <c r="A114" s="137"/>
      <c r="B114" s="25"/>
      <c r="C114" s="25"/>
      <c r="D114" s="25"/>
      <c r="E114" s="26"/>
      <c r="F114" s="27"/>
      <c r="G114" s="28"/>
      <c r="H114" s="199"/>
      <c r="I114" s="40"/>
      <c r="K114" s="853" t="s">
        <v>261</v>
      </c>
      <c r="L114" s="853"/>
    </row>
    <row r="115" spans="1:14" ht="36" customHeight="1" x14ac:dyDescent="0.2">
      <c r="A115" s="235" t="s">
        <v>2</v>
      </c>
      <c r="B115" s="830" t="s">
        <v>3</v>
      </c>
      <c r="C115" s="831"/>
      <c r="D115" s="832"/>
      <c r="E115" s="697" t="s">
        <v>18</v>
      </c>
      <c r="F115" s="697" t="s">
        <v>1</v>
      </c>
      <c r="G115" s="697" t="s">
        <v>29</v>
      </c>
      <c r="H115" s="260" t="s">
        <v>30</v>
      </c>
      <c r="I115" s="697" t="s">
        <v>69</v>
      </c>
      <c r="K115" s="697" t="s">
        <v>262</v>
      </c>
      <c r="L115" s="697" t="s">
        <v>263</v>
      </c>
      <c r="N115" s="170" t="s">
        <v>322</v>
      </c>
    </row>
    <row r="116" spans="1:14" s="45" customFormat="1" ht="9.9499999999999993" customHeight="1" x14ac:dyDescent="0.2">
      <c r="A116" s="225"/>
      <c r="B116" s="226"/>
      <c r="C116" s="226"/>
      <c r="D116" s="226"/>
      <c r="E116" s="227"/>
      <c r="F116" s="228"/>
      <c r="G116" s="229"/>
      <c r="H116" s="247"/>
      <c r="I116" s="52"/>
      <c r="K116" s="66"/>
      <c r="L116" s="66"/>
    </row>
    <row r="117" spans="1:14" ht="18" customHeight="1" x14ac:dyDescent="0.2">
      <c r="A117" s="224" t="s">
        <v>75</v>
      </c>
      <c r="B117" s="693" t="s">
        <v>19</v>
      </c>
      <c r="C117" s="693"/>
      <c r="D117" s="693"/>
      <c r="E117" s="230"/>
      <c r="F117" s="231"/>
      <c r="G117" s="232"/>
      <c r="H117" s="256"/>
      <c r="I117" s="232"/>
      <c r="J117" s="233"/>
      <c r="K117" s="234"/>
      <c r="L117" s="234"/>
      <c r="M117" s="234"/>
      <c r="N117" s="234"/>
    </row>
    <row r="118" spans="1:14" ht="9" customHeight="1" x14ac:dyDescent="0.2">
      <c r="A118" s="225" t="s">
        <v>0</v>
      </c>
      <c r="B118" s="226"/>
      <c r="C118" s="226"/>
      <c r="D118" s="226"/>
      <c r="E118" s="227"/>
      <c r="F118" s="228"/>
      <c r="G118" s="229"/>
      <c r="H118" s="247"/>
      <c r="I118" s="52"/>
    </row>
    <row r="119" spans="1:14" ht="18" customHeight="1" x14ac:dyDescent="0.2">
      <c r="A119" s="216" t="s">
        <v>76</v>
      </c>
      <c r="B119" s="827" t="s">
        <v>19</v>
      </c>
      <c r="C119" s="828"/>
      <c r="D119" s="828"/>
      <c r="E119" s="828"/>
      <c r="F119" s="828"/>
      <c r="G119" s="828"/>
      <c r="H119" s="828"/>
      <c r="I119" s="829"/>
    </row>
    <row r="120" spans="1:14" ht="18" customHeight="1" x14ac:dyDescent="0.2">
      <c r="A120" s="265" t="s">
        <v>77</v>
      </c>
      <c r="B120" s="837" t="s">
        <v>49</v>
      </c>
      <c r="C120" s="838"/>
      <c r="D120" s="839"/>
      <c r="E120" s="267"/>
      <c r="F120" s="55" t="s">
        <v>51</v>
      </c>
      <c r="G120" s="607"/>
      <c r="H120" s="259">
        <f>ROUND(E120*G120,2)</f>
        <v>0</v>
      </c>
      <c r="I120" s="237">
        <f t="shared" ref="I120:I124" si="7">IF($G$15=0,0,ROUND(H120/FplkmBS1,3))</f>
        <v>0</v>
      </c>
      <c r="K120" s="318" t="s">
        <v>71</v>
      </c>
      <c r="L120" s="318"/>
      <c r="N120" s="328"/>
    </row>
    <row r="121" spans="1:14" ht="18" customHeight="1" x14ac:dyDescent="0.2">
      <c r="A121" s="265" t="s">
        <v>78</v>
      </c>
      <c r="B121" s="833" t="s">
        <v>70</v>
      </c>
      <c r="C121" s="834"/>
      <c r="D121" s="835"/>
      <c r="E121" s="53"/>
      <c r="F121" s="53"/>
      <c r="G121" s="53"/>
      <c r="H121" s="198"/>
      <c r="I121" s="237">
        <f t="shared" si="7"/>
        <v>0</v>
      </c>
      <c r="K121" s="318" t="s">
        <v>71</v>
      </c>
      <c r="L121" s="318"/>
      <c r="N121" s="328"/>
    </row>
    <row r="122" spans="1:14" ht="18" customHeight="1" x14ac:dyDescent="0.2">
      <c r="A122" s="265" t="s">
        <v>79</v>
      </c>
      <c r="B122" s="833" t="s">
        <v>370</v>
      </c>
      <c r="C122" s="834"/>
      <c r="D122" s="835"/>
      <c r="E122" s="53"/>
      <c r="F122" s="53"/>
      <c r="G122" s="53"/>
      <c r="H122" s="198"/>
      <c r="I122" s="237">
        <f t="shared" ref="I122" si="8">IF($G$15=0,0,ROUND(H122/FplkmBS1,3))</f>
        <v>0</v>
      </c>
      <c r="J122" s="698"/>
      <c r="K122" s="318" t="s">
        <v>71</v>
      </c>
      <c r="L122" s="318"/>
      <c r="N122" s="328"/>
    </row>
    <row r="123" spans="1:14" ht="18" customHeight="1" x14ac:dyDescent="0.2">
      <c r="A123" s="265" t="s">
        <v>80</v>
      </c>
      <c r="B123" s="833" t="s">
        <v>50</v>
      </c>
      <c r="C123" s="834"/>
      <c r="D123" s="835"/>
      <c r="E123" s="53"/>
      <c r="F123" s="53"/>
      <c r="G123" s="53"/>
      <c r="H123" s="198"/>
      <c r="I123" s="237">
        <f t="shared" si="7"/>
        <v>0</v>
      </c>
      <c r="K123" s="318" t="s">
        <v>71</v>
      </c>
      <c r="L123" s="318"/>
      <c r="N123" s="328"/>
    </row>
    <row r="124" spans="1:14" ht="18" customHeight="1" x14ac:dyDescent="0.2">
      <c r="A124" s="238"/>
      <c r="B124" s="824" t="s">
        <v>86</v>
      </c>
      <c r="C124" s="825"/>
      <c r="D124" s="825"/>
      <c r="E124" s="825"/>
      <c r="F124" s="825"/>
      <c r="G124" s="826"/>
      <c r="H124" s="239">
        <f>ROUND(SUM(H120:H123),2)</f>
        <v>0</v>
      </c>
      <c r="I124" s="240">
        <f t="shared" si="7"/>
        <v>0</v>
      </c>
    </row>
    <row r="125" spans="1:14" s="19" customFormat="1" ht="9.9499999999999993" customHeight="1" x14ac:dyDescent="0.2">
      <c r="A125" s="30"/>
      <c r="B125" s="30"/>
      <c r="C125" s="30"/>
      <c r="D125" s="30"/>
      <c r="H125" s="201"/>
      <c r="K125" s="42"/>
      <c r="L125" s="42"/>
    </row>
    <row r="126" spans="1:14" ht="18" customHeight="1" x14ac:dyDescent="0.2">
      <c r="A126" s="216" t="s">
        <v>81</v>
      </c>
      <c r="B126" s="827" t="s">
        <v>132</v>
      </c>
      <c r="C126" s="828"/>
      <c r="D126" s="828"/>
      <c r="E126" s="828"/>
      <c r="F126" s="828"/>
      <c r="G126" s="828"/>
      <c r="H126" s="828"/>
      <c r="I126" s="829"/>
    </row>
    <row r="127" spans="1:14" ht="18" customHeight="1" x14ac:dyDescent="0.2">
      <c r="A127" s="265" t="s">
        <v>82</v>
      </c>
      <c r="B127" s="833" t="s">
        <v>90</v>
      </c>
      <c r="C127" s="834"/>
      <c r="D127" s="835"/>
      <c r="E127" s="53"/>
      <c r="F127" s="53"/>
      <c r="G127" s="53"/>
      <c r="H127" s="198"/>
      <c r="I127" s="237">
        <f t="shared" ref="I127:I132" si="9">IF($G$15=0,0,ROUND(H127/FplkmBS1,3))</f>
        <v>0</v>
      </c>
      <c r="K127" s="318" t="s">
        <v>71</v>
      </c>
      <c r="L127" s="318"/>
      <c r="N127" s="328"/>
    </row>
    <row r="128" spans="1:14" ht="18" customHeight="1" x14ac:dyDescent="0.2">
      <c r="A128" s="265" t="s">
        <v>83</v>
      </c>
      <c r="B128" s="690" t="s">
        <v>458</v>
      </c>
      <c r="C128" s="691"/>
      <c r="D128" s="692"/>
      <c r="E128" s="53"/>
      <c r="F128" s="53"/>
      <c r="G128" s="53"/>
      <c r="H128" s="198"/>
      <c r="I128" s="237">
        <f t="shared" si="9"/>
        <v>0</v>
      </c>
      <c r="K128" s="318" t="s">
        <v>71</v>
      </c>
      <c r="L128" s="318"/>
      <c r="M128" s="69"/>
      <c r="N128" s="328"/>
    </row>
    <row r="129" spans="1:14" ht="18" customHeight="1" x14ac:dyDescent="0.2">
      <c r="A129" s="265" t="s">
        <v>84</v>
      </c>
      <c r="B129" s="690" t="s">
        <v>459</v>
      </c>
      <c r="C129" s="691"/>
      <c r="D129" s="692"/>
      <c r="E129" s="53"/>
      <c r="F129" s="53"/>
      <c r="G129" s="53"/>
      <c r="H129" s="198"/>
      <c r="I129" s="237">
        <f t="shared" si="9"/>
        <v>0</v>
      </c>
      <c r="K129" s="317" t="s">
        <v>71</v>
      </c>
      <c r="L129" s="318"/>
      <c r="M129" s="69"/>
      <c r="N129" s="328"/>
    </row>
    <row r="130" spans="1:14" ht="18" customHeight="1" x14ac:dyDescent="0.2">
      <c r="A130" s="265" t="s">
        <v>344</v>
      </c>
      <c r="B130" s="833" t="s">
        <v>266</v>
      </c>
      <c r="C130" s="834"/>
      <c r="D130" s="835"/>
      <c r="E130" s="53"/>
      <c r="F130" s="53"/>
      <c r="G130" s="53"/>
      <c r="H130" s="198"/>
      <c r="I130" s="237">
        <f t="shared" si="9"/>
        <v>0</v>
      </c>
      <c r="K130" s="318" t="s">
        <v>71</v>
      </c>
      <c r="L130" s="318"/>
      <c r="M130" s="69"/>
      <c r="N130" s="328"/>
    </row>
    <row r="131" spans="1:14" ht="18" customHeight="1" x14ac:dyDescent="0.2">
      <c r="A131" s="787" t="s">
        <v>586</v>
      </c>
      <c r="B131" s="788" t="s">
        <v>587</v>
      </c>
      <c r="C131" s="789"/>
      <c r="D131" s="789"/>
      <c r="E131" s="790"/>
      <c r="F131" s="790"/>
      <c r="G131" s="791"/>
      <c r="H131" s="198"/>
      <c r="I131" s="792">
        <f>IF($G$15=0,0,ROUND(H131/FplkmBS1,3))</f>
        <v>0</v>
      </c>
      <c r="J131" s="793"/>
      <c r="K131" s="794" t="s">
        <v>71</v>
      </c>
      <c r="L131" s="794"/>
      <c r="M131" s="795"/>
      <c r="N131" s="796"/>
    </row>
    <row r="132" spans="1:14" ht="18" customHeight="1" x14ac:dyDescent="0.2">
      <c r="A132" s="238"/>
      <c r="B132" s="824" t="s">
        <v>85</v>
      </c>
      <c r="C132" s="825"/>
      <c r="D132" s="825"/>
      <c r="E132" s="825"/>
      <c r="F132" s="825"/>
      <c r="G132" s="826"/>
      <c r="H132" s="239">
        <f>ROUND(SUM(H127:H131),2)</f>
        <v>0</v>
      </c>
      <c r="I132" s="240">
        <f t="shared" si="9"/>
        <v>0</v>
      </c>
    </row>
    <row r="133" spans="1:14" ht="11.25" customHeight="1" x14ac:dyDescent="0.2">
      <c r="A133" s="43"/>
      <c r="B133" s="43"/>
      <c r="C133" s="43"/>
      <c r="D133" s="43"/>
      <c r="E133" s="43"/>
      <c r="F133" s="43"/>
      <c r="I133" s="43"/>
    </row>
    <row r="134" spans="1:14" ht="18" customHeight="1" x14ac:dyDescent="0.2">
      <c r="A134" s="216" t="s">
        <v>311</v>
      </c>
      <c r="B134" s="435" t="s">
        <v>312</v>
      </c>
      <c r="C134" s="436"/>
      <c r="D134" s="436"/>
      <c r="E134" s="436"/>
      <c r="F134" s="436"/>
      <c r="G134" s="436"/>
      <c r="H134" s="436"/>
      <c r="I134" s="437"/>
    </row>
    <row r="135" spans="1:14" ht="21" customHeight="1" x14ac:dyDescent="0.2">
      <c r="A135" s="265" t="s">
        <v>313</v>
      </c>
      <c r="B135" s="684" t="s">
        <v>316</v>
      </c>
      <c r="C135" s="685"/>
      <c r="D135" s="686"/>
      <c r="E135" s="438"/>
      <c r="F135" s="53"/>
      <c r="G135" s="53"/>
      <c r="H135" s="198"/>
      <c r="I135" s="237">
        <f>IF($G$15=0,0,ROUND(H135/FplkmBS1,3))</f>
        <v>0</v>
      </c>
      <c r="K135" s="346"/>
      <c r="L135" s="354" t="s">
        <v>71</v>
      </c>
      <c r="M135" s="342"/>
      <c r="N135" s="328"/>
    </row>
    <row r="136" spans="1:14" ht="18" customHeight="1" x14ac:dyDescent="0.2">
      <c r="A136" s="265" t="s">
        <v>423</v>
      </c>
      <c r="B136" s="837" t="s">
        <v>314</v>
      </c>
      <c r="C136" s="838"/>
      <c r="D136" s="839"/>
      <c r="E136" s="438"/>
      <c r="F136" s="53"/>
      <c r="G136" s="53"/>
      <c r="H136" s="198"/>
      <c r="I136" s="237">
        <f>IF($G$15=0,0,ROUND(H136/FplkmBS1,3))</f>
        <v>0</v>
      </c>
      <c r="K136" s="346"/>
      <c r="L136" s="354" t="s">
        <v>71</v>
      </c>
      <c r="M136" s="342"/>
      <c r="N136" s="328"/>
    </row>
    <row r="137" spans="1:14" ht="18" customHeight="1" x14ac:dyDescent="0.2">
      <c r="A137" s="439"/>
      <c r="B137" s="440"/>
      <c r="C137" s="441"/>
      <c r="D137" s="720"/>
      <c r="E137" s="441"/>
      <c r="F137" s="441"/>
      <c r="G137" s="443" t="s">
        <v>315</v>
      </c>
      <c r="H137" s="444">
        <f>ROUND(SUM(H135:H136),2)</f>
        <v>0</v>
      </c>
      <c r="I137" s="240">
        <f>IF($G$15=0,0,ROUND(H137/FplkmBS1,3))</f>
        <v>0</v>
      </c>
    </row>
    <row r="138" spans="1:14" ht="18" customHeight="1" x14ac:dyDescent="0.2">
      <c r="A138" s="249"/>
      <c r="B138" s="250"/>
      <c r="C138" s="250"/>
      <c r="D138" s="250"/>
      <c r="E138" s="251"/>
      <c r="F138" s="252"/>
      <c r="G138" s="253" t="s">
        <v>187</v>
      </c>
      <c r="H138" s="254">
        <f>H132+H124+H137</f>
        <v>0</v>
      </c>
      <c r="I138" s="240">
        <f>IF($G$15=0,0,ROUND(H138/FplkmBS1,3))</f>
        <v>0</v>
      </c>
    </row>
    <row r="139" spans="1:14" s="45" customFormat="1" ht="9.9499999999999993" customHeight="1" x14ac:dyDescent="0.2">
      <c r="A139" s="225" t="s">
        <v>0</v>
      </c>
      <c r="B139" s="226"/>
      <c r="C139" s="226"/>
      <c r="D139" s="226"/>
      <c r="E139" s="227"/>
      <c r="F139" s="228"/>
      <c r="G139" s="229"/>
      <c r="H139" s="247"/>
      <c r="I139" s="52"/>
      <c r="K139" s="66"/>
      <c r="L139" s="66"/>
    </row>
    <row r="140" spans="1:14" ht="18" customHeight="1" x14ac:dyDescent="0.2">
      <c r="A140" s="275" t="s">
        <v>133</v>
      </c>
      <c r="B140" s="848" t="s">
        <v>420</v>
      </c>
      <c r="C140" s="848"/>
      <c r="D140" s="848"/>
      <c r="E140" s="848"/>
      <c r="F140" s="848"/>
      <c r="G140" s="848"/>
      <c r="H140" s="271">
        <f>SUM(H34,H45,H51,H61,H67,H81,H97,H106,H112,H124,H132,H137)</f>
        <v>0</v>
      </c>
      <c r="I140" s="240">
        <f>IF($G$15=0,0,ROUND(H140/FplkmBS1,3))</f>
        <v>0</v>
      </c>
    </row>
    <row r="141" spans="1:14" ht="23.25" customHeight="1" x14ac:dyDescent="0.2">
      <c r="A141"/>
      <c r="B141"/>
      <c r="C141"/>
      <c r="D141"/>
      <c r="E141"/>
      <c r="F141"/>
      <c r="G141"/>
      <c r="H141"/>
      <c r="I141"/>
    </row>
    <row r="142" spans="1:14" ht="9" customHeight="1" x14ac:dyDescent="0.2">
      <c r="A142" s="137"/>
      <c r="B142" s="25"/>
      <c r="C142" s="25"/>
      <c r="D142" s="25"/>
      <c r="E142" s="26"/>
      <c r="F142" s="27"/>
      <c r="G142" s="28"/>
      <c r="H142" s="199"/>
      <c r="I142" s="40"/>
      <c r="K142" s="853" t="s">
        <v>261</v>
      </c>
      <c r="L142" s="853"/>
    </row>
    <row r="143" spans="1:14" ht="36" x14ac:dyDescent="0.2">
      <c r="A143" s="235" t="s">
        <v>2</v>
      </c>
      <c r="B143" s="405" t="s">
        <v>3</v>
      </c>
      <c r="C143" s="697" t="s">
        <v>18</v>
      </c>
      <c r="D143" s="697" t="s">
        <v>1</v>
      </c>
      <c r="E143" s="697" t="s">
        <v>29</v>
      </c>
      <c r="F143" s="260" t="s">
        <v>409</v>
      </c>
      <c r="G143" s="260" t="s">
        <v>417</v>
      </c>
      <c r="H143" s="697" t="s">
        <v>416</v>
      </c>
      <c r="I143" s="697" t="s">
        <v>418</v>
      </c>
      <c r="K143" s="697" t="s">
        <v>262</v>
      </c>
      <c r="L143" s="697" t="s">
        <v>263</v>
      </c>
      <c r="N143" s="170" t="s">
        <v>322</v>
      </c>
    </row>
    <row r="144" spans="1:14" x14ac:dyDescent="0.2">
      <c r="A144" s="39"/>
      <c r="B144" s="34"/>
      <c r="C144" s="34"/>
      <c r="D144" s="36"/>
      <c r="E144" s="37"/>
      <c r="F144" s="38"/>
      <c r="G144" s="38"/>
      <c r="H144" s="40"/>
      <c r="I144" s="40"/>
    </row>
    <row r="145" spans="1:14" ht="20.25" customHeight="1" x14ac:dyDescent="0.2">
      <c r="A145" s="854" t="s">
        <v>419</v>
      </c>
      <c r="B145" s="855"/>
      <c r="C145" s="855"/>
      <c r="D145" s="855"/>
      <c r="E145" s="855"/>
      <c r="F145" s="855"/>
      <c r="G145" s="855"/>
      <c r="H145" s="855"/>
      <c r="I145" s="856"/>
    </row>
    <row r="146" spans="1:14" ht="20.25" customHeight="1" x14ac:dyDescent="0.2">
      <c r="A146" s="265" t="s">
        <v>240</v>
      </c>
      <c r="B146" s="700" t="s">
        <v>72</v>
      </c>
      <c r="C146" s="60"/>
      <c r="D146" s="55" t="s">
        <v>51</v>
      </c>
      <c r="E146" s="607"/>
      <c r="F146" s="60"/>
      <c r="G146" s="53"/>
      <c r="H146" s="237">
        <f>IF($G$15=0,0,ROUND(F146/FplkmBS1,3))</f>
        <v>0</v>
      </c>
      <c r="I146" s="237">
        <f>IF($G$15=0,0,ROUND(G146/FplkmBS1,3))</f>
        <v>0</v>
      </c>
      <c r="K146" s="318" t="s">
        <v>71</v>
      </c>
      <c r="L146" s="318"/>
      <c r="N146" s="328"/>
    </row>
    <row r="147" spans="1:14" ht="20.25" customHeight="1" x14ac:dyDescent="0.2">
      <c r="A147" s="265" t="s">
        <v>241</v>
      </c>
      <c r="B147" s="700" t="s">
        <v>294</v>
      </c>
      <c r="C147" s="60"/>
      <c r="D147" s="55" t="s">
        <v>51</v>
      </c>
      <c r="E147" s="607"/>
      <c r="F147" s="60"/>
      <c r="G147" s="53"/>
      <c r="H147" s="237">
        <f t="shared" ref="H147:H152" si="10">IF($G$15=0,0,ROUND(F147/FplkmBS1,3))</f>
        <v>0</v>
      </c>
      <c r="I147" s="237">
        <f t="shared" ref="I147:I158" si="11">IF($G$15=0,0,ROUND(G147/FplkmBS1,3))</f>
        <v>0</v>
      </c>
      <c r="K147" s="318" t="s">
        <v>71</v>
      </c>
      <c r="L147" s="318"/>
      <c r="N147" s="328"/>
    </row>
    <row r="148" spans="1:14" ht="19.5" customHeight="1" x14ac:dyDescent="0.2">
      <c r="A148" s="265" t="s">
        <v>411</v>
      </c>
      <c r="B148" s="700" t="s">
        <v>368</v>
      </c>
      <c r="C148" s="60"/>
      <c r="D148" s="55" t="s">
        <v>51</v>
      </c>
      <c r="E148" s="607"/>
      <c r="F148" s="60"/>
      <c r="G148" s="53"/>
      <c r="H148" s="237">
        <f t="shared" si="10"/>
        <v>0</v>
      </c>
      <c r="I148" s="237">
        <f t="shared" si="11"/>
        <v>0</v>
      </c>
      <c r="K148" s="318" t="s">
        <v>71</v>
      </c>
      <c r="L148" s="318"/>
      <c r="N148" s="328"/>
    </row>
    <row r="149" spans="1:14" ht="21" customHeight="1" x14ac:dyDescent="0.2">
      <c r="A149" s="265" t="s">
        <v>412</v>
      </c>
      <c r="B149" s="690" t="s">
        <v>369</v>
      </c>
      <c r="C149" s="60"/>
      <c r="D149" s="55" t="s">
        <v>51</v>
      </c>
      <c r="E149" s="607"/>
      <c r="F149" s="60"/>
      <c r="G149" s="53"/>
      <c r="H149" s="237">
        <f t="shared" si="10"/>
        <v>0</v>
      </c>
      <c r="I149" s="237">
        <f t="shared" si="11"/>
        <v>0</v>
      </c>
      <c r="K149" s="318" t="s">
        <v>71</v>
      </c>
      <c r="L149" s="318"/>
      <c r="N149" s="328"/>
    </row>
    <row r="150" spans="1:14" ht="22.5" customHeight="1" x14ac:dyDescent="0.2">
      <c r="A150" s="265" t="s">
        <v>413</v>
      </c>
      <c r="B150" s="700" t="s">
        <v>343</v>
      </c>
      <c r="C150" s="53"/>
      <c r="D150" s="53"/>
      <c r="E150" s="53"/>
      <c r="F150" s="60"/>
      <c r="G150" s="53"/>
      <c r="H150" s="237">
        <f t="shared" si="10"/>
        <v>0</v>
      </c>
      <c r="I150" s="237">
        <f t="shared" si="11"/>
        <v>0</v>
      </c>
      <c r="K150" s="354" t="s">
        <v>71</v>
      </c>
      <c r="L150" s="354"/>
      <c r="M150" s="342"/>
      <c r="N150" s="328"/>
    </row>
    <row r="151" spans="1:14" ht="24" customHeight="1" x14ac:dyDescent="0.2">
      <c r="A151" s="265" t="s">
        <v>414</v>
      </c>
      <c r="B151" s="700" t="s">
        <v>135</v>
      </c>
      <c r="C151" s="53"/>
      <c r="D151" s="53"/>
      <c r="E151" s="53"/>
      <c r="F151" s="60"/>
      <c r="G151" s="53"/>
      <c r="H151" s="237">
        <f t="shared" si="10"/>
        <v>0</v>
      </c>
      <c r="I151" s="237">
        <f t="shared" si="11"/>
        <v>0</v>
      </c>
      <c r="K151" s="354" t="s">
        <v>71</v>
      </c>
      <c r="L151" s="354"/>
      <c r="M151" s="342"/>
      <c r="N151" s="328"/>
    </row>
    <row r="152" spans="1:14" ht="21" customHeight="1" x14ac:dyDescent="0.2">
      <c r="A152" s="265" t="s">
        <v>415</v>
      </c>
      <c r="B152" s="700" t="s">
        <v>92</v>
      </c>
      <c r="C152" s="53"/>
      <c r="D152" s="53"/>
      <c r="E152" s="53"/>
      <c r="F152" s="60"/>
      <c r="G152" s="53"/>
      <c r="H152" s="237">
        <f t="shared" si="10"/>
        <v>0</v>
      </c>
      <c r="I152" s="237">
        <f t="shared" si="11"/>
        <v>0</v>
      </c>
      <c r="K152" s="354" t="s">
        <v>71</v>
      </c>
      <c r="L152" s="354"/>
      <c r="M152" s="342"/>
      <c r="N152" s="328"/>
    </row>
    <row r="153" spans="1:14" ht="21" customHeight="1" x14ac:dyDescent="0.2">
      <c r="A153" s="265" t="s">
        <v>424</v>
      </c>
      <c r="B153" s="700" t="s">
        <v>292</v>
      </c>
      <c r="C153" s="53"/>
      <c r="D153" s="53"/>
      <c r="E153" s="53"/>
      <c r="F153" s="60"/>
      <c r="G153" s="53"/>
      <c r="H153" s="237">
        <f t="shared" ref="H153:H158" si="12">IF($G$15=0,0,ROUND(F153/FplkmBS1,3))</f>
        <v>0</v>
      </c>
      <c r="I153" s="237">
        <f t="shared" ref="I153:I157" si="13">IF($G$15=0,0,ROUND(G153/FplkmBS1,3))</f>
        <v>0</v>
      </c>
      <c r="K153" s="354" t="s">
        <v>71</v>
      </c>
      <c r="L153" s="354"/>
      <c r="M153" s="342"/>
      <c r="N153" s="328"/>
    </row>
    <row r="154" spans="1:14" ht="21" customHeight="1" x14ac:dyDescent="0.2">
      <c r="A154" s="265" t="s">
        <v>425</v>
      </c>
      <c r="B154" s="700" t="s">
        <v>429</v>
      </c>
      <c r="C154" s="53"/>
      <c r="D154" s="53"/>
      <c r="E154" s="53"/>
      <c r="F154" s="53"/>
      <c r="G154" s="53"/>
      <c r="H154" s="237">
        <f t="shared" si="12"/>
        <v>0</v>
      </c>
      <c r="I154" s="237">
        <f t="shared" si="13"/>
        <v>0</v>
      </c>
      <c r="K154" s="354" t="s">
        <v>71</v>
      </c>
      <c r="L154" s="354"/>
      <c r="M154" s="342"/>
      <c r="N154" s="328"/>
    </row>
    <row r="155" spans="1:14" ht="27" customHeight="1" x14ac:dyDescent="0.2">
      <c r="A155" s="265" t="s">
        <v>426</v>
      </c>
      <c r="B155" s="700" t="s">
        <v>430</v>
      </c>
      <c r="C155" s="727">
        <v>0</v>
      </c>
      <c r="D155" s="55" t="s">
        <v>433</v>
      </c>
      <c r="E155" s="727">
        <v>0</v>
      </c>
      <c r="F155" s="53"/>
      <c r="G155" s="53"/>
      <c r="H155" s="237">
        <f t="shared" si="12"/>
        <v>0</v>
      </c>
      <c r="I155" s="237">
        <f t="shared" si="13"/>
        <v>0</v>
      </c>
      <c r="K155" s="354" t="s">
        <v>71</v>
      </c>
      <c r="L155" s="354"/>
      <c r="M155" s="342"/>
      <c r="N155" s="328"/>
    </row>
    <row r="156" spans="1:14" ht="21" customHeight="1" x14ac:dyDescent="0.2">
      <c r="A156" s="265" t="s">
        <v>427</v>
      </c>
      <c r="B156" s="700" t="s">
        <v>431</v>
      </c>
      <c r="C156" s="53"/>
      <c r="D156" s="53"/>
      <c r="E156" s="53"/>
      <c r="F156" s="53"/>
      <c r="G156" s="53"/>
      <c r="H156" s="237">
        <f t="shared" si="12"/>
        <v>0</v>
      </c>
      <c r="I156" s="237">
        <f t="shared" si="13"/>
        <v>0</v>
      </c>
      <c r="K156" s="354" t="s">
        <v>71</v>
      </c>
      <c r="L156" s="354"/>
      <c r="M156" s="342"/>
      <c r="N156" s="328"/>
    </row>
    <row r="157" spans="1:14" ht="21.75" customHeight="1" x14ac:dyDescent="0.2">
      <c r="A157" s="265" t="s">
        <v>428</v>
      </c>
      <c r="B157" s="700" t="s">
        <v>432</v>
      </c>
      <c r="C157" s="53"/>
      <c r="D157" s="53"/>
      <c r="E157" s="53"/>
      <c r="F157" s="53"/>
      <c r="G157" s="53"/>
      <c r="H157" s="237">
        <f t="shared" si="12"/>
        <v>0</v>
      </c>
      <c r="I157" s="237">
        <f t="shared" si="13"/>
        <v>0</v>
      </c>
      <c r="K157" s="354" t="s">
        <v>71</v>
      </c>
      <c r="L157" s="354"/>
      <c r="N157" s="328"/>
    </row>
    <row r="158" spans="1:14" ht="18.75" customHeight="1" x14ac:dyDescent="0.2">
      <c r="A158" s="857" t="s">
        <v>410</v>
      </c>
      <c r="B158" s="858"/>
      <c r="C158" s="858"/>
      <c r="D158" s="858"/>
      <c r="E158" s="858"/>
      <c r="F158" s="444">
        <f>ROUND(SUM(F146:F157),2)</f>
        <v>0</v>
      </c>
      <c r="G158" s="444">
        <f>ROUND(SUM(G146:G157),2)</f>
        <v>0</v>
      </c>
      <c r="H158" s="240">
        <f t="shared" si="12"/>
        <v>0</v>
      </c>
      <c r="I158" s="240">
        <f t="shared" si="11"/>
        <v>0</v>
      </c>
    </row>
    <row r="159" spans="1:14" s="19" customFormat="1" ht="18" customHeight="1" x14ac:dyDescent="0.2">
      <c r="A159" s="73"/>
      <c r="B159" s="74"/>
      <c r="C159" s="74"/>
      <c r="D159" s="74"/>
      <c r="E159" s="75"/>
      <c r="F159" s="76"/>
      <c r="G159" s="77"/>
      <c r="H159" s="202"/>
      <c r="I159" s="78"/>
      <c r="J159" s="72"/>
      <c r="K159" s="79"/>
      <c r="L159" s="79"/>
      <c r="M159" s="43"/>
      <c r="N159" s="43"/>
    </row>
    <row r="160" spans="1:14" s="19" customFormat="1" ht="23.25" customHeight="1" x14ac:dyDescent="0.2">
      <c r="A160" s="275" t="s">
        <v>421</v>
      </c>
      <c r="B160" s="848" t="s">
        <v>422</v>
      </c>
      <c r="C160" s="848"/>
      <c r="D160" s="848"/>
      <c r="E160" s="848"/>
      <c r="F160" s="848"/>
      <c r="G160" s="848"/>
      <c r="H160" s="271">
        <f>SUM(H140+F158+G158)</f>
        <v>0</v>
      </c>
      <c r="I160" s="240">
        <f>IF($G$15=0,0,ROUND(H160/FplkmBS1,3))</f>
        <v>0</v>
      </c>
      <c r="J160" s="43"/>
      <c r="K160" s="42"/>
      <c r="L160" s="42"/>
      <c r="M160" s="43"/>
      <c r="N160" s="43"/>
    </row>
    <row r="161" spans="1:14" customFormat="1" ht="18" customHeight="1" x14ac:dyDescent="0.2"/>
    <row r="162" spans="1:14" s="19" customFormat="1" ht="34.5" customHeight="1" x14ac:dyDescent="0.2">
      <c r="A162" s="235" t="s">
        <v>2</v>
      </c>
      <c r="B162" s="830" t="s">
        <v>3</v>
      </c>
      <c r="C162" s="831"/>
      <c r="D162" s="832"/>
      <c r="E162" s="697" t="s">
        <v>18</v>
      </c>
      <c r="F162" s="697" t="s">
        <v>1</v>
      </c>
      <c r="G162" s="697" t="s">
        <v>29</v>
      </c>
      <c r="H162" s="260" t="s">
        <v>30</v>
      </c>
      <c r="I162" s="697" t="s">
        <v>69</v>
      </c>
      <c r="K162" s="42"/>
      <c r="L162" s="42"/>
    </row>
    <row r="163" spans="1:14" s="19" customFormat="1" ht="9.75" customHeight="1" x14ac:dyDescent="0.2">
      <c r="A163" s="225" t="s">
        <v>0</v>
      </c>
      <c r="B163" s="226"/>
      <c r="C163" s="226"/>
      <c r="D163" s="226"/>
      <c r="E163" s="227"/>
      <c r="F163" s="228"/>
      <c r="G163" s="229"/>
      <c r="H163" s="247"/>
      <c r="I163" s="52"/>
      <c r="J163"/>
      <c r="K163"/>
      <c r="L163"/>
      <c r="M163"/>
      <c r="N163"/>
    </row>
    <row r="164" spans="1:14" s="19" customFormat="1" ht="18" customHeight="1" x14ac:dyDescent="0.2">
      <c r="A164" s="224" t="s">
        <v>448</v>
      </c>
      <c r="B164" s="693" t="s">
        <v>46</v>
      </c>
      <c r="C164" s="693"/>
      <c r="D164" s="693"/>
      <c r="E164" s="230"/>
      <c r="F164" s="231"/>
      <c r="G164" s="232"/>
      <c r="H164" s="256"/>
      <c r="I164" s="232"/>
      <c r="J164" s="261"/>
      <c r="K164" s="234"/>
      <c r="L164" s="234"/>
      <c r="M164" s="234"/>
      <c r="N164" s="234"/>
    </row>
    <row r="165" spans="1:14" s="19" customFormat="1" ht="18" customHeight="1" x14ac:dyDescent="0.2">
      <c r="A165" s="30"/>
      <c r="B165" s="30"/>
      <c r="C165" s="30"/>
      <c r="D165" s="30"/>
      <c r="H165" s="201"/>
      <c r="K165" s="42"/>
      <c r="L165" s="42"/>
    </row>
    <row r="166" spans="1:14" s="19" customFormat="1" ht="18" customHeight="1" x14ac:dyDescent="0.2">
      <c r="A166" s="216" t="s">
        <v>449</v>
      </c>
      <c r="B166" s="827" t="s">
        <v>500</v>
      </c>
      <c r="C166" s="828"/>
      <c r="D166" s="828"/>
      <c r="E166" s="828"/>
      <c r="F166" s="828"/>
      <c r="G166" s="828"/>
      <c r="H166" s="828"/>
      <c r="I166" s="829"/>
      <c r="K166" s="42"/>
      <c r="L166" s="42"/>
      <c r="M166" s="859"/>
      <c r="N166" s="859"/>
    </row>
    <row r="167" spans="1:14" s="19" customFormat="1" ht="19.5" customHeight="1" x14ac:dyDescent="0.2">
      <c r="A167" s="217" t="s">
        <v>450</v>
      </c>
      <c r="B167" s="821" t="s">
        <v>345</v>
      </c>
      <c r="C167" s="822"/>
      <c r="D167" s="823"/>
      <c r="E167" s="272">
        <f>G13</f>
        <v>14711.2</v>
      </c>
      <c r="F167" s="273" t="s">
        <v>21</v>
      </c>
      <c r="G167" s="274"/>
      <c r="H167" s="259">
        <f>ROUND(E167*G167,2)</f>
        <v>0</v>
      </c>
      <c r="I167" s="237">
        <f t="shared" ref="I167:I168" si="14">IF($G$15=0,0,ROUND(H167/FplkmBS1,3))</f>
        <v>0</v>
      </c>
      <c r="K167" s="42"/>
      <c r="L167" s="42"/>
      <c r="M167" s="859"/>
      <c r="N167" s="859"/>
    </row>
    <row r="168" spans="1:14" s="19" customFormat="1" ht="18" customHeight="1" x14ac:dyDescent="0.2">
      <c r="A168" s="217" t="s">
        <v>451</v>
      </c>
      <c r="B168" s="687" t="s">
        <v>371</v>
      </c>
      <c r="C168" s="688"/>
      <c r="D168" s="688"/>
      <c r="E168" s="272">
        <f>G14</f>
        <v>0</v>
      </c>
      <c r="F168" s="273" t="s">
        <v>21</v>
      </c>
      <c r="G168" s="721">
        <v>0</v>
      </c>
      <c r="H168" s="259">
        <f>ROUND(E168*G168,2)</f>
        <v>0</v>
      </c>
      <c r="I168" s="237">
        <f t="shared" si="14"/>
        <v>0</v>
      </c>
      <c r="K168" s="42"/>
      <c r="L168" s="42"/>
      <c r="M168" s="859"/>
      <c r="N168" s="859"/>
    </row>
    <row r="169" spans="1:14" s="19" customFormat="1" ht="18" customHeight="1" x14ac:dyDescent="0.2">
      <c r="A169" s="238"/>
      <c r="B169" s="824" t="s">
        <v>455</v>
      </c>
      <c r="C169" s="825"/>
      <c r="D169" s="825"/>
      <c r="E169" s="825"/>
      <c r="F169" s="825"/>
      <c r="G169" s="826"/>
      <c r="H169" s="239">
        <f>ROUND(SUM(H167:H168),2)</f>
        <v>0</v>
      </c>
      <c r="I169" s="240">
        <f>IF($G$15=0,0,ROUND(H169/FplkmBS1,3))</f>
        <v>0</v>
      </c>
      <c r="K169" s="42"/>
      <c r="L169" s="42"/>
      <c r="M169" s="859"/>
      <c r="N169" s="859"/>
    </row>
    <row r="170" spans="1:14" s="19" customFormat="1" ht="18" customHeight="1" x14ac:dyDescent="0.2">
      <c r="A170" s="30"/>
      <c r="B170" s="30"/>
      <c r="C170" s="30"/>
      <c r="D170" s="30"/>
      <c r="H170" s="201"/>
      <c r="K170" s="42"/>
      <c r="L170" s="42"/>
      <c r="M170" s="859"/>
      <c r="N170" s="859"/>
    </row>
    <row r="171" spans="1:14" s="19" customFormat="1" ht="18" customHeight="1" x14ac:dyDescent="0.2">
      <c r="A171" s="216" t="s">
        <v>452</v>
      </c>
      <c r="B171" s="827" t="s">
        <v>501</v>
      </c>
      <c r="C171" s="828"/>
      <c r="D171" s="828"/>
      <c r="E171" s="828"/>
      <c r="F171" s="828"/>
      <c r="G171" s="828"/>
      <c r="H171" s="828"/>
      <c r="I171" s="829"/>
      <c r="K171" s="42"/>
      <c r="L171" s="42"/>
      <c r="M171" s="859"/>
      <c r="N171" s="859"/>
    </row>
    <row r="172" spans="1:14" s="19" customFormat="1" ht="18.75" customHeight="1" x14ac:dyDescent="0.2">
      <c r="A172" s="217" t="s">
        <v>453</v>
      </c>
      <c r="B172" s="821" t="str">
        <f>B167</f>
        <v>TLBV</v>
      </c>
      <c r="C172" s="822"/>
      <c r="D172" s="822"/>
      <c r="E172" s="822"/>
      <c r="F172" s="822"/>
      <c r="G172" s="823"/>
      <c r="H172" s="198"/>
      <c r="I172" s="237">
        <f>IF($G$15=0,0,ROUND(H172/FplkmBS1,3))</f>
        <v>0</v>
      </c>
      <c r="K172" s="42"/>
      <c r="L172" s="42"/>
      <c r="M172" s="859"/>
      <c r="N172" s="859"/>
    </row>
    <row r="173" spans="1:14" s="19" customFormat="1" ht="18" customHeight="1" x14ac:dyDescent="0.2">
      <c r="A173" s="217" t="s">
        <v>454</v>
      </c>
      <c r="B173" s="687" t="s">
        <v>371</v>
      </c>
      <c r="C173" s="688"/>
      <c r="D173" s="688"/>
      <c r="E173" s="688"/>
      <c r="F173" s="688"/>
      <c r="G173" s="689"/>
      <c r="H173" s="719">
        <v>0</v>
      </c>
      <c r="I173" s="237">
        <f>IF($G$15=0,0,ROUND(H173/FplkmBS1,3))</f>
        <v>0</v>
      </c>
      <c r="K173" s="42"/>
      <c r="L173" s="42"/>
      <c r="M173" s="859"/>
      <c r="N173" s="859"/>
    </row>
    <row r="174" spans="1:14" s="19" customFormat="1" ht="20.100000000000001" customHeight="1" x14ac:dyDescent="0.2">
      <c r="A174" s="238"/>
      <c r="B174" s="824" t="s">
        <v>456</v>
      </c>
      <c r="C174" s="825"/>
      <c r="D174" s="825"/>
      <c r="E174" s="825"/>
      <c r="F174" s="825"/>
      <c r="G174" s="826"/>
      <c r="H174" s="239">
        <f>ROUND(SUM(H172:H173),2)</f>
        <v>0</v>
      </c>
      <c r="I174" s="240">
        <f>IF($G$15=0,0,ROUND(H174/FplkmBS1,3))</f>
        <v>0</v>
      </c>
      <c r="K174" s="42"/>
      <c r="L174" s="42"/>
    </row>
    <row r="175" spans="1:14" s="19" customFormat="1" ht="20.100000000000001" customHeight="1" x14ac:dyDescent="0.2">
      <c r="A175" s="30"/>
      <c r="B175" s="30"/>
      <c r="C175" s="30"/>
      <c r="D175" s="30"/>
      <c r="K175" s="42"/>
      <c r="L175" s="42"/>
    </row>
    <row r="176" spans="1:14" s="19" customFormat="1" ht="20.100000000000001" customHeight="1" x14ac:dyDescent="0.2">
      <c r="A176" s="270"/>
      <c r="B176" s="861" t="s">
        <v>457</v>
      </c>
      <c r="C176" s="861"/>
      <c r="D176" s="861"/>
      <c r="E176" s="861"/>
      <c r="F176" s="861"/>
      <c r="G176" s="861"/>
      <c r="H176" s="271">
        <f>H169+H174</f>
        <v>0</v>
      </c>
      <c r="I176" s="240">
        <f>IF($G$15=0,0,ROUND(H176/FplkmBS1,3))</f>
        <v>0</v>
      </c>
      <c r="J176" s="30"/>
      <c r="K176" s="66"/>
      <c r="L176" s="66"/>
    </row>
    <row r="177" spans="1:14" s="19" customFormat="1" ht="20.100000000000001" customHeight="1" x14ac:dyDescent="0.2">
      <c r="A177" s="30"/>
      <c r="B177" s="30"/>
      <c r="C177" s="30"/>
      <c r="D177" s="30"/>
      <c r="E177" s="30"/>
      <c r="F177" s="30"/>
      <c r="G177" s="30"/>
      <c r="H177" s="277"/>
      <c r="I177" s="30"/>
      <c r="J177" s="30"/>
      <c r="K177" s="66"/>
      <c r="L177" s="66"/>
    </row>
    <row r="178" spans="1:14" s="19" customFormat="1" ht="20.100000000000001" customHeight="1" x14ac:dyDescent="0.2">
      <c r="A178" s="840"/>
      <c r="B178" s="840"/>
      <c r="C178" s="840"/>
      <c r="D178" s="840"/>
      <c r="E178" s="840"/>
      <c r="F178" s="840"/>
      <c r="G178" s="840"/>
      <c r="H178" s="840"/>
      <c r="I178" s="30"/>
      <c r="J178" s="30"/>
      <c r="K178" s="66"/>
      <c r="L178" s="66"/>
    </row>
    <row r="179" spans="1:14" s="19" customFormat="1" ht="20.100000000000001" customHeight="1" x14ac:dyDescent="0.2">
      <c r="A179" s="30"/>
      <c r="B179" s="30"/>
      <c r="C179" s="30"/>
      <c r="D179" s="30"/>
      <c r="E179" s="30"/>
      <c r="F179" s="30"/>
      <c r="G179" s="30"/>
      <c r="H179" s="30"/>
      <c r="I179" s="30"/>
      <c r="J179" s="30"/>
      <c r="K179" s="66"/>
      <c r="L179" s="66"/>
    </row>
    <row r="180" spans="1:14" ht="9.9499999999999993" customHeight="1" x14ac:dyDescent="0.2">
      <c r="A180" s="30"/>
      <c r="B180" s="30"/>
      <c r="C180" s="30"/>
      <c r="D180" s="30"/>
      <c r="E180" s="30"/>
      <c r="F180" s="30"/>
      <c r="G180" s="30"/>
      <c r="H180" s="30"/>
      <c r="I180" s="30"/>
      <c r="J180" s="30"/>
      <c r="K180" s="66"/>
      <c r="L180" s="66"/>
      <c r="M180" s="19"/>
      <c r="N180" s="19"/>
    </row>
    <row r="181" spans="1:14" ht="9.9499999999999993" customHeight="1" x14ac:dyDescent="0.2">
      <c r="A181" s="30"/>
      <c r="B181" s="30"/>
      <c r="C181" s="30"/>
      <c r="D181" s="30"/>
      <c r="E181" s="30"/>
      <c r="F181" s="30"/>
      <c r="G181" s="30"/>
      <c r="H181" s="30"/>
      <c r="I181" s="30"/>
      <c r="J181" s="30"/>
      <c r="K181" s="66"/>
      <c r="L181" s="66"/>
      <c r="M181" s="19"/>
      <c r="N181" s="19"/>
    </row>
    <row r="182" spans="1:14" ht="9.9499999999999993" customHeight="1" x14ac:dyDescent="0.2">
      <c r="A182" s="30"/>
      <c r="B182" s="30"/>
      <c r="C182" s="30"/>
      <c r="D182" s="30"/>
      <c r="E182" s="30"/>
      <c r="F182" s="30"/>
      <c r="G182" s="30"/>
      <c r="H182" s="30"/>
      <c r="I182" s="30"/>
      <c r="J182" s="45"/>
      <c r="K182" s="66"/>
      <c r="L182" s="66"/>
    </row>
    <row r="183" spans="1:14" x14ac:dyDescent="0.2">
      <c r="A183" s="30"/>
      <c r="B183" s="30"/>
      <c r="C183" s="30"/>
      <c r="D183" s="30"/>
      <c r="E183" s="30"/>
      <c r="F183" s="30"/>
      <c r="G183" s="30"/>
      <c r="H183" s="30"/>
      <c r="I183" s="30"/>
      <c r="J183" s="45"/>
      <c r="K183" s="66"/>
      <c r="L183" s="66"/>
    </row>
    <row r="184" spans="1:14" x14ac:dyDescent="0.2">
      <c r="A184" s="30"/>
      <c r="B184" s="30"/>
      <c r="C184" s="30"/>
      <c r="D184" s="30"/>
      <c r="E184" s="30"/>
      <c r="F184" s="30"/>
      <c r="G184" s="30"/>
      <c r="H184" s="30"/>
      <c r="I184" s="30"/>
      <c r="J184" s="45"/>
      <c r="K184" s="66"/>
      <c r="L184" s="66"/>
    </row>
    <row r="185" spans="1:14" x14ac:dyDescent="0.2">
      <c r="A185" s="39"/>
      <c r="B185" s="34"/>
      <c r="C185" s="34"/>
      <c r="D185" s="34"/>
      <c r="E185" s="36"/>
      <c r="F185" s="37"/>
      <c r="G185" s="38"/>
      <c r="H185" s="38"/>
      <c r="I185" s="40"/>
      <c r="J185" s="45"/>
      <c r="K185" s="66"/>
      <c r="L185" s="66"/>
    </row>
    <row r="186" spans="1:14" x14ac:dyDescent="0.2">
      <c r="A186" s="39"/>
      <c r="B186" s="34"/>
      <c r="C186" s="34"/>
      <c r="D186" s="34"/>
      <c r="E186" s="36"/>
      <c r="F186" s="37"/>
      <c r="G186" s="38"/>
      <c r="H186" s="38"/>
      <c r="I186" s="40"/>
      <c r="J186" s="45"/>
      <c r="K186" s="66"/>
      <c r="L186" s="66"/>
    </row>
    <row r="187" spans="1:14" x14ac:dyDescent="0.2">
      <c r="A187" s="39"/>
      <c r="B187" s="34"/>
      <c r="C187" s="34"/>
      <c r="D187" s="34"/>
      <c r="E187" s="36"/>
      <c r="F187" s="37"/>
      <c r="G187" s="38"/>
      <c r="H187" s="38"/>
      <c r="I187" s="40"/>
      <c r="J187" s="45"/>
      <c r="K187" s="66"/>
      <c r="L187" s="66"/>
    </row>
    <row r="188" spans="1:14" x14ac:dyDescent="0.2">
      <c r="A188" s="45"/>
      <c r="B188" s="45"/>
      <c r="C188" s="45"/>
      <c r="D188" s="45"/>
      <c r="E188" s="45"/>
      <c r="F188" s="45"/>
      <c r="G188" s="45"/>
      <c r="H188" s="45"/>
      <c r="I188" s="278"/>
      <c r="J188" s="45"/>
      <c r="K188" s="66"/>
      <c r="L188" s="66"/>
    </row>
    <row r="189" spans="1:14" x14ac:dyDescent="0.2">
      <c r="A189" s="41"/>
      <c r="B189" s="2"/>
      <c r="E189" s="279"/>
      <c r="F189" s="280"/>
      <c r="G189" s="45"/>
      <c r="H189" s="45"/>
      <c r="I189" s="278"/>
      <c r="J189" s="45"/>
      <c r="K189" s="66"/>
      <c r="L189" s="66"/>
    </row>
    <row r="190" spans="1:14" x14ac:dyDescent="0.2">
      <c r="A190" s="41"/>
      <c r="B190" s="2"/>
      <c r="E190" s="279"/>
      <c r="F190" s="280"/>
      <c r="G190" s="45"/>
      <c r="H190" s="45"/>
      <c r="I190" s="278"/>
      <c r="J190" s="45"/>
      <c r="K190" s="66"/>
      <c r="L190" s="66"/>
    </row>
    <row r="191" spans="1:14" x14ac:dyDescent="0.2">
      <c r="A191" s="41"/>
      <c r="B191" s="2"/>
      <c r="E191" s="279"/>
      <c r="F191" s="280"/>
      <c r="G191" s="45"/>
      <c r="H191" s="45"/>
      <c r="I191" s="278"/>
      <c r="J191" s="45"/>
      <c r="K191" s="66"/>
      <c r="L191" s="66"/>
    </row>
    <row r="192" spans="1:14" x14ac:dyDescent="0.2">
      <c r="A192" s="41"/>
      <c r="B192" s="2"/>
      <c r="E192" s="279"/>
      <c r="F192" s="280"/>
      <c r="G192" s="45"/>
      <c r="H192" s="45"/>
      <c r="I192" s="278"/>
      <c r="J192" s="45"/>
      <c r="K192" s="66"/>
      <c r="L192" s="66"/>
    </row>
    <row r="193" spans="1:12" x14ac:dyDescent="0.2">
      <c r="A193" s="41"/>
      <c r="B193" s="2"/>
      <c r="E193" s="279"/>
      <c r="F193" s="280"/>
      <c r="G193" s="45"/>
      <c r="H193" s="45"/>
      <c r="I193" s="278"/>
      <c r="J193" s="45"/>
      <c r="K193" s="66"/>
      <c r="L193" s="66"/>
    </row>
    <row r="194" spans="1:12" x14ac:dyDescent="0.2">
      <c r="A194" s="41"/>
      <c r="B194" s="2"/>
      <c r="E194" s="279"/>
      <c r="F194" s="280"/>
      <c r="G194" s="45"/>
      <c r="H194" s="45"/>
      <c r="I194" s="278"/>
      <c r="J194" s="45"/>
      <c r="K194" s="66"/>
      <c r="L194" s="66"/>
    </row>
    <row r="195" spans="1:12" x14ac:dyDescent="0.2">
      <c r="A195" s="41"/>
      <c r="B195" s="2"/>
      <c r="E195" s="279"/>
      <c r="F195" s="280"/>
      <c r="G195" s="45"/>
      <c r="H195" s="45"/>
      <c r="I195" s="278"/>
      <c r="J195" s="45"/>
      <c r="K195" s="66"/>
      <c r="L195" s="66"/>
    </row>
    <row r="196" spans="1:12" x14ac:dyDescent="0.2">
      <c r="A196" s="41"/>
      <c r="B196" s="2"/>
      <c r="E196" s="279"/>
      <c r="F196" s="280"/>
      <c r="G196" s="45"/>
      <c r="H196" s="45"/>
      <c r="I196" s="278"/>
      <c r="J196" s="45"/>
      <c r="K196" s="66"/>
      <c r="L196" s="66"/>
    </row>
    <row r="197" spans="1:12" x14ac:dyDescent="0.2">
      <c r="A197" s="41"/>
      <c r="B197" s="2"/>
      <c r="E197" s="279"/>
      <c r="F197" s="280"/>
      <c r="G197" s="45"/>
      <c r="H197" s="45"/>
      <c r="I197" s="278"/>
      <c r="J197" s="45"/>
      <c r="K197" s="66"/>
      <c r="L197" s="66"/>
    </row>
    <row r="198" spans="1:12" x14ac:dyDescent="0.2">
      <c r="A198" s="41"/>
      <c r="B198" s="2"/>
      <c r="E198" s="279"/>
      <c r="F198" s="280"/>
      <c r="G198" s="45"/>
      <c r="H198" s="45"/>
      <c r="I198" s="278"/>
      <c r="J198" s="45"/>
      <c r="K198" s="66"/>
      <c r="L198" s="66"/>
    </row>
    <row r="199" spans="1:12" x14ac:dyDescent="0.2">
      <c r="A199" s="41"/>
      <c r="B199" s="2"/>
      <c r="E199" s="279"/>
      <c r="F199" s="280"/>
      <c r="G199" s="45"/>
      <c r="H199" s="45"/>
      <c r="I199" s="278"/>
      <c r="J199" s="45"/>
      <c r="K199" s="66"/>
      <c r="L199" s="66"/>
    </row>
    <row r="200" spans="1:12" x14ac:dyDescent="0.2">
      <c r="A200" s="41"/>
      <c r="B200" s="2"/>
      <c r="E200" s="279"/>
      <c r="F200" s="280"/>
      <c r="G200" s="45"/>
      <c r="H200" s="45"/>
      <c r="I200" s="278"/>
      <c r="J200" s="45"/>
      <c r="K200" s="66"/>
      <c r="L200" s="66"/>
    </row>
    <row r="201" spans="1:12" x14ac:dyDescent="0.2">
      <c r="A201" s="41"/>
      <c r="B201" s="2"/>
      <c r="E201" s="279"/>
      <c r="F201" s="280"/>
      <c r="G201" s="45"/>
      <c r="H201" s="45"/>
      <c r="I201" s="278"/>
      <c r="J201" s="45"/>
      <c r="K201" s="66"/>
      <c r="L201" s="66"/>
    </row>
    <row r="202" spans="1:12" x14ac:dyDescent="0.2">
      <c r="A202" s="41"/>
      <c r="B202" s="2"/>
      <c r="E202" s="279"/>
      <c r="F202" s="280"/>
      <c r="G202" s="45"/>
      <c r="H202" s="45"/>
      <c r="I202" s="278"/>
      <c r="J202" s="45"/>
      <c r="K202" s="66"/>
      <c r="L202" s="66"/>
    </row>
    <row r="203" spans="1:12" x14ac:dyDescent="0.2">
      <c r="A203" s="41"/>
      <c r="B203" s="2"/>
      <c r="E203" s="279"/>
      <c r="F203" s="280"/>
      <c r="G203" s="45"/>
      <c r="H203" s="45"/>
      <c r="I203" s="278"/>
      <c r="J203" s="45"/>
      <c r="K203" s="66"/>
      <c r="L203" s="66"/>
    </row>
    <row r="204" spans="1:12" x14ac:dyDescent="0.2">
      <c r="A204" s="41"/>
      <c r="B204" s="2"/>
      <c r="E204" s="279"/>
      <c r="F204" s="280"/>
      <c r="G204" s="45"/>
      <c r="H204" s="45"/>
      <c r="I204" s="278"/>
      <c r="J204" s="45"/>
      <c r="K204" s="66"/>
      <c r="L204" s="66"/>
    </row>
    <row r="205" spans="1:12" x14ac:dyDescent="0.2">
      <c r="A205" s="41"/>
      <c r="B205" s="2"/>
      <c r="E205" s="279"/>
      <c r="F205" s="280"/>
      <c r="G205" s="45"/>
      <c r="H205" s="45"/>
      <c r="I205" s="278"/>
      <c r="J205" s="45"/>
      <c r="K205" s="66"/>
      <c r="L205" s="66"/>
    </row>
    <row r="206" spans="1:12" x14ac:dyDescent="0.2">
      <c r="A206" s="41"/>
      <c r="B206" s="2"/>
      <c r="E206" s="279"/>
      <c r="F206" s="280"/>
      <c r="G206" s="45"/>
      <c r="H206" s="45"/>
      <c r="I206" s="278"/>
      <c r="J206" s="45"/>
      <c r="K206" s="66"/>
      <c r="L206" s="66"/>
    </row>
    <row r="207" spans="1:12" x14ac:dyDescent="0.2">
      <c r="A207" s="41"/>
      <c r="B207" s="2"/>
      <c r="E207" s="279"/>
      <c r="F207" s="280"/>
      <c r="G207" s="45"/>
      <c r="H207" s="45"/>
      <c r="I207" s="278"/>
      <c r="J207" s="45"/>
      <c r="K207" s="66"/>
      <c r="L207" s="66"/>
    </row>
    <row r="208" spans="1:12" x14ac:dyDescent="0.2">
      <c r="A208" s="41"/>
      <c r="B208" s="2"/>
      <c r="E208" s="279"/>
      <c r="F208" s="280"/>
      <c r="G208" s="45"/>
      <c r="H208" s="45"/>
      <c r="I208" s="278"/>
      <c r="J208" s="45"/>
      <c r="K208" s="66"/>
      <c r="L208" s="66"/>
    </row>
    <row r="209" spans="1:12" x14ac:dyDescent="0.2">
      <c r="A209" s="41"/>
      <c r="B209" s="2"/>
      <c r="E209" s="279"/>
      <c r="F209" s="280"/>
      <c r="G209" s="45"/>
      <c r="H209" s="45"/>
      <c r="I209" s="278"/>
      <c r="J209" s="45"/>
      <c r="K209" s="66"/>
      <c r="L209" s="66"/>
    </row>
    <row r="210" spans="1:12" x14ac:dyDescent="0.2">
      <c r="A210" s="41"/>
      <c r="B210" s="2"/>
      <c r="E210" s="279"/>
      <c r="F210" s="280"/>
      <c r="G210" s="45"/>
      <c r="H210" s="45"/>
      <c r="I210" s="278"/>
      <c r="J210" s="45"/>
      <c r="K210" s="66"/>
      <c r="L210" s="66"/>
    </row>
    <row r="211" spans="1:12" x14ac:dyDescent="0.2">
      <c r="A211" s="41"/>
      <c r="B211" s="2"/>
      <c r="E211" s="279"/>
      <c r="F211" s="280"/>
      <c r="G211" s="45"/>
      <c r="H211" s="45"/>
      <c r="I211" s="278"/>
      <c r="J211" s="45"/>
      <c r="K211" s="66"/>
      <c r="L211" s="66"/>
    </row>
    <row r="212" spans="1:12" x14ac:dyDescent="0.2">
      <c r="A212" s="41"/>
      <c r="B212" s="2"/>
      <c r="E212" s="279"/>
      <c r="F212" s="280"/>
      <c r="G212" s="45"/>
      <c r="H212" s="45"/>
      <c r="I212" s="278"/>
      <c r="J212" s="45"/>
      <c r="K212" s="66"/>
      <c r="L212" s="66"/>
    </row>
    <row r="213" spans="1:12" x14ac:dyDescent="0.2">
      <c r="A213" s="41"/>
      <c r="B213" s="2"/>
      <c r="E213" s="279"/>
      <c r="F213" s="280"/>
      <c r="G213" s="45"/>
      <c r="H213" s="45"/>
      <c r="I213" s="278"/>
      <c r="J213" s="45"/>
      <c r="K213" s="66"/>
      <c r="L213" s="66"/>
    </row>
    <row r="214" spans="1:12" x14ac:dyDescent="0.2">
      <c r="A214" s="41"/>
      <c r="B214" s="2"/>
      <c r="E214" s="279"/>
      <c r="F214" s="280"/>
      <c r="G214" s="45"/>
      <c r="H214" s="45"/>
      <c r="I214" s="278"/>
      <c r="J214" s="45"/>
      <c r="K214" s="66"/>
      <c r="L214" s="66"/>
    </row>
    <row r="215" spans="1:12" x14ac:dyDescent="0.2">
      <c r="A215" s="41"/>
      <c r="B215" s="2"/>
      <c r="E215" s="279"/>
      <c r="F215" s="280"/>
      <c r="G215" s="45"/>
      <c r="H215" s="45"/>
      <c r="I215" s="278"/>
      <c r="J215" s="45"/>
      <c r="K215" s="66"/>
      <c r="L215" s="66"/>
    </row>
    <row r="216" spans="1:12" x14ac:dyDescent="0.2">
      <c r="A216" s="41"/>
      <c r="B216" s="2"/>
      <c r="E216" s="279"/>
      <c r="F216" s="280"/>
      <c r="G216" s="45"/>
      <c r="H216" s="45"/>
      <c r="I216" s="278"/>
      <c r="J216" s="45"/>
      <c r="K216" s="66"/>
      <c r="L216" s="66"/>
    </row>
    <row r="217" spans="1:12" x14ac:dyDescent="0.2">
      <c r="A217" s="41"/>
      <c r="B217" s="2"/>
      <c r="E217" s="279"/>
      <c r="F217" s="280"/>
      <c r="G217" s="45"/>
      <c r="H217" s="45"/>
      <c r="I217" s="278"/>
      <c r="J217" s="45"/>
      <c r="K217" s="66"/>
      <c r="L217" s="66"/>
    </row>
    <row r="218" spans="1:12" x14ac:dyDescent="0.2">
      <c r="A218" s="41"/>
      <c r="B218" s="2"/>
      <c r="E218" s="279"/>
      <c r="F218" s="280"/>
      <c r="G218" s="45"/>
      <c r="H218" s="45"/>
      <c r="I218" s="278"/>
      <c r="J218" s="45"/>
      <c r="K218" s="66"/>
      <c r="L218" s="66"/>
    </row>
    <row r="219" spans="1:12" x14ac:dyDescent="0.2">
      <c r="A219" s="41"/>
      <c r="B219" s="2"/>
      <c r="E219" s="279"/>
      <c r="F219" s="280"/>
      <c r="G219" s="45"/>
      <c r="H219" s="45"/>
      <c r="I219" s="278"/>
      <c r="J219" s="45"/>
      <c r="K219" s="66"/>
      <c r="L219" s="66"/>
    </row>
    <row r="220" spans="1:12" x14ac:dyDescent="0.2">
      <c r="A220" s="41"/>
      <c r="B220" s="2"/>
      <c r="E220" s="279"/>
      <c r="F220" s="280"/>
      <c r="G220" s="45"/>
      <c r="H220" s="45"/>
      <c r="I220" s="278"/>
      <c r="J220" s="45"/>
      <c r="K220" s="66"/>
      <c r="L220" s="66"/>
    </row>
    <row r="221" spans="1:12" x14ac:dyDescent="0.2">
      <c r="A221" s="41"/>
      <c r="B221" s="2"/>
      <c r="E221" s="279"/>
      <c r="F221" s="280"/>
      <c r="G221" s="45"/>
      <c r="H221" s="45"/>
      <c r="I221" s="278"/>
      <c r="J221" s="45"/>
      <c r="K221" s="66"/>
      <c r="L221" s="66"/>
    </row>
    <row r="222" spans="1:12" x14ac:dyDescent="0.2">
      <c r="A222" s="41"/>
      <c r="B222" s="2"/>
      <c r="E222" s="279"/>
      <c r="F222" s="280"/>
      <c r="G222" s="45"/>
      <c r="H222" s="45"/>
      <c r="I222" s="278"/>
      <c r="J222" s="45"/>
      <c r="K222" s="66"/>
      <c r="L222" s="66"/>
    </row>
    <row r="223" spans="1:12" x14ac:dyDescent="0.2">
      <c r="A223" s="41"/>
      <c r="B223" s="2"/>
      <c r="E223" s="279"/>
      <c r="F223" s="280"/>
      <c r="G223" s="45"/>
      <c r="H223" s="45"/>
      <c r="I223" s="278"/>
      <c r="J223" s="45"/>
      <c r="K223" s="66"/>
      <c r="L223" s="66"/>
    </row>
    <row r="224" spans="1:12" x14ac:dyDescent="0.2">
      <c r="A224" s="41"/>
      <c r="B224" s="2"/>
      <c r="E224" s="279"/>
      <c r="F224" s="280"/>
      <c r="G224" s="45"/>
      <c r="H224" s="45"/>
      <c r="I224" s="278"/>
      <c r="J224" s="45"/>
      <c r="K224" s="66"/>
      <c r="L224" s="66"/>
    </row>
    <row r="225" spans="1:12" x14ac:dyDescent="0.2">
      <c r="A225" s="41"/>
      <c r="B225" s="2"/>
      <c r="E225" s="279"/>
      <c r="F225" s="280"/>
      <c r="G225" s="45"/>
      <c r="H225" s="45"/>
      <c r="I225" s="278"/>
      <c r="J225" s="45"/>
      <c r="K225" s="66"/>
      <c r="L225" s="66"/>
    </row>
    <row r="226" spans="1:12" x14ac:dyDescent="0.2">
      <c r="A226" s="41"/>
      <c r="B226" s="2"/>
      <c r="E226" s="279"/>
      <c r="F226" s="280"/>
      <c r="G226" s="45"/>
      <c r="H226" s="45"/>
      <c r="I226" s="278"/>
      <c r="J226" s="45"/>
      <c r="K226" s="66"/>
      <c r="L226" s="66"/>
    </row>
    <row r="227" spans="1:12" x14ac:dyDescent="0.2">
      <c r="A227" s="41"/>
      <c r="B227" s="2"/>
      <c r="E227" s="279"/>
      <c r="F227" s="280"/>
      <c r="G227" s="45"/>
      <c r="H227" s="45"/>
      <c r="I227" s="278"/>
      <c r="J227" s="45"/>
      <c r="K227" s="66"/>
      <c r="L227" s="66"/>
    </row>
    <row r="228" spans="1:12" x14ac:dyDescent="0.2">
      <c r="A228" s="41"/>
      <c r="B228" s="2"/>
      <c r="E228" s="279"/>
      <c r="F228" s="280"/>
      <c r="G228" s="45"/>
      <c r="H228" s="45"/>
      <c r="I228" s="278"/>
      <c r="J228" s="45"/>
      <c r="K228" s="66"/>
      <c r="L228" s="66"/>
    </row>
    <row r="229" spans="1:12" x14ac:dyDescent="0.2">
      <c r="A229" s="41"/>
      <c r="B229" s="2"/>
      <c r="E229" s="279"/>
      <c r="F229" s="280"/>
      <c r="G229" s="45"/>
      <c r="H229" s="45"/>
      <c r="I229" s="278"/>
      <c r="J229" s="45"/>
      <c r="K229" s="66"/>
      <c r="L229" s="66"/>
    </row>
    <row r="230" spans="1:12" x14ac:dyDescent="0.2">
      <c r="A230" s="41"/>
      <c r="B230" s="2"/>
      <c r="E230" s="279"/>
      <c r="F230" s="280"/>
      <c r="G230" s="45"/>
      <c r="H230" s="45"/>
      <c r="I230" s="278"/>
      <c r="J230" s="45"/>
      <c r="K230" s="66"/>
      <c r="L230" s="66"/>
    </row>
    <row r="231" spans="1:12" x14ac:dyDescent="0.2">
      <c r="A231" s="41"/>
      <c r="B231" s="2"/>
      <c r="E231" s="279"/>
      <c r="F231" s="280"/>
      <c r="G231" s="45"/>
      <c r="H231" s="45"/>
      <c r="I231" s="278"/>
      <c r="J231" s="45"/>
      <c r="K231" s="66"/>
      <c r="L231" s="66"/>
    </row>
    <row r="232" spans="1:12" x14ac:dyDescent="0.2">
      <c r="A232" s="41"/>
      <c r="B232" s="2"/>
      <c r="E232" s="279"/>
      <c r="F232" s="280"/>
      <c r="G232" s="45"/>
      <c r="H232" s="45"/>
      <c r="I232" s="278"/>
      <c r="J232" s="45"/>
      <c r="K232" s="66"/>
      <c r="L232" s="66"/>
    </row>
    <row r="233" spans="1:12" x14ac:dyDescent="0.2">
      <c r="A233" s="41"/>
      <c r="B233" s="2"/>
      <c r="E233" s="279"/>
      <c r="F233" s="280"/>
      <c r="G233" s="45"/>
      <c r="H233" s="45"/>
      <c r="I233" s="278"/>
      <c r="J233" s="45"/>
      <c r="K233" s="66"/>
      <c r="L233" s="66"/>
    </row>
    <row r="234" spans="1:12" x14ac:dyDescent="0.2">
      <c r="A234" s="41"/>
      <c r="B234" s="2"/>
      <c r="E234" s="279"/>
      <c r="F234" s="280"/>
      <c r="G234" s="45"/>
      <c r="H234" s="45"/>
      <c r="I234" s="278"/>
      <c r="J234" s="45"/>
      <c r="K234" s="66"/>
      <c r="L234" s="66"/>
    </row>
    <row r="235" spans="1:12" x14ac:dyDescent="0.2">
      <c r="A235" s="41"/>
      <c r="B235" s="2"/>
      <c r="E235" s="279"/>
      <c r="F235" s="280"/>
      <c r="G235" s="45"/>
      <c r="H235" s="45"/>
      <c r="I235" s="278"/>
      <c r="J235" s="45"/>
      <c r="K235" s="66"/>
      <c r="L235" s="66"/>
    </row>
    <row r="236" spans="1:12" x14ac:dyDescent="0.2">
      <c r="A236" s="41"/>
      <c r="B236" s="2"/>
      <c r="E236" s="279"/>
      <c r="F236" s="280"/>
      <c r="G236" s="45"/>
      <c r="H236" s="45"/>
      <c r="I236" s="278"/>
      <c r="J236" s="45"/>
      <c r="K236" s="66"/>
      <c r="L236" s="66"/>
    </row>
    <row r="237" spans="1:12" x14ac:dyDescent="0.2">
      <c r="A237" s="41"/>
      <c r="B237" s="2"/>
      <c r="E237" s="279"/>
      <c r="F237" s="280"/>
      <c r="G237" s="45"/>
      <c r="H237" s="45"/>
      <c r="I237" s="278"/>
      <c r="J237" s="45"/>
      <c r="K237" s="66"/>
      <c r="L237" s="66"/>
    </row>
    <row r="238" spans="1:12" x14ac:dyDescent="0.2">
      <c r="A238" s="41"/>
      <c r="B238" s="2"/>
      <c r="E238" s="279"/>
      <c r="F238" s="280"/>
      <c r="G238" s="45"/>
      <c r="H238" s="45"/>
      <c r="I238" s="278"/>
      <c r="J238" s="45"/>
      <c r="K238" s="66"/>
      <c r="L238" s="66"/>
    </row>
    <row r="239" spans="1:12" x14ac:dyDescent="0.2">
      <c r="A239" s="41"/>
      <c r="B239" s="2"/>
      <c r="E239" s="279"/>
      <c r="F239" s="280"/>
      <c r="G239" s="45"/>
      <c r="H239" s="45"/>
      <c r="I239" s="278"/>
      <c r="J239" s="45"/>
      <c r="K239" s="66"/>
      <c r="L239" s="66"/>
    </row>
    <row r="240" spans="1:12" x14ac:dyDescent="0.2">
      <c r="A240" s="41"/>
      <c r="B240" s="2"/>
      <c r="E240" s="279"/>
      <c r="F240" s="280"/>
      <c r="G240" s="45"/>
      <c r="H240" s="45"/>
      <c r="I240" s="278"/>
      <c r="J240" s="45"/>
      <c r="K240" s="66"/>
      <c r="L240" s="66"/>
    </row>
    <row r="241" spans="1:12" x14ac:dyDescent="0.2">
      <c r="A241" s="41"/>
      <c r="B241" s="2"/>
      <c r="E241" s="279"/>
      <c r="F241" s="280"/>
      <c r="G241" s="45"/>
      <c r="H241" s="45"/>
      <c r="I241" s="278"/>
      <c r="J241" s="45"/>
      <c r="K241" s="66"/>
      <c r="L241" s="66"/>
    </row>
    <row r="242" spans="1:12" x14ac:dyDescent="0.2">
      <c r="A242" s="41"/>
      <c r="B242" s="2"/>
      <c r="E242" s="279"/>
      <c r="F242" s="280"/>
      <c r="G242" s="45"/>
      <c r="H242" s="45"/>
      <c r="I242" s="278"/>
      <c r="J242" s="45"/>
      <c r="K242" s="66"/>
      <c r="L242" s="66"/>
    </row>
    <row r="243" spans="1:12" x14ac:dyDescent="0.2">
      <c r="A243" s="41"/>
      <c r="B243" s="2"/>
      <c r="E243" s="279"/>
      <c r="F243" s="280"/>
      <c r="G243" s="45"/>
      <c r="H243" s="45"/>
      <c r="I243" s="278"/>
      <c r="J243" s="45"/>
      <c r="K243" s="66"/>
      <c r="L243" s="66"/>
    </row>
    <row r="244" spans="1:12" x14ac:dyDescent="0.2">
      <c r="A244" s="41"/>
      <c r="B244" s="2"/>
      <c r="E244" s="279"/>
      <c r="F244" s="280"/>
      <c r="G244" s="45"/>
      <c r="H244" s="45"/>
      <c r="I244" s="278"/>
      <c r="J244" s="45"/>
      <c r="K244" s="66"/>
      <c r="L244" s="66"/>
    </row>
    <row r="245" spans="1:12" x14ac:dyDescent="0.2">
      <c r="A245" s="41"/>
      <c r="B245" s="2"/>
      <c r="E245" s="279"/>
      <c r="F245" s="280"/>
      <c r="G245" s="45"/>
      <c r="H245" s="45"/>
      <c r="I245" s="278"/>
      <c r="J245" s="45"/>
      <c r="K245" s="66"/>
      <c r="L245" s="66"/>
    </row>
    <row r="246" spans="1:12" x14ac:dyDescent="0.2">
      <c r="A246" s="41"/>
      <c r="B246" s="2"/>
      <c r="E246" s="279"/>
      <c r="F246" s="280"/>
      <c r="G246" s="45"/>
      <c r="H246" s="45"/>
      <c r="I246" s="278"/>
      <c r="J246" s="45"/>
      <c r="K246" s="66"/>
      <c r="L246" s="66"/>
    </row>
    <row r="247" spans="1:12" x14ac:dyDescent="0.2">
      <c r="A247" s="41"/>
      <c r="B247" s="2"/>
      <c r="E247" s="279"/>
      <c r="F247" s="280"/>
      <c r="G247" s="45"/>
      <c r="H247" s="45"/>
      <c r="I247" s="278"/>
      <c r="J247" s="45"/>
      <c r="K247" s="66"/>
      <c r="L247" s="66"/>
    </row>
    <row r="248" spans="1:12" x14ac:dyDescent="0.2">
      <c r="A248" s="41"/>
      <c r="B248" s="2"/>
      <c r="E248" s="279"/>
      <c r="F248" s="280"/>
      <c r="G248" s="45"/>
      <c r="H248" s="45"/>
      <c r="I248" s="278"/>
      <c r="J248" s="45"/>
      <c r="K248" s="66"/>
      <c r="L248" s="66"/>
    </row>
    <row r="249" spans="1:12" x14ac:dyDescent="0.2">
      <c r="A249" s="41"/>
      <c r="B249" s="2"/>
      <c r="E249" s="279"/>
      <c r="F249" s="280"/>
      <c r="G249" s="45"/>
      <c r="H249" s="45"/>
      <c r="I249" s="278"/>
      <c r="J249" s="45"/>
      <c r="K249" s="66"/>
      <c r="L249" s="66"/>
    </row>
    <row r="250" spans="1:12" x14ac:dyDescent="0.2">
      <c r="A250" s="41"/>
      <c r="B250" s="2"/>
      <c r="E250" s="279"/>
      <c r="F250" s="280"/>
      <c r="G250" s="45"/>
      <c r="H250" s="45"/>
      <c r="I250" s="278"/>
      <c r="J250" s="45"/>
      <c r="K250" s="66"/>
      <c r="L250" s="66"/>
    </row>
    <row r="251" spans="1:12" x14ac:dyDescent="0.2">
      <c r="A251" s="41"/>
      <c r="B251" s="2"/>
      <c r="E251" s="279"/>
      <c r="F251" s="280"/>
      <c r="G251" s="45"/>
      <c r="H251" s="45"/>
      <c r="I251" s="278"/>
      <c r="J251" s="45"/>
      <c r="K251" s="66"/>
      <c r="L251" s="66"/>
    </row>
    <row r="252" spans="1:12" x14ac:dyDescent="0.2">
      <c r="A252" s="41"/>
      <c r="B252" s="2"/>
      <c r="E252" s="279"/>
      <c r="F252" s="280"/>
      <c r="G252" s="45"/>
      <c r="H252" s="45"/>
      <c r="I252" s="278"/>
      <c r="J252" s="45"/>
      <c r="K252" s="66"/>
      <c r="L252" s="66"/>
    </row>
    <row r="253" spans="1:12" x14ac:dyDescent="0.2">
      <c r="A253" s="41"/>
      <c r="B253" s="2"/>
      <c r="E253" s="279"/>
      <c r="F253" s="280"/>
      <c r="G253" s="45"/>
      <c r="H253" s="45"/>
      <c r="I253" s="278"/>
      <c r="J253" s="45"/>
      <c r="K253" s="66"/>
      <c r="L253" s="66"/>
    </row>
    <row r="254" spans="1:12" x14ac:dyDescent="0.2">
      <c r="A254" s="41"/>
      <c r="B254" s="2"/>
      <c r="E254" s="279"/>
      <c r="F254" s="280"/>
      <c r="G254" s="45"/>
      <c r="H254" s="45"/>
      <c r="I254" s="278"/>
      <c r="J254" s="45"/>
      <c r="K254" s="66"/>
      <c r="L254" s="66"/>
    </row>
    <row r="255" spans="1:12" x14ac:dyDescent="0.2">
      <c r="A255" s="41"/>
      <c r="B255" s="2"/>
      <c r="E255" s="279"/>
      <c r="F255" s="280"/>
      <c r="G255" s="45"/>
      <c r="H255" s="45"/>
      <c r="I255" s="278"/>
      <c r="J255" s="45"/>
      <c r="K255" s="66"/>
      <c r="L255" s="66"/>
    </row>
    <row r="256" spans="1:12" x14ac:dyDescent="0.2">
      <c r="A256" s="41"/>
      <c r="B256" s="2"/>
      <c r="E256" s="279"/>
      <c r="F256" s="280"/>
      <c r="G256" s="45"/>
      <c r="H256" s="45"/>
      <c r="I256" s="278"/>
      <c r="J256" s="45"/>
      <c r="K256" s="66"/>
      <c r="L256" s="66"/>
    </row>
    <row r="257" spans="1:12" x14ac:dyDescent="0.2">
      <c r="A257" s="41"/>
      <c r="B257" s="2"/>
      <c r="E257" s="279"/>
      <c r="F257" s="280"/>
      <c r="G257" s="45"/>
      <c r="H257" s="45"/>
      <c r="I257" s="278"/>
      <c r="J257" s="45"/>
      <c r="K257" s="66"/>
      <c r="L257" s="66"/>
    </row>
    <row r="258" spans="1:12" x14ac:dyDescent="0.2">
      <c r="A258" s="41"/>
      <c r="B258" s="2"/>
      <c r="E258" s="279"/>
      <c r="F258" s="280"/>
      <c r="G258" s="45"/>
      <c r="H258" s="45"/>
      <c r="I258" s="278"/>
      <c r="J258" s="45"/>
      <c r="K258" s="66"/>
      <c r="L258" s="66"/>
    </row>
    <row r="259" spans="1:12" x14ac:dyDescent="0.2">
      <c r="A259" s="41"/>
      <c r="B259" s="2"/>
      <c r="E259" s="279"/>
      <c r="F259" s="280"/>
      <c r="G259" s="45"/>
      <c r="H259" s="45"/>
      <c r="I259" s="278"/>
      <c r="J259" s="45"/>
      <c r="K259" s="66"/>
      <c r="L259" s="66"/>
    </row>
    <row r="260" spans="1:12" x14ac:dyDescent="0.2">
      <c r="A260" s="41"/>
      <c r="B260" s="2"/>
      <c r="E260" s="279"/>
      <c r="F260" s="280"/>
      <c r="G260" s="45"/>
      <c r="H260" s="45"/>
      <c r="I260" s="278"/>
      <c r="J260" s="45"/>
      <c r="K260" s="66"/>
      <c r="L260" s="66"/>
    </row>
    <row r="261" spans="1:12" x14ac:dyDescent="0.2">
      <c r="A261" s="41"/>
      <c r="B261" s="2"/>
      <c r="E261" s="279"/>
      <c r="F261" s="280"/>
      <c r="G261" s="45"/>
      <c r="H261" s="45"/>
      <c r="I261" s="278"/>
      <c r="J261" s="45"/>
      <c r="K261" s="66"/>
      <c r="L261" s="66"/>
    </row>
    <row r="262" spans="1:12" x14ac:dyDescent="0.2">
      <c r="A262" s="41"/>
      <c r="B262" s="2"/>
      <c r="E262" s="279"/>
      <c r="F262" s="280"/>
      <c r="G262" s="45"/>
      <c r="H262" s="45"/>
      <c r="I262" s="278"/>
      <c r="J262" s="45"/>
      <c r="K262" s="66"/>
      <c r="L262" s="66"/>
    </row>
    <row r="263" spans="1:12" x14ac:dyDescent="0.2">
      <c r="A263" s="41"/>
      <c r="B263" s="2"/>
      <c r="E263" s="279"/>
      <c r="F263" s="280"/>
      <c r="G263" s="45"/>
      <c r="H263" s="45"/>
      <c r="I263" s="278"/>
      <c r="J263" s="45"/>
      <c r="K263" s="66"/>
      <c r="L263" s="66"/>
    </row>
    <row r="264" spans="1:12" x14ac:dyDescent="0.2">
      <c r="A264" s="41"/>
      <c r="B264" s="2"/>
      <c r="E264" s="279"/>
      <c r="F264" s="280"/>
      <c r="G264" s="45"/>
      <c r="H264" s="45"/>
      <c r="I264" s="278"/>
      <c r="J264" s="45"/>
      <c r="K264" s="66"/>
      <c r="L264" s="66"/>
    </row>
    <row r="265" spans="1:12" x14ac:dyDescent="0.2">
      <c r="A265" s="41"/>
      <c r="B265" s="2"/>
      <c r="E265" s="279"/>
      <c r="F265" s="280"/>
      <c r="G265" s="45"/>
      <c r="H265" s="45"/>
      <c r="I265" s="278"/>
      <c r="J265" s="45"/>
      <c r="K265" s="66"/>
      <c r="L265" s="66"/>
    </row>
    <row r="266" spans="1:12" x14ac:dyDescent="0.2">
      <c r="A266" s="41"/>
      <c r="B266" s="2"/>
      <c r="E266" s="279"/>
      <c r="F266" s="280"/>
      <c r="G266" s="45"/>
      <c r="H266" s="45"/>
      <c r="I266" s="278"/>
      <c r="J266" s="45"/>
      <c r="K266" s="66"/>
      <c r="L266" s="66"/>
    </row>
    <row r="267" spans="1:12" x14ac:dyDescent="0.2">
      <c r="A267" s="41"/>
      <c r="B267" s="2"/>
      <c r="E267" s="279"/>
      <c r="F267" s="280"/>
      <c r="G267" s="45"/>
      <c r="H267" s="45"/>
      <c r="I267" s="278"/>
      <c r="J267" s="45"/>
      <c r="K267" s="66"/>
      <c r="L267" s="66"/>
    </row>
    <row r="268" spans="1:12" x14ac:dyDescent="0.2">
      <c r="A268" s="41"/>
      <c r="B268" s="2"/>
      <c r="E268" s="279"/>
      <c r="F268" s="280"/>
      <c r="G268" s="45"/>
      <c r="H268" s="45"/>
      <c r="I268" s="278"/>
      <c r="J268" s="45"/>
      <c r="K268" s="66"/>
      <c r="L268" s="66"/>
    </row>
    <row r="269" spans="1:12" x14ac:dyDescent="0.2">
      <c r="A269" s="41"/>
      <c r="B269" s="2"/>
      <c r="E269" s="279"/>
      <c r="F269" s="280"/>
      <c r="G269" s="45"/>
      <c r="H269" s="45"/>
      <c r="I269" s="278"/>
      <c r="J269" s="45"/>
      <c r="K269" s="66"/>
      <c r="L269" s="66"/>
    </row>
    <row r="270" spans="1:12" x14ac:dyDescent="0.2">
      <c r="A270" s="41"/>
      <c r="B270" s="2"/>
      <c r="E270" s="279"/>
      <c r="F270" s="280"/>
      <c r="G270" s="45"/>
      <c r="H270" s="45"/>
      <c r="I270" s="278"/>
      <c r="J270" s="45"/>
      <c r="K270" s="66"/>
      <c r="L270" s="66"/>
    </row>
    <row r="271" spans="1:12" x14ac:dyDescent="0.2">
      <c r="A271" s="41"/>
      <c r="B271" s="2"/>
      <c r="E271" s="279"/>
      <c r="F271" s="280"/>
      <c r="G271" s="45"/>
      <c r="H271" s="45"/>
      <c r="I271" s="278"/>
      <c r="J271" s="45"/>
      <c r="K271" s="66"/>
      <c r="L271" s="66"/>
    </row>
    <row r="272" spans="1:12" x14ac:dyDescent="0.2">
      <c r="A272" s="41"/>
      <c r="B272" s="2"/>
      <c r="E272" s="279"/>
      <c r="F272" s="280"/>
      <c r="G272" s="45"/>
      <c r="H272" s="45"/>
      <c r="I272" s="278"/>
      <c r="J272" s="45"/>
      <c r="K272" s="66"/>
      <c r="L272" s="66"/>
    </row>
    <row r="273" spans="1:12" x14ac:dyDescent="0.2">
      <c r="A273" s="41"/>
      <c r="B273" s="2"/>
      <c r="E273" s="279"/>
      <c r="F273" s="280"/>
      <c r="G273" s="45"/>
      <c r="H273" s="45"/>
      <c r="I273" s="278"/>
      <c r="J273" s="45"/>
      <c r="K273" s="66"/>
      <c r="L273" s="66"/>
    </row>
    <row r="274" spans="1:12" x14ac:dyDescent="0.2">
      <c r="A274" s="41"/>
      <c r="B274" s="2"/>
      <c r="E274" s="279"/>
      <c r="F274" s="280"/>
      <c r="G274" s="45"/>
      <c r="H274" s="45"/>
      <c r="I274" s="278"/>
      <c r="J274" s="45"/>
      <c r="K274" s="66"/>
      <c r="L274" s="66"/>
    </row>
    <row r="275" spans="1:12" x14ac:dyDescent="0.2">
      <c r="A275" s="41"/>
      <c r="B275" s="2"/>
      <c r="E275" s="279"/>
      <c r="F275" s="280"/>
      <c r="G275" s="45"/>
      <c r="H275" s="45"/>
      <c r="I275" s="278"/>
      <c r="J275" s="45"/>
      <c r="K275" s="66"/>
      <c r="L275" s="66"/>
    </row>
    <row r="276" spans="1:12" x14ac:dyDescent="0.2">
      <c r="A276" s="41"/>
      <c r="B276" s="2"/>
      <c r="E276" s="279"/>
      <c r="F276" s="280"/>
      <c r="G276" s="45"/>
      <c r="H276" s="45"/>
      <c r="I276" s="278"/>
      <c r="J276" s="45"/>
      <c r="K276" s="66"/>
      <c r="L276" s="66"/>
    </row>
    <row r="277" spans="1:12" x14ac:dyDescent="0.2">
      <c r="A277" s="41"/>
      <c r="B277" s="2"/>
      <c r="E277" s="279"/>
      <c r="F277" s="280"/>
      <c r="G277" s="45"/>
      <c r="H277" s="45"/>
      <c r="I277" s="278"/>
      <c r="J277" s="45"/>
      <c r="K277" s="66"/>
      <c r="L277" s="66"/>
    </row>
    <row r="278" spans="1:12" x14ac:dyDescent="0.2">
      <c r="A278" s="41"/>
      <c r="B278" s="2"/>
      <c r="E278" s="279"/>
      <c r="F278" s="280"/>
      <c r="G278" s="45"/>
      <c r="H278" s="45"/>
      <c r="I278" s="278"/>
      <c r="J278" s="45"/>
      <c r="K278" s="66"/>
      <c r="L278" s="66"/>
    </row>
    <row r="279" spans="1:12" x14ac:dyDescent="0.2">
      <c r="A279" s="41"/>
      <c r="B279" s="2"/>
      <c r="E279" s="279"/>
      <c r="F279" s="280"/>
      <c r="G279" s="45"/>
      <c r="H279" s="45"/>
      <c r="I279" s="278"/>
      <c r="J279" s="45"/>
      <c r="K279" s="66"/>
      <c r="L279" s="66"/>
    </row>
    <row r="280" spans="1:12" x14ac:dyDescent="0.2">
      <c r="A280" s="41"/>
      <c r="B280" s="2"/>
      <c r="E280" s="279"/>
      <c r="F280" s="280"/>
      <c r="G280" s="45"/>
      <c r="H280" s="45"/>
      <c r="I280" s="278"/>
      <c r="J280" s="45"/>
      <c r="K280" s="66"/>
      <c r="L280" s="66"/>
    </row>
    <row r="281" spans="1:12" x14ac:dyDescent="0.2">
      <c r="A281" s="41"/>
      <c r="B281" s="2"/>
      <c r="E281" s="279"/>
      <c r="F281" s="280"/>
      <c r="G281" s="45"/>
      <c r="H281" s="45"/>
      <c r="I281" s="278"/>
      <c r="J281" s="45"/>
      <c r="K281" s="66"/>
      <c r="L281" s="66"/>
    </row>
    <row r="282" spans="1:12" x14ac:dyDescent="0.2">
      <c r="A282" s="41"/>
      <c r="B282" s="2"/>
      <c r="E282" s="279"/>
      <c r="F282" s="280"/>
      <c r="G282" s="45"/>
      <c r="H282" s="45"/>
      <c r="I282" s="278"/>
      <c r="J282" s="45"/>
      <c r="K282" s="66"/>
      <c r="L282" s="66"/>
    </row>
    <row r="283" spans="1:12" x14ac:dyDescent="0.2">
      <c r="A283" s="41"/>
      <c r="B283" s="2"/>
      <c r="E283" s="279"/>
      <c r="F283" s="280"/>
      <c r="G283" s="45"/>
      <c r="H283" s="45"/>
      <c r="I283" s="278"/>
      <c r="J283" s="45"/>
      <c r="K283" s="66"/>
      <c r="L283" s="66"/>
    </row>
    <row r="284" spans="1:12" x14ac:dyDescent="0.2">
      <c r="A284" s="41"/>
      <c r="B284" s="2"/>
      <c r="E284" s="279"/>
      <c r="F284" s="280"/>
      <c r="G284" s="45"/>
      <c r="H284" s="45"/>
      <c r="I284" s="278"/>
      <c r="J284" s="45"/>
      <c r="K284" s="66"/>
      <c r="L284" s="66"/>
    </row>
    <row r="285" spans="1:12" x14ac:dyDescent="0.2">
      <c r="A285" s="41"/>
      <c r="B285" s="2"/>
      <c r="E285" s="279"/>
      <c r="F285" s="280"/>
      <c r="G285" s="45"/>
      <c r="H285" s="45"/>
      <c r="I285" s="278"/>
      <c r="J285" s="45"/>
      <c r="K285" s="66"/>
      <c r="L285" s="66"/>
    </row>
    <row r="286" spans="1:12" x14ac:dyDescent="0.2">
      <c r="A286" s="41"/>
      <c r="B286" s="2"/>
      <c r="E286" s="279"/>
      <c r="F286" s="280"/>
      <c r="G286" s="45"/>
      <c r="H286" s="45"/>
      <c r="I286" s="278"/>
      <c r="J286" s="45"/>
      <c r="K286" s="66"/>
      <c r="L286" s="66"/>
    </row>
    <row r="287" spans="1:12" x14ac:dyDescent="0.2">
      <c r="A287" s="41"/>
      <c r="B287" s="2"/>
      <c r="E287" s="279"/>
      <c r="F287" s="280"/>
      <c r="G287" s="45"/>
      <c r="H287" s="45"/>
      <c r="I287" s="278"/>
      <c r="J287" s="45"/>
      <c r="K287" s="66"/>
      <c r="L287" s="66"/>
    </row>
    <row r="288" spans="1:12" x14ac:dyDescent="0.2">
      <c r="A288" s="41"/>
      <c r="B288" s="2"/>
      <c r="E288" s="279"/>
      <c r="F288" s="280"/>
      <c r="G288" s="45"/>
      <c r="H288" s="45"/>
      <c r="I288" s="278"/>
      <c r="J288" s="45"/>
      <c r="K288" s="66"/>
      <c r="L288" s="66"/>
    </row>
    <row r="289" spans="1:12" x14ac:dyDescent="0.2">
      <c r="A289" s="41"/>
      <c r="B289" s="2"/>
      <c r="E289" s="279"/>
      <c r="F289" s="280"/>
      <c r="G289" s="45"/>
      <c r="H289" s="45"/>
      <c r="I289" s="278"/>
      <c r="J289" s="45"/>
      <c r="K289" s="66"/>
      <c r="L289" s="66"/>
    </row>
    <row r="290" spans="1:12" x14ac:dyDescent="0.2">
      <c r="A290" s="41"/>
      <c r="B290" s="2"/>
      <c r="E290" s="279"/>
      <c r="F290" s="280"/>
      <c r="G290" s="45"/>
      <c r="H290" s="45"/>
      <c r="I290" s="278"/>
      <c r="J290" s="45"/>
      <c r="K290" s="66"/>
      <c r="L290" s="66"/>
    </row>
    <row r="291" spans="1:12" x14ac:dyDescent="0.2">
      <c r="A291" s="41"/>
      <c r="B291" s="2"/>
      <c r="E291" s="279"/>
      <c r="F291" s="280"/>
      <c r="G291" s="45"/>
      <c r="H291" s="45"/>
      <c r="I291" s="278"/>
      <c r="J291" s="45"/>
      <c r="K291" s="66"/>
      <c r="L291" s="66"/>
    </row>
    <row r="292" spans="1:12" x14ac:dyDescent="0.2">
      <c r="A292" s="41"/>
      <c r="B292" s="2"/>
      <c r="E292" s="279"/>
      <c r="F292" s="280"/>
      <c r="G292" s="45"/>
      <c r="H292" s="45"/>
      <c r="I292" s="278"/>
      <c r="J292" s="45"/>
      <c r="K292" s="66"/>
      <c r="L292" s="66"/>
    </row>
    <row r="293" spans="1:12" x14ac:dyDescent="0.2">
      <c r="A293" s="41"/>
      <c r="B293" s="2"/>
      <c r="E293" s="279"/>
      <c r="F293" s="280"/>
      <c r="G293" s="45"/>
      <c r="H293" s="45"/>
      <c r="I293" s="278"/>
      <c r="J293" s="45"/>
      <c r="K293" s="66"/>
      <c r="L293" s="66"/>
    </row>
    <row r="294" spans="1:12" x14ac:dyDescent="0.2">
      <c r="A294" s="41"/>
      <c r="B294" s="2"/>
      <c r="E294" s="279"/>
      <c r="F294" s="280"/>
      <c r="G294" s="45"/>
      <c r="H294" s="45"/>
      <c r="I294" s="278"/>
      <c r="J294" s="45"/>
      <c r="K294" s="66"/>
      <c r="L294" s="66"/>
    </row>
    <row r="295" spans="1:12" x14ac:dyDescent="0.2">
      <c r="A295" s="41"/>
      <c r="B295" s="2"/>
      <c r="E295" s="279"/>
      <c r="F295" s="280"/>
      <c r="G295" s="45"/>
      <c r="H295" s="45"/>
      <c r="I295" s="278"/>
      <c r="J295" s="45"/>
      <c r="K295" s="66"/>
      <c r="L295" s="66"/>
    </row>
    <row r="296" spans="1:12" x14ac:dyDescent="0.2">
      <c r="A296" s="41"/>
      <c r="B296" s="2"/>
      <c r="E296" s="279"/>
      <c r="F296" s="280"/>
      <c r="G296" s="45"/>
      <c r="H296" s="45"/>
      <c r="I296" s="278"/>
      <c r="J296" s="45"/>
      <c r="K296" s="66"/>
      <c r="L296" s="66"/>
    </row>
    <row r="297" spans="1:12" x14ac:dyDescent="0.2">
      <c r="A297" s="41"/>
      <c r="B297" s="2"/>
      <c r="E297" s="279"/>
      <c r="F297" s="280"/>
      <c r="G297" s="45"/>
      <c r="H297" s="45"/>
      <c r="I297" s="278"/>
      <c r="J297" s="45"/>
      <c r="K297" s="66"/>
      <c r="L297" s="66"/>
    </row>
    <row r="298" spans="1:12" x14ac:dyDescent="0.2">
      <c r="A298" s="41"/>
      <c r="B298" s="2"/>
      <c r="E298" s="279"/>
      <c r="F298" s="280"/>
      <c r="G298" s="45"/>
      <c r="H298" s="45"/>
      <c r="I298" s="278"/>
      <c r="J298" s="45"/>
      <c r="K298" s="66"/>
      <c r="L298" s="66"/>
    </row>
    <row r="299" spans="1:12" x14ac:dyDescent="0.2">
      <c r="A299" s="41"/>
      <c r="B299" s="2"/>
      <c r="E299" s="279"/>
      <c r="F299" s="280"/>
      <c r="G299" s="45"/>
      <c r="H299" s="45"/>
      <c r="I299" s="278"/>
      <c r="J299" s="45"/>
      <c r="K299" s="66"/>
      <c r="L299" s="66"/>
    </row>
    <row r="300" spans="1:12" x14ac:dyDescent="0.2">
      <c r="A300" s="41"/>
      <c r="B300" s="2"/>
      <c r="E300" s="279"/>
      <c r="F300" s="280"/>
      <c r="G300" s="45"/>
      <c r="H300" s="45"/>
      <c r="I300" s="278"/>
      <c r="J300" s="45"/>
      <c r="K300" s="66"/>
      <c r="L300" s="66"/>
    </row>
    <row r="301" spans="1:12" x14ac:dyDescent="0.2">
      <c r="A301" s="41"/>
      <c r="B301" s="2"/>
      <c r="E301" s="279"/>
      <c r="F301" s="280"/>
      <c r="G301" s="45"/>
      <c r="H301" s="45"/>
      <c r="I301" s="278"/>
      <c r="J301" s="45"/>
      <c r="K301" s="66"/>
      <c r="L301" s="66"/>
    </row>
    <row r="302" spans="1:12" x14ac:dyDescent="0.2">
      <c r="A302" s="41"/>
      <c r="B302" s="2"/>
      <c r="E302" s="279"/>
      <c r="F302" s="280"/>
      <c r="G302" s="45"/>
      <c r="H302" s="45"/>
      <c r="I302" s="278"/>
      <c r="J302" s="45"/>
      <c r="K302" s="66"/>
      <c r="L302" s="66"/>
    </row>
    <row r="303" spans="1:12" x14ac:dyDescent="0.2">
      <c r="A303" s="41"/>
      <c r="B303" s="2"/>
      <c r="E303" s="279"/>
      <c r="F303" s="280"/>
      <c r="G303" s="45"/>
      <c r="H303" s="45"/>
      <c r="I303" s="278"/>
      <c r="J303" s="45"/>
      <c r="K303" s="66"/>
      <c r="L303" s="66"/>
    </row>
    <row r="304" spans="1:12" x14ac:dyDescent="0.2">
      <c r="A304" s="41"/>
      <c r="B304" s="2"/>
      <c r="E304" s="279"/>
      <c r="F304" s="280"/>
      <c r="G304" s="45"/>
      <c r="H304" s="45"/>
      <c r="I304" s="278"/>
      <c r="J304" s="45"/>
      <c r="K304" s="66"/>
      <c r="L304" s="66"/>
    </row>
    <row r="305" spans="1:12" x14ac:dyDescent="0.2">
      <c r="A305" s="41"/>
      <c r="B305" s="2"/>
      <c r="E305" s="279"/>
      <c r="F305" s="280"/>
      <c r="G305" s="45"/>
      <c r="H305" s="45"/>
      <c r="I305" s="278"/>
      <c r="J305" s="45"/>
      <c r="K305" s="66"/>
      <c r="L305" s="66"/>
    </row>
    <row r="306" spans="1:12" x14ac:dyDescent="0.2">
      <c r="A306" s="41"/>
      <c r="B306" s="2"/>
      <c r="E306" s="279"/>
      <c r="F306" s="280"/>
      <c r="G306" s="45"/>
      <c r="H306" s="45"/>
      <c r="I306" s="278"/>
      <c r="J306" s="45"/>
      <c r="K306" s="66"/>
      <c r="L306" s="66"/>
    </row>
    <row r="307" spans="1:12" x14ac:dyDescent="0.2">
      <c r="A307" s="41"/>
      <c r="B307" s="2"/>
      <c r="E307" s="279"/>
      <c r="F307" s="280"/>
      <c r="G307" s="45"/>
      <c r="H307" s="45"/>
      <c r="I307" s="278"/>
      <c r="J307" s="45"/>
      <c r="K307" s="66"/>
      <c r="L307" s="66"/>
    </row>
    <row r="308" spans="1:12" x14ac:dyDescent="0.2">
      <c r="A308" s="41"/>
      <c r="B308" s="2"/>
      <c r="E308" s="279"/>
      <c r="F308" s="280"/>
      <c r="G308" s="45"/>
      <c r="H308" s="45"/>
      <c r="I308" s="278"/>
      <c r="J308" s="45"/>
      <c r="K308" s="66"/>
      <c r="L308" s="66"/>
    </row>
    <row r="309" spans="1:12" x14ac:dyDescent="0.2">
      <c r="A309" s="41"/>
      <c r="B309" s="2"/>
      <c r="E309" s="279"/>
      <c r="F309" s="280"/>
      <c r="G309" s="45"/>
      <c r="H309" s="45"/>
      <c r="I309" s="278"/>
      <c r="J309" s="45"/>
      <c r="K309" s="66"/>
      <c r="L309" s="66"/>
    </row>
    <row r="310" spans="1:12" x14ac:dyDescent="0.2">
      <c r="A310" s="41"/>
      <c r="B310" s="2"/>
      <c r="E310" s="279"/>
      <c r="F310" s="280"/>
      <c r="G310" s="45"/>
      <c r="H310" s="45"/>
      <c r="I310" s="278"/>
      <c r="J310" s="45"/>
      <c r="K310" s="66"/>
      <c r="L310" s="66"/>
    </row>
    <row r="311" spans="1:12" x14ac:dyDescent="0.2">
      <c r="A311" s="41"/>
      <c r="B311" s="2"/>
      <c r="E311" s="279"/>
      <c r="F311" s="280"/>
      <c r="G311" s="45"/>
      <c r="H311" s="45"/>
      <c r="I311" s="278"/>
      <c r="J311" s="45"/>
      <c r="K311" s="66"/>
      <c r="L311" s="66"/>
    </row>
    <row r="312" spans="1:12" x14ac:dyDescent="0.2">
      <c r="A312" s="41"/>
      <c r="B312" s="2"/>
      <c r="E312" s="279"/>
      <c r="F312" s="280"/>
      <c r="G312" s="45"/>
      <c r="H312" s="45"/>
      <c r="I312" s="278"/>
      <c r="J312" s="45"/>
      <c r="K312" s="66"/>
      <c r="L312" s="66"/>
    </row>
    <row r="313" spans="1:12" x14ac:dyDescent="0.2">
      <c r="A313" s="41"/>
      <c r="B313" s="2"/>
      <c r="E313" s="279"/>
      <c r="F313" s="280"/>
      <c r="G313" s="45"/>
      <c r="H313" s="45"/>
      <c r="I313" s="278"/>
      <c r="J313" s="45"/>
      <c r="K313" s="66"/>
      <c r="L313" s="66"/>
    </row>
    <row r="314" spans="1:12" x14ac:dyDescent="0.2">
      <c r="A314" s="41"/>
      <c r="B314" s="2"/>
      <c r="E314" s="279"/>
      <c r="F314" s="280"/>
      <c r="G314" s="45"/>
      <c r="H314" s="45"/>
      <c r="I314" s="278"/>
      <c r="J314" s="45"/>
      <c r="K314" s="66"/>
      <c r="L314" s="66"/>
    </row>
    <row r="315" spans="1:12" x14ac:dyDescent="0.2">
      <c r="A315" s="41"/>
      <c r="B315" s="2"/>
      <c r="E315" s="279"/>
      <c r="F315" s="280"/>
      <c r="G315" s="45"/>
      <c r="H315" s="45"/>
      <c r="I315" s="278"/>
      <c r="J315" s="45"/>
      <c r="K315" s="66"/>
      <c r="L315" s="66"/>
    </row>
    <row r="316" spans="1:12" x14ac:dyDescent="0.2">
      <c r="A316" s="41"/>
      <c r="B316" s="2"/>
      <c r="E316" s="279"/>
      <c r="F316" s="280"/>
      <c r="G316" s="45"/>
      <c r="H316" s="45"/>
      <c r="I316" s="278"/>
      <c r="J316" s="45"/>
      <c r="K316" s="66"/>
      <c r="L316" s="66"/>
    </row>
    <row r="317" spans="1:12" x14ac:dyDescent="0.2">
      <c r="A317" s="41"/>
      <c r="B317" s="2"/>
      <c r="E317" s="279"/>
      <c r="F317" s="280"/>
      <c r="G317" s="45"/>
      <c r="H317" s="45"/>
      <c r="I317" s="278"/>
      <c r="J317" s="45"/>
      <c r="K317" s="66"/>
      <c r="L317" s="66"/>
    </row>
    <row r="318" spans="1:12" x14ac:dyDescent="0.2">
      <c r="A318" s="41"/>
      <c r="B318" s="2"/>
      <c r="E318" s="279"/>
      <c r="F318" s="280"/>
      <c r="G318" s="45"/>
      <c r="H318" s="45"/>
      <c r="I318" s="278"/>
      <c r="J318" s="45"/>
      <c r="K318" s="66"/>
      <c r="L318" s="66"/>
    </row>
    <row r="319" spans="1:12" x14ac:dyDescent="0.2">
      <c r="A319" s="41"/>
      <c r="B319" s="2"/>
      <c r="E319" s="279"/>
      <c r="F319" s="280"/>
      <c r="G319" s="45"/>
      <c r="H319" s="45"/>
      <c r="I319" s="278"/>
      <c r="J319" s="45"/>
      <c r="K319" s="66"/>
      <c r="L319" s="66"/>
    </row>
    <row r="320" spans="1:12" x14ac:dyDescent="0.2">
      <c r="A320" s="41"/>
      <c r="B320" s="2"/>
      <c r="E320" s="279"/>
      <c r="F320" s="280"/>
      <c r="G320" s="45"/>
      <c r="H320" s="45"/>
      <c r="I320" s="278"/>
      <c r="J320" s="45"/>
      <c r="K320" s="66"/>
      <c r="L320" s="66"/>
    </row>
    <row r="321" spans="1:12" x14ac:dyDescent="0.2">
      <c r="A321" s="41"/>
      <c r="B321" s="2"/>
      <c r="E321" s="279"/>
      <c r="F321" s="280"/>
      <c r="G321" s="45"/>
      <c r="H321" s="45"/>
      <c r="I321" s="278"/>
      <c r="J321" s="45"/>
      <c r="K321" s="66"/>
      <c r="L321" s="66"/>
    </row>
    <row r="322" spans="1:12" x14ac:dyDescent="0.2">
      <c r="A322" s="41"/>
      <c r="B322" s="2"/>
      <c r="E322" s="279"/>
      <c r="F322" s="280"/>
      <c r="G322" s="45"/>
      <c r="H322" s="45"/>
      <c r="I322" s="278"/>
      <c r="J322" s="45"/>
      <c r="K322" s="66"/>
      <c r="L322" s="66"/>
    </row>
    <row r="323" spans="1:12" x14ac:dyDescent="0.2">
      <c r="A323" s="41"/>
      <c r="B323" s="2"/>
      <c r="E323" s="279"/>
      <c r="F323" s="280"/>
      <c r="G323" s="45"/>
      <c r="H323" s="45"/>
      <c r="I323" s="278"/>
      <c r="J323" s="45"/>
      <c r="K323" s="66"/>
      <c r="L323" s="66"/>
    </row>
    <row r="324" spans="1:12" x14ac:dyDescent="0.2">
      <c r="A324" s="41"/>
      <c r="B324" s="2"/>
      <c r="E324" s="279"/>
      <c r="F324" s="280"/>
      <c r="G324" s="45"/>
      <c r="H324" s="45"/>
      <c r="I324" s="278"/>
      <c r="J324" s="45"/>
      <c r="K324" s="66"/>
      <c r="L324" s="66"/>
    </row>
    <row r="325" spans="1:12" x14ac:dyDescent="0.2">
      <c r="A325" s="41"/>
      <c r="B325" s="2"/>
      <c r="E325" s="279"/>
      <c r="F325" s="280"/>
      <c r="G325" s="45"/>
      <c r="H325" s="45"/>
      <c r="I325" s="278"/>
      <c r="J325" s="45"/>
      <c r="K325" s="66"/>
      <c r="L325" s="66"/>
    </row>
    <row r="326" spans="1:12" x14ac:dyDescent="0.2">
      <c r="A326" s="41"/>
      <c r="B326" s="2"/>
      <c r="E326" s="279"/>
      <c r="F326" s="280"/>
      <c r="G326" s="45"/>
      <c r="H326" s="45"/>
      <c r="I326" s="278"/>
      <c r="J326" s="45"/>
      <c r="K326" s="66"/>
      <c r="L326" s="66"/>
    </row>
    <row r="327" spans="1:12" x14ac:dyDescent="0.2">
      <c r="A327" s="41"/>
      <c r="B327" s="2"/>
      <c r="E327" s="279"/>
      <c r="F327" s="280"/>
      <c r="G327" s="45"/>
      <c r="H327" s="45"/>
      <c r="I327" s="278"/>
      <c r="J327" s="45"/>
      <c r="K327" s="66"/>
      <c r="L327" s="66"/>
    </row>
    <row r="328" spans="1:12" x14ac:dyDescent="0.2">
      <c r="A328" s="41"/>
      <c r="B328" s="2"/>
      <c r="E328" s="279"/>
      <c r="F328" s="280"/>
      <c r="G328" s="45"/>
      <c r="H328" s="45"/>
      <c r="I328" s="278"/>
      <c r="J328" s="45"/>
      <c r="K328" s="66"/>
      <c r="L328" s="66"/>
    </row>
    <row r="329" spans="1:12" x14ac:dyDescent="0.2">
      <c r="A329" s="41"/>
      <c r="B329" s="2"/>
      <c r="E329" s="279"/>
      <c r="F329" s="280"/>
      <c r="G329" s="45"/>
      <c r="H329" s="45"/>
      <c r="I329" s="278"/>
      <c r="J329" s="45"/>
      <c r="K329" s="66"/>
      <c r="L329" s="66"/>
    </row>
    <row r="330" spans="1:12" x14ac:dyDescent="0.2">
      <c r="A330" s="41"/>
      <c r="B330" s="2"/>
      <c r="E330" s="279"/>
      <c r="F330" s="280"/>
      <c r="G330" s="45"/>
      <c r="H330" s="45"/>
      <c r="I330" s="278"/>
      <c r="J330" s="45"/>
      <c r="K330" s="66"/>
      <c r="L330" s="66"/>
    </row>
    <row r="331" spans="1:12" x14ac:dyDescent="0.2">
      <c r="A331" s="41"/>
      <c r="B331" s="2"/>
      <c r="E331" s="279"/>
      <c r="F331" s="280"/>
      <c r="G331" s="45"/>
      <c r="H331" s="45"/>
      <c r="I331" s="278"/>
      <c r="J331" s="45"/>
      <c r="K331" s="66"/>
      <c r="L331" s="66"/>
    </row>
    <row r="332" spans="1:12" x14ac:dyDescent="0.2">
      <c r="A332" s="41"/>
      <c r="B332" s="2"/>
      <c r="E332" s="279"/>
      <c r="F332" s="280"/>
      <c r="G332" s="45"/>
      <c r="H332" s="45"/>
      <c r="I332" s="278"/>
      <c r="J332" s="45"/>
      <c r="K332" s="66"/>
      <c r="L332" s="66"/>
    </row>
    <row r="333" spans="1:12" x14ac:dyDescent="0.2">
      <c r="A333" s="41"/>
      <c r="B333" s="2"/>
      <c r="E333" s="279"/>
      <c r="F333" s="280"/>
      <c r="G333" s="45"/>
      <c r="H333" s="45"/>
      <c r="I333" s="278"/>
      <c r="J333" s="45"/>
      <c r="K333" s="66"/>
      <c r="L333" s="66"/>
    </row>
    <row r="334" spans="1:12" x14ac:dyDescent="0.2">
      <c r="A334" s="41"/>
      <c r="B334" s="2"/>
      <c r="E334" s="279"/>
      <c r="F334" s="280"/>
      <c r="G334" s="45"/>
      <c r="H334" s="45"/>
      <c r="I334" s="278"/>
      <c r="J334" s="45"/>
      <c r="K334" s="66"/>
      <c r="L334" s="66"/>
    </row>
    <row r="335" spans="1:12" x14ac:dyDescent="0.2">
      <c r="A335" s="41"/>
      <c r="B335" s="2"/>
      <c r="E335" s="279"/>
      <c r="F335" s="280"/>
      <c r="G335" s="45"/>
      <c r="H335" s="45"/>
      <c r="I335" s="278"/>
      <c r="J335" s="45"/>
      <c r="K335" s="66"/>
      <c r="L335" s="66"/>
    </row>
    <row r="336" spans="1:12" x14ac:dyDescent="0.2">
      <c r="A336" s="41"/>
      <c r="B336" s="2"/>
      <c r="E336" s="279"/>
      <c r="F336" s="280"/>
      <c r="G336" s="45"/>
      <c r="H336" s="45"/>
      <c r="I336" s="278"/>
      <c r="J336" s="45"/>
      <c r="K336" s="66"/>
      <c r="L336" s="66"/>
    </row>
    <row r="337" spans="1:12" x14ac:dyDescent="0.2">
      <c r="A337" s="41"/>
      <c r="B337" s="2"/>
      <c r="E337" s="279"/>
      <c r="F337" s="280"/>
      <c r="G337" s="45"/>
      <c r="H337" s="45"/>
      <c r="I337" s="278"/>
      <c r="J337" s="45"/>
      <c r="K337" s="66"/>
      <c r="L337" s="66"/>
    </row>
    <row r="338" spans="1:12" x14ac:dyDescent="0.2">
      <c r="A338" s="41"/>
      <c r="B338" s="2"/>
      <c r="E338" s="279"/>
      <c r="F338" s="280"/>
      <c r="G338" s="45"/>
      <c r="H338" s="45"/>
      <c r="I338" s="278"/>
      <c r="J338" s="45"/>
      <c r="K338" s="66"/>
      <c r="L338" s="66"/>
    </row>
    <row r="339" spans="1:12" x14ac:dyDescent="0.2">
      <c r="A339" s="41"/>
      <c r="B339" s="2"/>
      <c r="E339" s="279"/>
      <c r="F339" s="280"/>
      <c r="G339" s="45"/>
      <c r="H339" s="45"/>
      <c r="I339" s="278"/>
      <c r="J339" s="45"/>
      <c r="K339" s="66"/>
      <c r="L339" s="66"/>
    </row>
    <row r="340" spans="1:12" x14ac:dyDescent="0.2">
      <c r="A340" s="41"/>
      <c r="B340" s="2"/>
      <c r="E340" s="279"/>
      <c r="F340" s="280"/>
      <c r="G340" s="45"/>
      <c r="H340" s="45"/>
      <c r="I340" s="278"/>
      <c r="J340" s="45"/>
      <c r="K340" s="66"/>
      <c r="L340" s="66"/>
    </row>
    <row r="341" spans="1:12" x14ac:dyDescent="0.2">
      <c r="A341" s="41"/>
      <c r="B341" s="2"/>
      <c r="E341" s="279"/>
      <c r="F341" s="280"/>
      <c r="G341" s="45"/>
      <c r="H341" s="45"/>
      <c r="I341" s="278"/>
      <c r="J341" s="45"/>
      <c r="K341" s="66"/>
      <c r="L341" s="66"/>
    </row>
    <row r="342" spans="1:12" x14ac:dyDescent="0.2">
      <c r="A342" s="41"/>
      <c r="B342" s="2"/>
      <c r="E342" s="279"/>
      <c r="F342" s="280"/>
      <c r="G342" s="45"/>
      <c r="H342" s="45"/>
      <c r="I342" s="278"/>
      <c r="J342" s="45"/>
      <c r="K342" s="66"/>
      <c r="L342" s="66"/>
    </row>
    <row r="343" spans="1:12" x14ac:dyDescent="0.2">
      <c r="A343" s="41"/>
      <c r="B343" s="2"/>
      <c r="E343" s="279"/>
      <c r="F343" s="280"/>
      <c r="G343" s="45"/>
      <c r="H343" s="45"/>
      <c r="I343" s="278"/>
      <c r="J343" s="45"/>
      <c r="K343" s="66"/>
      <c r="L343" s="66"/>
    </row>
    <row r="344" spans="1:12" x14ac:dyDescent="0.2">
      <c r="A344" s="41"/>
      <c r="B344" s="2"/>
      <c r="E344" s="279"/>
      <c r="F344" s="280"/>
      <c r="G344" s="45"/>
      <c r="H344" s="45"/>
      <c r="I344" s="278"/>
      <c r="J344" s="45"/>
      <c r="K344" s="66"/>
      <c r="L344" s="66"/>
    </row>
    <row r="345" spans="1:12" x14ac:dyDescent="0.2">
      <c r="A345" s="41"/>
      <c r="B345" s="2"/>
      <c r="E345" s="279"/>
      <c r="F345" s="280"/>
      <c r="G345" s="45"/>
      <c r="H345" s="45"/>
      <c r="I345" s="278"/>
      <c r="J345" s="45"/>
      <c r="K345" s="66"/>
      <c r="L345" s="66"/>
    </row>
    <row r="346" spans="1:12" x14ac:dyDescent="0.2">
      <c r="A346" s="41"/>
      <c r="B346" s="2"/>
      <c r="E346" s="279"/>
      <c r="F346" s="280"/>
      <c r="G346" s="45"/>
      <c r="H346" s="45"/>
      <c r="I346" s="278"/>
      <c r="J346" s="45"/>
      <c r="K346" s="66"/>
      <c r="L346" s="66"/>
    </row>
    <row r="347" spans="1:12" x14ac:dyDescent="0.2">
      <c r="A347" s="41"/>
      <c r="B347" s="2"/>
      <c r="E347" s="279"/>
      <c r="F347" s="280"/>
      <c r="G347" s="45"/>
      <c r="H347" s="45"/>
      <c r="I347" s="278"/>
      <c r="J347" s="45"/>
      <c r="K347" s="66"/>
      <c r="L347" s="66"/>
    </row>
    <row r="348" spans="1:12" x14ac:dyDescent="0.2">
      <c r="A348" s="41"/>
      <c r="B348" s="2"/>
      <c r="E348" s="279"/>
      <c r="F348" s="280"/>
      <c r="G348" s="45"/>
      <c r="H348" s="45"/>
      <c r="I348" s="278"/>
      <c r="J348" s="45"/>
      <c r="K348" s="66"/>
      <c r="L348" s="66"/>
    </row>
    <row r="349" spans="1:12" x14ac:dyDescent="0.2">
      <c r="A349" s="41"/>
      <c r="B349" s="2"/>
      <c r="E349" s="279"/>
      <c r="F349" s="280"/>
      <c r="G349" s="45"/>
      <c r="H349" s="45"/>
      <c r="I349" s="278"/>
      <c r="J349" s="45"/>
      <c r="K349" s="66"/>
      <c r="L349" s="66"/>
    </row>
    <row r="350" spans="1:12" x14ac:dyDescent="0.2">
      <c r="A350" s="41"/>
      <c r="B350" s="2"/>
      <c r="E350" s="279"/>
      <c r="F350" s="280"/>
      <c r="G350" s="45"/>
      <c r="H350" s="45"/>
      <c r="I350" s="278"/>
      <c r="J350" s="45"/>
      <c r="K350" s="66"/>
      <c r="L350" s="66"/>
    </row>
    <row r="351" spans="1:12" x14ac:dyDescent="0.2">
      <c r="A351" s="41"/>
      <c r="B351" s="2"/>
      <c r="E351" s="279"/>
      <c r="F351" s="280"/>
      <c r="G351" s="45"/>
      <c r="H351" s="45"/>
      <c r="I351" s="278"/>
      <c r="J351" s="45"/>
      <c r="K351" s="66"/>
      <c r="L351" s="66"/>
    </row>
    <row r="352" spans="1:12" x14ac:dyDescent="0.2">
      <c r="A352" s="41"/>
      <c r="B352" s="2"/>
      <c r="E352" s="279"/>
      <c r="F352" s="280"/>
      <c r="G352" s="45"/>
      <c r="H352" s="45"/>
      <c r="I352" s="278"/>
      <c r="J352" s="45"/>
      <c r="K352" s="66"/>
      <c r="L352" s="66"/>
    </row>
    <row r="353" spans="1:12" x14ac:dyDescent="0.2">
      <c r="A353" s="41"/>
      <c r="B353" s="2"/>
      <c r="E353" s="279"/>
      <c r="F353" s="280"/>
      <c r="G353" s="45"/>
      <c r="H353" s="45"/>
      <c r="I353" s="278"/>
      <c r="J353" s="45"/>
      <c r="K353" s="66"/>
      <c r="L353" s="66"/>
    </row>
    <row r="354" spans="1:12" x14ac:dyDescent="0.2">
      <c r="A354" s="41"/>
      <c r="B354" s="2"/>
      <c r="E354" s="279"/>
      <c r="F354" s="280"/>
      <c r="G354" s="45"/>
      <c r="H354" s="45"/>
      <c r="I354" s="278"/>
      <c r="J354" s="45"/>
      <c r="K354" s="66"/>
      <c r="L354" s="66"/>
    </row>
    <row r="355" spans="1:12" x14ac:dyDescent="0.2">
      <c r="A355" s="41"/>
      <c r="B355" s="2"/>
      <c r="E355" s="279"/>
      <c r="F355" s="280"/>
      <c r="G355" s="45"/>
      <c r="H355" s="45"/>
      <c r="I355" s="278"/>
      <c r="J355" s="45"/>
      <c r="K355" s="66"/>
      <c r="L355" s="66"/>
    </row>
    <row r="356" spans="1:12" x14ac:dyDescent="0.2">
      <c r="A356" s="41"/>
      <c r="B356" s="2"/>
      <c r="E356" s="279"/>
      <c r="F356" s="280"/>
      <c r="G356" s="45"/>
      <c r="H356" s="45"/>
      <c r="I356" s="278"/>
      <c r="J356" s="45"/>
      <c r="K356" s="66"/>
      <c r="L356" s="66"/>
    </row>
    <row r="357" spans="1:12" x14ac:dyDescent="0.2">
      <c r="A357" s="41"/>
      <c r="B357" s="2"/>
      <c r="E357" s="279"/>
      <c r="F357" s="280"/>
      <c r="G357" s="45"/>
      <c r="H357" s="45"/>
      <c r="I357" s="278"/>
      <c r="J357" s="45"/>
      <c r="K357" s="66"/>
      <c r="L357" s="66"/>
    </row>
    <row r="358" spans="1:12" x14ac:dyDescent="0.2">
      <c r="A358" s="41"/>
      <c r="B358" s="2"/>
      <c r="E358" s="279"/>
      <c r="F358" s="280"/>
      <c r="G358" s="45"/>
      <c r="H358" s="45"/>
      <c r="I358" s="278"/>
      <c r="J358" s="45"/>
      <c r="K358" s="66"/>
      <c r="L358" s="66"/>
    </row>
    <row r="359" spans="1:12" x14ac:dyDescent="0.2">
      <c r="A359" s="41"/>
      <c r="B359" s="2"/>
      <c r="E359" s="279"/>
      <c r="F359" s="280"/>
      <c r="G359" s="45"/>
      <c r="H359" s="45"/>
      <c r="I359" s="278"/>
      <c r="J359" s="45"/>
      <c r="K359" s="66"/>
      <c r="L359" s="66"/>
    </row>
    <row r="360" spans="1:12" x14ac:dyDescent="0.2">
      <c r="A360" s="41"/>
      <c r="B360" s="2"/>
      <c r="E360" s="279"/>
      <c r="F360" s="280"/>
      <c r="G360" s="45"/>
      <c r="H360" s="45"/>
      <c r="I360" s="278"/>
      <c r="J360" s="45"/>
      <c r="K360" s="66"/>
      <c r="L360" s="66"/>
    </row>
    <row r="361" spans="1:12" x14ac:dyDescent="0.2">
      <c r="A361" s="41"/>
      <c r="B361" s="2"/>
      <c r="E361" s="279"/>
      <c r="F361" s="280"/>
      <c r="G361" s="45"/>
      <c r="H361" s="45"/>
      <c r="I361" s="278"/>
      <c r="J361" s="45"/>
      <c r="K361" s="66"/>
      <c r="L361" s="66"/>
    </row>
    <row r="362" spans="1:12" x14ac:dyDescent="0.2">
      <c r="A362" s="41"/>
      <c r="B362" s="2"/>
      <c r="E362" s="279"/>
      <c r="F362" s="280"/>
      <c r="G362" s="45"/>
      <c r="H362" s="45"/>
      <c r="I362" s="278"/>
      <c r="J362" s="45"/>
      <c r="K362" s="66"/>
      <c r="L362" s="66"/>
    </row>
    <row r="363" spans="1:12" x14ac:dyDescent="0.2">
      <c r="A363" s="41"/>
      <c r="B363" s="2"/>
      <c r="E363" s="279"/>
      <c r="F363" s="280"/>
      <c r="G363" s="45"/>
      <c r="H363" s="45"/>
      <c r="I363" s="278"/>
      <c r="J363" s="45"/>
      <c r="K363" s="66"/>
      <c r="L363" s="66"/>
    </row>
    <row r="364" spans="1:12" x14ac:dyDescent="0.2">
      <c r="A364" s="41"/>
      <c r="B364" s="2"/>
      <c r="E364" s="279"/>
      <c r="F364" s="280"/>
      <c r="G364" s="45"/>
      <c r="H364" s="45"/>
      <c r="I364" s="278"/>
      <c r="J364" s="45"/>
      <c r="K364" s="66"/>
      <c r="L364" s="66"/>
    </row>
    <row r="365" spans="1:12" x14ac:dyDescent="0.2">
      <c r="A365" s="41"/>
      <c r="B365" s="2"/>
      <c r="E365" s="279"/>
      <c r="F365" s="280"/>
      <c r="G365" s="45"/>
      <c r="H365" s="45"/>
      <c r="I365" s="278"/>
      <c r="J365" s="45"/>
      <c r="K365" s="66"/>
      <c r="L365" s="66"/>
    </row>
    <row r="366" spans="1:12" x14ac:dyDescent="0.2">
      <c r="A366" s="41"/>
      <c r="B366" s="2"/>
      <c r="E366" s="279"/>
      <c r="F366" s="280"/>
      <c r="G366" s="45"/>
      <c r="H366" s="45"/>
      <c r="I366" s="278"/>
      <c r="J366" s="45"/>
      <c r="K366" s="66"/>
      <c r="L366" s="66"/>
    </row>
    <row r="367" spans="1:12" x14ac:dyDescent="0.2">
      <c r="A367" s="41"/>
      <c r="B367" s="2"/>
      <c r="E367" s="279"/>
      <c r="F367" s="280"/>
      <c r="G367" s="45"/>
      <c r="H367" s="45"/>
      <c r="I367" s="278"/>
      <c r="J367" s="45"/>
      <c r="K367" s="66"/>
      <c r="L367" s="66"/>
    </row>
    <row r="368" spans="1:12" x14ac:dyDescent="0.2">
      <c r="A368" s="41"/>
      <c r="B368" s="2"/>
      <c r="E368" s="279"/>
      <c r="F368" s="280"/>
      <c r="G368" s="45"/>
      <c r="H368" s="45"/>
      <c r="I368" s="278"/>
      <c r="J368" s="45"/>
      <c r="K368" s="66"/>
      <c r="L368" s="66"/>
    </row>
    <row r="369" spans="1:12" x14ac:dyDescent="0.2">
      <c r="A369" s="41"/>
      <c r="B369" s="2"/>
      <c r="E369" s="279"/>
      <c r="F369" s="280"/>
      <c r="G369" s="45"/>
      <c r="H369" s="45"/>
      <c r="I369" s="278"/>
      <c r="J369" s="45"/>
      <c r="K369" s="66"/>
      <c r="L369" s="66"/>
    </row>
    <row r="370" spans="1:12" x14ac:dyDescent="0.2">
      <c r="A370" s="41"/>
      <c r="B370" s="2"/>
      <c r="E370" s="279"/>
      <c r="F370" s="280"/>
      <c r="G370" s="45"/>
      <c r="H370" s="45"/>
      <c r="I370" s="278"/>
      <c r="J370" s="45"/>
      <c r="K370" s="66"/>
      <c r="L370" s="66"/>
    </row>
    <row r="371" spans="1:12" x14ac:dyDescent="0.2">
      <c r="A371" s="41"/>
      <c r="B371" s="2"/>
      <c r="E371" s="279"/>
      <c r="F371" s="280"/>
      <c r="G371" s="45"/>
      <c r="H371" s="45"/>
      <c r="I371" s="278"/>
      <c r="J371" s="45"/>
      <c r="K371" s="66"/>
      <c r="L371" s="66"/>
    </row>
    <row r="372" spans="1:12" x14ac:dyDescent="0.2">
      <c r="A372" s="41"/>
      <c r="B372" s="2"/>
      <c r="E372" s="279"/>
      <c r="F372" s="280"/>
      <c r="G372" s="45"/>
      <c r="H372" s="45"/>
      <c r="I372" s="278"/>
      <c r="J372" s="45"/>
      <c r="K372" s="66"/>
      <c r="L372" s="66"/>
    </row>
    <row r="373" spans="1:12" x14ac:dyDescent="0.2">
      <c r="A373" s="41"/>
      <c r="B373" s="2"/>
      <c r="E373" s="279"/>
      <c r="F373" s="280"/>
      <c r="G373" s="45"/>
      <c r="H373" s="45"/>
      <c r="I373" s="278"/>
      <c r="J373" s="45"/>
      <c r="K373" s="66"/>
      <c r="L373" s="66"/>
    </row>
    <row r="374" spans="1:12" x14ac:dyDescent="0.2">
      <c r="A374" s="41"/>
      <c r="B374" s="2"/>
      <c r="E374" s="279"/>
      <c r="F374" s="280"/>
      <c r="G374" s="45"/>
      <c r="H374" s="45"/>
      <c r="I374" s="278"/>
      <c r="J374" s="45"/>
      <c r="K374" s="66"/>
      <c r="L374" s="66"/>
    </row>
    <row r="375" spans="1:12" x14ac:dyDescent="0.2">
      <c r="A375" s="41"/>
      <c r="B375" s="2"/>
      <c r="E375" s="279"/>
      <c r="F375" s="280"/>
      <c r="G375" s="45"/>
      <c r="H375" s="45"/>
      <c r="I375" s="278"/>
      <c r="J375" s="45"/>
      <c r="K375" s="66"/>
      <c r="L375" s="66"/>
    </row>
    <row r="376" spans="1:12" x14ac:dyDescent="0.2">
      <c r="A376" s="41"/>
      <c r="B376" s="2"/>
      <c r="E376" s="279"/>
      <c r="F376" s="280"/>
      <c r="G376" s="45"/>
      <c r="H376" s="45"/>
      <c r="I376" s="278"/>
      <c r="J376" s="45"/>
      <c r="K376" s="66"/>
      <c r="L376" s="66"/>
    </row>
    <row r="377" spans="1:12" x14ac:dyDescent="0.2">
      <c r="A377" s="41"/>
      <c r="B377" s="2"/>
      <c r="E377" s="279"/>
      <c r="F377" s="280"/>
      <c r="G377" s="45"/>
      <c r="H377" s="45"/>
      <c r="I377" s="278"/>
      <c r="J377" s="45"/>
      <c r="K377" s="66"/>
      <c r="L377" s="66"/>
    </row>
    <row r="378" spans="1:12" x14ac:dyDescent="0.2">
      <c r="A378" s="41"/>
      <c r="B378" s="2"/>
      <c r="E378" s="279"/>
      <c r="F378" s="280"/>
      <c r="G378" s="45"/>
      <c r="H378" s="45"/>
      <c r="I378" s="278"/>
      <c r="J378" s="45"/>
      <c r="K378" s="66"/>
      <c r="L378" s="66"/>
    </row>
    <row r="379" spans="1:12" x14ac:dyDescent="0.2">
      <c r="A379" s="41"/>
      <c r="B379" s="2"/>
      <c r="E379" s="279"/>
      <c r="F379" s="280"/>
      <c r="G379" s="45"/>
      <c r="H379" s="45"/>
      <c r="I379" s="278"/>
      <c r="J379" s="45"/>
      <c r="K379" s="66"/>
      <c r="L379" s="66"/>
    </row>
    <row r="380" spans="1:12" x14ac:dyDescent="0.2">
      <c r="A380" s="41"/>
      <c r="B380" s="2"/>
      <c r="E380" s="279"/>
      <c r="F380" s="280"/>
      <c r="G380" s="45"/>
      <c r="H380" s="45"/>
      <c r="I380" s="278"/>
      <c r="J380" s="45"/>
      <c r="K380" s="66"/>
      <c r="L380" s="66"/>
    </row>
    <row r="381" spans="1:12" x14ac:dyDescent="0.2">
      <c r="A381" s="41"/>
      <c r="B381" s="2"/>
      <c r="E381" s="279"/>
      <c r="F381" s="280"/>
      <c r="G381" s="45"/>
      <c r="H381" s="45"/>
      <c r="I381" s="278"/>
      <c r="J381" s="45"/>
      <c r="K381" s="66"/>
      <c r="L381" s="66"/>
    </row>
    <row r="382" spans="1:12" x14ac:dyDescent="0.2">
      <c r="A382" s="41"/>
      <c r="B382" s="2"/>
      <c r="E382" s="279"/>
      <c r="F382" s="280"/>
      <c r="G382" s="45"/>
      <c r="H382" s="45"/>
      <c r="I382" s="278"/>
      <c r="J382" s="45"/>
      <c r="K382" s="66"/>
      <c r="L382" s="66"/>
    </row>
    <row r="383" spans="1:12" x14ac:dyDescent="0.2">
      <c r="A383" s="41"/>
      <c r="B383" s="2"/>
      <c r="E383" s="279"/>
      <c r="F383" s="280"/>
      <c r="G383" s="45"/>
      <c r="H383" s="45"/>
      <c r="I383" s="278"/>
      <c r="J383" s="45"/>
      <c r="K383" s="66"/>
      <c r="L383" s="66"/>
    </row>
    <row r="384" spans="1:12" x14ac:dyDescent="0.2">
      <c r="A384" s="41"/>
      <c r="B384" s="2"/>
      <c r="E384" s="279"/>
      <c r="F384" s="280"/>
      <c r="G384" s="45"/>
      <c r="H384" s="45"/>
      <c r="I384" s="278"/>
      <c r="J384" s="45"/>
      <c r="K384" s="66"/>
      <c r="L384" s="66"/>
    </row>
    <row r="385" spans="1:12" x14ac:dyDescent="0.2">
      <c r="A385" s="41"/>
      <c r="B385" s="2"/>
      <c r="E385" s="279"/>
      <c r="F385" s="280"/>
      <c r="G385" s="45"/>
      <c r="H385" s="45"/>
      <c r="I385" s="278"/>
      <c r="J385" s="45"/>
      <c r="K385" s="66"/>
      <c r="L385" s="66"/>
    </row>
    <row r="386" spans="1:12" x14ac:dyDescent="0.2">
      <c r="A386" s="41"/>
      <c r="B386" s="2"/>
      <c r="E386" s="279"/>
      <c r="F386" s="280"/>
      <c r="G386" s="45"/>
      <c r="H386" s="45"/>
      <c r="I386" s="278"/>
      <c r="J386" s="45"/>
      <c r="K386" s="66"/>
      <c r="L386" s="66"/>
    </row>
    <row r="387" spans="1:12" x14ac:dyDescent="0.2">
      <c r="A387" s="41"/>
      <c r="B387" s="2"/>
      <c r="E387" s="279"/>
      <c r="F387" s="280"/>
      <c r="G387" s="45"/>
      <c r="H387" s="45"/>
      <c r="I387" s="278"/>
      <c r="J387" s="45"/>
      <c r="K387" s="66"/>
      <c r="L387" s="66"/>
    </row>
    <row r="388" spans="1:12" x14ac:dyDescent="0.2">
      <c r="A388" s="41"/>
      <c r="B388" s="2"/>
      <c r="E388" s="279"/>
      <c r="F388" s="280"/>
      <c r="G388" s="45"/>
      <c r="H388" s="45"/>
      <c r="I388" s="278"/>
      <c r="J388" s="45"/>
      <c r="K388" s="66"/>
      <c r="L388" s="66"/>
    </row>
    <row r="389" spans="1:12" x14ac:dyDescent="0.2">
      <c r="A389" s="41"/>
      <c r="B389" s="2"/>
      <c r="E389" s="279"/>
      <c r="F389" s="280"/>
      <c r="G389" s="45"/>
      <c r="H389" s="45"/>
      <c r="I389" s="278"/>
      <c r="J389" s="45"/>
      <c r="K389" s="66"/>
      <c r="L389" s="66"/>
    </row>
    <row r="390" spans="1:12" x14ac:dyDescent="0.2">
      <c r="A390" s="41"/>
      <c r="B390" s="2"/>
      <c r="E390" s="279"/>
      <c r="F390" s="280"/>
      <c r="G390" s="45"/>
      <c r="H390" s="45"/>
      <c r="I390" s="278"/>
      <c r="J390" s="45"/>
      <c r="K390" s="66"/>
      <c r="L390" s="66"/>
    </row>
    <row r="391" spans="1:12" x14ac:dyDescent="0.2">
      <c r="A391" s="41"/>
      <c r="B391" s="2"/>
      <c r="E391" s="279"/>
      <c r="F391" s="280"/>
      <c r="G391" s="45"/>
      <c r="H391" s="45"/>
      <c r="I391" s="278"/>
      <c r="J391" s="45"/>
      <c r="K391" s="66"/>
      <c r="L391" s="66"/>
    </row>
    <row r="392" spans="1:12" x14ac:dyDescent="0.2">
      <c r="A392" s="41"/>
      <c r="B392" s="2"/>
      <c r="E392" s="279"/>
      <c r="F392" s="280"/>
      <c r="G392" s="45"/>
      <c r="H392" s="45"/>
      <c r="I392" s="278"/>
      <c r="J392" s="45"/>
      <c r="K392" s="66"/>
      <c r="L392" s="66"/>
    </row>
    <row r="393" spans="1:12" x14ac:dyDescent="0.2">
      <c r="A393" s="41"/>
      <c r="B393" s="2"/>
      <c r="E393" s="279"/>
      <c r="F393" s="280"/>
      <c r="G393" s="45"/>
      <c r="H393" s="45"/>
      <c r="I393" s="278"/>
      <c r="J393" s="45"/>
      <c r="K393" s="66"/>
      <c r="L393" s="66"/>
    </row>
    <row r="394" spans="1:12" x14ac:dyDescent="0.2">
      <c r="A394" s="41"/>
      <c r="B394" s="2"/>
      <c r="E394" s="279"/>
      <c r="F394" s="280"/>
      <c r="G394" s="45"/>
      <c r="H394" s="45"/>
      <c r="I394" s="278"/>
      <c r="J394" s="45"/>
      <c r="K394" s="66"/>
      <c r="L394" s="66"/>
    </row>
    <row r="395" spans="1:12" x14ac:dyDescent="0.2">
      <c r="A395" s="41"/>
      <c r="B395" s="2"/>
      <c r="E395" s="279"/>
      <c r="F395" s="280"/>
      <c r="G395" s="45"/>
      <c r="H395" s="45"/>
      <c r="I395" s="278"/>
      <c r="J395" s="45"/>
      <c r="K395" s="66"/>
      <c r="L395" s="66"/>
    </row>
    <row r="396" spans="1:12" x14ac:dyDescent="0.2">
      <c r="A396" s="41"/>
      <c r="B396" s="2"/>
      <c r="E396" s="279"/>
      <c r="F396" s="280"/>
      <c r="G396" s="45"/>
      <c r="H396" s="45"/>
      <c r="I396" s="278"/>
      <c r="J396" s="45"/>
      <c r="K396" s="66"/>
      <c r="L396" s="66"/>
    </row>
    <row r="397" spans="1:12" x14ac:dyDescent="0.2">
      <c r="A397" s="41"/>
      <c r="B397" s="2"/>
      <c r="E397" s="279"/>
      <c r="F397" s="280"/>
      <c r="G397" s="45"/>
      <c r="H397" s="45"/>
      <c r="I397" s="278"/>
      <c r="J397" s="45"/>
      <c r="K397" s="66"/>
      <c r="L397" s="66"/>
    </row>
    <row r="398" spans="1:12" x14ac:dyDescent="0.2">
      <c r="A398" s="41"/>
      <c r="B398" s="2"/>
      <c r="E398" s="279"/>
      <c r="F398" s="280"/>
      <c r="G398" s="45"/>
      <c r="H398" s="45"/>
      <c r="I398" s="278"/>
      <c r="J398" s="45"/>
      <c r="K398" s="66"/>
      <c r="L398" s="66"/>
    </row>
    <row r="399" spans="1:12" x14ac:dyDescent="0.2">
      <c r="A399" s="41"/>
      <c r="B399" s="2"/>
      <c r="E399" s="279"/>
      <c r="F399" s="280"/>
      <c r="G399" s="45"/>
      <c r="H399" s="45"/>
      <c r="I399" s="278"/>
      <c r="J399" s="45"/>
      <c r="K399" s="66"/>
      <c r="L399" s="66"/>
    </row>
    <row r="400" spans="1:12" x14ac:dyDescent="0.2">
      <c r="A400" s="41"/>
      <c r="B400" s="2"/>
      <c r="E400" s="279"/>
      <c r="F400" s="280"/>
      <c r="G400" s="45"/>
      <c r="H400" s="45"/>
      <c r="I400" s="278"/>
      <c r="J400" s="45"/>
      <c r="K400" s="66"/>
      <c r="L400" s="66"/>
    </row>
    <row r="401" spans="1:12" x14ac:dyDescent="0.2">
      <c r="A401" s="41"/>
      <c r="B401" s="2"/>
      <c r="E401" s="279"/>
      <c r="F401" s="280"/>
      <c r="G401" s="45"/>
      <c r="H401" s="45"/>
      <c r="I401" s="278"/>
      <c r="J401" s="45"/>
      <c r="K401" s="66"/>
      <c r="L401" s="66"/>
    </row>
    <row r="402" spans="1:12" x14ac:dyDescent="0.2">
      <c r="A402" s="41"/>
      <c r="B402" s="2"/>
      <c r="E402" s="279"/>
      <c r="F402" s="280"/>
      <c r="G402" s="45"/>
      <c r="H402" s="45"/>
      <c r="I402" s="278"/>
      <c r="J402" s="45"/>
      <c r="K402" s="66"/>
      <c r="L402" s="66"/>
    </row>
    <row r="403" spans="1:12" x14ac:dyDescent="0.2">
      <c r="A403" s="41"/>
      <c r="B403" s="2"/>
      <c r="E403" s="279"/>
      <c r="F403" s="280"/>
      <c r="G403" s="45"/>
      <c r="H403" s="45"/>
      <c r="I403" s="278"/>
      <c r="J403" s="45"/>
      <c r="K403" s="66"/>
      <c r="L403" s="66"/>
    </row>
    <row r="404" spans="1:12" x14ac:dyDescent="0.2">
      <c r="A404" s="41"/>
      <c r="B404" s="2"/>
      <c r="E404" s="279"/>
      <c r="F404" s="280"/>
      <c r="G404" s="45"/>
      <c r="H404" s="45"/>
      <c r="I404" s="278"/>
      <c r="J404" s="45"/>
      <c r="K404" s="66"/>
      <c r="L404" s="66"/>
    </row>
    <row r="405" spans="1:12" x14ac:dyDescent="0.2">
      <c r="A405" s="41"/>
      <c r="B405" s="2"/>
      <c r="E405" s="279"/>
      <c r="F405" s="280"/>
      <c r="G405" s="45"/>
      <c r="H405" s="45"/>
      <c r="I405" s="278"/>
      <c r="J405" s="45"/>
      <c r="K405" s="66"/>
      <c r="L405" s="66"/>
    </row>
    <row r="406" spans="1:12" x14ac:dyDescent="0.2">
      <c r="A406" s="41"/>
      <c r="B406" s="2"/>
      <c r="E406" s="279"/>
      <c r="F406" s="280"/>
      <c r="G406" s="45"/>
      <c r="H406" s="45"/>
      <c r="I406" s="278"/>
      <c r="J406" s="45"/>
      <c r="K406" s="66"/>
      <c r="L406" s="66"/>
    </row>
    <row r="407" spans="1:12" x14ac:dyDescent="0.2">
      <c r="A407" s="41"/>
      <c r="B407" s="2"/>
      <c r="E407" s="279"/>
      <c r="F407" s="280"/>
      <c r="G407" s="45"/>
      <c r="H407" s="45"/>
      <c r="I407" s="278"/>
      <c r="J407" s="45"/>
      <c r="K407" s="66"/>
      <c r="L407" s="66"/>
    </row>
    <row r="408" spans="1:12" x14ac:dyDescent="0.2">
      <c r="A408" s="41"/>
      <c r="B408" s="2"/>
      <c r="E408" s="279"/>
      <c r="F408" s="280"/>
      <c r="G408" s="45"/>
      <c r="H408" s="45"/>
      <c r="I408" s="278"/>
      <c r="J408" s="45"/>
      <c r="K408" s="66"/>
      <c r="L408" s="66"/>
    </row>
    <row r="409" spans="1:12" x14ac:dyDescent="0.2">
      <c r="A409" s="41"/>
      <c r="B409" s="2"/>
      <c r="E409" s="279"/>
      <c r="F409" s="280"/>
      <c r="G409" s="45"/>
      <c r="H409" s="45"/>
      <c r="I409" s="278"/>
      <c r="J409" s="45"/>
      <c r="K409" s="66"/>
      <c r="L409" s="66"/>
    </row>
    <row r="410" spans="1:12" x14ac:dyDescent="0.2">
      <c r="A410" s="41"/>
      <c r="B410" s="2"/>
      <c r="E410" s="279"/>
      <c r="F410" s="280"/>
      <c r="G410" s="45"/>
      <c r="H410" s="45"/>
      <c r="I410" s="278"/>
      <c r="J410" s="45"/>
      <c r="K410" s="66"/>
      <c r="L410" s="66"/>
    </row>
    <row r="411" spans="1:12" x14ac:dyDescent="0.2">
      <c r="A411" s="41"/>
      <c r="B411" s="2"/>
      <c r="E411" s="279"/>
      <c r="F411" s="280"/>
      <c r="G411" s="45"/>
      <c r="H411" s="45"/>
      <c r="I411" s="278"/>
      <c r="J411" s="45"/>
      <c r="K411" s="66"/>
      <c r="L411" s="66"/>
    </row>
    <row r="412" spans="1:12" x14ac:dyDescent="0.2">
      <c r="A412" s="41"/>
      <c r="B412" s="2"/>
      <c r="E412" s="279"/>
      <c r="F412" s="280"/>
      <c r="G412" s="45"/>
      <c r="H412" s="45"/>
      <c r="I412" s="278"/>
      <c r="J412" s="45"/>
      <c r="K412" s="66"/>
      <c r="L412" s="66"/>
    </row>
    <row r="413" spans="1:12" x14ac:dyDescent="0.2">
      <c r="A413" s="41"/>
      <c r="B413" s="2"/>
      <c r="E413" s="279"/>
      <c r="F413" s="280"/>
      <c r="G413" s="45"/>
      <c r="H413" s="45"/>
      <c r="I413" s="278"/>
      <c r="J413" s="45"/>
      <c r="K413" s="66"/>
      <c r="L413" s="66"/>
    </row>
    <row r="414" spans="1:12" x14ac:dyDescent="0.2">
      <c r="A414" s="41"/>
      <c r="B414" s="2"/>
      <c r="E414" s="279"/>
      <c r="F414" s="280"/>
      <c r="G414" s="45"/>
      <c r="H414" s="45"/>
      <c r="I414" s="278"/>
      <c r="J414" s="45"/>
      <c r="K414" s="66"/>
      <c r="L414" s="66"/>
    </row>
    <row r="415" spans="1:12" x14ac:dyDescent="0.2">
      <c r="A415" s="41"/>
      <c r="B415" s="2"/>
      <c r="E415" s="279"/>
      <c r="F415" s="280"/>
      <c r="G415" s="45"/>
      <c r="H415" s="45"/>
      <c r="I415" s="278"/>
      <c r="J415" s="45"/>
      <c r="K415" s="66"/>
      <c r="L415" s="66"/>
    </row>
    <row r="416" spans="1:12" x14ac:dyDescent="0.2">
      <c r="A416" s="41"/>
      <c r="B416" s="2"/>
      <c r="E416" s="279"/>
      <c r="F416" s="280"/>
      <c r="G416" s="45"/>
      <c r="H416" s="45"/>
      <c r="I416" s="278"/>
      <c r="J416" s="45"/>
      <c r="K416" s="66"/>
      <c r="L416" s="66"/>
    </row>
    <row r="417" spans="1:12" x14ac:dyDescent="0.2">
      <c r="A417" s="41"/>
      <c r="B417" s="2"/>
      <c r="E417" s="279"/>
      <c r="F417" s="280"/>
      <c r="G417" s="45"/>
      <c r="H417" s="45"/>
      <c r="I417" s="278"/>
      <c r="J417" s="45"/>
      <c r="K417" s="66"/>
      <c r="L417" s="66"/>
    </row>
    <row r="418" spans="1:12" x14ac:dyDescent="0.2">
      <c r="A418" s="41"/>
      <c r="B418" s="2"/>
      <c r="E418" s="279"/>
      <c r="F418" s="280"/>
      <c r="G418" s="45"/>
      <c r="H418" s="45"/>
      <c r="I418" s="278"/>
      <c r="J418" s="45"/>
      <c r="K418" s="66"/>
      <c r="L418" s="66"/>
    </row>
    <row r="419" spans="1:12" x14ac:dyDescent="0.2">
      <c r="A419" s="41"/>
      <c r="B419" s="2"/>
      <c r="E419" s="279"/>
      <c r="F419" s="280"/>
      <c r="G419" s="45"/>
      <c r="H419" s="45"/>
      <c r="I419" s="278"/>
      <c r="J419" s="45"/>
      <c r="K419" s="66"/>
      <c r="L419" s="66"/>
    </row>
    <row r="420" spans="1:12" x14ac:dyDescent="0.2">
      <c r="A420" s="41"/>
      <c r="B420" s="2"/>
      <c r="E420" s="279"/>
      <c r="F420" s="280"/>
      <c r="G420" s="45"/>
      <c r="H420" s="45"/>
      <c r="I420" s="278"/>
      <c r="J420" s="45"/>
      <c r="K420" s="66"/>
      <c r="L420" s="66"/>
    </row>
    <row r="421" spans="1:12" x14ac:dyDescent="0.2">
      <c r="A421" s="41"/>
      <c r="B421" s="2"/>
      <c r="E421" s="279"/>
      <c r="F421" s="280"/>
      <c r="G421" s="45"/>
      <c r="H421" s="45"/>
      <c r="I421" s="278"/>
      <c r="J421" s="45"/>
      <c r="K421" s="66"/>
      <c r="L421" s="66"/>
    </row>
    <row r="422" spans="1:12" x14ac:dyDescent="0.2">
      <c r="A422" s="41"/>
      <c r="B422" s="2"/>
      <c r="E422" s="279"/>
      <c r="F422" s="280"/>
      <c r="G422" s="45"/>
      <c r="H422" s="45"/>
      <c r="I422" s="278"/>
      <c r="J422" s="45"/>
      <c r="K422" s="66"/>
      <c r="L422" s="66"/>
    </row>
    <row r="423" spans="1:12" x14ac:dyDescent="0.2">
      <c r="A423" s="41"/>
      <c r="B423" s="2"/>
      <c r="E423" s="279"/>
      <c r="F423" s="280"/>
      <c r="G423" s="45"/>
      <c r="H423" s="45"/>
      <c r="I423" s="278"/>
      <c r="J423" s="45"/>
      <c r="K423" s="66"/>
      <c r="L423" s="66"/>
    </row>
    <row r="424" spans="1:12" x14ac:dyDescent="0.2">
      <c r="A424" s="41"/>
      <c r="B424" s="2"/>
      <c r="E424" s="279"/>
      <c r="F424" s="280"/>
      <c r="G424" s="45"/>
      <c r="H424" s="45"/>
      <c r="I424" s="278"/>
      <c r="J424" s="45"/>
      <c r="K424" s="66"/>
      <c r="L424" s="66"/>
    </row>
    <row r="425" spans="1:12" x14ac:dyDescent="0.2">
      <c r="A425" s="41"/>
      <c r="B425" s="2"/>
      <c r="E425" s="279"/>
      <c r="F425" s="280"/>
      <c r="G425" s="45"/>
      <c r="H425" s="45"/>
      <c r="I425" s="278"/>
      <c r="J425" s="45"/>
      <c r="K425" s="66"/>
      <c r="L425" s="66"/>
    </row>
    <row r="426" spans="1:12" x14ac:dyDescent="0.2">
      <c r="A426" s="41"/>
      <c r="B426" s="2"/>
      <c r="E426" s="279"/>
      <c r="F426" s="280"/>
      <c r="G426" s="45"/>
      <c r="H426" s="45"/>
      <c r="I426" s="278"/>
      <c r="J426" s="45"/>
      <c r="K426" s="66"/>
      <c r="L426" s="66"/>
    </row>
    <row r="427" spans="1:12" x14ac:dyDescent="0.2">
      <c r="A427" s="41"/>
      <c r="B427" s="2"/>
      <c r="E427" s="279"/>
      <c r="F427" s="280"/>
      <c r="G427" s="45"/>
      <c r="H427" s="45"/>
      <c r="I427" s="278"/>
      <c r="J427" s="45"/>
      <c r="K427" s="66"/>
      <c r="L427" s="66"/>
    </row>
    <row r="428" spans="1:12" x14ac:dyDescent="0.2">
      <c r="A428" s="41"/>
      <c r="B428" s="2"/>
      <c r="E428" s="279"/>
      <c r="F428" s="280"/>
      <c r="G428" s="45"/>
      <c r="H428" s="45"/>
      <c r="I428" s="278"/>
      <c r="J428" s="45"/>
      <c r="K428" s="66"/>
      <c r="L428" s="66"/>
    </row>
    <row r="429" spans="1:12" x14ac:dyDescent="0.2">
      <c r="A429" s="41"/>
      <c r="B429" s="2"/>
      <c r="E429" s="279"/>
      <c r="F429" s="280"/>
      <c r="G429" s="45"/>
      <c r="H429" s="45"/>
      <c r="I429" s="278"/>
      <c r="J429" s="45"/>
      <c r="K429" s="66"/>
      <c r="L429" s="66"/>
    </row>
    <row r="430" spans="1:12" x14ac:dyDescent="0.2">
      <c r="A430" s="41"/>
      <c r="B430" s="2"/>
      <c r="E430" s="279"/>
      <c r="F430" s="280"/>
      <c r="G430" s="45"/>
      <c r="H430" s="45"/>
      <c r="I430" s="278"/>
      <c r="J430" s="45"/>
      <c r="K430" s="66"/>
      <c r="L430" s="66"/>
    </row>
    <row r="431" spans="1:12" x14ac:dyDescent="0.2">
      <c r="A431" s="41"/>
      <c r="B431" s="2"/>
      <c r="E431" s="279"/>
      <c r="F431" s="280"/>
      <c r="G431" s="45"/>
      <c r="H431" s="45"/>
      <c r="I431" s="278"/>
      <c r="J431" s="45"/>
      <c r="K431" s="66"/>
      <c r="L431" s="66"/>
    </row>
    <row r="432" spans="1:12" x14ac:dyDescent="0.2">
      <c r="A432" s="41"/>
      <c r="B432" s="2"/>
      <c r="E432" s="279"/>
      <c r="F432" s="280"/>
      <c r="G432" s="45"/>
      <c r="H432" s="45"/>
      <c r="I432" s="278"/>
      <c r="J432" s="45"/>
      <c r="K432" s="66"/>
      <c r="L432" s="66"/>
    </row>
    <row r="433" spans="1:12" x14ac:dyDescent="0.2">
      <c r="A433" s="41"/>
      <c r="B433" s="2"/>
      <c r="E433" s="279"/>
      <c r="F433" s="280"/>
      <c r="G433" s="45"/>
      <c r="H433" s="45"/>
      <c r="I433" s="278"/>
      <c r="J433" s="45"/>
      <c r="K433" s="66"/>
      <c r="L433" s="66"/>
    </row>
    <row r="434" spans="1:12" x14ac:dyDescent="0.2">
      <c r="A434" s="41"/>
      <c r="B434" s="2"/>
      <c r="E434" s="279"/>
      <c r="F434" s="280"/>
      <c r="G434" s="45"/>
      <c r="H434" s="45"/>
      <c r="I434" s="278"/>
      <c r="J434" s="45"/>
      <c r="K434" s="66"/>
      <c r="L434" s="66"/>
    </row>
    <row r="435" spans="1:12" x14ac:dyDescent="0.2">
      <c r="A435" s="41"/>
      <c r="B435" s="2"/>
      <c r="E435" s="279"/>
      <c r="F435" s="280"/>
      <c r="G435" s="45"/>
      <c r="H435" s="45"/>
      <c r="I435" s="278"/>
      <c r="J435" s="45"/>
      <c r="K435" s="66"/>
      <c r="L435" s="66"/>
    </row>
    <row r="436" spans="1:12" x14ac:dyDescent="0.2">
      <c r="A436" s="41"/>
      <c r="B436" s="2"/>
      <c r="E436" s="279"/>
      <c r="F436" s="280"/>
      <c r="G436" s="45"/>
      <c r="H436" s="45"/>
      <c r="I436" s="278"/>
      <c r="J436" s="45"/>
      <c r="K436" s="66"/>
      <c r="L436" s="66"/>
    </row>
    <row r="437" spans="1:12" x14ac:dyDescent="0.2">
      <c r="A437" s="41"/>
      <c r="B437" s="2"/>
      <c r="E437" s="279"/>
      <c r="F437" s="280"/>
      <c r="G437" s="45"/>
      <c r="H437" s="45"/>
      <c r="I437" s="278"/>
      <c r="J437" s="45"/>
      <c r="K437" s="66"/>
      <c r="L437" s="66"/>
    </row>
    <row r="438" spans="1:12" x14ac:dyDescent="0.2">
      <c r="A438" s="41"/>
      <c r="B438" s="2"/>
      <c r="E438" s="279"/>
      <c r="F438" s="280"/>
      <c r="G438" s="45"/>
      <c r="H438" s="45"/>
      <c r="I438" s="278"/>
      <c r="J438" s="45"/>
      <c r="K438" s="66"/>
      <c r="L438" s="66"/>
    </row>
    <row r="439" spans="1:12" x14ac:dyDescent="0.2">
      <c r="A439" s="41"/>
      <c r="B439" s="2"/>
      <c r="E439" s="279"/>
      <c r="F439" s="280"/>
      <c r="G439" s="45"/>
      <c r="H439" s="45"/>
      <c r="I439" s="278"/>
      <c r="J439" s="45"/>
      <c r="K439" s="66"/>
      <c r="L439" s="66"/>
    </row>
    <row r="440" spans="1:12" x14ac:dyDescent="0.2">
      <c r="A440" s="41"/>
      <c r="B440" s="2"/>
      <c r="E440" s="279"/>
      <c r="F440" s="280"/>
      <c r="G440" s="45"/>
      <c r="H440" s="45"/>
      <c r="I440" s="278"/>
      <c r="J440" s="45"/>
      <c r="K440" s="66"/>
      <c r="L440" s="66"/>
    </row>
    <row r="441" spans="1:12" x14ac:dyDescent="0.2">
      <c r="A441" s="41"/>
      <c r="B441" s="2"/>
      <c r="E441" s="279"/>
      <c r="F441" s="280"/>
      <c r="G441" s="45"/>
      <c r="H441" s="45"/>
      <c r="I441" s="278"/>
      <c r="J441" s="45"/>
      <c r="K441" s="66"/>
      <c r="L441" s="66"/>
    </row>
    <row r="442" spans="1:12" x14ac:dyDescent="0.2">
      <c r="A442" s="41"/>
      <c r="B442" s="2"/>
      <c r="E442" s="279"/>
      <c r="F442" s="280"/>
      <c r="G442" s="45"/>
      <c r="H442" s="45"/>
      <c r="I442" s="278"/>
      <c r="J442" s="45"/>
      <c r="K442" s="66"/>
      <c r="L442" s="66"/>
    </row>
    <row r="443" spans="1:12" x14ac:dyDescent="0.2">
      <c r="A443" s="41"/>
      <c r="B443" s="2"/>
      <c r="E443" s="279"/>
      <c r="F443" s="280"/>
      <c r="G443" s="45"/>
      <c r="H443" s="45"/>
      <c r="I443" s="278"/>
      <c r="J443" s="45"/>
      <c r="K443" s="66"/>
      <c r="L443" s="66"/>
    </row>
    <row r="444" spans="1:12" x14ac:dyDescent="0.2">
      <c r="A444" s="41"/>
      <c r="B444" s="2"/>
      <c r="E444" s="279"/>
      <c r="F444" s="280"/>
      <c r="G444" s="45"/>
      <c r="H444" s="45"/>
      <c r="I444" s="278"/>
      <c r="J444" s="45"/>
      <c r="K444" s="66"/>
      <c r="L444" s="66"/>
    </row>
    <row r="445" spans="1:12" x14ac:dyDescent="0.2">
      <c r="A445" s="41"/>
      <c r="B445" s="2"/>
      <c r="E445" s="279"/>
      <c r="F445" s="280"/>
      <c r="G445" s="45"/>
      <c r="H445" s="45"/>
      <c r="I445" s="278"/>
      <c r="J445" s="45"/>
      <c r="K445" s="66"/>
      <c r="L445" s="66"/>
    </row>
    <row r="446" spans="1:12" x14ac:dyDescent="0.2">
      <c r="A446" s="41"/>
      <c r="B446" s="2"/>
      <c r="E446" s="279"/>
      <c r="F446" s="280"/>
      <c r="G446" s="45"/>
      <c r="H446" s="45"/>
      <c r="I446" s="278"/>
      <c r="J446" s="45"/>
      <c r="K446" s="66"/>
      <c r="L446" s="66"/>
    </row>
    <row r="447" spans="1:12" x14ac:dyDescent="0.2">
      <c r="A447" s="41"/>
      <c r="B447" s="2"/>
      <c r="E447" s="279"/>
      <c r="F447" s="280"/>
      <c r="G447" s="45"/>
      <c r="H447" s="45"/>
      <c r="I447" s="278"/>
      <c r="J447" s="45"/>
      <c r="K447" s="66"/>
      <c r="L447" s="66"/>
    </row>
    <row r="448" spans="1:12" x14ac:dyDescent="0.2">
      <c r="A448" s="41"/>
      <c r="B448" s="2"/>
      <c r="E448" s="279"/>
      <c r="F448" s="280"/>
      <c r="G448" s="45"/>
      <c r="H448" s="45"/>
      <c r="I448" s="278"/>
      <c r="J448" s="45"/>
      <c r="K448" s="66"/>
      <c r="L448" s="66"/>
    </row>
    <row r="449" spans="1:12" x14ac:dyDescent="0.2">
      <c r="A449" s="41"/>
      <c r="B449" s="2"/>
      <c r="E449" s="279"/>
      <c r="F449" s="280"/>
      <c r="G449" s="45"/>
      <c r="H449" s="45"/>
      <c r="I449" s="278"/>
      <c r="J449" s="45"/>
      <c r="K449" s="66"/>
      <c r="L449" s="66"/>
    </row>
    <row r="450" spans="1:12" x14ac:dyDescent="0.2">
      <c r="A450" s="41"/>
      <c r="B450" s="2"/>
      <c r="E450" s="279"/>
      <c r="F450" s="280"/>
      <c r="G450" s="45"/>
      <c r="H450" s="45"/>
      <c r="I450" s="278"/>
      <c r="J450" s="45"/>
      <c r="K450" s="66"/>
      <c r="L450" s="66"/>
    </row>
    <row r="451" spans="1:12" x14ac:dyDescent="0.2">
      <c r="A451" s="41"/>
      <c r="B451" s="2"/>
      <c r="E451" s="279"/>
      <c r="F451" s="280"/>
      <c r="G451" s="45"/>
      <c r="H451" s="45"/>
      <c r="I451" s="278"/>
      <c r="J451" s="45"/>
      <c r="K451" s="66"/>
      <c r="L451" s="66"/>
    </row>
    <row r="452" spans="1:12" x14ac:dyDescent="0.2">
      <c r="A452" s="41"/>
      <c r="B452" s="2"/>
      <c r="E452" s="279"/>
      <c r="F452" s="280"/>
      <c r="G452" s="45"/>
      <c r="H452" s="45"/>
      <c r="I452" s="278"/>
      <c r="J452" s="45"/>
      <c r="K452" s="66"/>
      <c r="L452" s="66"/>
    </row>
    <row r="453" spans="1:12" x14ac:dyDescent="0.2">
      <c r="A453" s="41"/>
      <c r="B453" s="2"/>
      <c r="E453" s="279"/>
      <c r="F453" s="280"/>
      <c r="G453" s="45"/>
      <c r="H453" s="45"/>
      <c r="I453" s="278"/>
      <c r="J453" s="45"/>
      <c r="K453" s="66"/>
      <c r="L453" s="66"/>
    </row>
    <row r="454" spans="1:12" x14ac:dyDescent="0.2">
      <c r="A454" s="41"/>
      <c r="B454" s="2"/>
      <c r="E454" s="279"/>
      <c r="F454" s="280"/>
      <c r="G454" s="45"/>
      <c r="H454" s="45"/>
      <c r="I454" s="278"/>
      <c r="J454" s="45"/>
      <c r="K454" s="66"/>
      <c r="L454" s="66"/>
    </row>
    <row r="455" spans="1:12" x14ac:dyDescent="0.2">
      <c r="A455" s="41"/>
      <c r="B455" s="2"/>
      <c r="E455" s="279"/>
      <c r="F455" s="280"/>
      <c r="G455" s="45"/>
      <c r="H455" s="45"/>
      <c r="I455" s="278"/>
      <c r="J455" s="45"/>
      <c r="K455" s="66"/>
      <c r="L455" s="66"/>
    </row>
    <row r="456" spans="1:12" x14ac:dyDescent="0.2">
      <c r="A456" s="41"/>
      <c r="B456" s="2"/>
      <c r="E456" s="279"/>
      <c r="F456" s="280"/>
      <c r="G456" s="45"/>
      <c r="H456" s="45"/>
      <c r="I456" s="278"/>
      <c r="J456" s="45"/>
      <c r="K456" s="66"/>
      <c r="L456" s="66"/>
    </row>
    <row r="457" spans="1:12" x14ac:dyDescent="0.2">
      <c r="A457" s="41"/>
      <c r="B457" s="2"/>
      <c r="E457" s="279"/>
      <c r="F457" s="280"/>
      <c r="G457" s="45"/>
      <c r="H457" s="45"/>
      <c r="I457" s="278"/>
      <c r="J457" s="45"/>
      <c r="K457" s="66"/>
      <c r="L457" s="66"/>
    </row>
    <row r="458" spans="1:12" x14ac:dyDescent="0.2">
      <c r="A458" s="41"/>
      <c r="B458" s="2"/>
      <c r="E458" s="279"/>
      <c r="F458" s="280"/>
      <c r="G458" s="45"/>
      <c r="H458" s="45"/>
      <c r="I458" s="278"/>
      <c r="J458" s="45"/>
      <c r="K458" s="66"/>
      <c r="L458" s="66"/>
    </row>
    <row r="459" spans="1:12" x14ac:dyDescent="0.2">
      <c r="A459" s="41"/>
      <c r="B459" s="2"/>
      <c r="E459" s="279"/>
      <c r="F459" s="280"/>
      <c r="G459" s="45"/>
      <c r="H459" s="45"/>
      <c r="I459" s="278"/>
      <c r="J459" s="45"/>
      <c r="K459" s="66"/>
      <c r="L459" s="66"/>
    </row>
    <row r="460" spans="1:12" x14ac:dyDescent="0.2">
      <c r="A460" s="41"/>
      <c r="B460" s="2"/>
      <c r="E460" s="279"/>
      <c r="F460" s="280"/>
      <c r="G460" s="45"/>
      <c r="H460" s="45"/>
      <c r="I460" s="278"/>
      <c r="J460" s="45"/>
      <c r="K460" s="66"/>
      <c r="L460" s="66"/>
    </row>
    <row r="461" spans="1:12" x14ac:dyDescent="0.2">
      <c r="A461" s="41"/>
      <c r="B461" s="2"/>
      <c r="E461" s="279"/>
      <c r="F461" s="280"/>
      <c r="G461" s="45"/>
      <c r="H461" s="45"/>
      <c r="I461" s="278"/>
      <c r="J461" s="45"/>
      <c r="K461" s="66"/>
      <c r="L461" s="66"/>
    </row>
    <row r="462" spans="1:12" x14ac:dyDescent="0.2">
      <c r="A462" s="41"/>
      <c r="B462" s="2"/>
      <c r="E462" s="279"/>
      <c r="F462" s="280"/>
      <c r="G462" s="45"/>
      <c r="H462" s="45"/>
      <c r="I462" s="278"/>
      <c r="J462" s="45"/>
      <c r="K462" s="66"/>
      <c r="L462" s="66"/>
    </row>
    <row r="463" spans="1:12" x14ac:dyDescent="0.2">
      <c r="A463" s="41"/>
      <c r="B463" s="2"/>
      <c r="E463" s="279"/>
      <c r="F463" s="280"/>
      <c r="G463" s="45"/>
      <c r="H463" s="45"/>
      <c r="I463" s="278"/>
      <c r="J463" s="45"/>
      <c r="K463" s="66"/>
      <c r="L463" s="66"/>
    </row>
    <row r="464" spans="1:12" x14ac:dyDescent="0.2">
      <c r="A464" s="41"/>
      <c r="B464" s="2"/>
      <c r="E464" s="279"/>
      <c r="F464" s="280"/>
      <c r="G464" s="45"/>
      <c r="H464" s="45"/>
      <c r="I464" s="278"/>
      <c r="J464" s="45"/>
      <c r="K464" s="66"/>
      <c r="L464" s="66"/>
    </row>
    <row r="465" spans="1:12" x14ac:dyDescent="0.2">
      <c r="A465" s="41"/>
      <c r="B465" s="2"/>
      <c r="E465" s="279"/>
      <c r="F465" s="280"/>
      <c r="G465" s="45"/>
      <c r="H465" s="45"/>
      <c r="I465" s="278"/>
      <c r="J465" s="45"/>
      <c r="K465" s="66"/>
      <c r="L465" s="66"/>
    </row>
    <row r="466" spans="1:12" x14ac:dyDescent="0.2">
      <c r="A466" s="41"/>
      <c r="B466" s="2"/>
      <c r="E466" s="279"/>
      <c r="F466" s="280"/>
      <c r="G466" s="45"/>
      <c r="H466" s="45"/>
      <c r="I466" s="278"/>
      <c r="J466" s="45"/>
      <c r="K466" s="66"/>
      <c r="L466" s="66"/>
    </row>
    <row r="467" spans="1:12" x14ac:dyDescent="0.2">
      <c r="A467" s="41"/>
      <c r="B467" s="2"/>
      <c r="E467" s="279"/>
      <c r="F467" s="280"/>
      <c r="G467" s="45"/>
      <c r="H467" s="45"/>
      <c r="I467" s="278"/>
      <c r="J467" s="45"/>
      <c r="K467" s="66"/>
      <c r="L467" s="66"/>
    </row>
    <row r="468" spans="1:12" x14ac:dyDescent="0.2">
      <c r="A468" s="41"/>
      <c r="B468" s="2"/>
      <c r="E468" s="279"/>
      <c r="F468" s="280"/>
      <c r="G468" s="45"/>
      <c r="H468" s="45"/>
      <c r="I468" s="278"/>
      <c r="J468" s="45"/>
      <c r="K468" s="66"/>
      <c r="L468" s="66"/>
    </row>
    <row r="469" spans="1:12" x14ac:dyDescent="0.2">
      <c r="A469" s="41"/>
      <c r="B469" s="2"/>
      <c r="E469" s="279"/>
      <c r="F469" s="280"/>
      <c r="G469" s="45"/>
      <c r="H469" s="45"/>
      <c r="I469" s="278"/>
      <c r="J469" s="45"/>
      <c r="K469" s="66"/>
      <c r="L469" s="66"/>
    </row>
    <row r="470" spans="1:12" x14ac:dyDescent="0.2">
      <c r="A470" s="41"/>
      <c r="B470" s="2"/>
      <c r="E470" s="279"/>
      <c r="F470" s="280"/>
      <c r="G470" s="45"/>
      <c r="H470" s="45"/>
      <c r="I470" s="278"/>
      <c r="J470" s="45"/>
      <c r="K470" s="66"/>
      <c r="L470" s="66"/>
    </row>
    <row r="471" spans="1:12" x14ac:dyDescent="0.2">
      <c r="A471" s="41"/>
      <c r="B471" s="2"/>
      <c r="E471" s="279"/>
      <c r="F471" s="280"/>
      <c r="G471" s="45"/>
      <c r="H471" s="45"/>
      <c r="I471" s="278"/>
      <c r="J471" s="45"/>
      <c r="K471" s="66"/>
      <c r="L471" s="66"/>
    </row>
    <row r="472" spans="1:12" x14ac:dyDescent="0.2">
      <c r="A472" s="41"/>
      <c r="B472" s="2"/>
      <c r="E472" s="279"/>
      <c r="F472" s="280"/>
      <c r="G472" s="45"/>
      <c r="H472" s="45"/>
      <c r="I472" s="278"/>
      <c r="J472" s="45"/>
      <c r="K472" s="66"/>
      <c r="L472" s="66"/>
    </row>
    <row r="473" spans="1:12" x14ac:dyDescent="0.2">
      <c r="A473" s="41"/>
      <c r="B473" s="2"/>
      <c r="E473" s="279"/>
      <c r="F473" s="280"/>
      <c r="G473" s="45"/>
      <c r="H473" s="45"/>
      <c r="I473" s="278"/>
      <c r="J473" s="45"/>
      <c r="K473" s="66"/>
      <c r="L473" s="66"/>
    </row>
    <row r="474" spans="1:12" x14ac:dyDescent="0.2">
      <c r="A474" s="41"/>
      <c r="B474" s="2"/>
      <c r="E474" s="279"/>
      <c r="F474" s="280"/>
      <c r="G474" s="45"/>
      <c r="H474" s="45"/>
      <c r="I474" s="278"/>
      <c r="J474" s="45"/>
      <c r="K474" s="66"/>
      <c r="L474" s="66"/>
    </row>
    <row r="475" spans="1:12" x14ac:dyDescent="0.2">
      <c r="A475" s="41"/>
      <c r="B475" s="2"/>
      <c r="E475" s="279"/>
      <c r="F475" s="280"/>
      <c r="G475" s="45"/>
      <c r="H475" s="45"/>
      <c r="I475" s="278"/>
      <c r="J475" s="45"/>
      <c r="K475" s="66"/>
      <c r="L475" s="66"/>
    </row>
    <row r="476" spans="1:12" x14ac:dyDescent="0.2">
      <c r="A476" s="41"/>
      <c r="B476" s="2"/>
      <c r="E476" s="279"/>
      <c r="F476" s="280"/>
      <c r="G476" s="45"/>
      <c r="H476" s="45"/>
      <c r="I476" s="278"/>
      <c r="J476" s="45"/>
      <c r="K476" s="66"/>
      <c r="L476" s="66"/>
    </row>
    <row r="477" spans="1:12" x14ac:dyDescent="0.2">
      <c r="A477" s="41"/>
      <c r="B477" s="2"/>
      <c r="E477" s="279"/>
      <c r="F477" s="280"/>
      <c r="G477" s="45"/>
      <c r="H477" s="45"/>
      <c r="I477" s="278"/>
      <c r="J477" s="45"/>
      <c r="K477" s="66"/>
      <c r="L477" s="66"/>
    </row>
    <row r="478" spans="1:12" x14ac:dyDescent="0.2">
      <c r="A478" s="41"/>
      <c r="B478" s="2"/>
      <c r="E478" s="279"/>
      <c r="F478" s="280"/>
      <c r="G478" s="45"/>
      <c r="H478" s="45"/>
      <c r="I478" s="278"/>
      <c r="J478" s="45"/>
      <c r="K478" s="66"/>
      <c r="L478" s="66"/>
    </row>
    <row r="479" spans="1:12" x14ac:dyDescent="0.2">
      <c r="A479" s="41"/>
      <c r="B479" s="2"/>
      <c r="E479" s="279"/>
      <c r="F479" s="280"/>
      <c r="G479" s="45"/>
      <c r="H479" s="45"/>
      <c r="I479" s="278"/>
      <c r="J479" s="45"/>
      <c r="K479" s="66"/>
      <c r="L479" s="66"/>
    </row>
    <row r="480" spans="1:12" x14ac:dyDescent="0.2">
      <c r="A480" s="41"/>
      <c r="B480" s="2"/>
      <c r="E480" s="279"/>
      <c r="F480" s="280"/>
      <c r="G480" s="45"/>
      <c r="H480" s="45"/>
      <c r="I480" s="278"/>
      <c r="J480" s="45"/>
      <c r="K480" s="66"/>
      <c r="L480" s="66"/>
    </row>
    <row r="481" spans="1:12" x14ac:dyDescent="0.2">
      <c r="A481" s="41"/>
      <c r="B481" s="2"/>
      <c r="E481" s="279"/>
      <c r="F481" s="280"/>
      <c r="G481" s="45"/>
      <c r="H481" s="45"/>
      <c r="I481" s="278"/>
      <c r="J481" s="45"/>
      <c r="K481" s="66"/>
      <c r="L481" s="66"/>
    </row>
    <row r="482" spans="1:12" x14ac:dyDescent="0.2">
      <c r="A482" s="41"/>
      <c r="B482" s="2"/>
      <c r="E482" s="279"/>
      <c r="F482" s="280"/>
      <c r="G482" s="45"/>
      <c r="H482" s="45"/>
      <c r="I482" s="278"/>
      <c r="J482" s="45"/>
      <c r="K482" s="66"/>
      <c r="L482" s="66"/>
    </row>
    <row r="483" spans="1:12" x14ac:dyDescent="0.2">
      <c r="A483" s="41"/>
      <c r="B483" s="2"/>
      <c r="E483" s="279"/>
      <c r="F483" s="280"/>
      <c r="G483" s="45"/>
      <c r="H483" s="45"/>
      <c r="I483" s="278"/>
      <c r="J483" s="45"/>
      <c r="K483" s="66"/>
      <c r="L483" s="66"/>
    </row>
    <row r="484" spans="1:12" x14ac:dyDescent="0.2">
      <c r="A484" s="41"/>
      <c r="B484" s="2"/>
      <c r="E484" s="279"/>
      <c r="F484" s="280"/>
      <c r="G484" s="45"/>
      <c r="H484" s="45"/>
      <c r="I484" s="278"/>
      <c r="J484" s="45"/>
      <c r="K484" s="66"/>
      <c r="L484" s="66"/>
    </row>
    <row r="485" spans="1:12" x14ac:dyDescent="0.2">
      <c r="A485" s="41"/>
      <c r="B485" s="2"/>
      <c r="E485" s="279"/>
      <c r="F485" s="280"/>
      <c r="G485" s="45"/>
      <c r="H485" s="45"/>
      <c r="I485" s="278"/>
      <c r="J485" s="45"/>
      <c r="K485" s="66"/>
      <c r="L485" s="66"/>
    </row>
    <row r="486" spans="1:12" x14ac:dyDescent="0.2">
      <c r="A486" s="41"/>
      <c r="B486" s="2"/>
      <c r="E486" s="279"/>
      <c r="F486" s="280"/>
      <c r="G486" s="45"/>
      <c r="H486" s="45"/>
      <c r="I486" s="278"/>
      <c r="J486" s="45"/>
      <c r="K486" s="66"/>
      <c r="L486" s="66"/>
    </row>
    <row r="487" spans="1:12" x14ac:dyDescent="0.2">
      <c r="A487" s="41"/>
      <c r="B487" s="2"/>
      <c r="E487" s="279"/>
      <c r="F487" s="280"/>
      <c r="G487" s="45"/>
      <c r="H487" s="45"/>
      <c r="I487" s="278"/>
      <c r="J487" s="45"/>
      <c r="K487" s="66"/>
      <c r="L487" s="66"/>
    </row>
    <row r="488" spans="1:12" x14ac:dyDescent="0.2">
      <c r="A488" s="41"/>
      <c r="B488" s="2"/>
      <c r="E488" s="279"/>
      <c r="F488" s="280"/>
      <c r="G488" s="45"/>
      <c r="H488" s="45"/>
      <c r="I488" s="278"/>
      <c r="J488" s="45"/>
      <c r="K488" s="66"/>
      <c r="L488" s="66"/>
    </row>
    <row r="489" spans="1:12" x14ac:dyDescent="0.2">
      <c r="A489" s="41"/>
      <c r="B489" s="2"/>
      <c r="E489" s="279"/>
      <c r="F489" s="280"/>
      <c r="G489" s="45"/>
      <c r="H489" s="45"/>
      <c r="I489" s="278"/>
      <c r="J489" s="45"/>
      <c r="K489" s="66"/>
      <c r="L489" s="66"/>
    </row>
    <row r="490" spans="1:12" x14ac:dyDescent="0.2">
      <c r="A490" s="41"/>
      <c r="B490" s="2"/>
      <c r="E490" s="279"/>
      <c r="F490" s="280"/>
      <c r="G490" s="45"/>
      <c r="H490" s="45"/>
      <c r="I490" s="278"/>
      <c r="J490" s="45"/>
      <c r="K490" s="66"/>
      <c r="L490" s="66"/>
    </row>
    <row r="491" spans="1:12" x14ac:dyDescent="0.2">
      <c r="A491" s="41"/>
      <c r="B491" s="2"/>
      <c r="E491" s="279"/>
      <c r="F491" s="280"/>
      <c r="G491" s="45"/>
      <c r="H491" s="45"/>
      <c r="I491" s="278"/>
      <c r="J491" s="45"/>
      <c r="K491" s="66"/>
      <c r="L491" s="66"/>
    </row>
    <row r="492" spans="1:12" x14ac:dyDescent="0.2">
      <c r="A492" s="41"/>
      <c r="B492" s="2"/>
      <c r="E492" s="279"/>
      <c r="F492" s="280"/>
      <c r="G492" s="45"/>
      <c r="H492" s="45"/>
      <c r="I492" s="278"/>
      <c r="J492" s="45"/>
      <c r="K492" s="66"/>
      <c r="L492" s="66"/>
    </row>
    <row r="493" spans="1:12" x14ac:dyDescent="0.2">
      <c r="A493" s="41"/>
      <c r="B493" s="2"/>
      <c r="E493" s="279"/>
      <c r="F493" s="280"/>
      <c r="G493" s="45"/>
      <c r="H493" s="45"/>
      <c r="I493" s="278"/>
      <c r="J493" s="45"/>
      <c r="K493" s="66"/>
      <c r="L493" s="66"/>
    </row>
    <row r="494" spans="1:12" x14ac:dyDescent="0.2">
      <c r="A494" s="41"/>
      <c r="B494" s="2"/>
      <c r="E494" s="279"/>
      <c r="F494" s="280"/>
      <c r="G494" s="45"/>
      <c r="H494" s="45"/>
      <c r="I494" s="278"/>
      <c r="J494" s="45"/>
      <c r="K494" s="66"/>
      <c r="L494" s="66"/>
    </row>
    <row r="495" spans="1:12" x14ac:dyDescent="0.2">
      <c r="A495" s="41"/>
      <c r="B495" s="2"/>
      <c r="E495" s="279"/>
      <c r="F495" s="280"/>
      <c r="G495" s="45"/>
      <c r="H495" s="45"/>
      <c r="I495" s="278"/>
      <c r="J495" s="45"/>
      <c r="K495" s="66"/>
      <c r="L495" s="66"/>
    </row>
    <row r="496" spans="1:12" x14ac:dyDescent="0.2">
      <c r="A496" s="41"/>
      <c r="B496" s="2"/>
      <c r="E496" s="279"/>
      <c r="F496" s="280"/>
      <c r="G496" s="45"/>
      <c r="H496" s="45"/>
      <c r="I496" s="278"/>
      <c r="J496" s="45"/>
      <c r="K496" s="66"/>
      <c r="L496" s="66"/>
    </row>
    <row r="497" spans="1:12" x14ac:dyDescent="0.2">
      <c r="A497" s="41"/>
      <c r="B497" s="2"/>
      <c r="E497" s="279"/>
      <c r="F497" s="280"/>
      <c r="G497" s="45"/>
      <c r="H497" s="45"/>
      <c r="I497" s="278"/>
      <c r="J497" s="45"/>
      <c r="K497" s="66"/>
      <c r="L497" s="66"/>
    </row>
    <row r="498" spans="1:12" x14ac:dyDescent="0.2">
      <c r="A498" s="41"/>
      <c r="B498" s="2"/>
      <c r="E498" s="279"/>
      <c r="F498" s="280"/>
      <c r="G498" s="45"/>
      <c r="H498" s="45"/>
      <c r="I498" s="278"/>
      <c r="J498" s="45"/>
      <c r="K498" s="66"/>
      <c r="L498" s="66"/>
    </row>
    <row r="499" spans="1:12" x14ac:dyDescent="0.2">
      <c r="A499" s="41"/>
      <c r="B499" s="2"/>
      <c r="E499" s="279"/>
      <c r="F499" s="280"/>
      <c r="G499" s="45"/>
      <c r="H499" s="45"/>
      <c r="I499" s="278"/>
      <c r="J499" s="45"/>
      <c r="K499" s="66"/>
      <c r="L499" s="66"/>
    </row>
    <row r="500" spans="1:12" x14ac:dyDescent="0.2">
      <c r="A500" s="41"/>
      <c r="B500" s="2"/>
      <c r="E500" s="279"/>
      <c r="F500" s="280"/>
      <c r="G500" s="45"/>
      <c r="H500" s="45"/>
      <c r="I500" s="278"/>
      <c r="J500" s="45"/>
      <c r="K500" s="66"/>
      <c r="L500" s="66"/>
    </row>
    <row r="501" spans="1:12" x14ac:dyDescent="0.2">
      <c r="A501" s="41"/>
      <c r="B501" s="2"/>
      <c r="E501" s="279"/>
      <c r="F501" s="280"/>
      <c r="G501" s="45"/>
      <c r="H501" s="45"/>
      <c r="I501" s="278"/>
      <c r="J501" s="45"/>
      <c r="K501" s="66"/>
      <c r="L501" s="66"/>
    </row>
    <row r="502" spans="1:12" x14ac:dyDescent="0.2">
      <c r="A502" s="41"/>
      <c r="B502" s="2"/>
      <c r="E502" s="279"/>
      <c r="F502" s="280"/>
      <c r="G502" s="45"/>
      <c r="H502" s="45"/>
      <c r="I502" s="278"/>
      <c r="J502" s="45"/>
      <c r="K502" s="66"/>
      <c r="L502" s="66"/>
    </row>
    <row r="503" spans="1:12" x14ac:dyDescent="0.2">
      <c r="A503" s="41"/>
      <c r="B503" s="2"/>
      <c r="E503" s="279"/>
      <c r="F503" s="280"/>
      <c r="G503" s="45"/>
      <c r="H503" s="45"/>
      <c r="I503" s="278"/>
      <c r="J503" s="45"/>
      <c r="K503" s="66"/>
      <c r="L503" s="66"/>
    </row>
    <row r="504" spans="1:12" x14ac:dyDescent="0.2">
      <c r="A504" s="41"/>
      <c r="B504" s="2"/>
      <c r="E504" s="279"/>
      <c r="F504" s="280"/>
      <c r="G504" s="45"/>
      <c r="H504" s="45"/>
      <c r="I504" s="278"/>
      <c r="J504" s="45"/>
      <c r="K504" s="66"/>
      <c r="L504" s="66"/>
    </row>
    <row r="505" spans="1:12" x14ac:dyDescent="0.2">
      <c r="A505" s="41"/>
      <c r="B505" s="2"/>
      <c r="E505" s="279"/>
      <c r="F505" s="280"/>
      <c r="G505" s="45"/>
      <c r="H505" s="45"/>
      <c r="I505" s="278"/>
      <c r="J505" s="45"/>
      <c r="K505" s="66"/>
      <c r="L505" s="66"/>
    </row>
    <row r="506" spans="1:12" x14ac:dyDescent="0.2">
      <c r="A506" s="41"/>
      <c r="B506" s="2"/>
      <c r="E506" s="279"/>
      <c r="F506" s="280"/>
      <c r="G506" s="45"/>
      <c r="H506" s="45"/>
      <c r="I506" s="278"/>
      <c r="J506" s="45"/>
      <c r="K506" s="66"/>
      <c r="L506" s="66"/>
    </row>
    <row r="507" spans="1:12" x14ac:dyDescent="0.2">
      <c r="A507" s="41"/>
      <c r="B507" s="2"/>
      <c r="E507" s="279"/>
      <c r="F507" s="280"/>
      <c r="G507" s="45"/>
      <c r="H507" s="45"/>
      <c r="I507" s="278"/>
      <c r="J507" s="45"/>
      <c r="K507" s="66"/>
      <c r="L507" s="66"/>
    </row>
    <row r="508" spans="1:12" x14ac:dyDescent="0.2">
      <c r="A508" s="41"/>
      <c r="B508" s="2"/>
      <c r="E508" s="279"/>
      <c r="F508" s="280"/>
      <c r="G508" s="45"/>
      <c r="H508" s="45"/>
      <c r="I508" s="278"/>
      <c r="J508" s="45"/>
      <c r="K508" s="66"/>
      <c r="L508" s="66"/>
    </row>
    <row r="509" spans="1:12" x14ac:dyDescent="0.2">
      <c r="A509" s="41"/>
      <c r="B509" s="2"/>
      <c r="E509" s="279"/>
      <c r="F509" s="280"/>
      <c r="G509" s="45"/>
      <c r="H509" s="45"/>
      <c r="I509" s="278"/>
      <c r="J509" s="45"/>
      <c r="K509" s="66"/>
      <c r="L509" s="66"/>
    </row>
    <row r="510" spans="1:12" x14ac:dyDescent="0.2">
      <c r="A510" s="41"/>
      <c r="B510" s="2"/>
      <c r="E510" s="279"/>
      <c r="F510" s="280"/>
      <c r="G510" s="45"/>
      <c r="H510" s="45"/>
      <c r="I510" s="278"/>
      <c r="J510" s="45"/>
      <c r="K510" s="66"/>
      <c r="L510" s="66"/>
    </row>
    <row r="511" spans="1:12" x14ac:dyDescent="0.2">
      <c r="A511" s="41"/>
      <c r="B511" s="2"/>
      <c r="E511" s="279"/>
      <c r="F511" s="280"/>
      <c r="G511" s="45"/>
      <c r="H511" s="45"/>
      <c r="I511" s="278"/>
      <c r="J511" s="45"/>
      <c r="K511" s="66"/>
      <c r="L511" s="66"/>
    </row>
    <row r="512" spans="1:12" x14ac:dyDescent="0.2">
      <c r="A512" s="41"/>
      <c r="B512" s="2"/>
      <c r="E512" s="279"/>
      <c r="F512" s="280"/>
      <c r="G512" s="45"/>
      <c r="H512" s="45"/>
      <c r="I512" s="278"/>
      <c r="J512" s="45"/>
      <c r="K512" s="66"/>
      <c r="L512" s="66"/>
    </row>
    <row r="513" spans="1:12" x14ac:dyDescent="0.2">
      <c r="A513" s="41"/>
      <c r="B513" s="2"/>
      <c r="E513" s="279"/>
      <c r="F513" s="280"/>
      <c r="G513" s="45"/>
      <c r="H513" s="45"/>
      <c r="I513" s="278"/>
      <c r="J513" s="45"/>
      <c r="K513" s="66"/>
      <c r="L513" s="66"/>
    </row>
    <row r="514" spans="1:12" x14ac:dyDescent="0.2">
      <c r="A514" s="41"/>
      <c r="B514" s="2"/>
      <c r="E514" s="279"/>
      <c r="F514" s="280"/>
      <c r="G514" s="45"/>
      <c r="H514" s="45"/>
      <c r="I514" s="278"/>
      <c r="J514" s="45"/>
      <c r="K514" s="66"/>
      <c r="L514" s="66"/>
    </row>
    <row r="515" spans="1:12" x14ac:dyDescent="0.2">
      <c r="A515" s="41"/>
      <c r="B515" s="2"/>
      <c r="E515" s="279"/>
      <c r="F515" s="280"/>
      <c r="G515" s="45"/>
      <c r="H515" s="45"/>
      <c r="I515" s="278"/>
      <c r="J515" s="45"/>
      <c r="K515" s="66"/>
      <c r="L515" s="66"/>
    </row>
    <row r="516" spans="1:12" x14ac:dyDescent="0.2">
      <c r="A516" s="41"/>
      <c r="B516" s="2"/>
      <c r="E516" s="279"/>
      <c r="F516" s="280"/>
      <c r="G516" s="45"/>
      <c r="H516" s="45"/>
      <c r="I516" s="278"/>
      <c r="J516" s="45"/>
      <c r="K516" s="66"/>
      <c r="L516" s="66"/>
    </row>
    <row r="517" spans="1:12" x14ac:dyDescent="0.2">
      <c r="A517" s="41"/>
      <c r="B517" s="2"/>
      <c r="E517" s="279"/>
      <c r="F517" s="280"/>
      <c r="G517" s="45"/>
      <c r="H517" s="45"/>
      <c r="I517" s="278"/>
      <c r="J517" s="45"/>
      <c r="K517" s="66"/>
      <c r="L517" s="66"/>
    </row>
    <row r="518" spans="1:12" x14ac:dyDescent="0.2">
      <c r="A518" s="41"/>
      <c r="B518" s="2"/>
      <c r="E518" s="279"/>
      <c r="F518" s="280"/>
      <c r="G518" s="45"/>
      <c r="H518" s="45"/>
      <c r="I518" s="278"/>
      <c r="J518" s="45"/>
      <c r="K518" s="66"/>
      <c r="L518" s="66"/>
    </row>
    <row r="519" spans="1:12" x14ac:dyDescent="0.2">
      <c r="A519" s="41"/>
      <c r="B519" s="2"/>
      <c r="E519" s="279"/>
      <c r="F519" s="280"/>
      <c r="G519" s="45"/>
      <c r="H519" s="45"/>
      <c r="I519" s="278"/>
      <c r="J519" s="45"/>
      <c r="K519" s="66"/>
      <c r="L519" s="66"/>
    </row>
    <row r="520" spans="1:12" x14ac:dyDescent="0.2">
      <c r="A520" s="41"/>
      <c r="B520" s="2"/>
      <c r="E520" s="279"/>
      <c r="F520" s="280"/>
      <c r="G520" s="45"/>
      <c r="H520" s="45"/>
      <c r="I520" s="278"/>
      <c r="J520" s="45"/>
      <c r="K520" s="66"/>
      <c r="L520" s="66"/>
    </row>
    <row r="521" spans="1:12" x14ac:dyDescent="0.2">
      <c r="A521" s="41"/>
      <c r="B521" s="2"/>
      <c r="E521" s="279"/>
      <c r="F521" s="280"/>
      <c r="G521" s="45"/>
      <c r="H521" s="45"/>
      <c r="I521" s="278"/>
      <c r="J521" s="45"/>
      <c r="K521" s="66"/>
      <c r="L521" s="66"/>
    </row>
    <row r="522" spans="1:12" x14ac:dyDescent="0.2">
      <c r="A522" s="41"/>
      <c r="B522" s="2"/>
      <c r="E522" s="279"/>
      <c r="F522" s="280"/>
      <c r="G522" s="45"/>
      <c r="H522" s="45"/>
      <c r="I522" s="278"/>
      <c r="J522" s="45"/>
      <c r="K522" s="66"/>
      <c r="L522" s="66"/>
    </row>
    <row r="523" spans="1:12" x14ac:dyDescent="0.2">
      <c r="A523" s="41"/>
      <c r="B523" s="2"/>
      <c r="E523" s="279"/>
      <c r="F523" s="280"/>
      <c r="G523" s="45"/>
      <c r="H523" s="45"/>
      <c r="I523" s="278"/>
      <c r="J523" s="45"/>
      <c r="K523" s="66"/>
      <c r="L523" s="66"/>
    </row>
    <row r="524" spans="1:12" x14ac:dyDescent="0.2">
      <c r="A524" s="41"/>
      <c r="B524" s="2"/>
      <c r="E524" s="279"/>
      <c r="F524" s="280"/>
      <c r="G524" s="45"/>
      <c r="H524" s="45"/>
      <c r="I524" s="278"/>
      <c r="J524" s="45"/>
      <c r="K524" s="66"/>
      <c r="L524" s="66"/>
    </row>
    <row r="525" spans="1:12" x14ac:dyDescent="0.2">
      <c r="A525" s="41"/>
      <c r="B525" s="2"/>
      <c r="E525" s="279"/>
      <c r="F525" s="280"/>
      <c r="G525" s="45"/>
      <c r="H525" s="45"/>
      <c r="I525" s="278"/>
      <c r="J525" s="45"/>
      <c r="K525" s="66"/>
      <c r="L525" s="66"/>
    </row>
    <row r="526" spans="1:12" x14ac:dyDescent="0.2">
      <c r="A526" s="41"/>
      <c r="B526" s="2"/>
      <c r="E526" s="279"/>
      <c r="F526" s="280"/>
      <c r="G526" s="45"/>
      <c r="H526" s="45"/>
      <c r="I526" s="278"/>
      <c r="J526" s="45"/>
      <c r="K526" s="66"/>
      <c r="L526" s="66"/>
    </row>
    <row r="527" spans="1:12" x14ac:dyDescent="0.2">
      <c r="A527" s="41"/>
      <c r="B527" s="2"/>
      <c r="E527" s="279"/>
      <c r="F527" s="280"/>
      <c r="G527" s="45"/>
      <c r="H527" s="45"/>
      <c r="I527" s="278"/>
      <c r="J527" s="45"/>
      <c r="K527" s="66"/>
      <c r="L527" s="66"/>
    </row>
    <row r="528" spans="1:12" x14ac:dyDescent="0.2">
      <c r="A528" s="41"/>
      <c r="B528" s="2"/>
      <c r="E528" s="279"/>
      <c r="F528" s="280"/>
      <c r="G528" s="45"/>
      <c r="H528" s="45"/>
      <c r="I528" s="278"/>
      <c r="J528" s="45"/>
      <c r="K528" s="66"/>
      <c r="L528" s="66"/>
    </row>
    <row r="529" spans="1:12" x14ac:dyDescent="0.2">
      <c r="A529" s="41"/>
      <c r="B529" s="2"/>
      <c r="E529" s="279"/>
      <c r="F529" s="280"/>
      <c r="G529" s="45"/>
      <c r="H529" s="45"/>
      <c r="I529" s="278"/>
      <c r="J529" s="45"/>
      <c r="K529" s="66"/>
      <c r="L529" s="66"/>
    </row>
    <row r="530" spans="1:12" x14ac:dyDescent="0.2">
      <c r="A530" s="41"/>
      <c r="B530" s="2"/>
      <c r="E530" s="279"/>
      <c r="F530" s="280"/>
      <c r="G530" s="45"/>
      <c r="H530" s="45"/>
      <c r="I530" s="278"/>
      <c r="J530" s="45"/>
      <c r="K530" s="66"/>
      <c r="L530" s="66"/>
    </row>
    <row r="531" spans="1:12" x14ac:dyDescent="0.2">
      <c r="A531" s="41"/>
      <c r="B531" s="2"/>
      <c r="E531" s="279"/>
      <c r="F531" s="280"/>
      <c r="G531" s="45"/>
      <c r="H531" s="45"/>
      <c r="I531" s="278"/>
      <c r="J531" s="45"/>
      <c r="K531" s="66"/>
      <c r="L531" s="66"/>
    </row>
    <row r="532" spans="1:12" x14ac:dyDescent="0.2">
      <c r="A532" s="41"/>
      <c r="B532" s="2"/>
      <c r="E532" s="279"/>
      <c r="F532" s="280"/>
      <c r="G532" s="45"/>
      <c r="H532" s="45"/>
      <c r="I532" s="278"/>
      <c r="J532" s="45"/>
      <c r="K532" s="66"/>
      <c r="L532" s="66"/>
    </row>
    <row r="533" spans="1:12" x14ac:dyDescent="0.2">
      <c r="A533" s="41"/>
      <c r="B533" s="2"/>
      <c r="E533" s="279"/>
      <c r="F533" s="280"/>
      <c r="G533" s="45"/>
      <c r="H533" s="45"/>
      <c r="I533" s="278"/>
      <c r="J533" s="45"/>
      <c r="K533" s="66"/>
      <c r="L533" s="66"/>
    </row>
    <row r="534" spans="1:12" x14ac:dyDescent="0.2">
      <c r="A534" s="41"/>
      <c r="B534" s="2"/>
      <c r="E534" s="279"/>
      <c r="F534" s="280"/>
      <c r="G534" s="45"/>
      <c r="H534" s="45"/>
      <c r="I534" s="278"/>
      <c r="J534" s="45"/>
      <c r="K534" s="66"/>
      <c r="L534" s="66"/>
    </row>
    <row r="535" spans="1:12" x14ac:dyDescent="0.2">
      <c r="A535" s="41"/>
      <c r="B535" s="2"/>
      <c r="E535" s="279"/>
      <c r="F535" s="280"/>
      <c r="G535" s="45"/>
      <c r="H535" s="45"/>
      <c r="I535" s="278"/>
      <c r="J535" s="45"/>
      <c r="K535" s="66"/>
      <c r="L535" s="66"/>
    </row>
    <row r="536" spans="1:12" x14ac:dyDescent="0.2">
      <c r="A536" s="41"/>
      <c r="B536" s="2"/>
      <c r="E536" s="279"/>
      <c r="F536" s="280"/>
      <c r="G536" s="45"/>
      <c r="H536" s="45"/>
      <c r="I536" s="278"/>
      <c r="J536" s="45"/>
      <c r="K536" s="66"/>
      <c r="L536" s="66"/>
    </row>
    <row r="537" spans="1:12" x14ac:dyDescent="0.2">
      <c r="A537" s="41"/>
      <c r="B537" s="2"/>
      <c r="E537" s="279"/>
      <c r="F537" s="280"/>
      <c r="G537" s="45"/>
      <c r="H537" s="45"/>
      <c r="I537" s="278"/>
      <c r="J537" s="45"/>
      <c r="K537" s="66"/>
      <c r="L537" s="66"/>
    </row>
    <row r="538" spans="1:12" x14ac:dyDescent="0.2">
      <c r="A538" s="41"/>
      <c r="B538" s="2"/>
      <c r="E538" s="279"/>
      <c r="F538" s="280"/>
      <c r="G538" s="45"/>
      <c r="H538" s="45"/>
      <c r="I538" s="278"/>
      <c r="J538" s="45"/>
      <c r="K538" s="66"/>
      <c r="L538" s="66"/>
    </row>
    <row r="539" spans="1:12" x14ac:dyDescent="0.2">
      <c r="A539" s="41"/>
      <c r="B539" s="2"/>
      <c r="E539" s="279"/>
      <c r="F539" s="280"/>
      <c r="G539" s="45"/>
      <c r="H539" s="45"/>
      <c r="I539" s="278"/>
      <c r="J539" s="45"/>
      <c r="K539" s="66"/>
      <c r="L539" s="66"/>
    </row>
    <row r="540" spans="1:12" x14ac:dyDescent="0.2">
      <c r="A540" s="41"/>
      <c r="B540" s="2"/>
      <c r="E540" s="279"/>
      <c r="F540" s="280"/>
      <c r="G540" s="45"/>
      <c r="H540" s="45"/>
      <c r="I540" s="278"/>
      <c r="J540" s="45"/>
      <c r="K540" s="66"/>
      <c r="L540" s="66"/>
    </row>
    <row r="541" spans="1:12" x14ac:dyDescent="0.2">
      <c r="A541" s="41"/>
      <c r="B541" s="2"/>
      <c r="E541" s="279"/>
      <c r="F541" s="280"/>
      <c r="G541" s="45"/>
      <c r="H541" s="45"/>
      <c r="I541" s="278"/>
      <c r="J541" s="45"/>
      <c r="K541" s="66"/>
      <c r="L541" s="66"/>
    </row>
    <row r="542" spans="1:12" x14ac:dyDescent="0.2">
      <c r="A542" s="41"/>
      <c r="B542" s="2"/>
      <c r="E542" s="279"/>
      <c r="F542" s="280"/>
      <c r="G542" s="45"/>
      <c r="H542" s="45"/>
      <c r="I542" s="278"/>
      <c r="J542" s="45"/>
      <c r="K542" s="66"/>
      <c r="L542" s="66"/>
    </row>
    <row r="543" spans="1:12" x14ac:dyDescent="0.2">
      <c r="A543" s="41"/>
      <c r="B543" s="2"/>
      <c r="E543" s="279"/>
      <c r="F543" s="280"/>
      <c r="G543" s="45"/>
      <c r="H543" s="45"/>
      <c r="I543" s="278"/>
      <c r="J543" s="45"/>
      <c r="K543" s="66"/>
      <c r="L543" s="66"/>
    </row>
    <row r="544" spans="1:12" x14ac:dyDescent="0.2">
      <c r="A544" s="41"/>
      <c r="B544" s="2"/>
      <c r="E544" s="279"/>
      <c r="F544" s="280"/>
      <c r="G544" s="45"/>
      <c r="H544" s="45"/>
      <c r="I544" s="278"/>
      <c r="J544" s="45"/>
      <c r="K544" s="66"/>
      <c r="L544" s="66"/>
    </row>
    <row r="545" spans="1:12" x14ac:dyDescent="0.2">
      <c r="A545" s="41"/>
      <c r="B545" s="2"/>
      <c r="E545" s="279"/>
      <c r="F545" s="280"/>
      <c r="G545" s="45"/>
      <c r="H545" s="45"/>
      <c r="I545" s="278"/>
      <c r="J545" s="45"/>
      <c r="K545" s="66"/>
      <c r="L545" s="66"/>
    </row>
    <row r="546" spans="1:12" x14ac:dyDescent="0.2">
      <c r="A546" s="41"/>
      <c r="B546" s="2"/>
      <c r="E546" s="279"/>
      <c r="F546" s="280"/>
      <c r="G546" s="45"/>
      <c r="H546" s="45"/>
      <c r="I546" s="278"/>
      <c r="J546" s="45"/>
      <c r="K546" s="66"/>
      <c r="L546" s="66"/>
    </row>
    <row r="547" spans="1:12" x14ac:dyDescent="0.2">
      <c r="A547" s="41"/>
      <c r="B547" s="2"/>
      <c r="E547" s="279"/>
      <c r="F547" s="280"/>
      <c r="G547" s="45"/>
      <c r="H547" s="45"/>
      <c r="I547" s="278"/>
      <c r="J547" s="45"/>
      <c r="K547" s="66"/>
      <c r="L547" s="66"/>
    </row>
    <row r="548" spans="1:12" x14ac:dyDescent="0.2">
      <c r="A548" s="41"/>
      <c r="B548" s="2"/>
      <c r="E548" s="279"/>
      <c r="F548" s="280"/>
      <c r="G548" s="45"/>
      <c r="H548" s="45"/>
      <c r="I548" s="278"/>
      <c r="J548" s="45"/>
      <c r="K548" s="66"/>
      <c r="L548" s="66"/>
    </row>
    <row r="549" spans="1:12" x14ac:dyDescent="0.2">
      <c r="A549" s="41"/>
      <c r="B549" s="2"/>
      <c r="E549" s="279"/>
      <c r="F549" s="280"/>
      <c r="G549" s="45"/>
      <c r="H549" s="45"/>
      <c r="I549" s="278"/>
      <c r="J549" s="45"/>
      <c r="K549" s="66"/>
      <c r="L549" s="66"/>
    </row>
    <row r="550" spans="1:12" x14ac:dyDescent="0.2">
      <c r="A550" s="41"/>
      <c r="B550" s="2"/>
      <c r="E550" s="279"/>
      <c r="F550" s="280"/>
      <c r="G550" s="45"/>
      <c r="H550" s="45"/>
      <c r="I550" s="278"/>
      <c r="J550" s="45"/>
      <c r="K550" s="66"/>
      <c r="L550" s="66"/>
    </row>
    <row r="551" spans="1:12" x14ac:dyDescent="0.2">
      <c r="A551" s="41"/>
      <c r="B551" s="2"/>
      <c r="E551" s="279"/>
      <c r="F551" s="280"/>
      <c r="G551" s="45"/>
      <c r="H551" s="45"/>
      <c r="I551" s="278"/>
      <c r="J551" s="45"/>
      <c r="K551" s="66"/>
      <c r="L551" s="66"/>
    </row>
    <row r="552" spans="1:12" x14ac:dyDescent="0.2">
      <c r="A552" s="41"/>
      <c r="B552" s="2"/>
      <c r="E552" s="279"/>
      <c r="F552" s="280"/>
      <c r="G552" s="45"/>
      <c r="H552" s="45"/>
      <c r="I552" s="278"/>
      <c r="J552" s="45"/>
      <c r="K552" s="66"/>
      <c r="L552" s="66"/>
    </row>
    <row r="553" spans="1:12" x14ac:dyDescent="0.2">
      <c r="A553" s="41"/>
      <c r="B553" s="2"/>
      <c r="E553" s="279"/>
      <c r="F553" s="280"/>
      <c r="G553" s="45"/>
      <c r="H553" s="45"/>
      <c r="I553" s="278"/>
      <c r="J553" s="45"/>
      <c r="K553" s="66"/>
      <c r="L553" s="66"/>
    </row>
    <row r="554" spans="1:12" x14ac:dyDescent="0.2">
      <c r="A554" s="41"/>
      <c r="B554" s="2"/>
      <c r="E554" s="279"/>
      <c r="F554" s="280"/>
      <c r="G554" s="45"/>
      <c r="H554" s="45"/>
      <c r="I554" s="278"/>
      <c r="J554" s="45"/>
      <c r="K554" s="66"/>
      <c r="L554" s="66"/>
    </row>
    <row r="555" spans="1:12" x14ac:dyDescent="0.2">
      <c r="A555" s="41"/>
      <c r="B555" s="2"/>
      <c r="E555" s="279"/>
      <c r="F555" s="280"/>
      <c r="G555" s="45"/>
      <c r="H555" s="45"/>
      <c r="I555" s="278"/>
      <c r="J555" s="45"/>
      <c r="K555" s="66"/>
      <c r="L555" s="66"/>
    </row>
    <row r="556" spans="1:12" x14ac:dyDescent="0.2">
      <c r="A556" s="41"/>
      <c r="B556" s="2"/>
      <c r="E556" s="279"/>
      <c r="F556" s="280"/>
      <c r="G556" s="45"/>
      <c r="H556" s="45"/>
      <c r="I556" s="278"/>
      <c r="J556" s="45"/>
      <c r="K556" s="66"/>
      <c r="L556" s="66"/>
    </row>
    <row r="557" spans="1:12" x14ac:dyDescent="0.2">
      <c r="A557" s="41"/>
      <c r="B557" s="2"/>
      <c r="E557" s="279"/>
      <c r="F557" s="280"/>
      <c r="G557" s="45"/>
      <c r="H557" s="45"/>
      <c r="I557" s="278"/>
      <c r="J557" s="45"/>
      <c r="K557" s="66"/>
      <c r="L557" s="66"/>
    </row>
    <row r="558" spans="1:12" x14ac:dyDescent="0.2">
      <c r="A558" s="41"/>
      <c r="B558" s="2"/>
      <c r="E558" s="279"/>
      <c r="F558" s="280"/>
      <c r="G558" s="45"/>
      <c r="H558" s="45"/>
      <c r="I558" s="278"/>
      <c r="J558" s="45"/>
      <c r="K558" s="66"/>
      <c r="L558" s="66"/>
    </row>
    <row r="559" spans="1:12" x14ac:dyDescent="0.2">
      <c r="A559" s="41"/>
      <c r="B559" s="2"/>
      <c r="E559" s="279"/>
      <c r="F559" s="280"/>
      <c r="G559" s="45"/>
      <c r="H559" s="45"/>
      <c r="I559" s="278"/>
      <c r="J559" s="45"/>
      <c r="K559" s="66"/>
      <c r="L559" s="66"/>
    </row>
    <row r="560" spans="1:12" x14ac:dyDescent="0.2">
      <c r="A560" s="41"/>
      <c r="B560" s="2"/>
      <c r="E560" s="279"/>
      <c r="F560" s="280"/>
      <c r="G560" s="45"/>
      <c r="H560" s="45"/>
      <c r="I560" s="278"/>
      <c r="J560" s="45"/>
      <c r="K560" s="66"/>
      <c r="L560" s="66"/>
    </row>
    <row r="561" spans="1:12" x14ac:dyDescent="0.2">
      <c r="A561" s="41"/>
      <c r="B561" s="2"/>
      <c r="E561" s="279"/>
      <c r="F561" s="280"/>
      <c r="G561" s="45"/>
      <c r="H561" s="45"/>
      <c r="I561" s="278"/>
      <c r="J561" s="45"/>
      <c r="K561" s="66"/>
      <c r="L561" s="66"/>
    </row>
    <row r="562" spans="1:12" x14ac:dyDescent="0.2">
      <c r="A562" s="41"/>
      <c r="B562" s="2"/>
      <c r="E562" s="279"/>
      <c r="F562" s="280"/>
      <c r="G562" s="45"/>
      <c r="H562" s="45"/>
      <c r="I562" s="278"/>
      <c r="J562" s="45"/>
      <c r="K562" s="66"/>
      <c r="L562" s="66"/>
    </row>
    <row r="563" spans="1:12" x14ac:dyDescent="0.2">
      <c r="A563" s="41"/>
      <c r="B563" s="2"/>
      <c r="E563" s="279"/>
      <c r="F563" s="280"/>
      <c r="G563" s="45"/>
      <c r="H563" s="45"/>
      <c r="I563" s="278"/>
      <c r="J563" s="45"/>
      <c r="K563" s="66"/>
      <c r="L563" s="66"/>
    </row>
    <row r="564" spans="1:12" x14ac:dyDescent="0.2">
      <c r="A564" s="41"/>
      <c r="B564" s="2"/>
      <c r="E564" s="279"/>
      <c r="F564" s="280"/>
      <c r="G564" s="45"/>
      <c r="H564" s="45"/>
      <c r="I564" s="278"/>
      <c r="J564" s="45"/>
      <c r="K564" s="66"/>
      <c r="L564" s="66"/>
    </row>
    <row r="565" spans="1:12" x14ac:dyDescent="0.2">
      <c r="A565" s="41"/>
      <c r="B565" s="2"/>
      <c r="E565" s="279"/>
      <c r="F565" s="280"/>
      <c r="G565" s="45"/>
      <c r="H565" s="45"/>
      <c r="I565" s="278"/>
      <c r="J565" s="45"/>
      <c r="K565" s="66"/>
      <c r="L565" s="66"/>
    </row>
    <row r="566" spans="1:12" x14ac:dyDescent="0.2">
      <c r="A566" s="41"/>
      <c r="B566" s="2"/>
      <c r="E566" s="279"/>
      <c r="F566" s="280"/>
      <c r="G566" s="45"/>
      <c r="H566" s="45"/>
      <c r="I566" s="278"/>
      <c r="J566" s="45"/>
      <c r="K566" s="66"/>
      <c r="L566" s="66"/>
    </row>
    <row r="567" spans="1:12" x14ac:dyDescent="0.2">
      <c r="A567" s="41"/>
      <c r="B567" s="2"/>
      <c r="E567" s="279"/>
      <c r="F567" s="280"/>
      <c r="G567" s="45"/>
      <c r="H567" s="45"/>
      <c r="I567" s="278"/>
      <c r="J567" s="45"/>
      <c r="K567" s="66"/>
      <c r="L567" s="66"/>
    </row>
    <row r="568" spans="1:12" x14ac:dyDescent="0.2">
      <c r="A568" s="41"/>
      <c r="B568" s="2"/>
      <c r="E568" s="279"/>
      <c r="F568" s="280"/>
      <c r="G568" s="45"/>
      <c r="H568" s="45"/>
      <c r="I568" s="278"/>
      <c r="J568" s="45"/>
      <c r="K568" s="66"/>
      <c r="L568" s="66"/>
    </row>
    <row r="569" spans="1:12" x14ac:dyDescent="0.2">
      <c r="A569" s="41"/>
      <c r="B569" s="2"/>
      <c r="E569" s="279"/>
      <c r="F569" s="280"/>
      <c r="G569" s="45"/>
      <c r="H569" s="45"/>
      <c r="I569" s="278"/>
      <c r="J569" s="45"/>
      <c r="K569" s="66"/>
      <c r="L569" s="66"/>
    </row>
    <row r="570" spans="1:12" x14ac:dyDescent="0.2">
      <c r="A570" s="41"/>
      <c r="B570" s="2"/>
      <c r="E570" s="279"/>
      <c r="F570" s="280"/>
      <c r="G570" s="45"/>
      <c r="H570" s="45"/>
      <c r="I570" s="278"/>
      <c r="J570" s="45"/>
      <c r="K570" s="66"/>
      <c r="L570" s="66"/>
    </row>
    <row r="571" spans="1:12" x14ac:dyDescent="0.2">
      <c r="A571" s="41"/>
      <c r="B571" s="2"/>
      <c r="E571" s="279"/>
      <c r="F571" s="280"/>
      <c r="G571" s="45"/>
      <c r="H571" s="45"/>
      <c r="I571" s="278"/>
      <c r="J571" s="45"/>
      <c r="K571" s="66"/>
      <c r="L571" s="66"/>
    </row>
    <row r="572" spans="1:12" x14ac:dyDescent="0.2">
      <c r="A572" s="41"/>
      <c r="B572" s="2"/>
      <c r="E572" s="279"/>
      <c r="F572" s="280"/>
      <c r="G572" s="45"/>
      <c r="H572" s="45"/>
      <c r="I572" s="278"/>
      <c r="J572" s="45"/>
      <c r="K572" s="66"/>
      <c r="L572" s="66"/>
    </row>
    <row r="573" spans="1:12" x14ac:dyDescent="0.2">
      <c r="A573" s="41"/>
      <c r="B573" s="2"/>
      <c r="E573" s="279"/>
      <c r="F573" s="280"/>
      <c r="G573" s="45"/>
      <c r="H573" s="45"/>
      <c r="I573" s="278"/>
      <c r="J573" s="45"/>
      <c r="K573" s="66"/>
      <c r="L573" s="66"/>
    </row>
    <row r="574" spans="1:12" x14ac:dyDescent="0.2">
      <c r="A574" s="41"/>
      <c r="B574" s="2"/>
      <c r="E574" s="279"/>
      <c r="F574" s="280"/>
      <c r="G574" s="45"/>
      <c r="H574" s="45"/>
      <c r="I574" s="278"/>
      <c r="J574" s="45"/>
      <c r="K574" s="66"/>
      <c r="L574" s="66"/>
    </row>
    <row r="575" spans="1:12" x14ac:dyDescent="0.2">
      <c r="A575" s="41"/>
      <c r="B575" s="2"/>
      <c r="E575" s="279"/>
      <c r="F575" s="280"/>
      <c r="G575" s="45"/>
      <c r="H575" s="45"/>
      <c r="I575" s="278"/>
      <c r="J575" s="45"/>
      <c r="K575" s="66"/>
      <c r="L575" s="66"/>
    </row>
    <row r="576" spans="1:12" x14ac:dyDescent="0.2">
      <c r="A576" s="41"/>
      <c r="B576" s="2"/>
      <c r="E576" s="279"/>
      <c r="F576" s="280"/>
      <c r="G576" s="45"/>
      <c r="H576" s="45"/>
      <c r="I576" s="278"/>
      <c r="J576" s="45"/>
      <c r="K576" s="66"/>
      <c r="L576" s="66"/>
    </row>
    <row r="577" spans="1:12" x14ac:dyDescent="0.2">
      <c r="A577" s="41"/>
      <c r="B577" s="2"/>
      <c r="E577" s="279"/>
      <c r="F577" s="280"/>
      <c r="G577" s="45"/>
      <c r="H577" s="45"/>
      <c r="I577" s="278"/>
      <c r="J577" s="45"/>
      <c r="K577" s="66"/>
      <c r="L577" s="66"/>
    </row>
    <row r="578" spans="1:12" x14ac:dyDescent="0.2">
      <c r="A578" s="41"/>
      <c r="B578" s="2"/>
      <c r="E578" s="279"/>
      <c r="F578" s="280"/>
      <c r="G578" s="45"/>
      <c r="H578" s="45"/>
      <c r="I578" s="278"/>
      <c r="J578" s="45"/>
      <c r="K578" s="66"/>
      <c r="L578" s="66"/>
    </row>
    <row r="579" spans="1:12" x14ac:dyDescent="0.2">
      <c r="A579" s="41"/>
      <c r="B579" s="2"/>
      <c r="E579" s="279"/>
      <c r="F579" s="280"/>
      <c r="G579" s="45"/>
      <c r="H579" s="45"/>
      <c r="I579" s="278"/>
      <c r="J579" s="45"/>
      <c r="K579" s="66"/>
      <c r="L579" s="66"/>
    </row>
    <row r="580" spans="1:12" x14ac:dyDescent="0.2">
      <c r="A580" s="41"/>
      <c r="B580" s="2"/>
      <c r="E580" s="279"/>
      <c r="F580" s="280"/>
      <c r="G580" s="45"/>
      <c r="H580" s="45"/>
      <c r="I580" s="278"/>
      <c r="J580" s="45"/>
      <c r="K580" s="66"/>
      <c r="L580" s="66"/>
    </row>
    <row r="581" spans="1:12" x14ac:dyDescent="0.2">
      <c r="A581" s="41"/>
      <c r="B581" s="2"/>
      <c r="E581" s="279"/>
      <c r="F581" s="280"/>
      <c r="G581" s="45"/>
      <c r="H581" s="45"/>
      <c r="I581" s="278"/>
      <c r="J581" s="45"/>
      <c r="K581" s="66"/>
      <c r="L581" s="66"/>
    </row>
    <row r="582" spans="1:12" x14ac:dyDescent="0.2">
      <c r="A582" s="41"/>
      <c r="B582" s="2"/>
      <c r="E582" s="279"/>
      <c r="F582" s="280"/>
      <c r="G582" s="45"/>
      <c r="H582" s="45"/>
      <c r="I582" s="278"/>
      <c r="J582" s="45"/>
      <c r="K582" s="66"/>
      <c r="L582" s="66"/>
    </row>
    <row r="583" spans="1:12" x14ac:dyDescent="0.2">
      <c r="A583" s="41"/>
      <c r="B583" s="2"/>
      <c r="E583" s="279"/>
      <c r="F583" s="280"/>
      <c r="G583" s="45"/>
      <c r="H583" s="45"/>
      <c r="I583" s="278"/>
      <c r="J583" s="45"/>
      <c r="K583" s="66"/>
      <c r="L583" s="66"/>
    </row>
    <row r="584" spans="1:12" x14ac:dyDescent="0.2">
      <c r="A584" s="41"/>
      <c r="B584" s="2"/>
      <c r="E584" s="279"/>
      <c r="F584" s="280"/>
      <c r="G584" s="45"/>
      <c r="H584" s="45"/>
      <c r="I584" s="278"/>
      <c r="J584" s="45"/>
      <c r="K584" s="66"/>
      <c r="L584" s="66"/>
    </row>
    <row r="585" spans="1:12" x14ac:dyDescent="0.2">
      <c r="A585" s="41"/>
      <c r="B585" s="2"/>
      <c r="E585" s="279"/>
      <c r="F585" s="280"/>
      <c r="G585" s="45"/>
      <c r="H585" s="45"/>
      <c r="I585" s="278"/>
      <c r="J585" s="45"/>
      <c r="K585" s="66"/>
      <c r="L585" s="66"/>
    </row>
    <row r="586" spans="1:12" x14ac:dyDescent="0.2">
      <c r="A586" s="41"/>
      <c r="B586" s="2"/>
      <c r="E586" s="279"/>
      <c r="F586" s="280"/>
      <c r="G586" s="45"/>
      <c r="H586" s="45"/>
      <c r="I586" s="278"/>
      <c r="J586" s="45"/>
      <c r="K586" s="66"/>
      <c r="L586" s="66"/>
    </row>
    <row r="587" spans="1:12" x14ac:dyDescent="0.2">
      <c r="A587" s="41"/>
      <c r="B587" s="2"/>
      <c r="E587" s="279"/>
      <c r="F587" s="280"/>
      <c r="G587" s="45"/>
      <c r="H587" s="45"/>
      <c r="I587" s="278"/>
      <c r="J587" s="45"/>
      <c r="K587" s="66"/>
      <c r="L587" s="66"/>
    </row>
    <row r="588" spans="1:12" x14ac:dyDescent="0.2">
      <c r="A588" s="41"/>
      <c r="B588" s="2"/>
      <c r="E588" s="279"/>
      <c r="F588" s="280"/>
      <c r="G588" s="45"/>
      <c r="H588" s="45"/>
      <c r="I588" s="278"/>
      <c r="J588" s="45"/>
      <c r="K588" s="66"/>
      <c r="L588" s="66"/>
    </row>
    <row r="589" spans="1:12" x14ac:dyDescent="0.2">
      <c r="A589" s="41"/>
      <c r="B589" s="2"/>
      <c r="E589" s="279"/>
      <c r="F589" s="280"/>
      <c r="G589" s="45"/>
      <c r="H589" s="45"/>
      <c r="I589" s="278"/>
      <c r="J589" s="45"/>
      <c r="K589" s="66"/>
      <c r="L589" s="66"/>
    </row>
    <row r="590" spans="1:12" x14ac:dyDescent="0.2">
      <c r="A590" s="41"/>
      <c r="B590" s="2"/>
      <c r="E590" s="279"/>
      <c r="F590" s="280"/>
      <c r="G590" s="45"/>
      <c r="H590" s="45"/>
      <c r="I590" s="278"/>
      <c r="J590" s="45"/>
      <c r="K590" s="66"/>
      <c r="L590" s="66"/>
    </row>
    <row r="591" spans="1:12" x14ac:dyDescent="0.2">
      <c r="A591" s="41"/>
      <c r="B591" s="2"/>
      <c r="E591" s="279"/>
      <c r="F591" s="280"/>
      <c r="G591" s="45"/>
      <c r="H591" s="45"/>
      <c r="I591" s="278"/>
      <c r="J591" s="45"/>
      <c r="K591" s="66"/>
      <c r="L591" s="66"/>
    </row>
    <row r="592" spans="1:12" x14ac:dyDescent="0.2">
      <c r="A592" s="41"/>
      <c r="B592" s="2"/>
      <c r="E592" s="279"/>
      <c r="F592" s="280"/>
      <c r="G592" s="45"/>
      <c r="H592" s="45"/>
      <c r="I592" s="278"/>
      <c r="J592" s="45"/>
      <c r="K592" s="66"/>
      <c r="L592" s="66"/>
    </row>
    <row r="593" spans="1:12" x14ac:dyDescent="0.2">
      <c r="A593" s="41"/>
      <c r="B593" s="2"/>
      <c r="E593" s="279"/>
      <c r="F593" s="280"/>
      <c r="G593" s="45"/>
      <c r="H593" s="45"/>
      <c r="I593" s="278"/>
      <c r="J593" s="45"/>
      <c r="K593" s="66"/>
      <c r="L593" s="66"/>
    </row>
    <row r="594" spans="1:12" x14ac:dyDescent="0.2">
      <c r="A594" s="41"/>
      <c r="B594" s="2"/>
      <c r="E594" s="279"/>
      <c r="F594" s="280"/>
      <c r="G594" s="45"/>
      <c r="H594" s="45"/>
      <c r="I594" s="278"/>
      <c r="J594" s="45"/>
      <c r="K594" s="66"/>
      <c r="L594" s="66"/>
    </row>
    <row r="595" spans="1:12" x14ac:dyDescent="0.2">
      <c r="A595" s="41"/>
      <c r="B595" s="2"/>
      <c r="E595" s="279"/>
      <c r="F595" s="280"/>
      <c r="G595" s="45"/>
      <c r="H595" s="45"/>
      <c r="I595" s="278"/>
      <c r="J595" s="45"/>
      <c r="K595" s="66"/>
      <c r="L595" s="66"/>
    </row>
    <row r="596" spans="1:12" x14ac:dyDescent="0.2">
      <c r="A596" s="41"/>
      <c r="B596" s="2"/>
      <c r="E596" s="279"/>
      <c r="F596" s="280"/>
      <c r="G596" s="45"/>
      <c r="H596" s="45"/>
      <c r="I596" s="278"/>
      <c r="J596" s="45"/>
      <c r="K596" s="66"/>
      <c r="L596" s="66"/>
    </row>
    <row r="597" spans="1:12" x14ac:dyDescent="0.2">
      <c r="A597" s="41"/>
      <c r="B597" s="2"/>
      <c r="E597" s="279"/>
      <c r="F597" s="280"/>
      <c r="G597" s="45"/>
      <c r="H597" s="45"/>
      <c r="I597" s="278"/>
      <c r="J597" s="45"/>
      <c r="K597" s="66"/>
      <c r="L597" s="66"/>
    </row>
    <row r="598" spans="1:12" x14ac:dyDescent="0.2">
      <c r="A598" s="41"/>
      <c r="B598" s="2"/>
      <c r="E598" s="279"/>
      <c r="F598" s="280"/>
      <c r="G598" s="45"/>
      <c r="H598" s="45"/>
      <c r="I598" s="278"/>
      <c r="J598" s="45"/>
      <c r="K598" s="66"/>
      <c r="L598" s="66"/>
    </row>
    <row r="599" spans="1:12" x14ac:dyDescent="0.2">
      <c r="A599" s="41"/>
      <c r="B599" s="2"/>
      <c r="E599" s="279"/>
      <c r="F599" s="280"/>
      <c r="G599" s="45"/>
      <c r="H599" s="45"/>
      <c r="I599" s="278"/>
      <c r="J599" s="45"/>
      <c r="K599" s="66"/>
      <c r="L599" s="66"/>
    </row>
    <row r="600" spans="1:12" x14ac:dyDescent="0.2">
      <c r="A600" s="41"/>
      <c r="B600" s="2"/>
      <c r="E600" s="279"/>
      <c r="F600" s="280"/>
      <c r="G600" s="45"/>
      <c r="H600" s="45"/>
      <c r="I600" s="278"/>
      <c r="J600" s="45"/>
      <c r="K600" s="66"/>
      <c r="L600" s="66"/>
    </row>
    <row r="601" spans="1:12" x14ac:dyDescent="0.2">
      <c r="A601" s="41"/>
      <c r="B601" s="2"/>
      <c r="E601" s="279"/>
      <c r="F601" s="280"/>
      <c r="G601" s="45"/>
      <c r="H601" s="45"/>
      <c r="I601" s="278"/>
      <c r="J601" s="45"/>
      <c r="K601" s="66"/>
      <c r="L601" s="66"/>
    </row>
    <row r="602" spans="1:12" x14ac:dyDescent="0.2">
      <c r="A602" s="41"/>
      <c r="B602" s="2"/>
      <c r="E602" s="279"/>
      <c r="F602" s="280"/>
      <c r="G602" s="45"/>
      <c r="H602" s="45"/>
      <c r="I602" s="278"/>
      <c r="J602" s="45"/>
      <c r="K602" s="66"/>
      <c r="L602" s="66"/>
    </row>
    <row r="603" spans="1:12" x14ac:dyDescent="0.2">
      <c r="A603" s="41"/>
      <c r="B603" s="2"/>
      <c r="E603" s="279"/>
      <c r="F603" s="280"/>
      <c r="G603" s="45"/>
      <c r="H603" s="45"/>
      <c r="I603" s="278"/>
      <c r="J603" s="45"/>
      <c r="K603" s="66"/>
      <c r="L603" s="66"/>
    </row>
    <row r="604" spans="1:12" x14ac:dyDescent="0.2">
      <c r="A604" s="41"/>
      <c r="B604" s="2"/>
      <c r="E604" s="279"/>
      <c r="F604" s="280"/>
      <c r="G604" s="45"/>
      <c r="H604" s="45"/>
      <c r="I604" s="278"/>
      <c r="J604" s="45"/>
      <c r="K604" s="66"/>
      <c r="L604" s="66"/>
    </row>
    <row r="605" spans="1:12" x14ac:dyDescent="0.2">
      <c r="A605" s="41"/>
      <c r="B605" s="2"/>
      <c r="E605" s="279"/>
      <c r="F605" s="280"/>
      <c r="G605" s="45"/>
      <c r="H605" s="45"/>
      <c r="I605" s="278"/>
      <c r="J605" s="45"/>
      <c r="K605" s="66"/>
      <c r="L605" s="66"/>
    </row>
    <row r="606" spans="1:12" x14ac:dyDescent="0.2">
      <c r="A606" s="41"/>
      <c r="B606" s="2"/>
      <c r="E606" s="279"/>
      <c r="F606" s="280"/>
      <c r="G606" s="45"/>
      <c r="H606" s="45"/>
      <c r="I606" s="278"/>
      <c r="J606" s="45"/>
      <c r="K606" s="66"/>
      <c r="L606" s="66"/>
    </row>
    <row r="607" spans="1:12" x14ac:dyDescent="0.2">
      <c r="A607" s="41"/>
      <c r="B607" s="2"/>
      <c r="E607" s="279"/>
      <c r="F607" s="280"/>
      <c r="G607" s="45"/>
      <c r="H607" s="45"/>
      <c r="I607" s="278"/>
      <c r="J607" s="45"/>
      <c r="K607" s="66"/>
      <c r="L607" s="66"/>
    </row>
    <row r="608" spans="1:12" x14ac:dyDescent="0.2">
      <c r="A608" s="41"/>
      <c r="B608" s="2"/>
      <c r="E608" s="279"/>
      <c r="F608" s="280"/>
      <c r="G608" s="45"/>
      <c r="H608" s="45"/>
      <c r="I608" s="278"/>
      <c r="J608" s="45"/>
      <c r="K608" s="66"/>
      <c r="L608" s="66"/>
    </row>
    <row r="609" spans="1:12" x14ac:dyDescent="0.2">
      <c r="A609" s="41"/>
      <c r="B609" s="2"/>
      <c r="E609" s="279"/>
      <c r="F609" s="280"/>
      <c r="G609" s="45"/>
      <c r="H609" s="45"/>
      <c r="I609" s="278"/>
      <c r="J609" s="45"/>
      <c r="K609" s="66"/>
      <c r="L609" s="66"/>
    </row>
    <row r="610" spans="1:12" x14ac:dyDescent="0.2">
      <c r="A610" s="41"/>
      <c r="B610" s="2"/>
      <c r="E610" s="279"/>
      <c r="F610" s="280"/>
      <c r="G610" s="45"/>
      <c r="H610" s="45"/>
      <c r="I610" s="278"/>
      <c r="J610" s="45"/>
      <c r="K610" s="66"/>
      <c r="L610" s="66"/>
    </row>
    <row r="611" spans="1:12" x14ac:dyDescent="0.2">
      <c r="A611" s="41"/>
      <c r="B611" s="2"/>
      <c r="E611" s="279"/>
      <c r="F611" s="280"/>
      <c r="G611" s="45"/>
      <c r="H611" s="45"/>
      <c r="I611" s="278"/>
      <c r="J611" s="45"/>
      <c r="K611" s="66"/>
      <c r="L611" s="66"/>
    </row>
    <row r="612" spans="1:12" x14ac:dyDescent="0.2">
      <c r="A612" s="41"/>
      <c r="B612" s="2"/>
      <c r="E612" s="279"/>
      <c r="F612" s="280"/>
      <c r="G612" s="45"/>
      <c r="H612" s="45"/>
      <c r="I612" s="278"/>
      <c r="J612" s="45"/>
      <c r="K612" s="66"/>
      <c r="L612" s="66"/>
    </row>
    <row r="613" spans="1:12" x14ac:dyDescent="0.2">
      <c r="A613" s="41"/>
      <c r="B613" s="2"/>
      <c r="E613" s="279"/>
      <c r="F613" s="280"/>
      <c r="G613" s="45"/>
      <c r="H613" s="45"/>
      <c r="I613" s="278"/>
      <c r="J613" s="45"/>
      <c r="K613" s="66"/>
      <c r="L613" s="66"/>
    </row>
    <row r="614" spans="1:12" x14ac:dyDescent="0.2">
      <c r="A614" s="41"/>
      <c r="B614" s="2"/>
      <c r="E614" s="279"/>
      <c r="F614" s="280"/>
      <c r="G614" s="45"/>
      <c r="H614" s="45"/>
      <c r="I614" s="278"/>
      <c r="J614" s="45"/>
      <c r="K614" s="66"/>
      <c r="L614" s="66"/>
    </row>
    <row r="615" spans="1:12" x14ac:dyDescent="0.2">
      <c r="A615" s="41"/>
      <c r="B615" s="2"/>
      <c r="E615" s="279"/>
      <c r="F615" s="280"/>
      <c r="G615" s="45"/>
      <c r="H615" s="45"/>
      <c r="I615" s="278"/>
      <c r="J615" s="45"/>
      <c r="K615" s="66"/>
      <c r="L615" s="66"/>
    </row>
    <row r="616" spans="1:12" x14ac:dyDescent="0.2">
      <c r="A616" s="41"/>
      <c r="B616" s="2"/>
      <c r="E616" s="279"/>
      <c r="F616" s="280"/>
      <c r="G616" s="45"/>
      <c r="H616" s="45"/>
      <c r="I616" s="278"/>
      <c r="J616" s="45"/>
      <c r="K616" s="66"/>
      <c r="L616" s="66"/>
    </row>
    <row r="617" spans="1:12" x14ac:dyDescent="0.2">
      <c r="A617" s="41"/>
      <c r="B617" s="2"/>
      <c r="E617" s="279"/>
      <c r="F617" s="280"/>
      <c r="G617" s="45"/>
      <c r="H617" s="45"/>
      <c r="I617" s="278"/>
      <c r="J617" s="45"/>
      <c r="K617" s="66"/>
      <c r="L617" s="66"/>
    </row>
    <row r="618" spans="1:12" x14ac:dyDescent="0.2">
      <c r="A618" s="41"/>
      <c r="B618" s="2"/>
      <c r="E618" s="279"/>
      <c r="F618" s="280"/>
      <c r="G618" s="45"/>
      <c r="H618" s="45"/>
      <c r="I618" s="278"/>
      <c r="J618" s="45"/>
      <c r="K618" s="66"/>
      <c r="L618" s="66"/>
    </row>
    <row r="619" spans="1:12" x14ac:dyDescent="0.2">
      <c r="A619" s="41"/>
      <c r="B619" s="2"/>
      <c r="E619" s="279"/>
      <c r="F619" s="280"/>
      <c r="G619" s="45"/>
      <c r="H619" s="45"/>
      <c r="I619" s="278"/>
      <c r="J619" s="45"/>
      <c r="K619" s="66"/>
      <c r="L619" s="66"/>
    </row>
    <row r="620" spans="1:12" x14ac:dyDescent="0.2">
      <c r="A620" s="41"/>
      <c r="B620" s="2"/>
      <c r="E620" s="279"/>
      <c r="F620" s="280"/>
      <c r="G620" s="45"/>
      <c r="H620" s="45"/>
      <c r="I620" s="278"/>
      <c r="J620" s="45"/>
      <c r="K620" s="66"/>
      <c r="L620" s="66"/>
    </row>
    <row r="621" spans="1:12" x14ac:dyDescent="0.2">
      <c r="A621" s="41"/>
      <c r="B621" s="2"/>
      <c r="E621" s="279"/>
      <c r="F621" s="280"/>
      <c r="G621" s="45"/>
      <c r="H621" s="45"/>
      <c r="I621" s="278"/>
      <c r="J621" s="45"/>
      <c r="K621" s="66"/>
      <c r="L621" s="66"/>
    </row>
    <row r="622" spans="1:12" x14ac:dyDescent="0.2">
      <c r="A622" s="41"/>
      <c r="B622" s="2"/>
      <c r="E622" s="279"/>
      <c r="F622" s="280"/>
      <c r="G622" s="45"/>
      <c r="H622" s="45"/>
      <c r="I622" s="278"/>
      <c r="J622" s="45"/>
      <c r="K622" s="66"/>
      <c r="L622" s="66"/>
    </row>
    <row r="623" spans="1:12" x14ac:dyDescent="0.2">
      <c r="A623" s="41"/>
      <c r="B623" s="2"/>
      <c r="E623" s="279"/>
      <c r="F623" s="280"/>
      <c r="G623" s="45"/>
      <c r="H623" s="45"/>
      <c r="I623" s="278"/>
      <c r="J623" s="45"/>
      <c r="K623" s="66"/>
      <c r="L623" s="66"/>
    </row>
    <row r="624" spans="1:12" x14ac:dyDescent="0.2">
      <c r="A624" s="41"/>
      <c r="B624" s="2"/>
      <c r="E624" s="279"/>
      <c r="F624" s="280"/>
      <c r="G624" s="45"/>
      <c r="H624" s="45"/>
      <c r="I624" s="278"/>
      <c r="J624" s="45"/>
      <c r="K624" s="66"/>
      <c r="L624" s="66"/>
    </row>
    <row r="625" spans="1:12" x14ac:dyDescent="0.2">
      <c r="A625" s="41"/>
      <c r="B625" s="2"/>
      <c r="E625" s="279"/>
      <c r="F625" s="280"/>
      <c r="G625" s="45"/>
      <c r="H625" s="45"/>
      <c r="I625" s="278"/>
      <c r="J625" s="45"/>
      <c r="K625" s="66"/>
      <c r="L625" s="66"/>
    </row>
    <row r="626" spans="1:12" x14ac:dyDescent="0.2">
      <c r="A626" s="41"/>
      <c r="B626" s="2"/>
      <c r="E626" s="279"/>
      <c r="F626" s="280"/>
      <c r="G626" s="45"/>
      <c r="H626" s="45"/>
      <c r="I626" s="278"/>
      <c r="J626" s="45"/>
      <c r="K626" s="66"/>
      <c r="L626" s="66"/>
    </row>
    <row r="627" spans="1:12" x14ac:dyDescent="0.2">
      <c r="A627" s="41"/>
      <c r="B627" s="2"/>
      <c r="E627" s="279"/>
      <c r="F627" s="280"/>
      <c r="G627" s="45"/>
      <c r="H627" s="45"/>
      <c r="I627" s="278"/>
      <c r="J627" s="45"/>
      <c r="K627" s="66"/>
      <c r="L627" s="66"/>
    </row>
    <row r="628" spans="1:12" x14ac:dyDescent="0.2">
      <c r="A628" s="41"/>
      <c r="B628" s="2"/>
      <c r="E628" s="279"/>
      <c r="F628" s="280"/>
      <c r="G628" s="45"/>
      <c r="H628" s="45"/>
      <c r="I628" s="278"/>
      <c r="J628" s="45"/>
      <c r="K628" s="66"/>
      <c r="L628" s="66"/>
    </row>
    <row r="629" spans="1:12" x14ac:dyDescent="0.2">
      <c r="A629" s="41"/>
      <c r="B629" s="2"/>
      <c r="E629" s="279"/>
      <c r="F629" s="280"/>
      <c r="G629" s="45"/>
      <c r="H629" s="45"/>
      <c r="I629" s="278"/>
      <c r="J629" s="45"/>
      <c r="K629" s="66"/>
      <c r="L629" s="66"/>
    </row>
    <row r="630" spans="1:12" x14ac:dyDescent="0.2">
      <c r="A630" s="41"/>
      <c r="B630" s="2"/>
      <c r="E630" s="279"/>
      <c r="F630" s="280"/>
      <c r="G630" s="45"/>
      <c r="H630" s="45"/>
      <c r="I630" s="278"/>
      <c r="J630" s="45"/>
      <c r="K630" s="66"/>
      <c r="L630" s="66"/>
    </row>
    <row r="631" spans="1:12" x14ac:dyDescent="0.2">
      <c r="A631" s="41"/>
      <c r="B631" s="2"/>
      <c r="E631" s="279"/>
      <c r="F631" s="280"/>
      <c r="G631" s="45"/>
      <c r="H631" s="45"/>
      <c r="I631" s="278"/>
      <c r="J631" s="45"/>
      <c r="K631" s="66"/>
      <c r="L631" s="66"/>
    </row>
    <row r="632" spans="1:12" x14ac:dyDescent="0.2">
      <c r="A632" s="41"/>
      <c r="B632" s="2"/>
      <c r="E632" s="279"/>
      <c r="F632" s="280"/>
      <c r="G632" s="45"/>
      <c r="H632" s="45"/>
      <c r="I632" s="278"/>
      <c r="J632" s="45"/>
      <c r="K632" s="66"/>
      <c r="L632" s="66"/>
    </row>
    <row r="633" spans="1:12" x14ac:dyDescent="0.2">
      <c r="A633" s="41"/>
      <c r="B633" s="2"/>
      <c r="E633" s="279"/>
      <c r="F633" s="280"/>
      <c r="G633" s="45"/>
      <c r="H633" s="45"/>
      <c r="I633" s="278"/>
      <c r="J633" s="45"/>
      <c r="K633" s="66"/>
      <c r="L633" s="66"/>
    </row>
    <row r="634" spans="1:12" x14ac:dyDescent="0.2">
      <c r="A634" s="41"/>
      <c r="B634" s="2"/>
      <c r="E634" s="279"/>
      <c r="F634" s="280"/>
      <c r="G634" s="45"/>
      <c r="H634" s="45"/>
      <c r="I634" s="278"/>
      <c r="J634" s="45"/>
      <c r="K634" s="66"/>
      <c r="L634" s="66"/>
    </row>
    <row r="635" spans="1:12" x14ac:dyDescent="0.2">
      <c r="A635" s="41"/>
      <c r="B635" s="2"/>
      <c r="E635" s="279"/>
      <c r="F635" s="280"/>
      <c r="G635" s="45"/>
      <c r="H635" s="45"/>
      <c r="I635" s="278"/>
      <c r="J635" s="45"/>
      <c r="K635" s="66"/>
      <c r="L635" s="66"/>
    </row>
    <row r="636" spans="1:12" x14ac:dyDescent="0.2">
      <c r="A636" s="41"/>
      <c r="B636" s="2"/>
      <c r="E636" s="279"/>
      <c r="F636" s="280"/>
      <c r="G636" s="45"/>
      <c r="H636" s="45"/>
      <c r="I636" s="278"/>
      <c r="J636" s="45"/>
      <c r="K636" s="66"/>
      <c r="L636" s="66"/>
    </row>
    <row r="637" spans="1:12" x14ac:dyDescent="0.2">
      <c r="A637" s="41"/>
      <c r="B637" s="2"/>
      <c r="E637" s="279"/>
      <c r="F637" s="280"/>
      <c r="G637" s="45"/>
      <c r="H637" s="45"/>
      <c r="I637" s="278"/>
      <c r="J637" s="45"/>
      <c r="K637" s="66"/>
      <c r="L637" s="66"/>
    </row>
    <row r="638" spans="1:12" x14ac:dyDescent="0.2">
      <c r="A638" s="41"/>
      <c r="B638" s="2"/>
      <c r="E638" s="279"/>
      <c r="F638" s="280"/>
      <c r="G638" s="45"/>
      <c r="H638" s="45"/>
      <c r="I638" s="278"/>
      <c r="J638" s="45"/>
      <c r="K638" s="66"/>
      <c r="L638" s="66"/>
    </row>
    <row r="639" spans="1:12" x14ac:dyDescent="0.2">
      <c r="A639" s="41"/>
      <c r="B639" s="2"/>
      <c r="E639" s="279"/>
      <c r="F639" s="280"/>
      <c r="G639" s="45"/>
      <c r="H639" s="45"/>
      <c r="I639" s="278"/>
      <c r="J639" s="45"/>
      <c r="K639" s="66"/>
      <c r="L639" s="66"/>
    </row>
    <row r="640" spans="1:12" x14ac:dyDescent="0.2">
      <c r="A640" s="41"/>
      <c r="B640" s="2"/>
      <c r="E640" s="279"/>
      <c r="F640" s="280"/>
      <c r="G640" s="45"/>
      <c r="H640" s="45"/>
      <c r="I640" s="278"/>
      <c r="J640" s="45"/>
      <c r="K640" s="66"/>
      <c r="L640" s="66"/>
    </row>
    <row r="641" spans="1:12" x14ac:dyDescent="0.2">
      <c r="A641" s="41"/>
      <c r="B641" s="2"/>
      <c r="E641" s="279"/>
      <c r="F641" s="280"/>
      <c r="G641" s="45"/>
      <c r="H641" s="45"/>
      <c r="I641" s="278"/>
      <c r="J641" s="45"/>
      <c r="K641" s="66"/>
      <c r="L641" s="66"/>
    </row>
    <row r="642" spans="1:12" x14ac:dyDescent="0.2">
      <c r="A642" s="41"/>
      <c r="B642" s="2"/>
      <c r="E642" s="279"/>
      <c r="F642" s="280"/>
      <c r="G642" s="45"/>
      <c r="H642" s="45"/>
      <c r="I642" s="278"/>
      <c r="J642" s="45"/>
      <c r="K642" s="66"/>
      <c r="L642" s="66"/>
    </row>
    <row r="643" spans="1:12" x14ac:dyDescent="0.2">
      <c r="A643" s="41"/>
      <c r="B643" s="2"/>
      <c r="E643" s="279"/>
      <c r="F643" s="280"/>
      <c r="G643" s="45"/>
      <c r="H643" s="45"/>
      <c r="I643" s="278"/>
      <c r="J643" s="45"/>
      <c r="K643" s="66"/>
      <c r="L643" s="66"/>
    </row>
    <row r="644" spans="1:12" x14ac:dyDescent="0.2">
      <c r="A644" s="41"/>
      <c r="B644" s="2"/>
      <c r="E644" s="279"/>
      <c r="F644" s="280"/>
      <c r="G644" s="45"/>
      <c r="H644" s="45"/>
      <c r="I644" s="278"/>
      <c r="J644" s="45"/>
      <c r="K644" s="66"/>
      <c r="L644" s="66"/>
    </row>
    <row r="645" spans="1:12" x14ac:dyDescent="0.2">
      <c r="A645" s="41"/>
      <c r="B645" s="2"/>
      <c r="E645" s="279"/>
      <c r="F645" s="280"/>
      <c r="G645" s="45"/>
      <c r="H645" s="45"/>
      <c r="I645" s="278"/>
      <c r="J645" s="45"/>
      <c r="K645" s="66"/>
      <c r="L645" s="66"/>
    </row>
    <row r="646" spans="1:12" x14ac:dyDescent="0.2">
      <c r="A646" s="41"/>
      <c r="B646" s="2"/>
      <c r="E646" s="279"/>
      <c r="F646" s="280"/>
      <c r="G646" s="45"/>
      <c r="H646" s="45"/>
      <c r="I646" s="278"/>
      <c r="J646" s="45"/>
      <c r="K646" s="66"/>
      <c r="L646" s="66"/>
    </row>
    <row r="647" spans="1:12" x14ac:dyDescent="0.2">
      <c r="A647" s="41"/>
      <c r="B647" s="2"/>
      <c r="E647" s="279"/>
      <c r="F647" s="280"/>
      <c r="G647" s="45"/>
      <c r="H647" s="45"/>
      <c r="I647" s="278"/>
      <c r="J647" s="45"/>
      <c r="K647" s="66"/>
      <c r="L647" s="66"/>
    </row>
    <row r="648" spans="1:12" x14ac:dyDescent="0.2">
      <c r="A648" s="41"/>
      <c r="B648" s="2"/>
      <c r="E648" s="279"/>
      <c r="F648" s="280"/>
      <c r="G648" s="45"/>
      <c r="H648" s="45"/>
      <c r="I648" s="278"/>
      <c r="J648" s="45"/>
      <c r="K648" s="66"/>
      <c r="L648" s="66"/>
    </row>
    <row r="649" spans="1:12" x14ac:dyDescent="0.2">
      <c r="A649" s="41"/>
      <c r="B649" s="2"/>
      <c r="E649" s="279"/>
      <c r="F649" s="280"/>
      <c r="G649" s="45"/>
      <c r="H649" s="45"/>
      <c r="I649" s="278"/>
      <c r="J649" s="45"/>
      <c r="K649" s="66"/>
      <c r="L649" s="66"/>
    </row>
    <row r="650" spans="1:12" x14ac:dyDescent="0.2">
      <c r="A650" s="41"/>
      <c r="B650" s="2"/>
      <c r="E650" s="279"/>
      <c r="F650" s="280"/>
      <c r="G650" s="45"/>
      <c r="H650" s="45"/>
      <c r="I650" s="278"/>
      <c r="J650" s="45"/>
      <c r="K650" s="66"/>
      <c r="L650" s="66"/>
    </row>
    <row r="651" spans="1:12" x14ac:dyDescent="0.2">
      <c r="A651" s="41"/>
      <c r="B651" s="2"/>
      <c r="E651" s="279"/>
      <c r="F651" s="280"/>
      <c r="G651" s="45"/>
      <c r="H651" s="45"/>
      <c r="I651" s="278"/>
      <c r="J651" s="45"/>
      <c r="K651" s="66"/>
      <c r="L651" s="66"/>
    </row>
    <row r="652" spans="1:12" x14ac:dyDescent="0.2">
      <c r="A652" s="41"/>
      <c r="B652" s="2"/>
      <c r="E652" s="279"/>
      <c r="F652" s="280"/>
      <c r="G652" s="45"/>
      <c r="H652" s="45"/>
      <c r="I652" s="278"/>
      <c r="J652" s="45"/>
      <c r="K652" s="66"/>
      <c r="L652" s="66"/>
    </row>
    <row r="653" spans="1:12" x14ac:dyDescent="0.2">
      <c r="A653" s="41"/>
      <c r="B653" s="2"/>
      <c r="E653" s="279"/>
      <c r="F653" s="280"/>
      <c r="G653" s="45"/>
      <c r="H653" s="45"/>
      <c r="I653" s="278"/>
      <c r="J653" s="45"/>
      <c r="K653" s="66"/>
      <c r="L653" s="66"/>
    </row>
    <row r="654" spans="1:12" x14ac:dyDescent="0.2">
      <c r="A654" s="41"/>
      <c r="B654" s="2"/>
      <c r="E654" s="279"/>
      <c r="F654" s="280"/>
      <c r="G654" s="45"/>
      <c r="H654" s="45"/>
      <c r="I654" s="278"/>
      <c r="J654" s="45"/>
      <c r="K654" s="66"/>
      <c r="L654" s="66"/>
    </row>
    <row r="655" spans="1:12" x14ac:dyDescent="0.2">
      <c r="A655" s="41"/>
      <c r="B655" s="2"/>
      <c r="E655" s="279"/>
      <c r="F655" s="280"/>
      <c r="G655" s="45"/>
      <c r="H655" s="45"/>
      <c r="I655" s="278"/>
      <c r="J655" s="45"/>
      <c r="K655" s="66"/>
      <c r="L655" s="66"/>
    </row>
    <row r="656" spans="1:12" x14ac:dyDescent="0.2">
      <c r="A656" s="41"/>
      <c r="B656" s="2"/>
      <c r="E656" s="279"/>
      <c r="F656" s="280"/>
      <c r="G656" s="45"/>
      <c r="H656" s="45"/>
      <c r="I656" s="278"/>
      <c r="J656" s="45"/>
      <c r="K656" s="66"/>
      <c r="L656" s="66"/>
    </row>
    <row r="657" spans="1:12" x14ac:dyDescent="0.2">
      <c r="A657" s="41"/>
      <c r="B657" s="2"/>
      <c r="E657" s="279"/>
      <c r="F657" s="280"/>
      <c r="G657" s="45"/>
      <c r="H657" s="45"/>
      <c r="I657" s="278"/>
      <c r="J657" s="45"/>
      <c r="K657" s="66"/>
      <c r="L657" s="66"/>
    </row>
    <row r="658" spans="1:12" x14ac:dyDescent="0.2">
      <c r="A658" s="41"/>
      <c r="B658" s="2"/>
      <c r="E658" s="279"/>
      <c r="F658" s="280"/>
      <c r="G658" s="45"/>
      <c r="H658" s="45"/>
      <c r="I658" s="278"/>
      <c r="J658" s="45"/>
      <c r="K658" s="66"/>
      <c r="L658" s="66"/>
    </row>
    <row r="659" spans="1:12" x14ac:dyDescent="0.2">
      <c r="A659" s="41"/>
      <c r="B659" s="2"/>
      <c r="E659" s="279"/>
      <c r="F659" s="280"/>
      <c r="G659" s="45"/>
      <c r="H659" s="45"/>
      <c r="I659" s="278"/>
      <c r="J659" s="45"/>
      <c r="K659" s="66"/>
      <c r="L659" s="66"/>
    </row>
    <row r="660" spans="1:12" x14ac:dyDescent="0.2">
      <c r="A660" s="41"/>
      <c r="B660" s="2"/>
      <c r="E660" s="279"/>
      <c r="F660" s="280"/>
      <c r="G660" s="45"/>
      <c r="H660" s="45"/>
      <c r="I660" s="278"/>
      <c r="J660" s="45"/>
      <c r="K660" s="66"/>
      <c r="L660" s="66"/>
    </row>
    <row r="661" spans="1:12" x14ac:dyDescent="0.2">
      <c r="A661" s="41"/>
      <c r="B661" s="2"/>
      <c r="E661" s="279"/>
      <c r="F661" s="280"/>
      <c r="G661" s="45"/>
      <c r="H661" s="45"/>
      <c r="I661" s="278"/>
      <c r="J661" s="45"/>
      <c r="K661" s="66"/>
      <c r="L661" s="66"/>
    </row>
    <row r="662" spans="1:12" x14ac:dyDescent="0.2">
      <c r="A662" s="41"/>
      <c r="B662" s="2"/>
      <c r="E662" s="279"/>
      <c r="F662" s="280"/>
      <c r="G662" s="45"/>
      <c r="H662" s="45"/>
      <c r="I662" s="278"/>
      <c r="J662" s="45"/>
      <c r="K662" s="66"/>
      <c r="L662" s="66"/>
    </row>
    <row r="663" spans="1:12" x14ac:dyDescent="0.2">
      <c r="A663" s="41"/>
      <c r="B663" s="2"/>
      <c r="E663" s="279"/>
      <c r="F663" s="280"/>
      <c r="G663" s="45"/>
      <c r="H663" s="45"/>
      <c r="I663" s="278"/>
      <c r="J663" s="45"/>
      <c r="K663" s="66"/>
      <c r="L663" s="66"/>
    </row>
    <row r="664" spans="1:12" x14ac:dyDescent="0.2">
      <c r="A664" s="41"/>
      <c r="B664" s="2"/>
      <c r="E664" s="279"/>
      <c r="F664" s="280"/>
      <c r="G664" s="45"/>
      <c r="H664" s="45"/>
      <c r="I664" s="278"/>
      <c r="J664" s="45"/>
      <c r="K664" s="66"/>
      <c r="L664" s="66"/>
    </row>
    <row r="665" spans="1:12" x14ac:dyDescent="0.2">
      <c r="A665" s="41"/>
      <c r="B665" s="2"/>
      <c r="E665" s="279"/>
      <c r="F665" s="280"/>
      <c r="G665" s="45"/>
      <c r="H665" s="45"/>
      <c r="I665" s="278"/>
      <c r="J665" s="45"/>
      <c r="K665" s="66"/>
      <c r="L665" s="66"/>
    </row>
    <row r="666" spans="1:12" x14ac:dyDescent="0.2">
      <c r="A666" s="41"/>
      <c r="B666" s="2"/>
      <c r="E666" s="279"/>
      <c r="F666" s="280"/>
      <c r="G666" s="45"/>
      <c r="H666" s="45"/>
      <c r="I666" s="278"/>
      <c r="J666" s="45"/>
      <c r="K666" s="66"/>
      <c r="L666" s="66"/>
    </row>
    <row r="667" spans="1:12" x14ac:dyDescent="0.2">
      <c r="A667" s="41"/>
      <c r="B667" s="2"/>
      <c r="E667" s="279"/>
      <c r="F667" s="280"/>
      <c r="G667" s="45"/>
      <c r="H667" s="45"/>
      <c r="I667" s="278"/>
      <c r="J667" s="45"/>
      <c r="K667" s="66"/>
      <c r="L667" s="66"/>
    </row>
    <row r="668" spans="1:12" x14ac:dyDescent="0.2">
      <c r="A668" s="41"/>
      <c r="B668" s="2"/>
      <c r="E668" s="279"/>
      <c r="F668" s="280"/>
      <c r="G668" s="45"/>
      <c r="H668" s="45"/>
      <c r="I668" s="278"/>
      <c r="J668" s="45"/>
      <c r="K668" s="66"/>
      <c r="L668" s="66"/>
    </row>
    <row r="669" spans="1:12" x14ac:dyDescent="0.2">
      <c r="A669" s="41"/>
      <c r="B669" s="2"/>
      <c r="E669" s="279"/>
      <c r="F669" s="280"/>
      <c r="G669" s="45"/>
      <c r="H669" s="45"/>
      <c r="I669" s="278"/>
      <c r="J669" s="45"/>
      <c r="K669" s="66"/>
      <c r="L669" s="66"/>
    </row>
    <row r="670" spans="1:12" x14ac:dyDescent="0.2">
      <c r="A670" s="41"/>
      <c r="B670" s="2"/>
      <c r="E670" s="279"/>
      <c r="F670" s="280"/>
      <c r="G670" s="45"/>
      <c r="H670" s="45"/>
      <c r="I670" s="278"/>
      <c r="J670" s="45"/>
      <c r="K670" s="66"/>
      <c r="L670" s="66"/>
    </row>
    <row r="671" spans="1:12" x14ac:dyDescent="0.2">
      <c r="A671" s="41"/>
      <c r="B671" s="2"/>
      <c r="E671" s="279"/>
      <c r="F671" s="280"/>
      <c r="G671" s="45"/>
      <c r="H671" s="45"/>
      <c r="I671" s="278"/>
      <c r="J671" s="45"/>
      <c r="K671" s="66"/>
      <c r="L671" s="66"/>
    </row>
    <row r="672" spans="1:12" x14ac:dyDescent="0.2">
      <c r="A672" s="41"/>
      <c r="B672" s="2"/>
      <c r="E672" s="279"/>
      <c r="F672" s="280"/>
      <c r="G672" s="45"/>
      <c r="H672" s="45"/>
      <c r="I672" s="278"/>
      <c r="J672" s="45"/>
      <c r="K672" s="66"/>
      <c r="L672" s="66"/>
    </row>
    <row r="673" spans="1:12" x14ac:dyDescent="0.2">
      <c r="A673" s="41"/>
      <c r="B673" s="2"/>
      <c r="E673" s="279"/>
      <c r="F673" s="280"/>
      <c r="G673" s="45"/>
      <c r="H673" s="45"/>
      <c r="I673" s="278"/>
      <c r="J673" s="45"/>
      <c r="K673" s="66"/>
      <c r="L673" s="66"/>
    </row>
    <row r="674" spans="1:12" x14ac:dyDescent="0.2">
      <c r="A674" s="41"/>
      <c r="B674" s="2"/>
      <c r="E674" s="279"/>
      <c r="F674" s="280"/>
      <c r="G674" s="45"/>
      <c r="H674" s="45"/>
      <c r="I674" s="278"/>
      <c r="J674" s="45"/>
      <c r="K674" s="66"/>
      <c r="L674" s="66"/>
    </row>
    <row r="675" spans="1:12" x14ac:dyDescent="0.2">
      <c r="A675" s="41"/>
      <c r="B675" s="2"/>
      <c r="E675" s="279"/>
      <c r="F675" s="280"/>
      <c r="G675" s="45"/>
      <c r="H675" s="45"/>
      <c r="I675" s="278"/>
      <c r="J675" s="45"/>
      <c r="K675" s="66"/>
      <c r="L675" s="66"/>
    </row>
    <row r="676" spans="1:12" x14ac:dyDescent="0.2">
      <c r="A676" s="41"/>
      <c r="B676" s="2"/>
      <c r="E676" s="279"/>
      <c r="F676" s="280"/>
      <c r="G676" s="45"/>
      <c r="H676" s="45"/>
      <c r="I676" s="278"/>
      <c r="J676" s="45"/>
      <c r="K676" s="66"/>
      <c r="L676" s="66"/>
    </row>
    <row r="677" spans="1:12" x14ac:dyDescent="0.2">
      <c r="A677" s="41"/>
      <c r="B677" s="2"/>
      <c r="E677" s="279"/>
      <c r="F677" s="280"/>
      <c r="G677" s="45"/>
      <c r="H677" s="45"/>
      <c r="I677" s="278"/>
      <c r="J677" s="45"/>
      <c r="K677" s="66"/>
      <c r="L677" s="66"/>
    </row>
    <row r="678" spans="1:12" x14ac:dyDescent="0.2">
      <c r="A678" s="41"/>
      <c r="B678" s="2"/>
      <c r="E678" s="279"/>
      <c r="F678" s="280"/>
      <c r="G678" s="45"/>
      <c r="H678" s="45"/>
      <c r="I678" s="278"/>
      <c r="J678" s="45"/>
      <c r="K678" s="66"/>
      <c r="L678" s="66"/>
    </row>
    <row r="679" spans="1:12" x14ac:dyDescent="0.2">
      <c r="A679" s="41"/>
      <c r="B679" s="2"/>
      <c r="E679" s="279"/>
      <c r="F679" s="280"/>
      <c r="G679" s="45"/>
      <c r="H679" s="45"/>
      <c r="I679" s="278"/>
      <c r="J679" s="45"/>
      <c r="K679" s="66"/>
      <c r="L679" s="66"/>
    </row>
    <row r="680" spans="1:12" x14ac:dyDescent="0.2">
      <c r="A680" s="41"/>
      <c r="B680" s="2"/>
      <c r="E680" s="279"/>
      <c r="F680" s="280"/>
      <c r="G680" s="45"/>
      <c r="H680" s="45"/>
      <c r="I680" s="278"/>
      <c r="J680" s="45"/>
      <c r="K680" s="66"/>
      <c r="L680" s="66"/>
    </row>
    <row r="681" spans="1:12" x14ac:dyDescent="0.2">
      <c r="A681" s="41"/>
      <c r="B681" s="2"/>
      <c r="E681" s="279"/>
      <c r="F681" s="280"/>
      <c r="G681" s="45"/>
      <c r="H681" s="45"/>
      <c r="I681" s="278"/>
      <c r="J681" s="45"/>
      <c r="K681" s="66"/>
      <c r="L681" s="66"/>
    </row>
    <row r="682" spans="1:12" x14ac:dyDescent="0.2">
      <c r="A682" s="41"/>
      <c r="B682" s="2"/>
      <c r="E682" s="279"/>
      <c r="F682" s="280"/>
      <c r="G682" s="45"/>
      <c r="H682" s="45"/>
      <c r="I682" s="278"/>
      <c r="J682" s="45"/>
      <c r="K682" s="66"/>
      <c r="L682" s="66"/>
    </row>
    <row r="683" spans="1:12" x14ac:dyDescent="0.2">
      <c r="A683" s="41"/>
      <c r="B683" s="2"/>
      <c r="E683" s="279"/>
      <c r="F683" s="280"/>
      <c r="G683" s="45"/>
      <c r="H683" s="45"/>
      <c r="I683" s="278"/>
      <c r="J683" s="45"/>
      <c r="K683" s="66"/>
      <c r="L683" s="66"/>
    </row>
    <row r="684" spans="1:12" x14ac:dyDescent="0.2">
      <c r="A684" s="41"/>
      <c r="B684" s="2"/>
      <c r="E684" s="279"/>
      <c r="F684" s="280"/>
      <c r="G684" s="45"/>
      <c r="H684" s="45"/>
      <c r="I684" s="278"/>
      <c r="J684" s="45"/>
      <c r="K684" s="66"/>
      <c r="L684" s="66"/>
    </row>
    <row r="685" spans="1:12" x14ac:dyDescent="0.2">
      <c r="A685" s="41"/>
      <c r="B685" s="2"/>
      <c r="E685" s="279"/>
      <c r="F685" s="280"/>
      <c r="G685" s="45"/>
      <c r="H685" s="45"/>
      <c r="I685" s="278"/>
      <c r="J685" s="45"/>
      <c r="K685" s="66"/>
      <c r="L685" s="66"/>
    </row>
    <row r="686" spans="1:12" x14ac:dyDescent="0.2">
      <c r="A686" s="41"/>
      <c r="B686" s="2"/>
      <c r="E686" s="279"/>
      <c r="F686" s="280"/>
      <c r="G686" s="45"/>
      <c r="H686" s="45"/>
      <c r="I686" s="278"/>
      <c r="J686" s="45"/>
      <c r="K686" s="66"/>
      <c r="L686" s="66"/>
    </row>
    <row r="687" spans="1:12" x14ac:dyDescent="0.2">
      <c r="A687" s="41"/>
      <c r="B687" s="2"/>
      <c r="E687" s="279"/>
      <c r="F687" s="280"/>
      <c r="G687" s="45"/>
      <c r="H687" s="45"/>
      <c r="I687" s="278"/>
      <c r="J687" s="45"/>
      <c r="K687" s="66"/>
      <c r="L687" s="66"/>
    </row>
    <row r="688" spans="1:12" x14ac:dyDescent="0.2">
      <c r="A688" s="41"/>
      <c r="B688" s="2"/>
      <c r="E688" s="279"/>
      <c r="F688" s="280"/>
      <c r="G688" s="45"/>
      <c r="H688" s="45"/>
      <c r="I688" s="278"/>
      <c r="J688" s="45"/>
      <c r="K688" s="66"/>
      <c r="L688" s="66"/>
    </row>
    <row r="689" spans="1:12" x14ac:dyDescent="0.2">
      <c r="A689" s="41"/>
      <c r="B689" s="2"/>
      <c r="E689" s="279"/>
      <c r="F689" s="280"/>
      <c r="G689" s="45"/>
      <c r="H689" s="45"/>
      <c r="I689" s="278"/>
      <c r="J689" s="45"/>
      <c r="K689" s="66"/>
      <c r="L689" s="66"/>
    </row>
    <row r="690" spans="1:12" x14ac:dyDescent="0.2">
      <c r="A690" s="41"/>
      <c r="B690" s="2"/>
      <c r="E690" s="279"/>
      <c r="F690" s="280"/>
      <c r="G690" s="45"/>
      <c r="H690" s="45"/>
      <c r="I690" s="278"/>
      <c r="J690" s="45"/>
      <c r="K690" s="66"/>
      <c r="L690" s="66"/>
    </row>
    <row r="691" spans="1:12" x14ac:dyDescent="0.2">
      <c r="A691" s="41"/>
      <c r="B691" s="2"/>
      <c r="E691" s="279"/>
      <c r="F691" s="280"/>
      <c r="G691" s="45"/>
      <c r="H691" s="45"/>
      <c r="I691" s="278"/>
      <c r="J691" s="45"/>
      <c r="K691" s="66"/>
      <c r="L691" s="66"/>
    </row>
    <row r="692" spans="1:12" x14ac:dyDescent="0.2">
      <c r="A692" s="41"/>
      <c r="B692" s="2"/>
      <c r="E692" s="279"/>
      <c r="F692" s="280"/>
      <c r="G692" s="45"/>
      <c r="H692" s="45"/>
      <c r="I692" s="278"/>
      <c r="J692" s="45"/>
      <c r="K692" s="66"/>
      <c r="L692" s="66"/>
    </row>
    <row r="693" spans="1:12" x14ac:dyDescent="0.2">
      <c r="A693" s="41"/>
      <c r="B693" s="2"/>
      <c r="E693" s="279"/>
      <c r="F693" s="280"/>
      <c r="G693" s="45"/>
      <c r="H693" s="45"/>
      <c r="I693" s="278"/>
      <c r="J693" s="45"/>
      <c r="K693" s="66"/>
      <c r="L693" s="66"/>
    </row>
    <row r="694" spans="1:12" x14ac:dyDescent="0.2">
      <c r="A694" s="41"/>
      <c r="B694" s="2"/>
      <c r="E694" s="279"/>
      <c r="F694" s="280"/>
      <c r="G694" s="45"/>
      <c r="H694" s="45"/>
      <c r="I694" s="278"/>
      <c r="J694" s="45"/>
      <c r="K694" s="66"/>
      <c r="L694" s="66"/>
    </row>
    <row r="695" spans="1:12" x14ac:dyDescent="0.2">
      <c r="A695" s="41"/>
      <c r="B695" s="2"/>
      <c r="E695" s="279"/>
      <c r="F695" s="280"/>
      <c r="G695" s="45"/>
      <c r="H695" s="45"/>
      <c r="I695" s="278"/>
      <c r="J695" s="45"/>
      <c r="K695" s="66"/>
      <c r="L695" s="66"/>
    </row>
    <row r="696" spans="1:12" x14ac:dyDescent="0.2">
      <c r="A696" s="41"/>
      <c r="B696" s="2"/>
      <c r="E696" s="279"/>
      <c r="F696" s="280"/>
      <c r="G696" s="45"/>
      <c r="H696" s="45"/>
      <c r="I696" s="278"/>
      <c r="J696" s="45"/>
      <c r="K696" s="66"/>
      <c r="L696" s="66"/>
    </row>
    <row r="697" spans="1:12" x14ac:dyDescent="0.2">
      <c r="A697" s="41"/>
      <c r="B697" s="2"/>
      <c r="E697" s="279"/>
      <c r="F697" s="280"/>
      <c r="G697" s="45"/>
      <c r="H697" s="45"/>
      <c r="I697" s="278"/>
      <c r="J697" s="45"/>
      <c r="K697" s="66"/>
      <c r="L697" s="66"/>
    </row>
    <row r="698" spans="1:12" x14ac:dyDescent="0.2">
      <c r="A698" s="41"/>
      <c r="B698" s="2"/>
      <c r="E698" s="279"/>
      <c r="F698" s="280"/>
      <c r="G698" s="45"/>
      <c r="H698" s="45"/>
      <c r="I698" s="278"/>
      <c r="J698" s="45"/>
      <c r="K698" s="66"/>
      <c r="L698" s="66"/>
    </row>
    <row r="699" spans="1:12" x14ac:dyDescent="0.2">
      <c r="A699" s="41"/>
      <c r="B699" s="2"/>
      <c r="E699" s="279"/>
      <c r="F699" s="280"/>
      <c r="G699" s="45"/>
      <c r="H699" s="45"/>
      <c r="I699" s="278"/>
      <c r="J699" s="45"/>
      <c r="K699" s="66"/>
      <c r="L699" s="66"/>
    </row>
    <row r="700" spans="1:12" x14ac:dyDescent="0.2">
      <c r="A700" s="41"/>
      <c r="B700" s="2"/>
      <c r="E700" s="279"/>
      <c r="F700" s="280"/>
      <c r="G700" s="45"/>
      <c r="H700" s="45"/>
      <c r="I700" s="278"/>
      <c r="J700" s="45"/>
      <c r="K700" s="66"/>
      <c r="L700" s="66"/>
    </row>
    <row r="701" spans="1:12" x14ac:dyDescent="0.2">
      <c r="A701" s="41"/>
      <c r="B701" s="2"/>
      <c r="E701" s="279"/>
      <c r="F701" s="280"/>
      <c r="G701" s="45"/>
      <c r="H701" s="45"/>
      <c r="I701" s="278"/>
      <c r="J701" s="45"/>
      <c r="K701" s="66"/>
      <c r="L701" s="66"/>
    </row>
    <row r="702" spans="1:12" x14ac:dyDescent="0.2">
      <c r="A702" s="41"/>
      <c r="B702" s="2"/>
      <c r="E702" s="279"/>
      <c r="F702" s="280"/>
      <c r="G702" s="45"/>
      <c r="H702" s="45"/>
      <c r="I702" s="278"/>
      <c r="J702" s="45"/>
      <c r="K702" s="66"/>
      <c r="L702" s="66"/>
    </row>
    <row r="703" spans="1:12" x14ac:dyDescent="0.2">
      <c r="A703" s="41"/>
      <c r="B703" s="2"/>
      <c r="E703" s="279"/>
      <c r="F703" s="280"/>
      <c r="G703" s="45"/>
      <c r="H703" s="45"/>
      <c r="I703" s="278"/>
      <c r="J703" s="45"/>
      <c r="K703" s="66"/>
      <c r="L703" s="66"/>
    </row>
    <row r="704" spans="1:12" x14ac:dyDescent="0.2">
      <c r="A704" s="41"/>
      <c r="B704" s="2"/>
      <c r="E704" s="279"/>
      <c r="F704" s="280"/>
      <c r="G704" s="45"/>
      <c r="H704" s="45"/>
      <c r="I704" s="278"/>
      <c r="J704" s="45"/>
      <c r="K704" s="66"/>
      <c r="L704" s="66"/>
    </row>
    <row r="705" spans="1:12" x14ac:dyDescent="0.2">
      <c r="A705" s="41"/>
      <c r="B705" s="2"/>
      <c r="E705" s="279"/>
      <c r="F705" s="280"/>
      <c r="G705" s="45"/>
      <c r="H705" s="45"/>
      <c r="I705" s="278"/>
      <c r="J705" s="45"/>
      <c r="K705" s="66"/>
      <c r="L705" s="66"/>
    </row>
    <row r="706" spans="1:12" x14ac:dyDescent="0.2">
      <c r="A706" s="41"/>
      <c r="B706" s="2"/>
      <c r="E706" s="279"/>
      <c r="F706" s="280"/>
      <c r="G706" s="45"/>
      <c r="H706" s="45"/>
      <c r="I706" s="278"/>
      <c r="J706" s="45"/>
      <c r="K706" s="66"/>
      <c r="L706" s="66"/>
    </row>
    <row r="707" spans="1:12" x14ac:dyDescent="0.2">
      <c r="A707" s="41"/>
      <c r="B707" s="2"/>
      <c r="E707" s="279"/>
      <c r="F707" s="280"/>
      <c r="G707" s="45"/>
      <c r="H707" s="45"/>
      <c r="I707" s="278"/>
      <c r="J707" s="45"/>
      <c r="K707" s="66"/>
      <c r="L707" s="66"/>
    </row>
    <row r="708" spans="1:12" x14ac:dyDescent="0.2">
      <c r="A708" s="41"/>
      <c r="B708" s="2"/>
      <c r="E708" s="279"/>
      <c r="F708" s="280"/>
      <c r="G708" s="45"/>
      <c r="H708" s="45"/>
      <c r="I708" s="278"/>
      <c r="J708" s="45"/>
      <c r="K708" s="66"/>
      <c r="L708" s="66"/>
    </row>
    <row r="709" spans="1:12" x14ac:dyDescent="0.2">
      <c r="A709" s="41"/>
      <c r="B709" s="2"/>
      <c r="E709" s="279"/>
      <c r="F709" s="280"/>
      <c r="G709" s="45"/>
      <c r="H709" s="45"/>
      <c r="I709" s="278"/>
      <c r="J709" s="45"/>
      <c r="K709" s="66"/>
      <c r="L709" s="66"/>
    </row>
    <row r="710" spans="1:12" x14ac:dyDescent="0.2">
      <c r="A710" s="41"/>
      <c r="B710" s="2"/>
      <c r="E710" s="279"/>
      <c r="F710" s="280"/>
      <c r="G710" s="45"/>
      <c r="H710" s="45"/>
      <c r="I710" s="278"/>
      <c r="J710" s="45"/>
      <c r="K710" s="66"/>
      <c r="L710" s="66"/>
    </row>
    <row r="711" spans="1:12" x14ac:dyDescent="0.2">
      <c r="A711" s="41"/>
      <c r="B711" s="2"/>
      <c r="E711" s="279"/>
      <c r="F711" s="280"/>
      <c r="G711" s="45"/>
      <c r="H711" s="45"/>
      <c r="I711" s="278"/>
      <c r="J711" s="45"/>
      <c r="K711" s="66"/>
      <c r="L711" s="66"/>
    </row>
    <row r="712" spans="1:12" x14ac:dyDescent="0.2">
      <c r="A712" s="41"/>
      <c r="B712" s="2"/>
      <c r="E712" s="279"/>
      <c r="F712" s="280"/>
      <c r="G712" s="45"/>
      <c r="H712" s="45"/>
      <c r="I712" s="278"/>
      <c r="J712" s="45"/>
      <c r="K712" s="66"/>
      <c r="L712" s="66"/>
    </row>
    <row r="713" spans="1:12" x14ac:dyDescent="0.2">
      <c r="A713" s="41"/>
      <c r="B713" s="2"/>
      <c r="E713" s="279"/>
      <c r="F713" s="280"/>
      <c r="G713" s="45"/>
      <c r="H713" s="45"/>
      <c r="I713" s="278"/>
      <c r="J713" s="45"/>
      <c r="K713" s="66"/>
      <c r="L713" s="66"/>
    </row>
    <row r="714" spans="1:12" x14ac:dyDescent="0.2">
      <c r="A714" s="41"/>
      <c r="B714" s="2"/>
      <c r="E714" s="279"/>
      <c r="F714" s="280"/>
      <c r="G714" s="45"/>
      <c r="H714" s="45"/>
      <c r="I714" s="278"/>
      <c r="J714" s="45"/>
      <c r="K714" s="66"/>
      <c r="L714" s="66"/>
    </row>
    <row r="715" spans="1:12" x14ac:dyDescent="0.2">
      <c r="A715" s="41"/>
      <c r="B715" s="2"/>
      <c r="E715" s="279"/>
      <c r="F715" s="280"/>
      <c r="G715" s="45"/>
      <c r="H715" s="45"/>
      <c r="I715" s="278"/>
      <c r="J715" s="45"/>
      <c r="K715" s="66"/>
      <c r="L715" s="66"/>
    </row>
    <row r="716" spans="1:12" x14ac:dyDescent="0.2">
      <c r="A716" s="41"/>
      <c r="B716" s="2"/>
      <c r="E716" s="279"/>
      <c r="F716" s="280"/>
      <c r="G716" s="45"/>
      <c r="H716" s="45"/>
      <c r="I716" s="278"/>
      <c r="J716" s="45"/>
      <c r="K716" s="66"/>
      <c r="L716" s="66"/>
    </row>
    <row r="717" spans="1:12" x14ac:dyDescent="0.2">
      <c r="A717" s="41"/>
      <c r="B717" s="2"/>
      <c r="E717" s="279"/>
      <c r="F717" s="280"/>
      <c r="G717" s="45"/>
      <c r="H717" s="45"/>
      <c r="I717" s="278"/>
      <c r="J717" s="45"/>
      <c r="K717" s="66"/>
      <c r="L717" s="66"/>
    </row>
    <row r="718" spans="1:12" x14ac:dyDescent="0.2">
      <c r="A718" s="41"/>
      <c r="B718" s="2"/>
      <c r="E718" s="279"/>
      <c r="F718" s="280"/>
      <c r="G718" s="45"/>
      <c r="H718" s="45"/>
      <c r="I718" s="278"/>
      <c r="J718" s="45"/>
      <c r="K718" s="66"/>
      <c r="L718" s="66"/>
    </row>
    <row r="719" spans="1:12" x14ac:dyDescent="0.2">
      <c r="A719" s="41"/>
      <c r="B719" s="2"/>
      <c r="E719" s="279"/>
      <c r="F719" s="280"/>
      <c r="G719" s="45"/>
      <c r="H719" s="45"/>
      <c r="I719" s="278"/>
      <c r="J719" s="45"/>
      <c r="K719" s="66"/>
      <c r="L719" s="66"/>
    </row>
    <row r="720" spans="1:12" x14ac:dyDescent="0.2">
      <c r="A720" s="41"/>
      <c r="B720" s="2"/>
      <c r="E720" s="279"/>
      <c r="F720" s="280"/>
      <c r="G720" s="45"/>
      <c r="H720" s="45"/>
      <c r="I720" s="278"/>
      <c r="J720" s="45"/>
      <c r="K720" s="66"/>
      <c r="L720" s="66"/>
    </row>
    <row r="721" spans="1:12" x14ac:dyDescent="0.2">
      <c r="A721" s="41"/>
      <c r="B721" s="2"/>
      <c r="E721" s="279"/>
      <c r="F721" s="280"/>
      <c r="G721" s="45"/>
      <c r="H721" s="45"/>
      <c r="I721" s="278"/>
      <c r="J721" s="45"/>
      <c r="K721" s="66"/>
      <c r="L721" s="66"/>
    </row>
    <row r="722" spans="1:12" x14ac:dyDescent="0.2">
      <c r="A722" s="41"/>
      <c r="B722" s="2"/>
      <c r="E722" s="279"/>
      <c r="F722" s="280"/>
      <c r="G722" s="45"/>
      <c r="H722" s="45"/>
      <c r="I722" s="278"/>
      <c r="J722" s="45"/>
      <c r="K722" s="66"/>
      <c r="L722" s="66"/>
    </row>
    <row r="723" spans="1:12" x14ac:dyDescent="0.2">
      <c r="A723" s="41"/>
      <c r="B723" s="2"/>
      <c r="E723" s="279"/>
      <c r="F723" s="280"/>
      <c r="G723" s="45"/>
      <c r="H723" s="45"/>
      <c r="I723" s="278"/>
      <c r="J723" s="45"/>
      <c r="K723" s="66"/>
      <c r="L723" s="66"/>
    </row>
    <row r="724" spans="1:12" x14ac:dyDescent="0.2">
      <c r="A724" s="41"/>
      <c r="B724" s="2"/>
      <c r="E724" s="279"/>
      <c r="F724" s="280"/>
      <c r="G724" s="45"/>
      <c r="H724" s="45"/>
      <c r="I724" s="278"/>
      <c r="J724" s="45"/>
      <c r="K724" s="66"/>
      <c r="L724" s="66"/>
    </row>
    <row r="725" spans="1:12" x14ac:dyDescent="0.2">
      <c r="A725" s="41"/>
      <c r="B725" s="2"/>
      <c r="E725" s="279"/>
      <c r="F725" s="280"/>
      <c r="G725" s="45"/>
      <c r="H725" s="45"/>
      <c r="I725" s="278"/>
      <c r="J725" s="45"/>
      <c r="K725" s="66"/>
      <c r="L725" s="66"/>
    </row>
    <row r="726" spans="1:12" x14ac:dyDescent="0.2">
      <c r="A726" s="41"/>
      <c r="B726" s="2"/>
      <c r="E726" s="279"/>
      <c r="F726" s="280"/>
      <c r="G726" s="45"/>
      <c r="H726" s="45"/>
      <c r="I726" s="278"/>
      <c r="J726" s="45"/>
      <c r="K726" s="66"/>
      <c r="L726" s="66"/>
    </row>
    <row r="727" spans="1:12" x14ac:dyDescent="0.2">
      <c r="A727" s="41"/>
      <c r="B727" s="2"/>
      <c r="E727" s="279"/>
      <c r="F727" s="280"/>
      <c r="G727" s="45"/>
      <c r="H727" s="45"/>
      <c r="I727" s="278"/>
      <c r="J727" s="45"/>
      <c r="K727" s="66"/>
      <c r="L727" s="66"/>
    </row>
    <row r="728" spans="1:12" x14ac:dyDescent="0.2">
      <c r="A728" s="41"/>
      <c r="B728" s="2"/>
      <c r="E728" s="279"/>
      <c r="F728" s="280"/>
      <c r="G728" s="45"/>
      <c r="H728" s="45"/>
      <c r="I728" s="278"/>
      <c r="J728" s="45"/>
      <c r="K728" s="66"/>
      <c r="L728" s="66"/>
    </row>
    <row r="729" spans="1:12" x14ac:dyDescent="0.2">
      <c r="A729" s="41"/>
      <c r="B729" s="2"/>
      <c r="E729" s="279"/>
      <c r="F729" s="280"/>
      <c r="G729" s="45"/>
      <c r="H729" s="45"/>
      <c r="I729" s="278"/>
      <c r="J729" s="45"/>
      <c r="K729" s="66"/>
      <c r="L729" s="66"/>
    </row>
    <row r="730" spans="1:12" x14ac:dyDescent="0.2">
      <c r="A730" s="41"/>
      <c r="B730" s="2"/>
      <c r="E730" s="279"/>
      <c r="F730" s="280"/>
      <c r="G730" s="45"/>
      <c r="H730" s="45"/>
      <c r="I730" s="278"/>
      <c r="J730" s="45"/>
      <c r="K730" s="66"/>
      <c r="L730" s="66"/>
    </row>
    <row r="731" spans="1:12" x14ac:dyDescent="0.2">
      <c r="A731" s="41"/>
      <c r="B731" s="2"/>
      <c r="E731" s="279"/>
      <c r="F731" s="280"/>
      <c r="G731" s="45"/>
      <c r="H731" s="45"/>
      <c r="I731" s="278"/>
      <c r="J731" s="45"/>
      <c r="K731" s="66"/>
      <c r="L731" s="66"/>
    </row>
    <row r="732" spans="1:12" x14ac:dyDescent="0.2">
      <c r="A732" s="41"/>
      <c r="B732" s="2"/>
      <c r="E732" s="279"/>
      <c r="F732" s="280"/>
      <c r="G732" s="45"/>
      <c r="H732" s="45"/>
      <c r="I732" s="278"/>
      <c r="J732" s="45"/>
      <c r="K732" s="66"/>
      <c r="L732" s="66"/>
    </row>
    <row r="733" spans="1:12" x14ac:dyDescent="0.2">
      <c r="A733" s="41"/>
      <c r="B733" s="2"/>
      <c r="E733" s="279"/>
      <c r="F733" s="280"/>
      <c r="G733" s="45"/>
      <c r="H733" s="45"/>
      <c r="I733" s="278"/>
      <c r="J733" s="45"/>
      <c r="K733" s="66"/>
      <c r="L733" s="66"/>
    </row>
    <row r="734" spans="1:12" x14ac:dyDescent="0.2">
      <c r="A734" s="41"/>
      <c r="B734" s="2"/>
      <c r="E734" s="279"/>
      <c r="F734" s="280"/>
      <c r="G734" s="45"/>
      <c r="H734" s="45"/>
      <c r="I734" s="278"/>
      <c r="J734" s="45"/>
      <c r="K734" s="66"/>
      <c r="L734" s="66"/>
    </row>
    <row r="735" spans="1:12" x14ac:dyDescent="0.2">
      <c r="A735" s="41"/>
      <c r="B735" s="2"/>
      <c r="E735" s="279"/>
      <c r="F735" s="280"/>
      <c r="G735" s="45"/>
      <c r="H735" s="45"/>
      <c r="I735" s="278"/>
      <c r="J735" s="45"/>
      <c r="K735" s="66"/>
      <c r="L735" s="66"/>
    </row>
    <row r="736" spans="1:12" x14ac:dyDescent="0.2">
      <c r="A736" s="41"/>
      <c r="B736" s="2"/>
      <c r="E736" s="279"/>
      <c r="F736" s="280"/>
      <c r="G736" s="45"/>
      <c r="H736" s="45"/>
      <c r="I736" s="278"/>
      <c r="J736" s="45"/>
      <c r="K736" s="66"/>
      <c r="L736" s="66"/>
    </row>
    <row r="737" spans="1:12" x14ac:dyDescent="0.2">
      <c r="A737" s="41"/>
      <c r="B737" s="2"/>
      <c r="E737" s="279"/>
      <c r="F737" s="280"/>
      <c r="G737" s="45"/>
      <c r="H737" s="45"/>
      <c r="I737" s="278"/>
      <c r="J737" s="45"/>
      <c r="K737" s="66"/>
      <c r="L737" s="66"/>
    </row>
    <row r="738" spans="1:12" x14ac:dyDescent="0.2">
      <c r="A738" s="41"/>
      <c r="B738" s="2"/>
      <c r="E738" s="279"/>
      <c r="F738" s="280"/>
      <c r="G738" s="45"/>
      <c r="H738" s="45"/>
      <c r="I738" s="278"/>
      <c r="J738" s="45"/>
      <c r="K738" s="66"/>
      <c r="L738" s="66"/>
    </row>
    <row r="739" spans="1:12" x14ac:dyDescent="0.2">
      <c r="A739" s="41"/>
      <c r="B739" s="2"/>
      <c r="E739" s="279"/>
      <c r="F739" s="280"/>
      <c r="G739" s="45"/>
      <c r="H739" s="45"/>
      <c r="I739" s="278"/>
      <c r="J739" s="45"/>
      <c r="K739" s="66"/>
      <c r="L739" s="66"/>
    </row>
    <row r="740" spans="1:12" x14ac:dyDescent="0.2">
      <c r="A740" s="41"/>
      <c r="B740" s="2"/>
      <c r="E740" s="279"/>
      <c r="F740" s="280"/>
      <c r="G740" s="45"/>
      <c r="H740" s="45"/>
      <c r="I740" s="278"/>
      <c r="J740" s="45"/>
      <c r="K740" s="66"/>
      <c r="L740" s="66"/>
    </row>
    <row r="741" spans="1:12" x14ac:dyDescent="0.2">
      <c r="A741" s="41"/>
      <c r="B741" s="2"/>
      <c r="E741" s="279"/>
      <c r="F741" s="280"/>
      <c r="G741" s="45"/>
      <c r="H741" s="45"/>
      <c r="I741" s="278"/>
      <c r="J741" s="45"/>
      <c r="K741" s="66"/>
      <c r="L741" s="66"/>
    </row>
    <row r="742" spans="1:12" x14ac:dyDescent="0.2">
      <c r="A742" s="41"/>
      <c r="B742" s="2"/>
      <c r="E742" s="279"/>
      <c r="F742" s="280"/>
      <c r="G742" s="45"/>
      <c r="H742" s="45"/>
      <c r="I742" s="278"/>
      <c r="J742" s="45"/>
      <c r="K742" s="66"/>
      <c r="L742" s="66"/>
    </row>
    <row r="743" spans="1:12" x14ac:dyDescent="0.2">
      <c r="A743" s="41"/>
      <c r="B743" s="2"/>
      <c r="E743" s="279"/>
      <c r="F743" s="280"/>
      <c r="G743" s="45"/>
      <c r="H743" s="45"/>
      <c r="I743" s="278"/>
      <c r="J743" s="45"/>
      <c r="K743" s="66"/>
      <c r="L743" s="66"/>
    </row>
    <row r="744" spans="1:12" x14ac:dyDescent="0.2">
      <c r="A744" s="41"/>
      <c r="B744" s="2"/>
      <c r="E744" s="279"/>
      <c r="F744" s="280"/>
      <c r="G744" s="45"/>
      <c r="H744" s="45"/>
      <c r="I744" s="278"/>
      <c r="J744" s="45"/>
      <c r="K744" s="66"/>
      <c r="L744" s="66"/>
    </row>
    <row r="745" spans="1:12" x14ac:dyDescent="0.2">
      <c r="A745" s="41"/>
      <c r="B745" s="2"/>
      <c r="E745" s="279"/>
      <c r="F745" s="280"/>
      <c r="G745" s="45"/>
      <c r="H745" s="45"/>
      <c r="I745" s="278"/>
      <c r="J745" s="45"/>
      <c r="K745" s="66"/>
      <c r="L745" s="66"/>
    </row>
    <row r="746" spans="1:12" x14ac:dyDescent="0.2">
      <c r="A746" s="41"/>
      <c r="B746" s="2"/>
      <c r="E746" s="279"/>
      <c r="F746" s="280"/>
      <c r="G746" s="45"/>
      <c r="H746" s="45"/>
      <c r="I746" s="278"/>
      <c r="J746" s="45"/>
      <c r="K746" s="66"/>
      <c r="L746" s="66"/>
    </row>
    <row r="747" spans="1:12" x14ac:dyDescent="0.2">
      <c r="A747" s="41"/>
      <c r="B747" s="2"/>
      <c r="E747" s="279"/>
      <c r="F747" s="280"/>
      <c r="G747" s="45"/>
      <c r="H747" s="45"/>
      <c r="I747" s="278"/>
      <c r="J747" s="45"/>
      <c r="K747" s="66"/>
      <c r="L747" s="66"/>
    </row>
    <row r="748" spans="1:12" x14ac:dyDescent="0.2">
      <c r="A748" s="41"/>
      <c r="B748" s="2"/>
      <c r="E748" s="279"/>
      <c r="F748" s="280"/>
      <c r="G748" s="45"/>
      <c r="H748" s="45"/>
      <c r="I748" s="278"/>
      <c r="J748" s="45"/>
      <c r="K748" s="66"/>
      <c r="L748" s="66"/>
    </row>
    <row r="749" spans="1:12" x14ac:dyDescent="0.2">
      <c r="A749" s="41"/>
      <c r="B749" s="2"/>
      <c r="E749" s="279"/>
      <c r="F749" s="280"/>
      <c r="G749" s="45"/>
      <c r="H749" s="45"/>
      <c r="I749" s="278"/>
      <c r="J749" s="45"/>
      <c r="K749" s="66"/>
      <c r="L749" s="66"/>
    </row>
    <row r="750" spans="1:12" x14ac:dyDescent="0.2">
      <c r="A750" s="41"/>
      <c r="B750" s="2"/>
      <c r="E750" s="279"/>
      <c r="F750" s="280"/>
      <c r="G750" s="45"/>
      <c r="H750" s="45"/>
      <c r="I750" s="278"/>
      <c r="J750" s="45"/>
      <c r="K750" s="66"/>
      <c r="L750" s="66"/>
    </row>
    <row r="751" spans="1:12" x14ac:dyDescent="0.2">
      <c r="A751" s="41"/>
      <c r="B751" s="2"/>
      <c r="E751" s="279"/>
      <c r="F751" s="280"/>
      <c r="G751" s="45"/>
      <c r="H751" s="45"/>
      <c r="I751" s="278"/>
      <c r="J751" s="45"/>
      <c r="K751" s="66"/>
      <c r="L751" s="66"/>
    </row>
    <row r="752" spans="1:12" x14ac:dyDescent="0.2">
      <c r="A752" s="41"/>
      <c r="B752" s="2"/>
      <c r="E752" s="279"/>
      <c r="F752" s="280"/>
      <c r="G752" s="45"/>
      <c r="H752" s="45"/>
      <c r="I752" s="278"/>
      <c r="J752" s="45"/>
      <c r="K752" s="66"/>
      <c r="L752" s="66"/>
    </row>
    <row r="753" spans="1:12" x14ac:dyDescent="0.2">
      <c r="A753" s="41"/>
      <c r="B753" s="2"/>
      <c r="E753" s="279"/>
      <c r="F753" s="280"/>
      <c r="G753" s="45"/>
      <c r="H753" s="45"/>
      <c r="I753" s="278"/>
      <c r="J753" s="45"/>
      <c r="K753" s="66"/>
      <c r="L753" s="66"/>
    </row>
    <row r="754" spans="1:12" x14ac:dyDescent="0.2">
      <c r="A754" s="41"/>
      <c r="B754" s="2"/>
      <c r="E754" s="279"/>
      <c r="F754" s="280"/>
      <c r="G754" s="45"/>
      <c r="H754" s="45"/>
      <c r="I754" s="278"/>
      <c r="J754" s="45"/>
      <c r="K754" s="66"/>
      <c r="L754" s="66"/>
    </row>
    <row r="755" spans="1:12" x14ac:dyDescent="0.2">
      <c r="A755" s="41"/>
      <c r="B755" s="2"/>
      <c r="E755" s="279"/>
      <c r="F755" s="280"/>
      <c r="G755" s="45"/>
      <c r="H755" s="45"/>
      <c r="I755" s="278"/>
      <c r="J755" s="45"/>
      <c r="K755" s="66"/>
      <c r="L755" s="66"/>
    </row>
    <row r="756" spans="1:12" x14ac:dyDescent="0.2">
      <c r="A756" s="41"/>
      <c r="B756" s="2"/>
      <c r="E756" s="279"/>
      <c r="F756" s="280"/>
      <c r="G756" s="45"/>
      <c r="H756" s="45"/>
      <c r="I756" s="278"/>
      <c r="J756" s="45"/>
      <c r="K756" s="66"/>
      <c r="L756" s="66"/>
    </row>
    <row r="757" spans="1:12" x14ac:dyDescent="0.2">
      <c r="A757" s="41"/>
      <c r="B757" s="2"/>
      <c r="E757" s="279"/>
      <c r="F757" s="280"/>
      <c r="G757" s="45"/>
      <c r="H757" s="45"/>
      <c r="I757" s="278"/>
      <c r="J757" s="45"/>
      <c r="K757" s="66"/>
      <c r="L757" s="66"/>
    </row>
    <row r="758" spans="1:12" x14ac:dyDescent="0.2">
      <c r="A758" s="41"/>
      <c r="B758" s="2"/>
      <c r="E758" s="279"/>
      <c r="F758" s="280"/>
      <c r="G758" s="45"/>
      <c r="H758" s="45"/>
      <c r="I758" s="278"/>
      <c r="J758" s="45"/>
      <c r="K758" s="66"/>
      <c r="L758" s="66"/>
    </row>
    <row r="759" spans="1:12" x14ac:dyDescent="0.2">
      <c r="A759" s="41"/>
      <c r="B759" s="2"/>
      <c r="E759" s="279"/>
      <c r="F759" s="280"/>
      <c r="G759" s="45"/>
      <c r="H759" s="45"/>
      <c r="I759" s="278"/>
      <c r="J759" s="45"/>
      <c r="K759" s="66"/>
      <c r="L759" s="66"/>
    </row>
    <row r="760" spans="1:12" x14ac:dyDescent="0.2">
      <c r="A760" s="41"/>
      <c r="B760" s="2"/>
      <c r="E760" s="279"/>
      <c r="F760" s="280"/>
      <c r="G760" s="45"/>
      <c r="H760" s="45"/>
      <c r="I760" s="278"/>
      <c r="J760" s="45"/>
      <c r="K760" s="66"/>
      <c r="L760" s="66"/>
    </row>
    <row r="761" spans="1:12" x14ac:dyDescent="0.2">
      <c r="A761" s="41"/>
      <c r="B761" s="2"/>
      <c r="E761" s="279"/>
      <c r="F761" s="280"/>
      <c r="G761" s="45"/>
      <c r="H761" s="45"/>
      <c r="I761" s="278"/>
      <c r="J761" s="45"/>
      <c r="K761" s="66"/>
      <c r="L761" s="66"/>
    </row>
    <row r="762" spans="1:12" x14ac:dyDescent="0.2">
      <c r="A762" s="41"/>
      <c r="B762" s="2"/>
      <c r="E762" s="279"/>
      <c r="F762" s="280"/>
      <c r="G762" s="45"/>
      <c r="H762" s="45"/>
      <c r="I762" s="278"/>
      <c r="J762" s="45"/>
      <c r="K762" s="66"/>
      <c r="L762" s="66"/>
    </row>
    <row r="763" spans="1:12" x14ac:dyDescent="0.2">
      <c r="A763" s="41"/>
      <c r="B763" s="2"/>
      <c r="E763" s="279"/>
      <c r="F763" s="280"/>
      <c r="G763" s="45"/>
      <c r="H763" s="45"/>
      <c r="I763" s="278"/>
      <c r="J763" s="45"/>
      <c r="K763" s="66"/>
      <c r="L763" s="66"/>
    </row>
    <row r="764" spans="1:12" x14ac:dyDescent="0.2">
      <c r="A764" s="41"/>
      <c r="B764" s="2"/>
      <c r="E764" s="279"/>
      <c r="F764" s="280"/>
      <c r="G764" s="45"/>
      <c r="H764" s="45"/>
      <c r="I764" s="278"/>
      <c r="J764" s="45"/>
      <c r="K764" s="66"/>
      <c r="L764" s="66"/>
    </row>
    <row r="765" spans="1:12" x14ac:dyDescent="0.2">
      <c r="A765" s="41"/>
      <c r="B765" s="2"/>
      <c r="E765" s="279"/>
      <c r="F765" s="280"/>
      <c r="G765" s="45"/>
      <c r="H765" s="45"/>
      <c r="I765" s="278"/>
      <c r="J765" s="45"/>
      <c r="K765" s="66"/>
      <c r="L765" s="66"/>
    </row>
    <row r="766" spans="1:12" x14ac:dyDescent="0.2">
      <c r="A766" s="41"/>
      <c r="B766" s="2"/>
      <c r="E766" s="279"/>
      <c r="F766" s="280"/>
      <c r="G766" s="45"/>
      <c r="H766" s="45"/>
      <c r="I766" s="278"/>
      <c r="J766" s="45"/>
      <c r="K766" s="66"/>
      <c r="L766" s="66"/>
    </row>
    <row r="767" spans="1:12" x14ac:dyDescent="0.2">
      <c r="A767" s="41"/>
      <c r="B767" s="2"/>
      <c r="E767" s="279"/>
      <c r="F767" s="280"/>
      <c r="G767" s="45"/>
      <c r="H767" s="45"/>
      <c r="I767" s="278"/>
      <c r="J767" s="45"/>
      <c r="K767" s="66"/>
      <c r="L767" s="66"/>
    </row>
    <row r="768" spans="1:12" x14ac:dyDescent="0.2">
      <c r="A768" s="41"/>
      <c r="B768" s="2"/>
      <c r="E768" s="279"/>
      <c r="F768" s="280"/>
      <c r="G768" s="45"/>
      <c r="H768" s="45"/>
      <c r="I768" s="278"/>
      <c r="J768" s="45"/>
      <c r="K768" s="66"/>
      <c r="L768" s="66"/>
    </row>
    <row r="769" spans="1:12" x14ac:dyDescent="0.2">
      <c r="A769" s="41"/>
      <c r="B769" s="2"/>
      <c r="E769" s="279"/>
      <c r="F769" s="280"/>
      <c r="G769" s="45"/>
      <c r="H769" s="45"/>
      <c r="I769" s="278"/>
      <c r="J769" s="45"/>
      <c r="K769" s="66"/>
      <c r="L769" s="66"/>
    </row>
    <row r="770" spans="1:12" x14ac:dyDescent="0.2">
      <c r="A770" s="41"/>
      <c r="B770" s="2"/>
      <c r="E770" s="279"/>
      <c r="F770" s="280"/>
      <c r="G770" s="45"/>
      <c r="H770" s="45"/>
      <c r="I770" s="278"/>
      <c r="J770" s="45"/>
      <c r="K770" s="66"/>
      <c r="L770" s="66"/>
    </row>
    <row r="771" spans="1:12" x14ac:dyDescent="0.2">
      <c r="A771" s="41"/>
      <c r="B771" s="2"/>
      <c r="E771" s="279"/>
      <c r="F771" s="280"/>
      <c r="G771" s="45"/>
      <c r="H771" s="45"/>
      <c r="I771" s="278"/>
      <c r="J771" s="45"/>
      <c r="K771" s="66"/>
      <c r="L771" s="66"/>
    </row>
    <row r="772" spans="1:12" x14ac:dyDescent="0.2">
      <c r="A772" s="41"/>
      <c r="B772" s="2"/>
      <c r="E772" s="279"/>
      <c r="F772" s="280"/>
      <c r="G772" s="45"/>
      <c r="H772" s="45"/>
      <c r="I772" s="278"/>
      <c r="J772" s="45"/>
      <c r="K772" s="66"/>
      <c r="L772" s="66"/>
    </row>
    <row r="773" spans="1:12" x14ac:dyDescent="0.2">
      <c r="A773" s="41"/>
      <c r="B773" s="2"/>
      <c r="E773" s="279"/>
      <c r="F773" s="280"/>
      <c r="G773" s="45"/>
      <c r="H773" s="45"/>
      <c r="I773" s="278"/>
      <c r="J773" s="45"/>
      <c r="K773" s="66"/>
      <c r="L773" s="66"/>
    </row>
    <row r="774" spans="1:12" x14ac:dyDescent="0.2">
      <c r="A774" s="41"/>
      <c r="B774" s="2"/>
      <c r="E774" s="279"/>
      <c r="F774" s="280"/>
      <c r="G774" s="45"/>
      <c r="H774" s="45"/>
      <c r="I774" s="278"/>
      <c r="J774" s="45"/>
      <c r="K774" s="66"/>
      <c r="L774" s="66"/>
    </row>
    <row r="775" spans="1:12" x14ac:dyDescent="0.2">
      <c r="A775" s="41"/>
      <c r="B775" s="2"/>
      <c r="E775" s="279"/>
      <c r="F775" s="280"/>
      <c r="G775" s="45"/>
      <c r="H775" s="45"/>
      <c r="I775" s="278"/>
      <c r="J775" s="45"/>
      <c r="K775" s="66"/>
      <c r="L775" s="66"/>
    </row>
    <row r="776" spans="1:12" x14ac:dyDescent="0.2">
      <c r="A776" s="41"/>
      <c r="B776" s="2"/>
      <c r="E776" s="279"/>
      <c r="F776" s="280"/>
      <c r="G776" s="45"/>
      <c r="H776" s="45"/>
      <c r="I776" s="278"/>
      <c r="J776" s="45"/>
      <c r="K776" s="66"/>
      <c r="L776" s="66"/>
    </row>
    <row r="777" spans="1:12" x14ac:dyDescent="0.2">
      <c r="A777" s="41"/>
      <c r="B777" s="2"/>
      <c r="E777" s="279"/>
      <c r="F777" s="280"/>
      <c r="G777" s="45"/>
      <c r="H777" s="45"/>
      <c r="I777" s="278"/>
      <c r="J777" s="45"/>
      <c r="K777" s="66"/>
      <c r="L777" s="66"/>
    </row>
    <row r="778" spans="1:12" x14ac:dyDescent="0.2">
      <c r="A778" s="41"/>
      <c r="B778" s="2"/>
      <c r="E778" s="279"/>
      <c r="F778" s="280"/>
      <c r="G778" s="45"/>
      <c r="H778" s="45"/>
      <c r="I778" s="278"/>
      <c r="J778" s="45"/>
      <c r="K778" s="66"/>
      <c r="L778" s="66"/>
    </row>
    <row r="779" spans="1:12" x14ac:dyDescent="0.2">
      <c r="A779" s="41"/>
      <c r="B779" s="2"/>
      <c r="E779" s="279"/>
      <c r="F779" s="280"/>
      <c r="G779" s="45"/>
      <c r="H779" s="45"/>
      <c r="I779" s="278"/>
      <c r="J779" s="45"/>
      <c r="K779" s="66"/>
      <c r="L779" s="66"/>
    </row>
    <row r="780" spans="1:12" x14ac:dyDescent="0.2">
      <c r="A780" s="41"/>
      <c r="B780" s="2"/>
      <c r="E780" s="279"/>
      <c r="F780" s="280"/>
      <c r="G780" s="45"/>
      <c r="H780" s="45"/>
      <c r="I780" s="278"/>
      <c r="J780" s="45"/>
      <c r="K780" s="66"/>
      <c r="L780" s="66"/>
    </row>
    <row r="781" spans="1:12" x14ac:dyDescent="0.2">
      <c r="A781" s="41"/>
      <c r="B781" s="2"/>
      <c r="E781" s="279"/>
      <c r="F781" s="280"/>
      <c r="G781" s="45"/>
      <c r="H781" s="45"/>
      <c r="I781" s="278"/>
      <c r="J781" s="45"/>
      <c r="K781" s="66"/>
      <c r="L781" s="66"/>
    </row>
    <row r="782" spans="1:12" x14ac:dyDescent="0.2">
      <c r="A782" s="41"/>
      <c r="B782" s="2"/>
      <c r="E782" s="279"/>
      <c r="F782" s="280"/>
      <c r="G782" s="45"/>
      <c r="H782" s="45"/>
      <c r="I782" s="278"/>
      <c r="J782" s="45"/>
      <c r="K782" s="66"/>
      <c r="L782" s="66"/>
    </row>
    <row r="783" spans="1:12" x14ac:dyDescent="0.2">
      <c r="A783" s="41"/>
      <c r="B783" s="2"/>
      <c r="E783" s="279"/>
      <c r="F783" s="280"/>
      <c r="G783" s="45"/>
      <c r="H783" s="45"/>
      <c r="I783" s="278"/>
      <c r="J783" s="45"/>
      <c r="K783" s="66"/>
      <c r="L783" s="66"/>
    </row>
    <row r="784" spans="1:12" x14ac:dyDescent="0.2">
      <c r="A784" s="41"/>
      <c r="B784" s="2"/>
      <c r="E784" s="279"/>
      <c r="F784" s="280"/>
      <c r="G784" s="45"/>
      <c r="H784" s="45"/>
      <c r="I784" s="278"/>
      <c r="J784" s="45"/>
      <c r="K784" s="66"/>
      <c r="L784" s="66"/>
    </row>
    <row r="785" spans="1:12" x14ac:dyDescent="0.2">
      <c r="A785" s="41"/>
      <c r="B785" s="2"/>
      <c r="E785" s="279"/>
      <c r="F785" s="280"/>
      <c r="G785" s="45"/>
      <c r="H785" s="45"/>
      <c r="I785" s="278"/>
      <c r="J785" s="45"/>
      <c r="K785" s="66"/>
      <c r="L785" s="66"/>
    </row>
    <row r="786" spans="1:12" x14ac:dyDescent="0.2">
      <c r="A786" s="41"/>
      <c r="B786" s="2"/>
      <c r="E786" s="279"/>
      <c r="F786" s="280"/>
      <c r="G786" s="45"/>
      <c r="H786" s="45"/>
      <c r="I786" s="278"/>
      <c r="J786" s="45"/>
      <c r="K786" s="66"/>
      <c r="L786" s="66"/>
    </row>
    <row r="787" spans="1:12" x14ac:dyDescent="0.2">
      <c r="A787" s="41"/>
      <c r="B787" s="2"/>
      <c r="E787" s="279"/>
      <c r="F787" s="280"/>
      <c r="G787" s="45"/>
      <c r="H787" s="45"/>
      <c r="I787" s="278"/>
      <c r="J787" s="45"/>
      <c r="K787" s="66"/>
      <c r="L787" s="66"/>
    </row>
    <row r="788" spans="1:12" x14ac:dyDescent="0.2">
      <c r="A788" s="41"/>
      <c r="B788" s="2"/>
      <c r="E788" s="279"/>
      <c r="F788" s="280"/>
      <c r="G788" s="45"/>
      <c r="H788" s="45"/>
      <c r="I788" s="278"/>
      <c r="J788" s="45"/>
      <c r="K788" s="66"/>
      <c r="L788" s="66"/>
    </row>
    <row r="789" spans="1:12" x14ac:dyDescent="0.2">
      <c r="A789" s="41"/>
      <c r="B789" s="2"/>
      <c r="E789" s="279"/>
      <c r="F789" s="280"/>
      <c r="G789" s="45"/>
      <c r="H789" s="45"/>
      <c r="I789" s="278"/>
      <c r="J789" s="45"/>
      <c r="K789" s="66"/>
      <c r="L789" s="66"/>
    </row>
    <row r="790" spans="1:12" x14ac:dyDescent="0.2">
      <c r="A790" s="41"/>
      <c r="B790" s="2"/>
      <c r="E790" s="279"/>
      <c r="F790" s="280"/>
      <c r="G790" s="45"/>
      <c r="H790" s="45"/>
      <c r="I790" s="278"/>
      <c r="J790" s="45"/>
      <c r="K790" s="66"/>
      <c r="L790" s="66"/>
    </row>
    <row r="791" spans="1:12" x14ac:dyDescent="0.2">
      <c r="A791" s="41"/>
      <c r="B791" s="2"/>
      <c r="E791" s="279"/>
      <c r="F791" s="280"/>
      <c r="G791" s="45"/>
      <c r="H791" s="45"/>
      <c r="I791" s="278"/>
      <c r="J791" s="45"/>
      <c r="K791" s="66"/>
      <c r="L791" s="66"/>
    </row>
    <row r="792" spans="1:12" x14ac:dyDescent="0.2">
      <c r="A792" s="41"/>
      <c r="B792" s="2"/>
      <c r="E792" s="279"/>
      <c r="F792" s="280"/>
      <c r="G792" s="45"/>
      <c r="H792" s="45"/>
      <c r="I792" s="278"/>
      <c r="J792" s="45"/>
      <c r="K792" s="66"/>
      <c r="L792" s="66"/>
    </row>
    <row r="793" spans="1:12" x14ac:dyDescent="0.2">
      <c r="A793" s="41"/>
      <c r="B793" s="2"/>
      <c r="E793" s="279"/>
      <c r="F793" s="280"/>
      <c r="G793" s="45"/>
      <c r="H793" s="45"/>
      <c r="I793" s="278"/>
      <c r="J793" s="45"/>
      <c r="K793" s="66"/>
      <c r="L793" s="66"/>
    </row>
    <row r="794" spans="1:12" x14ac:dyDescent="0.2">
      <c r="A794" s="41"/>
      <c r="B794" s="2"/>
      <c r="E794" s="279"/>
      <c r="F794" s="280"/>
      <c r="G794" s="45"/>
      <c r="H794" s="45"/>
      <c r="I794" s="278"/>
      <c r="J794" s="45"/>
      <c r="K794" s="66"/>
      <c r="L794" s="66"/>
    </row>
    <row r="795" spans="1:12" x14ac:dyDescent="0.2">
      <c r="A795" s="41"/>
      <c r="B795" s="2"/>
      <c r="E795" s="279"/>
      <c r="F795" s="280"/>
      <c r="G795" s="45"/>
      <c r="H795" s="45"/>
      <c r="I795" s="278"/>
      <c r="J795" s="45"/>
      <c r="K795" s="66"/>
      <c r="L795" s="66"/>
    </row>
    <row r="796" spans="1:12" x14ac:dyDescent="0.2">
      <c r="A796" s="41"/>
      <c r="B796" s="2"/>
      <c r="E796" s="279"/>
      <c r="F796" s="280"/>
      <c r="G796" s="45"/>
      <c r="H796" s="45"/>
      <c r="I796" s="278"/>
      <c r="J796" s="45"/>
      <c r="K796" s="66"/>
      <c r="L796" s="66"/>
    </row>
    <row r="797" spans="1:12" x14ac:dyDescent="0.2">
      <c r="A797" s="41"/>
      <c r="B797" s="2"/>
      <c r="E797" s="279"/>
      <c r="F797" s="280"/>
      <c r="G797" s="45"/>
      <c r="H797" s="45"/>
      <c r="I797" s="278"/>
      <c r="J797" s="45"/>
      <c r="K797" s="66"/>
      <c r="L797" s="66"/>
    </row>
    <row r="798" spans="1:12" x14ac:dyDescent="0.2">
      <c r="A798" s="41"/>
      <c r="B798" s="2"/>
      <c r="E798" s="279"/>
      <c r="F798" s="280"/>
      <c r="G798" s="45"/>
      <c r="H798" s="45"/>
      <c r="I798" s="278"/>
      <c r="J798" s="45"/>
      <c r="K798" s="66"/>
      <c r="L798" s="66"/>
    </row>
    <row r="799" spans="1:12" x14ac:dyDescent="0.2">
      <c r="A799" s="41"/>
      <c r="B799" s="2"/>
      <c r="E799" s="279"/>
      <c r="F799" s="280"/>
      <c r="G799" s="45"/>
      <c r="H799" s="45"/>
      <c r="I799" s="278"/>
      <c r="J799" s="45"/>
      <c r="K799" s="66"/>
      <c r="L799" s="66"/>
    </row>
    <row r="800" spans="1:12" x14ac:dyDescent="0.2">
      <c r="A800" s="41"/>
      <c r="B800" s="2"/>
      <c r="E800" s="279"/>
      <c r="F800" s="280"/>
      <c r="G800" s="45"/>
      <c r="H800" s="45"/>
      <c r="I800" s="278"/>
      <c r="J800" s="45"/>
      <c r="K800" s="66"/>
      <c r="L800" s="66"/>
    </row>
    <row r="801" spans="1:12" x14ac:dyDescent="0.2">
      <c r="A801" s="41"/>
      <c r="B801" s="2"/>
      <c r="E801" s="279"/>
      <c r="F801" s="280"/>
      <c r="G801" s="45"/>
      <c r="H801" s="45"/>
      <c r="I801" s="278"/>
      <c r="J801" s="45"/>
      <c r="K801" s="66"/>
      <c r="L801" s="66"/>
    </row>
    <row r="802" spans="1:12" x14ac:dyDescent="0.2">
      <c r="A802" s="41"/>
      <c r="B802" s="2"/>
      <c r="E802" s="279"/>
      <c r="F802" s="280"/>
      <c r="G802" s="45"/>
      <c r="H802" s="45"/>
      <c r="I802" s="278"/>
      <c r="J802" s="45"/>
      <c r="K802" s="66"/>
      <c r="L802" s="66"/>
    </row>
    <row r="803" spans="1:12" x14ac:dyDescent="0.2">
      <c r="A803" s="41"/>
      <c r="B803" s="2"/>
      <c r="E803" s="279"/>
      <c r="F803" s="280"/>
      <c r="G803" s="45"/>
      <c r="H803" s="45"/>
      <c r="I803" s="278"/>
      <c r="J803" s="45"/>
      <c r="K803" s="66"/>
      <c r="L803" s="66"/>
    </row>
    <row r="804" spans="1:12" x14ac:dyDescent="0.2">
      <c r="A804" s="41"/>
      <c r="B804" s="2"/>
      <c r="E804" s="279"/>
      <c r="F804" s="280"/>
      <c r="G804" s="45"/>
      <c r="H804" s="45"/>
      <c r="I804" s="278"/>
      <c r="J804" s="45"/>
      <c r="K804" s="66"/>
      <c r="L804" s="66"/>
    </row>
    <row r="805" spans="1:12" x14ac:dyDescent="0.2">
      <c r="A805" s="41"/>
      <c r="B805" s="2"/>
      <c r="E805" s="279"/>
      <c r="F805" s="280"/>
      <c r="G805" s="45"/>
      <c r="H805" s="45"/>
      <c r="I805" s="278"/>
      <c r="J805" s="45"/>
      <c r="K805" s="66"/>
      <c r="L805" s="66"/>
    </row>
    <row r="806" spans="1:12" x14ac:dyDescent="0.2">
      <c r="A806" s="41"/>
      <c r="B806" s="2"/>
      <c r="E806" s="279"/>
      <c r="F806" s="280"/>
      <c r="G806" s="45"/>
      <c r="H806" s="45"/>
      <c r="I806" s="278"/>
      <c r="J806" s="45"/>
      <c r="K806" s="66"/>
      <c r="L806" s="66"/>
    </row>
    <row r="807" spans="1:12" x14ac:dyDescent="0.2">
      <c r="A807" s="41"/>
      <c r="B807" s="2"/>
      <c r="E807" s="279"/>
      <c r="F807" s="280"/>
      <c r="G807" s="45"/>
      <c r="H807" s="45"/>
      <c r="I807" s="278"/>
      <c r="J807" s="45"/>
      <c r="K807" s="66"/>
      <c r="L807" s="66"/>
    </row>
    <row r="808" spans="1:12" x14ac:dyDescent="0.2">
      <c r="A808" s="41"/>
      <c r="B808" s="2"/>
      <c r="E808" s="279"/>
      <c r="F808" s="280"/>
      <c r="G808" s="45"/>
      <c r="H808" s="45"/>
      <c r="I808" s="278"/>
      <c r="J808" s="45"/>
      <c r="K808" s="66"/>
      <c r="L808" s="66"/>
    </row>
    <row r="809" spans="1:12" x14ac:dyDescent="0.2">
      <c r="A809" s="41"/>
      <c r="B809" s="2"/>
      <c r="E809" s="279"/>
      <c r="F809" s="280"/>
      <c r="G809" s="45"/>
      <c r="H809" s="45"/>
      <c r="I809" s="278"/>
      <c r="J809" s="45"/>
      <c r="K809" s="66"/>
      <c r="L809" s="66"/>
    </row>
    <row r="810" spans="1:12" x14ac:dyDescent="0.2">
      <c r="A810" s="41"/>
      <c r="B810" s="2"/>
      <c r="E810" s="279"/>
      <c r="F810" s="280"/>
      <c r="G810" s="45"/>
      <c r="H810" s="45"/>
      <c r="I810" s="278"/>
      <c r="J810" s="45"/>
      <c r="K810" s="66"/>
      <c r="L810" s="66"/>
    </row>
    <row r="811" spans="1:12" x14ac:dyDescent="0.2">
      <c r="A811" s="41"/>
      <c r="B811" s="2"/>
      <c r="E811" s="279"/>
      <c r="F811" s="280"/>
      <c r="G811" s="45"/>
      <c r="H811" s="45"/>
      <c r="I811" s="278"/>
      <c r="J811" s="45"/>
      <c r="K811" s="66"/>
      <c r="L811" s="66"/>
    </row>
    <row r="812" spans="1:12" x14ac:dyDescent="0.2">
      <c r="A812" s="41"/>
      <c r="B812" s="2"/>
      <c r="E812" s="279"/>
      <c r="F812" s="280"/>
      <c r="G812" s="45"/>
      <c r="H812" s="45"/>
      <c r="I812" s="278"/>
      <c r="J812" s="45"/>
      <c r="K812" s="66"/>
      <c r="L812" s="66"/>
    </row>
    <row r="813" spans="1:12" x14ac:dyDescent="0.2">
      <c r="A813" s="41"/>
      <c r="B813" s="2"/>
      <c r="E813" s="279"/>
      <c r="F813" s="280"/>
      <c r="G813" s="45"/>
      <c r="H813" s="45"/>
      <c r="I813" s="278"/>
      <c r="J813" s="45"/>
      <c r="K813" s="66"/>
      <c r="L813" s="66"/>
    </row>
    <row r="814" spans="1:12" x14ac:dyDescent="0.2">
      <c r="A814" s="41"/>
      <c r="B814" s="2"/>
      <c r="E814" s="279"/>
      <c r="F814" s="280"/>
      <c r="G814" s="45"/>
      <c r="H814" s="45"/>
      <c r="I814" s="278"/>
      <c r="J814" s="45"/>
      <c r="K814" s="66"/>
      <c r="L814" s="66"/>
    </row>
    <row r="815" spans="1:12" x14ac:dyDescent="0.2">
      <c r="A815" s="41"/>
      <c r="B815" s="2"/>
      <c r="E815" s="279"/>
      <c r="F815" s="280"/>
      <c r="G815" s="45"/>
      <c r="H815" s="45"/>
      <c r="I815" s="278"/>
      <c r="J815" s="45"/>
      <c r="K815" s="66"/>
      <c r="L815" s="66"/>
    </row>
    <row r="816" spans="1:12" x14ac:dyDescent="0.2">
      <c r="A816" s="41"/>
      <c r="B816" s="2"/>
      <c r="E816" s="279"/>
      <c r="F816" s="280"/>
      <c r="G816" s="45"/>
      <c r="H816" s="45"/>
      <c r="I816" s="278"/>
      <c r="J816" s="45"/>
      <c r="K816" s="66"/>
      <c r="L816" s="66"/>
    </row>
    <row r="817" spans="1:12" x14ac:dyDescent="0.2">
      <c r="A817" s="41"/>
      <c r="B817" s="2"/>
      <c r="E817" s="279"/>
      <c r="F817" s="280"/>
      <c r="G817" s="45"/>
      <c r="H817" s="45"/>
      <c r="I817" s="278"/>
      <c r="J817" s="45"/>
      <c r="K817" s="66"/>
      <c r="L817" s="66"/>
    </row>
    <row r="818" spans="1:12" x14ac:dyDescent="0.2">
      <c r="A818" s="41"/>
      <c r="B818" s="2"/>
      <c r="E818" s="279"/>
      <c r="F818" s="280"/>
      <c r="G818" s="45"/>
      <c r="H818" s="45"/>
      <c r="I818" s="278"/>
      <c r="J818" s="45"/>
      <c r="K818" s="66"/>
      <c r="L818" s="66"/>
    </row>
    <row r="819" spans="1:12" x14ac:dyDescent="0.2">
      <c r="A819" s="41"/>
      <c r="B819" s="2"/>
      <c r="E819" s="279"/>
      <c r="F819" s="280"/>
      <c r="G819" s="45"/>
      <c r="H819" s="45"/>
      <c r="I819" s="278"/>
      <c r="J819" s="45"/>
      <c r="K819" s="66"/>
      <c r="L819" s="66"/>
    </row>
    <row r="820" spans="1:12" x14ac:dyDescent="0.2">
      <c r="A820" s="41"/>
      <c r="B820" s="2"/>
      <c r="E820" s="279"/>
      <c r="F820" s="280"/>
      <c r="G820" s="45"/>
      <c r="H820" s="45"/>
      <c r="I820" s="278"/>
      <c r="J820" s="45"/>
      <c r="K820" s="66"/>
      <c r="L820" s="66"/>
    </row>
    <row r="821" spans="1:12" x14ac:dyDescent="0.2">
      <c r="A821" s="41"/>
      <c r="B821" s="2"/>
      <c r="E821" s="279"/>
      <c r="F821" s="280"/>
      <c r="G821" s="45"/>
      <c r="H821" s="45"/>
      <c r="I821" s="278"/>
      <c r="J821" s="45"/>
      <c r="K821" s="66"/>
      <c r="L821" s="66"/>
    </row>
    <row r="822" spans="1:12" x14ac:dyDescent="0.2">
      <c r="A822" s="41"/>
      <c r="B822" s="2"/>
      <c r="E822" s="279"/>
      <c r="F822" s="280"/>
      <c r="G822" s="45"/>
      <c r="H822" s="45"/>
      <c r="I822" s="278"/>
      <c r="J822" s="45"/>
      <c r="K822" s="66"/>
      <c r="L822" s="66"/>
    </row>
    <row r="823" spans="1:12" x14ac:dyDescent="0.2">
      <c r="A823" s="41"/>
      <c r="B823" s="2"/>
      <c r="E823" s="279"/>
      <c r="F823" s="280"/>
      <c r="G823" s="45"/>
      <c r="H823" s="45"/>
      <c r="I823" s="278"/>
      <c r="J823" s="45"/>
      <c r="K823" s="66"/>
      <c r="L823" s="66"/>
    </row>
    <row r="824" spans="1:12" x14ac:dyDescent="0.2">
      <c r="A824" s="41"/>
      <c r="B824" s="2"/>
      <c r="E824" s="279"/>
      <c r="F824" s="280"/>
      <c r="G824" s="45"/>
      <c r="H824" s="45"/>
      <c r="I824" s="278"/>
      <c r="J824" s="45"/>
      <c r="K824" s="66"/>
      <c r="L824" s="66"/>
    </row>
    <row r="825" spans="1:12" x14ac:dyDescent="0.2">
      <c r="A825" s="41"/>
      <c r="B825" s="2"/>
      <c r="E825" s="279"/>
      <c r="F825" s="280"/>
      <c r="G825" s="45"/>
      <c r="H825" s="45"/>
      <c r="I825" s="278"/>
      <c r="J825" s="45"/>
      <c r="K825" s="66"/>
      <c r="L825" s="66"/>
    </row>
    <row r="826" spans="1:12" x14ac:dyDescent="0.2">
      <c r="A826" s="41"/>
      <c r="B826" s="2"/>
      <c r="E826" s="279"/>
      <c r="F826" s="280"/>
      <c r="G826" s="45"/>
      <c r="H826" s="45"/>
      <c r="I826" s="278"/>
      <c r="J826" s="45"/>
      <c r="K826" s="66"/>
      <c r="L826" s="66"/>
    </row>
    <row r="827" spans="1:12" x14ac:dyDescent="0.2">
      <c r="A827" s="41"/>
      <c r="B827" s="2"/>
      <c r="E827" s="279"/>
      <c r="F827" s="280"/>
      <c r="G827" s="45"/>
      <c r="H827" s="45"/>
      <c r="I827" s="278"/>
      <c r="J827" s="45"/>
      <c r="K827" s="66"/>
      <c r="L827" s="66"/>
    </row>
    <row r="828" spans="1:12" x14ac:dyDescent="0.2">
      <c r="A828" s="41"/>
      <c r="B828" s="2"/>
      <c r="E828" s="279"/>
      <c r="F828" s="280"/>
      <c r="G828" s="45"/>
      <c r="H828" s="45"/>
      <c r="I828" s="278"/>
      <c r="J828" s="45"/>
      <c r="K828" s="66"/>
      <c r="L828" s="66"/>
    </row>
    <row r="829" spans="1:12" x14ac:dyDescent="0.2">
      <c r="A829" s="41"/>
      <c r="B829" s="2"/>
      <c r="E829" s="279"/>
      <c r="F829" s="280"/>
      <c r="G829" s="45"/>
      <c r="H829" s="45"/>
      <c r="I829" s="278"/>
      <c r="J829" s="45"/>
      <c r="K829" s="66"/>
      <c r="L829" s="66"/>
    </row>
    <row r="830" spans="1:12" x14ac:dyDescent="0.2">
      <c r="A830" s="41"/>
      <c r="B830" s="2"/>
      <c r="E830" s="279"/>
      <c r="F830" s="280"/>
      <c r="G830" s="45"/>
      <c r="H830" s="45"/>
      <c r="I830" s="278"/>
      <c r="J830" s="45"/>
      <c r="K830" s="66"/>
      <c r="L830" s="66"/>
    </row>
    <row r="831" spans="1:12" x14ac:dyDescent="0.2">
      <c r="A831" s="41"/>
      <c r="B831" s="2"/>
      <c r="E831" s="279"/>
      <c r="F831" s="280"/>
      <c r="G831" s="45"/>
      <c r="H831" s="45"/>
      <c r="I831" s="278"/>
      <c r="J831" s="45"/>
      <c r="K831" s="66"/>
      <c r="L831" s="66"/>
    </row>
    <row r="832" spans="1:12" x14ac:dyDescent="0.2">
      <c r="A832" s="41"/>
      <c r="B832" s="2"/>
      <c r="E832" s="279"/>
      <c r="F832" s="280"/>
      <c r="G832" s="45"/>
      <c r="H832" s="45"/>
      <c r="I832" s="278"/>
      <c r="J832" s="45"/>
      <c r="K832" s="66"/>
      <c r="L832" s="66"/>
    </row>
    <row r="833" spans="1:12" x14ac:dyDescent="0.2">
      <c r="A833" s="41"/>
      <c r="B833" s="2"/>
      <c r="E833" s="279"/>
      <c r="F833" s="280"/>
      <c r="G833" s="45"/>
      <c r="H833" s="45"/>
      <c r="I833" s="278"/>
      <c r="J833" s="45"/>
      <c r="K833" s="66"/>
      <c r="L833" s="66"/>
    </row>
    <row r="834" spans="1:12" x14ac:dyDescent="0.2">
      <c r="A834" s="41"/>
      <c r="B834" s="2"/>
      <c r="E834" s="279"/>
      <c r="F834" s="280"/>
      <c r="G834" s="45"/>
      <c r="H834" s="45"/>
      <c r="I834" s="278"/>
      <c r="J834" s="45"/>
      <c r="K834" s="66"/>
      <c r="L834" s="66"/>
    </row>
    <row r="835" spans="1:12" x14ac:dyDescent="0.2">
      <c r="A835" s="41"/>
      <c r="B835" s="2"/>
      <c r="E835" s="279"/>
      <c r="F835" s="280"/>
      <c r="G835" s="45"/>
      <c r="H835" s="45"/>
      <c r="I835" s="278"/>
      <c r="J835" s="45"/>
      <c r="K835" s="66"/>
      <c r="L835" s="66"/>
    </row>
    <row r="836" spans="1:12" x14ac:dyDescent="0.2">
      <c r="A836" s="41"/>
      <c r="B836" s="2"/>
      <c r="E836" s="279"/>
      <c r="F836" s="280"/>
      <c r="G836" s="45"/>
      <c r="H836" s="45"/>
      <c r="I836" s="278"/>
      <c r="J836" s="45"/>
      <c r="K836" s="66"/>
      <c r="L836" s="66"/>
    </row>
    <row r="837" spans="1:12" x14ac:dyDescent="0.2">
      <c r="A837" s="41"/>
      <c r="B837" s="2"/>
      <c r="E837" s="279"/>
      <c r="F837" s="280"/>
      <c r="G837" s="45"/>
      <c r="H837" s="45"/>
      <c r="I837" s="278"/>
      <c r="J837" s="45"/>
      <c r="K837" s="66"/>
      <c r="L837" s="66"/>
    </row>
    <row r="838" spans="1:12" x14ac:dyDescent="0.2">
      <c r="A838" s="41"/>
      <c r="B838" s="2"/>
      <c r="E838" s="279"/>
      <c r="F838" s="280"/>
      <c r="G838" s="45"/>
      <c r="H838" s="45"/>
      <c r="I838" s="278"/>
      <c r="J838" s="45"/>
      <c r="K838" s="66"/>
      <c r="L838" s="66"/>
    </row>
    <row r="839" spans="1:12" x14ac:dyDescent="0.2">
      <c r="A839" s="41"/>
      <c r="B839" s="2"/>
      <c r="E839" s="279"/>
      <c r="F839" s="280"/>
      <c r="G839" s="45"/>
      <c r="H839" s="45"/>
      <c r="I839" s="278"/>
      <c r="J839" s="45"/>
      <c r="K839" s="66"/>
      <c r="L839" s="66"/>
    </row>
    <row r="840" spans="1:12" x14ac:dyDescent="0.2">
      <c r="A840" s="41"/>
      <c r="B840" s="2"/>
      <c r="E840" s="279"/>
      <c r="F840" s="280"/>
      <c r="G840" s="45"/>
      <c r="H840" s="45"/>
      <c r="I840" s="278"/>
      <c r="J840" s="45"/>
      <c r="K840" s="66"/>
      <c r="L840" s="66"/>
    </row>
    <row r="841" spans="1:12" x14ac:dyDescent="0.2">
      <c r="A841" s="41"/>
      <c r="B841" s="2"/>
      <c r="E841" s="279"/>
      <c r="F841" s="280"/>
      <c r="G841" s="45"/>
      <c r="H841" s="45"/>
      <c r="I841" s="278"/>
      <c r="J841" s="45"/>
      <c r="K841" s="66"/>
      <c r="L841" s="66"/>
    </row>
    <row r="842" spans="1:12" x14ac:dyDescent="0.2">
      <c r="A842" s="41"/>
      <c r="B842" s="2"/>
      <c r="E842" s="279"/>
      <c r="F842" s="280"/>
      <c r="G842" s="45"/>
      <c r="H842" s="45"/>
      <c r="I842" s="278"/>
      <c r="J842" s="45"/>
      <c r="K842" s="66"/>
      <c r="L842" s="66"/>
    </row>
    <row r="843" spans="1:12" x14ac:dyDescent="0.2">
      <c r="A843" s="41"/>
      <c r="B843" s="2"/>
      <c r="E843" s="279"/>
      <c r="F843" s="280"/>
      <c r="G843" s="45"/>
      <c r="H843" s="45"/>
      <c r="I843" s="278"/>
      <c r="J843" s="45"/>
      <c r="K843" s="66"/>
      <c r="L843" s="66"/>
    </row>
    <row r="844" spans="1:12" x14ac:dyDescent="0.2">
      <c r="A844" s="41"/>
      <c r="B844" s="2"/>
      <c r="E844" s="279"/>
      <c r="F844" s="280"/>
      <c r="G844" s="45"/>
      <c r="H844" s="45"/>
      <c r="I844" s="278"/>
      <c r="J844" s="45"/>
      <c r="K844" s="66"/>
      <c r="L844" s="66"/>
    </row>
    <row r="845" spans="1:12" x14ac:dyDescent="0.2">
      <c r="A845" s="41"/>
      <c r="B845" s="2"/>
      <c r="E845" s="279"/>
      <c r="F845" s="280"/>
      <c r="G845" s="45"/>
      <c r="H845" s="45"/>
      <c r="I845" s="278"/>
      <c r="J845" s="45"/>
      <c r="K845" s="66"/>
      <c r="L845" s="66"/>
    </row>
    <row r="846" spans="1:12" x14ac:dyDescent="0.2">
      <c r="A846" s="41"/>
      <c r="B846" s="2"/>
      <c r="E846" s="279"/>
      <c r="F846" s="280"/>
      <c r="G846" s="45"/>
      <c r="H846" s="45"/>
      <c r="I846" s="278"/>
      <c r="J846" s="45"/>
      <c r="K846" s="66"/>
      <c r="L846" s="66"/>
    </row>
    <row r="847" spans="1:12" x14ac:dyDescent="0.2">
      <c r="A847" s="41"/>
      <c r="B847" s="2"/>
      <c r="E847" s="279"/>
      <c r="F847" s="280"/>
      <c r="G847" s="45"/>
      <c r="H847" s="45"/>
      <c r="I847" s="278"/>
      <c r="J847" s="45"/>
      <c r="K847" s="66"/>
      <c r="L847" s="66"/>
    </row>
    <row r="848" spans="1:12" x14ac:dyDescent="0.2">
      <c r="A848" s="41"/>
      <c r="B848" s="2"/>
      <c r="E848" s="279"/>
      <c r="F848" s="280"/>
      <c r="G848" s="45"/>
      <c r="H848" s="45"/>
      <c r="I848" s="278"/>
      <c r="J848" s="45"/>
      <c r="K848" s="66"/>
      <c r="L848" s="66"/>
    </row>
    <row r="849" spans="1:12" x14ac:dyDescent="0.2">
      <c r="A849" s="41"/>
      <c r="B849" s="2"/>
      <c r="E849" s="279"/>
      <c r="F849" s="280"/>
      <c r="G849" s="45"/>
      <c r="H849" s="45"/>
      <c r="I849" s="278"/>
      <c r="J849" s="45"/>
      <c r="K849" s="66"/>
      <c r="L849" s="66"/>
    </row>
    <row r="850" spans="1:12" x14ac:dyDescent="0.2">
      <c r="A850" s="41"/>
      <c r="B850" s="2"/>
      <c r="E850" s="279"/>
      <c r="F850" s="280"/>
      <c r="G850" s="45"/>
      <c r="H850" s="45"/>
      <c r="I850" s="278"/>
      <c r="J850" s="45"/>
      <c r="K850" s="66"/>
      <c r="L850" s="66"/>
    </row>
    <row r="851" spans="1:12" x14ac:dyDescent="0.2">
      <c r="A851" s="41"/>
      <c r="B851" s="2"/>
      <c r="E851" s="279"/>
      <c r="F851" s="280"/>
      <c r="G851" s="45"/>
      <c r="H851" s="45"/>
      <c r="I851" s="278"/>
      <c r="J851" s="45"/>
      <c r="K851" s="66"/>
      <c r="L851" s="66"/>
    </row>
    <row r="852" spans="1:12" x14ac:dyDescent="0.2">
      <c r="A852" s="41"/>
      <c r="B852" s="2"/>
      <c r="E852" s="279"/>
      <c r="F852" s="280"/>
      <c r="G852" s="45"/>
      <c r="H852" s="45"/>
      <c r="I852" s="278"/>
      <c r="J852" s="45"/>
      <c r="K852" s="66"/>
      <c r="L852" s="66"/>
    </row>
    <row r="853" spans="1:12" x14ac:dyDescent="0.2">
      <c r="A853" s="41"/>
      <c r="B853" s="2"/>
      <c r="E853" s="279"/>
      <c r="F853" s="280"/>
      <c r="G853" s="45"/>
      <c r="H853" s="45"/>
      <c r="I853" s="278"/>
      <c r="J853" s="45"/>
      <c r="K853" s="66"/>
      <c r="L853" s="66"/>
    </row>
    <row r="854" spans="1:12" x14ac:dyDescent="0.2">
      <c r="A854" s="41"/>
      <c r="B854" s="2"/>
      <c r="E854" s="279"/>
      <c r="F854" s="280"/>
      <c r="G854" s="45"/>
      <c r="H854" s="45"/>
      <c r="I854" s="278"/>
      <c r="J854" s="45"/>
      <c r="K854" s="66"/>
      <c r="L854" s="66"/>
    </row>
    <row r="855" spans="1:12" x14ac:dyDescent="0.2">
      <c r="A855" s="41"/>
      <c r="B855" s="2"/>
      <c r="E855" s="279"/>
      <c r="F855" s="280"/>
      <c r="G855" s="45"/>
      <c r="H855" s="45"/>
      <c r="I855" s="278"/>
      <c r="J855" s="45"/>
      <c r="K855" s="66"/>
      <c r="L855" s="66"/>
    </row>
    <row r="856" spans="1:12" x14ac:dyDescent="0.2">
      <c r="A856" s="41"/>
      <c r="B856" s="2"/>
      <c r="E856" s="279"/>
      <c r="F856" s="280"/>
      <c r="G856" s="45"/>
      <c r="H856" s="45"/>
      <c r="I856" s="278"/>
      <c r="J856" s="45"/>
      <c r="K856" s="66"/>
      <c r="L856" s="66"/>
    </row>
    <row r="857" spans="1:12" x14ac:dyDescent="0.2">
      <c r="A857" s="41"/>
      <c r="B857" s="2"/>
      <c r="E857" s="279"/>
      <c r="F857" s="280"/>
      <c r="G857" s="45"/>
      <c r="H857" s="45"/>
      <c r="I857" s="278"/>
      <c r="J857" s="45"/>
      <c r="K857" s="66"/>
      <c r="L857" s="66"/>
    </row>
    <row r="858" spans="1:12" x14ac:dyDescent="0.2">
      <c r="A858" s="41"/>
      <c r="B858" s="2"/>
      <c r="E858" s="279"/>
      <c r="F858" s="280"/>
      <c r="G858" s="45"/>
      <c r="H858" s="45"/>
      <c r="I858" s="278"/>
      <c r="J858" s="45"/>
      <c r="K858" s="66"/>
      <c r="L858" s="66"/>
    </row>
    <row r="859" spans="1:12" x14ac:dyDescent="0.2">
      <c r="A859" s="41"/>
      <c r="B859" s="2"/>
      <c r="E859" s="279"/>
      <c r="F859" s="280"/>
      <c r="G859" s="45"/>
      <c r="H859" s="45"/>
      <c r="I859" s="278"/>
      <c r="J859" s="45"/>
      <c r="K859" s="66"/>
      <c r="L859" s="66"/>
    </row>
    <row r="860" spans="1:12" x14ac:dyDescent="0.2">
      <c r="A860" s="41"/>
      <c r="B860" s="2"/>
      <c r="E860" s="279"/>
      <c r="F860" s="280"/>
      <c r="G860" s="45"/>
      <c r="H860" s="45"/>
      <c r="I860" s="278"/>
      <c r="J860" s="45"/>
      <c r="K860" s="66"/>
      <c r="L860" s="66"/>
    </row>
    <row r="861" spans="1:12" x14ac:dyDescent="0.2">
      <c r="A861" s="41"/>
      <c r="B861" s="2"/>
      <c r="E861" s="279"/>
      <c r="F861" s="280"/>
      <c r="G861" s="45"/>
      <c r="H861" s="45"/>
      <c r="I861" s="278"/>
      <c r="J861" s="45"/>
      <c r="K861" s="66"/>
      <c r="L861" s="66"/>
    </row>
    <row r="862" spans="1:12" x14ac:dyDescent="0.2">
      <c r="A862" s="41"/>
      <c r="B862" s="2"/>
      <c r="E862" s="279"/>
      <c r="F862" s="280"/>
      <c r="G862" s="45"/>
      <c r="H862" s="45"/>
      <c r="I862" s="278"/>
      <c r="J862" s="45"/>
      <c r="K862" s="66"/>
      <c r="L862" s="66"/>
    </row>
    <row r="863" spans="1:12" x14ac:dyDescent="0.2">
      <c r="A863" s="41"/>
      <c r="B863" s="2"/>
      <c r="E863" s="279"/>
      <c r="F863" s="280"/>
      <c r="G863" s="45"/>
      <c r="H863" s="45"/>
      <c r="I863" s="278"/>
      <c r="J863" s="45"/>
      <c r="K863" s="66"/>
      <c r="L863" s="66"/>
    </row>
    <row r="864" spans="1:12" x14ac:dyDescent="0.2">
      <c r="A864" s="41"/>
      <c r="B864" s="2"/>
      <c r="E864" s="279"/>
      <c r="F864" s="280"/>
      <c r="G864" s="45"/>
      <c r="H864" s="45"/>
      <c r="I864" s="278"/>
      <c r="J864" s="45"/>
      <c r="K864" s="66"/>
      <c r="L864" s="66"/>
    </row>
    <row r="865" spans="1:12" x14ac:dyDescent="0.2">
      <c r="A865" s="41"/>
      <c r="B865" s="2"/>
      <c r="E865" s="279"/>
      <c r="F865" s="280"/>
      <c r="G865" s="45"/>
      <c r="H865" s="45"/>
      <c r="I865" s="278"/>
      <c r="J865" s="45"/>
      <c r="K865" s="66"/>
      <c r="L865" s="66"/>
    </row>
    <row r="866" spans="1:12" x14ac:dyDescent="0.2">
      <c r="A866" s="41"/>
      <c r="B866" s="2"/>
      <c r="E866" s="279"/>
      <c r="F866" s="280"/>
      <c r="G866" s="45"/>
      <c r="H866" s="45"/>
      <c r="I866" s="278"/>
      <c r="J866" s="45"/>
      <c r="K866" s="66"/>
      <c r="L866" s="66"/>
    </row>
    <row r="867" spans="1:12" x14ac:dyDescent="0.2">
      <c r="A867" s="41"/>
      <c r="B867" s="2"/>
      <c r="E867" s="279"/>
      <c r="F867" s="280"/>
      <c r="G867" s="45"/>
      <c r="H867" s="45"/>
      <c r="I867" s="278"/>
      <c r="J867" s="45"/>
      <c r="K867" s="66"/>
      <c r="L867" s="66"/>
    </row>
    <row r="868" spans="1:12" x14ac:dyDescent="0.2">
      <c r="A868" s="41"/>
      <c r="B868" s="2"/>
      <c r="E868" s="279"/>
      <c r="F868" s="280"/>
      <c r="G868" s="45"/>
      <c r="H868" s="45"/>
      <c r="I868" s="278"/>
      <c r="J868" s="45"/>
      <c r="K868" s="66"/>
      <c r="L868" s="66"/>
    </row>
    <row r="869" spans="1:12" x14ac:dyDescent="0.2">
      <c r="A869" s="41"/>
      <c r="B869" s="2"/>
      <c r="E869" s="279"/>
      <c r="F869" s="280"/>
      <c r="G869" s="45"/>
      <c r="H869" s="45"/>
      <c r="I869" s="278"/>
      <c r="J869" s="45"/>
      <c r="K869" s="66"/>
      <c r="L869" s="66"/>
    </row>
    <row r="870" spans="1:12" x14ac:dyDescent="0.2">
      <c r="A870" s="41"/>
      <c r="B870" s="2"/>
      <c r="E870" s="279"/>
      <c r="F870" s="280"/>
      <c r="G870" s="45"/>
      <c r="H870" s="45"/>
      <c r="I870" s="278"/>
      <c r="J870" s="45"/>
      <c r="K870" s="66"/>
      <c r="L870" s="66"/>
    </row>
    <row r="871" spans="1:12" x14ac:dyDescent="0.2">
      <c r="A871" s="41"/>
      <c r="B871" s="2"/>
      <c r="E871" s="279"/>
      <c r="F871" s="280"/>
      <c r="G871" s="45"/>
      <c r="H871" s="45"/>
      <c r="I871" s="278"/>
      <c r="J871" s="45"/>
      <c r="K871" s="66"/>
      <c r="L871" s="66"/>
    </row>
    <row r="872" spans="1:12" x14ac:dyDescent="0.2">
      <c r="A872" s="41"/>
      <c r="B872" s="2"/>
      <c r="E872" s="279"/>
      <c r="F872" s="280"/>
      <c r="G872" s="45"/>
      <c r="H872" s="45"/>
      <c r="I872" s="278"/>
      <c r="J872" s="45"/>
      <c r="K872" s="66"/>
      <c r="L872" s="66"/>
    </row>
    <row r="873" spans="1:12" x14ac:dyDescent="0.2">
      <c r="A873" s="41"/>
      <c r="B873" s="2"/>
      <c r="E873" s="279"/>
      <c r="F873" s="280"/>
      <c r="G873" s="45"/>
      <c r="H873" s="45"/>
      <c r="I873" s="278"/>
      <c r="J873" s="45"/>
      <c r="K873" s="66"/>
      <c r="L873" s="66"/>
    </row>
    <row r="874" spans="1:12" x14ac:dyDescent="0.2">
      <c r="A874" s="41"/>
      <c r="B874" s="2"/>
      <c r="E874" s="279"/>
      <c r="F874" s="280"/>
      <c r="G874" s="45"/>
      <c r="H874" s="45"/>
      <c r="I874" s="278"/>
      <c r="J874" s="45"/>
      <c r="K874" s="66"/>
      <c r="L874" s="66"/>
    </row>
    <row r="875" spans="1:12" x14ac:dyDescent="0.2">
      <c r="A875" s="41"/>
      <c r="B875" s="2"/>
      <c r="E875" s="279"/>
      <c r="F875" s="280"/>
      <c r="G875" s="45"/>
      <c r="H875" s="45"/>
      <c r="I875" s="278"/>
      <c r="J875" s="45"/>
      <c r="K875" s="66"/>
      <c r="L875" s="66"/>
    </row>
    <row r="876" spans="1:12" x14ac:dyDescent="0.2">
      <c r="A876" s="41"/>
      <c r="B876" s="2"/>
      <c r="E876" s="279"/>
      <c r="F876" s="280"/>
      <c r="G876" s="45"/>
      <c r="H876" s="45"/>
      <c r="I876" s="278"/>
      <c r="J876" s="45"/>
      <c r="K876" s="66"/>
      <c r="L876" s="66"/>
    </row>
    <row r="877" spans="1:12" x14ac:dyDescent="0.2">
      <c r="A877" s="41"/>
      <c r="B877" s="2"/>
      <c r="E877" s="279"/>
      <c r="F877" s="280"/>
      <c r="G877" s="45"/>
      <c r="H877" s="45"/>
      <c r="I877" s="278"/>
      <c r="J877" s="45"/>
      <c r="K877" s="66"/>
      <c r="L877" s="66"/>
    </row>
    <row r="878" spans="1:12" x14ac:dyDescent="0.2">
      <c r="A878" s="41"/>
      <c r="B878" s="2"/>
      <c r="E878" s="279"/>
      <c r="F878" s="280"/>
      <c r="G878" s="45"/>
      <c r="H878" s="45"/>
      <c r="I878" s="278"/>
      <c r="J878" s="45"/>
      <c r="K878" s="66"/>
      <c r="L878" s="66"/>
    </row>
    <row r="879" spans="1:12" x14ac:dyDescent="0.2">
      <c r="A879" s="41"/>
      <c r="B879" s="2"/>
      <c r="E879" s="279"/>
      <c r="F879" s="280"/>
      <c r="G879" s="45"/>
      <c r="H879" s="45"/>
      <c r="I879" s="278"/>
      <c r="J879" s="45"/>
      <c r="K879" s="66"/>
      <c r="L879" s="66"/>
    </row>
    <row r="880" spans="1:12" x14ac:dyDescent="0.2">
      <c r="A880" s="41"/>
      <c r="B880" s="2"/>
      <c r="E880" s="279"/>
      <c r="F880" s="280"/>
      <c r="G880" s="45"/>
      <c r="H880" s="45"/>
      <c r="I880" s="278"/>
      <c r="J880" s="45"/>
      <c r="K880" s="66"/>
      <c r="L880" s="66"/>
    </row>
    <row r="881" spans="1:12" x14ac:dyDescent="0.2">
      <c r="A881" s="41"/>
      <c r="B881" s="2"/>
      <c r="E881" s="279"/>
      <c r="F881" s="280"/>
      <c r="G881" s="45"/>
      <c r="H881" s="45"/>
      <c r="I881" s="278"/>
      <c r="J881" s="45"/>
      <c r="K881" s="66"/>
      <c r="L881" s="66"/>
    </row>
    <row r="882" spans="1:12" x14ac:dyDescent="0.2">
      <c r="A882" s="41"/>
      <c r="B882" s="2"/>
      <c r="E882" s="279"/>
      <c r="F882" s="280"/>
      <c r="G882" s="45"/>
      <c r="H882" s="45"/>
      <c r="I882" s="278"/>
      <c r="J882" s="45"/>
      <c r="K882" s="66"/>
      <c r="L882" s="66"/>
    </row>
    <row r="883" spans="1:12" x14ac:dyDescent="0.2">
      <c r="A883" s="41"/>
      <c r="B883" s="2"/>
      <c r="E883" s="279"/>
      <c r="F883" s="280"/>
      <c r="G883" s="45"/>
      <c r="H883" s="45"/>
      <c r="I883" s="278"/>
      <c r="J883" s="45"/>
      <c r="K883" s="66"/>
      <c r="L883" s="66"/>
    </row>
    <row r="884" spans="1:12" x14ac:dyDescent="0.2">
      <c r="A884" s="41"/>
      <c r="B884" s="2"/>
      <c r="E884" s="279"/>
      <c r="F884" s="280"/>
      <c r="G884" s="45"/>
      <c r="H884" s="45"/>
      <c r="I884" s="278"/>
      <c r="J884" s="45"/>
      <c r="K884" s="66"/>
      <c r="L884" s="66"/>
    </row>
    <row r="885" spans="1:12" x14ac:dyDescent="0.2">
      <c r="A885" s="41"/>
      <c r="B885" s="2"/>
      <c r="E885" s="279"/>
      <c r="F885" s="280"/>
      <c r="G885" s="45"/>
      <c r="H885" s="45"/>
      <c r="I885" s="278"/>
      <c r="J885" s="45"/>
      <c r="K885" s="66"/>
      <c r="L885" s="66"/>
    </row>
    <row r="886" spans="1:12" x14ac:dyDescent="0.2">
      <c r="A886" s="41"/>
      <c r="B886" s="2"/>
      <c r="E886" s="279"/>
      <c r="F886" s="280"/>
      <c r="G886" s="45"/>
      <c r="H886" s="45"/>
      <c r="I886" s="278"/>
      <c r="J886" s="45"/>
      <c r="K886" s="66"/>
      <c r="L886" s="66"/>
    </row>
    <row r="887" spans="1:12" x14ac:dyDescent="0.2">
      <c r="A887" s="41"/>
      <c r="B887" s="2"/>
      <c r="E887" s="279"/>
      <c r="F887" s="280"/>
      <c r="G887" s="45"/>
      <c r="H887" s="45"/>
      <c r="I887" s="278"/>
      <c r="J887" s="45"/>
      <c r="K887" s="66"/>
      <c r="L887" s="66"/>
    </row>
    <row r="888" spans="1:12" x14ac:dyDescent="0.2">
      <c r="A888" s="41"/>
      <c r="B888" s="2"/>
      <c r="E888" s="279"/>
      <c r="F888" s="280"/>
      <c r="G888" s="45"/>
      <c r="H888" s="45"/>
      <c r="I888" s="278"/>
      <c r="J888" s="45"/>
      <c r="K888" s="66"/>
      <c r="L888" s="66"/>
    </row>
    <row r="889" spans="1:12" x14ac:dyDescent="0.2">
      <c r="A889" s="41"/>
      <c r="B889" s="2"/>
      <c r="E889" s="279"/>
      <c r="F889" s="280"/>
      <c r="G889" s="45"/>
      <c r="H889" s="45"/>
      <c r="I889" s="278"/>
      <c r="J889" s="45"/>
      <c r="K889" s="66"/>
      <c r="L889" s="66"/>
    </row>
    <row r="890" spans="1:12" x14ac:dyDescent="0.2">
      <c r="A890" s="41"/>
      <c r="B890" s="2"/>
      <c r="E890" s="279"/>
      <c r="F890" s="280"/>
      <c r="G890" s="45"/>
      <c r="H890" s="45"/>
      <c r="I890" s="278"/>
      <c r="J890" s="45"/>
      <c r="K890" s="66"/>
      <c r="L890" s="66"/>
    </row>
    <row r="891" spans="1:12" x14ac:dyDescent="0.2">
      <c r="A891" s="41"/>
      <c r="B891" s="2"/>
      <c r="E891" s="279"/>
      <c r="F891" s="280"/>
      <c r="G891" s="45"/>
      <c r="H891" s="45"/>
      <c r="I891" s="278"/>
      <c r="J891" s="45"/>
      <c r="K891" s="66"/>
      <c r="L891" s="66"/>
    </row>
    <row r="892" spans="1:12" x14ac:dyDescent="0.2">
      <c r="A892" s="41"/>
      <c r="B892" s="2"/>
      <c r="E892" s="279"/>
      <c r="F892" s="280"/>
      <c r="G892" s="45"/>
      <c r="H892" s="45"/>
      <c r="I892" s="278"/>
      <c r="J892" s="45"/>
      <c r="K892" s="66"/>
      <c r="L892" s="66"/>
    </row>
    <row r="893" spans="1:12" x14ac:dyDescent="0.2">
      <c r="A893" s="41"/>
      <c r="B893" s="2"/>
      <c r="E893" s="279"/>
      <c r="F893" s="280"/>
      <c r="G893" s="45"/>
      <c r="H893" s="45"/>
      <c r="I893" s="278"/>
      <c r="J893" s="45"/>
      <c r="K893" s="66"/>
      <c r="L893" s="66"/>
    </row>
    <row r="894" spans="1:12" x14ac:dyDescent="0.2">
      <c r="A894" s="41"/>
      <c r="B894" s="2"/>
      <c r="E894" s="279"/>
      <c r="F894" s="280"/>
      <c r="G894" s="45"/>
      <c r="H894" s="45"/>
      <c r="I894" s="278"/>
      <c r="J894" s="45"/>
      <c r="K894" s="66"/>
      <c r="L894" s="66"/>
    </row>
    <row r="895" spans="1:12" x14ac:dyDescent="0.2">
      <c r="A895" s="41"/>
      <c r="B895" s="2"/>
      <c r="E895" s="279"/>
      <c r="F895" s="280"/>
      <c r="G895" s="45"/>
      <c r="H895" s="45"/>
      <c r="I895" s="278"/>
      <c r="J895" s="45"/>
      <c r="K895" s="66"/>
      <c r="L895" s="66"/>
    </row>
    <row r="896" spans="1:12" x14ac:dyDescent="0.2">
      <c r="A896" s="41"/>
      <c r="B896" s="2"/>
      <c r="E896" s="279"/>
      <c r="F896" s="280"/>
      <c r="G896" s="45"/>
      <c r="H896" s="45"/>
      <c r="I896" s="278"/>
      <c r="J896" s="45"/>
      <c r="K896" s="66"/>
      <c r="L896" s="66"/>
    </row>
    <row r="897" spans="1:12" x14ac:dyDescent="0.2">
      <c r="A897" s="41"/>
      <c r="B897" s="2"/>
      <c r="E897" s="279"/>
      <c r="F897" s="280"/>
      <c r="G897" s="45"/>
      <c r="H897" s="45"/>
      <c r="I897" s="278"/>
      <c r="J897" s="45"/>
      <c r="K897" s="66"/>
      <c r="L897" s="66"/>
    </row>
    <row r="898" spans="1:12" x14ac:dyDescent="0.2">
      <c r="A898" s="41"/>
      <c r="B898" s="2"/>
      <c r="E898" s="279"/>
      <c r="F898" s="280"/>
      <c r="G898" s="45"/>
      <c r="H898" s="45"/>
      <c r="I898" s="278"/>
      <c r="J898" s="45"/>
      <c r="K898" s="66"/>
      <c r="L898" s="66"/>
    </row>
    <row r="899" spans="1:12" x14ac:dyDescent="0.2">
      <c r="A899" s="41"/>
      <c r="B899" s="2"/>
      <c r="E899" s="279"/>
      <c r="F899" s="280"/>
      <c r="G899" s="45"/>
      <c r="H899" s="45"/>
      <c r="I899" s="278"/>
      <c r="J899" s="45"/>
      <c r="K899" s="66"/>
      <c r="L899" s="66"/>
    </row>
    <row r="900" spans="1:12" x14ac:dyDescent="0.2">
      <c r="A900" s="41"/>
      <c r="B900" s="2"/>
      <c r="E900" s="279"/>
      <c r="F900" s="280"/>
      <c r="G900" s="45"/>
      <c r="H900" s="45"/>
      <c r="I900" s="278"/>
      <c r="J900" s="45"/>
      <c r="K900" s="66"/>
      <c r="L900" s="66"/>
    </row>
    <row r="901" spans="1:12" x14ac:dyDescent="0.2">
      <c r="A901" s="41"/>
      <c r="B901" s="2"/>
      <c r="E901" s="279"/>
      <c r="F901" s="280"/>
      <c r="G901" s="45"/>
      <c r="H901" s="45"/>
      <c r="I901" s="278"/>
      <c r="J901" s="45"/>
      <c r="K901" s="66"/>
      <c r="L901" s="66"/>
    </row>
    <row r="902" spans="1:12" x14ac:dyDescent="0.2">
      <c r="A902" s="41"/>
      <c r="B902" s="2"/>
      <c r="E902" s="279"/>
      <c r="F902" s="280"/>
      <c r="G902" s="45"/>
      <c r="H902" s="45"/>
      <c r="I902" s="278"/>
      <c r="J902" s="45"/>
      <c r="K902" s="66"/>
      <c r="L902" s="66"/>
    </row>
    <row r="903" spans="1:12" x14ac:dyDescent="0.2">
      <c r="A903" s="41"/>
      <c r="B903" s="2"/>
      <c r="E903" s="279"/>
      <c r="F903" s="280"/>
      <c r="G903" s="45"/>
      <c r="H903" s="45"/>
      <c r="I903" s="278"/>
      <c r="J903" s="45"/>
      <c r="K903" s="66"/>
      <c r="L903" s="66"/>
    </row>
    <row r="904" spans="1:12" x14ac:dyDescent="0.2">
      <c r="A904" s="41"/>
      <c r="B904" s="2"/>
      <c r="E904" s="279"/>
      <c r="F904" s="280"/>
      <c r="G904" s="45"/>
      <c r="H904" s="45"/>
      <c r="I904" s="278"/>
      <c r="J904" s="45"/>
      <c r="K904" s="66"/>
      <c r="L904" s="66"/>
    </row>
    <row r="905" spans="1:12" x14ac:dyDescent="0.2">
      <c r="A905" s="41"/>
      <c r="B905" s="2"/>
      <c r="E905" s="279"/>
      <c r="F905" s="280"/>
      <c r="G905" s="45"/>
      <c r="H905" s="45"/>
      <c r="I905" s="278"/>
      <c r="J905" s="45"/>
      <c r="K905" s="66"/>
      <c r="L905" s="66"/>
    </row>
    <row r="906" spans="1:12" x14ac:dyDescent="0.2">
      <c r="A906" s="41"/>
      <c r="B906" s="2"/>
      <c r="E906" s="279"/>
      <c r="F906" s="280"/>
      <c r="G906" s="45"/>
      <c r="H906" s="45"/>
      <c r="I906" s="278"/>
      <c r="J906" s="45"/>
      <c r="K906" s="66"/>
      <c r="L906" s="66"/>
    </row>
    <row r="907" spans="1:12" x14ac:dyDescent="0.2">
      <c r="A907" s="41"/>
      <c r="B907" s="2"/>
      <c r="E907" s="279"/>
      <c r="F907" s="280"/>
      <c r="G907" s="45"/>
      <c r="H907" s="45"/>
      <c r="I907" s="278"/>
      <c r="J907" s="45"/>
      <c r="K907" s="66"/>
      <c r="L907" s="66"/>
    </row>
    <row r="908" spans="1:12" x14ac:dyDescent="0.2">
      <c r="A908" s="41"/>
      <c r="B908" s="2"/>
      <c r="E908" s="279"/>
      <c r="F908" s="280"/>
      <c r="G908" s="45"/>
      <c r="H908" s="45"/>
      <c r="I908" s="278"/>
      <c r="J908" s="45"/>
      <c r="K908" s="66"/>
      <c r="L908" s="66"/>
    </row>
    <row r="909" spans="1:12" x14ac:dyDescent="0.2">
      <c r="A909" s="41"/>
      <c r="B909" s="2"/>
      <c r="E909" s="279"/>
      <c r="F909" s="280"/>
      <c r="G909" s="45"/>
      <c r="H909" s="45"/>
      <c r="I909" s="278"/>
      <c r="J909" s="45"/>
      <c r="K909" s="66"/>
      <c r="L909" s="66"/>
    </row>
    <row r="910" spans="1:12" x14ac:dyDescent="0.2">
      <c r="A910" s="41"/>
      <c r="B910" s="2"/>
      <c r="E910" s="279"/>
      <c r="F910" s="280"/>
      <c r="G910" s="45"/>
      <c r="H910" s="45"/>
      <c r="I910" s="278"/>
      <c r="J910" s="45"/>
      <c r="K910" s="66"/>
      <c r="L910" s="66"/>
    </row>
    <row r="911" spans="1:12" x14ac:dyDescent="0.2">
      <c r="A911" s="41"/>
      <c r="B911" s="2"/>
      <c r="E911" s="279"/>
      <c r="F911" s="280"/>
      <c r="G911" s="45"/>
      <c r="H911" s="45"/>
      <c r="I911" s="278"/>
      <c r="J911" s="45"/>
      <c r="K911" s="66"/>
      <c r="L911" s="66"/>
    </row>
    <row r="912" spans="1:12" x14ac:dyDescent="0.2">
      <c r="A912" s="41"/>
      <c r="B912" s="2"/>
      <c r="E912" s="279"/>
      <c r="F912" s="280"/>
      <c r="G912" s="45"/>
      <c r="H912" s="45"/>
      <c r="I912" s="278"/>
      <c r="J912" s="45"/>
      <c r="K912" s="66"/>
      <c r="L912" s="66"/>
    </row>
    <row r="913" spans="1:12" x14ac:dyDescent="0.2">
      <c r="A913" s="41"/>
      <c r="B913" s="2"/>
      <c r="E913" s="279"/>
      <c r="F913" s="280"/>
      <c r="G913" s="45"/>
      <c r="H913" s="45"/>
      <c r="I913" s="278"/>
      <c r="J913" s="45"/>
      <c r="K913" s="66"/>
      <c r="L913" s="66"/>
    </row>
    <row r="914" spans="1:12" x14ac:dyDescent="0.2">
      <c r="A914" s="41"/>
      <c r="B914" s="2"/>
      <c r="E914" s="279"/>
      <c r="F914" s="280"/>
      <c r="G914" s="45"/>
      <c r="H914" s="45"/>
      <c r="I914" s="278"/>
      <c r="J914" s="45"/>
      <c r="K914" s="66"/>
      <c r="L914" s="66"/>
    </row>
    <row r="915" spans="1:12" x14ac:dyDescent="0.2">
      <c r="A915" s="41"/>
      <c r="B915" s="2"/>
      <c r="E915" s="279"/>
      <c r="F915" s="280"/>
      <c r="G915" s="45"/>
      <c r="H915" s="45"/>
      <c r="I915" s="278"/>
      <c r="J915" s="45"/>
      <c r="K915" s="66"/>
      <c r="L915" s="66"/>
    </row>
    <row r="916" spans="1:12" x14ac:dyDescent="0.2">
      <c r="A916" s="41"/>
      <c r="B916" s="2"/>
      <c r="E916" s="279"/>
      <c r="F916" s="280"/>
      <c r="G916" s="45"/>
      <c r="H916" s="45"/>
      <c r="I916" s="278"/>
      <c r="J916" s="45"/>
      <c r="K916" s="66"/>
      <c r="L916" s="66"/>
    </row>
    <row r="917" spans="1:12" x14ac:dyDescent="0.2">
      <c r="A917" s="41"/>
      <c r="B917" s="2"/>
      <c r="E917" s="279"/>
      <c r="F917" s="280"/>
      <c r="G917" s="45"/>
      <c r="H917" s="45"/>
      <c r="I917" s="278"/>
      <c r="J917" s="45"/>
      <c r="K917" s="66"/>
      <c r="L917" s="66"/>
    </row>
    <row r="918" spans="1:12" x14ac:dyDescent="0.2">
      <c r="A918" s="41"/>
      <c r="B918" s="2"/>
      <c r="E918" s="279"/>
      <c r="F918" s="280"/>
      <c r="G918" s="45"/>
      <c r="H918" s="45"/>
      <c r="I918" s="278"/>
      <c r="J918" s="45"/>
      <c r="K918" s="66"/>
      <c r="L918" s="66"/>
    </row>
    <row r="919" spans="1:12" x14ac:dyDescent="0.2">
      <c r="A919" s="41"/>
      <c r="B919" s="2"/>
      <c r="E919" s="279"/>
      <c r="F919" s="280"/>
      <c r="G919" s="45"/>
      <c r="H919" s="45"/>
      <c r="I919" s="278"/>
      <c r="J919" s="45"/>
      <c r="K919" s="66"/>
      <c r="L919" s="66"/>
    </row>
    <row r="920" spans="1:12" x14ac:dyDescent="0.2">
      <c r="A920" s="41"/>
      <c r="B920" s="2"/>
      <c r="E920" s="279"/>
      <c r="F920" s="280"/>
      <c r="G920" s="45"/>
      <c r="H920" s="45"/>
      <c r="I920" s="278"/>
      <c r="J920" s="45"/>
      <c r="K920" s="66"/>
      <c r="L920" s="66"/>
    </row>
    <row r="921" spans="1:12" x14ac:dyDescent="0.2">
      <c r="A921" s="41"/>
      <c r="B921" s="2"/>
      <c r="E921" s="279"/>
      <c r="F921" s="280"/>
      <c r="G921" s="45"/>
      <c r="H921" s="45"/>
      <c r="I921" s="278"/>
      <c r="J921" s="45"/>
      <c r="K921" s="66"/>
      <c r="L921" s="66"/>
    </row>
    <row r="922" spans="1:12" x14ac:dyDescent="0.2">
      <c r="A922" s="41"/>
      <c r="B922" s="2"/>
      <c r="E922" s="279"/>
      <c r="F922" s="280"/>
      <c r="G922" s="45"/>
      <c r="H922" s="45"/>
      <c r="I922" s="278"/>
      <c r="J922" s="45"/>
      <c r="K922" s="66"/>
      <c r="L922" s="66"/>
    </row>
    <row r="923" spans="1:12" x14ac:dyDescent="0.2">
      <c r="A923" s="41"/>
      <c r="B923" s="2"/>
      <c r="E923" s="279"/>
      <c r="F923" s="280"/>
      <c r="G923" s="45"/>
      <c r="H923" s="45"/>
      <c r="I923" s="278"/>
      <c r="J923" s="45"/>
      <c r="K923" s="66"/>
      <c r="L923" s="66"/>
    </row>
    <row r="924" spans="1:12" x14ac:dyDescent="0.2">
      <c r="A924" s="41"/>
      <c r="B924" s="2"/>
      <c r="E924" s="279"/>
      <c r="F924" s="280"/>
      <c r="G924" s="45"/>
      <c r="H924" s="45"/>
      <c r="I924" s="278"/>
      <c r="J924" s="45"/>
      <c r="K924" s="66"/>
      <c r="L924" s="66"/>
    </row>
    <row r="925" spans="1:12" x14ac:dyDescent="0.2">
      <c r="A925" s="41"/>
      <c r="B925" s="2"/>
      <c r="E925" s="279"/>
      <c r="F925" s="280"/>
      <c r="G925" s="45"/>
      <c r="H925" s="45"/>
      <c r="I925" s="278"/>
      <c r="J925" s="45"/>
      <c r="K925" s="66"/>
      <c r="L925" s="66"/>
    </row>
    <row r="926" spans="1:12" x14ac:dyDescent="0.2">
      <c r="A926" s="41"/>
      <c r="B926" s="2"/>
      <c r="E926" s="279"/>
      <c r="F926" s="280"/>
      <c r="G926" s="45"/>
      <c r="H926" s="45"/>
      <c r="I926" s="278"/>
      <c r="J926" s="45"/>
      <c r="K926" s="66"/>
      <c r="L926" s="66"/>
    </row>
    <row r="927" spans="1:12" x14ac:dyDescent="0.2">
      <c r="A927" s="41"/>
      <c r="B927" s="2"/>
      <c r="E927" s="279"/>
      <c r="F927" s="280"/>
      <c r="G927" s="45"/>
      <c r="H927" s="45"/>
      <c r="I927" s="278"/>
      <c r="J927" s="45"/>
      <c r="K927" s="66"/>
      <c r="L927" s="66"/>
    </row>
    <row r="928" spans="1:12" x14ac:dyDescent="0.2">
      <c r="A928" s="41"/>
      <c r="B928" s="2"/>
      <c r="E928" s="279"/>
      <c r="F928" s="280"/>
      <c r="G928" s="45"/>
      <c r="H928" s="45"/>
      <c r="I928" s="278"/>
      <c r="J928" s="45"/>
      <c r="K928" s="66"/>
      <c r="L928" s="66"/>
    </row>
    <row r="929" spans="1:12" x14ac:dyDescent="0.2">
      <c r="A929" s="41"/>
      <c r="B929" s="2"/>
      <c r="E929" s="279"/>
      <c r="F929" s="280"/>
      <c r="G929" s="45"/>
      <c r="H929" s="45"/>
      <c r="I929" s="278"/>
      <c r="J929" s="45"/>
      <c r="K929" s="66"/>
      <c r="L929" s="66"/>
    </row>
    <row r="930" spans="1:12" x14ac:dyDescent="0.2">
      <c r="A930" s="41"/>
      <c r="B930" s="2"/>
      <c r="E930" s="279"/>
      <c r="F930" s="280"/>
      <c r="G930" s="45"/>
      <c r="H930" s="45"/>
      <c r="I930" s="278"/>
      <c r="J930" s="45"/>
      <c r="K930" s="66"/>
      <c r="L930" s="66"/>
    </row>
    <row r="931" spans="1:12" x14ac:dyDescent="0.2">
      <c r="A931" s="41"/>
      <c r="B931" s="2"/>
      <c r="E931" s="279"/>
      <c r="F931" s="280"/>
      <c r="G931" s="45"/>
      <c r="H931" s="45"/>
      <c r="I931" s="278"/>
      <c r="J931" s="45"/>
      <c r="K931" s="66"/>
      <c r="L931" s="66"/>
    </row>
    <row r="932" spans="1:12" x14ac:dyDescent="0.2">
      <c r="A932" s="41"/>
      <c r="B932" s="2"/>
      <c r="E932" s="279"/>
      <c r="F932" s="280"/>
      <c r="G932" s="45"/>
      <c r="H932" s="45"/>
      <c r="I932" s="278"/>
      <c r="J932" s="45"/>
      <c r="K932" s="66"/>
      <c r="L932" s="66"/>
    </row>
    <row r="933" spans="1:12" x14ac:dyDescent="0.2">
      <c r="A933" s="41"/>
      <c r="B933" s="2"/>
      <c r="E933" s="279"/>
      <c r="F933" s="280"/>
      <c r="G933" s="45"/>
      <c r="H933" s="45"/>
      <c r="I933" s="278"/>
      <c r="J933" s="45"/>
      <c r="K933" s="66"/>
      <c r="L933" s="66"/>
    </row>
    <row r="934" spans="1:12" x14ac:dyDescent="0.2">
      <c r="A934" s="41"/>
      <c r="B934" s="2"/>
      <c r="E934" s="279"/>
      <c r="F934" s="280"/>
      <c r="G934" s="45"/>
      <c r="H934" s="45"/>
      <c r="I934" s="278"/>
      <c r="J934" s="45"/>
      <c r="K934" s="66"/>
      <c r="L934" s="66"/>
    </row>
    <row r="935" spans="1:12" x14ac:dyDescent="0.2">
      <c r="A935" s="41"/>
      <c r="B935" s="2"/>
      <c r="E935" s="279"/>
      <c r="F935" s="280"/>
      <c r="G935" s="45"/>
      <c r="H935" s="45"/>
      <c r="I935" s="278"/>
      <c r="J935" s="45"/>
      <c r="K935" s="66"/>
      <c r="L935" s="66"/>
    </row>
    <row r="936" spans="1:12" x14ac:dyDescent="0.2">
      <c r="A936" s="41"/>
      <c r="B936" s="2"/>
      <c r="E936" s="279"/>
      <c r="F936" s="280"/>
      <c r="G936" s="45"/>
      <c r="H936" s="45"/>
      <c r="I936" s="278"/>
      <c r="J936" s="45"/>
      <c r="K936" s="66"/>
      <c r="L936" s="66"/>
    </row>
    <row r="937" spans="1:12" x14ac:dyDescent="0.2">
      <c r="A937" s="41"/>
      <c r="B937" s="2"/>
      <c r="E937" s="279"/>
      <c r="F937" s="280"/>
      <c r="G937" s="45"/>
      <c r="H937" s="45"/>
      <c r="I937" s="278"/>
      <c r="J937" s="45"/>
      <c r="K937" s="66"/>
      <c r="L937" s="66"/>
    </row>
    <row r="938" spans="1:12" x14ac:dyDescent="0.2">
      <c r="A938" s="41"/>
      <c r="B938" s="2"/>
      <c r="E938" s="279"/>
      <c r="F938" s="280"/>
      <c r="G938" s="45"/>
      <c r="H938" s="45"/>
      <c r="I938" s="278"/>
      <c r="J938" s="45"/>
      <c r="K938" s="66"/>
      <c r="L938" s="66"/>
    </row>
    <row r="939" spans="1:12" x14ac:dyDescent="0.2">
      <c r="A939" s="41"/>
      <c r="B939" s="2"/>
      <c r="E939" s="279"/>
      <c r="F939" s="280"/>
      <c r="G939" s="45"/>
      <c r="H939" s="45"/>
      <c r="I939" s="278"/>
      <c r="J939" s="45"/>
      <c r="K939" s="66"/>
      <c r="L939" s="66"/>
    </row>
    <row r="940" spans="1:12" x14ac:dyDescent="0.2">
      <c r="A940" s="41"/>
      <c r="B940" s="2"/>
      <c r="E940" s="279"/>
      <c r="F940" s="280"/>
      <c r="G940" s="45"/>
      <c r="H940" s="45"/>
      <c r="I940" s="278"/>
      <c r="J940" s="45"/>
      <c r="K940" s="66"/>
      <c r="L940" s="66"/>
    </row>
    <row r="941" spans="1:12" x14ac:dyDescent="0.2">
      <c r="A941" s="41"/>
      <c r="B941" s="2"/>
      <c r="E941" s="279"/>
      <c r="F941" s="280"/>
      <c r="G941" s="45"/>
      <c r="H941" s="45"/>
      <c r="I941" s="278"/>
      <c r="J941" s="45"/>
      <c r="K941" s="66"/>
      <c r="L941" s="66"/>
    </row>
    <row r="942" spans="1:12" x14ac:dyDescent="0.2">
      <c r="A942" s="41"/>
      <c r="B942" s="2"/>
      <c r="E942" s="279"/>
      <c r="F942" s="280"/>
      <c r="G942" s="45"/>
      <c r="H942" s="45"/>
      <c r="I942" s="278"/>
      <c r="J942" s="45"/>
      <c r="K942" s="66"/>
      <c r="L942" s="66"/>
    </row>
    <row r="943" spans="1:12" x14ac:dyDescent="0.2">
      <c r="A943" s="41"/>
      <c r="B943" s="2"/>
      <c r="E943" s="279"/>
      <c r="F943" s="280"/>
      <c r="G943" s="45"/>
      <c r="H943" s="45"/>
      <c r="I943" s="278"/>
      <c r="J943" s="45"/>
      <c r="K943" s="66"/>
      <c r="L943" s="66"/>
    </row>
    <row r="944" spans="1:12" x14ac:dyDescent="0.2">
      <c r="A944" s="41"/>
      <c r="B944" s="2"/>
      <c r="E944" s="279"/>
      <c r="F944" s="280"/>
      <c r="G944" s="45"/>
      <c r="H944" s="45"/>
      <c r="I944" s="278"/>
      <c r="J944" s="45"/>
      <c r="K944" s="66"/>
      <c r="L944" s="66"/>
    </row>
    <row r="945" spans="1:12" x14ac:dyDescent="0.2">
      <c r="A945" s="41"/>
      <c r="B945" s="2"/>
      <c r="E945" s="279"/>
      <c r="F945" s="280"/>
      <c r="G945" s="45"/>
      <c r="H945" s="45"/>
      <c r="I945" s="278"/>
      <c r="J945" s="45"/>
      <c r="K945" s="66"/>
      <c r="L945" s="66"/>
    </row>
    <row r="946" spans="1:12" x14ac:dyDescent="0.2">
      <c r="A946" s="41"/>
      <c r="B946" s="2"/>
      <c r="E946" s="279"/>
      <c r="F946" s="280"/>
      <c r="G946" s="45"/>
      <c r="H946" s="45"/>
      <c r="I946" s="278"/>
      <c r="J946" s="45"/>
      <c r="K946" s="66"/>
      <c r="L946" s="66"/>
    </row>
    <row r="947" spans="1:12" x14ac:dyDescent="0.2">
      <c r="A947" s="41"/>
      <c r="B947" s="2"/>
      <c r="E947" s="279"/>
      <c r="F947" s="280"/>
      <c r="G947" s="45"/>
      <c r="H947" s="45"/>
      <c r="I947" s="278"/>
      <c r="J947" s="45"/>
      <c r="K947" s="66"/>
      <c r="L947" s="66"/>
    </row>
    <row r="948" spans="1:12" x14ac:dyDescent="0.2">
      <c r="A948" s="41"/>
      <c r="B948" s="2"/>
      <c r="E948" s="279"/>
      <c r="F948" s="280"/>
      <c r="G948" s="45"/>
      <c r="H948" s="45"/>
      <c r="I948" s="278"/>
      <c r="J948" s="45"/>
      <c r="K948" s="66"/>
      <c r="L948" s="66"/>
    </row>
    <row r="949" spans="1:12" x14ac:dyDescent="0.2">
      <c r="A949" s="41"/>
      <c r="B949" s="2"/>
      <c r="E949" s="279"/>
      <c r="F949" s="280"/>
      <c r="G949" s="45"/>
      <c r="H949" s="45"/>
      <c r="I949" s="278"/>
      <c r="J949" s="45"/>
      <c r="K949" s="66"/>
      <c r="L949" s="66"/>
    </row>
    <row r="950" spans="1:12" x14ac:dyDescent="0.2">
      <c r="A950" s="41"/>
      <c r="B950" s="2"/>
      <c r="E950" s="279"/>
      <c r="F950" s="280"/>
      <c r="G950" s="45"/>
      <c r="H950" s="45"/>
      <c r="I950" s="278"/>
      <c r="J950" s="45"/>
      <c r="K950" s="66"/>
      <c r="L950" s="66"/>
    </row>
    <row r="951" spans="1:12" x14ac:dyDescent="0.2">
      <c r="A951" s="41"/>
      <c r="B951" s="2"/>
      <c r="E951" s="279"/>
      <c r="F951" s="280"/>
      <c r="G951" s="45"/>
      <c r="H951" s="45"/>
      <c r="I951" s="278"/>
      <c r="J951" s="45"/>
      <c r="K951" s="66"/>
      <c r="L951" s="66"/>
    </row>
    <row r="952" spans="1:12" x14ac:dyDescent="0.2">
      <c r="A952" s="41"/>
      <c r="B952" s="2"/>
      <c r="E952" s="279"/>
      <c r="F952" s="280"/>
      <c r="G952" s="45"/>
      <c r="H952" s="45"/>
      <c r="I952" s="278"/>
      <c r="J952" s="45"/>
      <c r="K952" s="66"/>
      <c r="L952" s="66"/>
    </row>
    <row r="953" spans="1:12" x14ac:dyDescent="0.2">
      <c r="A953" s="41"/>
      <c r="B953" s="2"/>
      <c r="E953" s="279"/>
      <c r="F953" s="280"/>
      <c r="G953" s="45"/>
      <c r="H953" s="45"/>
      <c r="I953" s="278"/>
      <c r="J953" s="45"/>
      <c r="K953" s="66"/>
      <c r="L953" s="66"/>
    </row>
    <row r="954" spans="1:12" x14ac:dyDescent="0.2">
      <c r="A954" s="41"/>
      <c r="B954" s="2"/>
      <c r="E954" s="279"/>
      <c r="F954" s="280"/>
      <c r="G954" s="45"/>
      <c r="H954" s="45"/>
      <c r="I954" s="278"/>
      <c r="J954" s="45"/>
      <c r="K954" s="66"/>
      <c r="L954" s="66"/>
    </row>
    <row r="955" spans="1:12" x14ac:dyDescent="0.2">
      <c r="A955" s="41"/>
      <c r="B955" s="2"/>
      <c r="E955" s="279"/>
      <c r="F955" s="280"/>
      <c r="G955" s="45"/>
      <c r="H955" s="45"/>
      <c r="I955" s="278"/>
      <c r="J955" s="45"/>
      <c r="K955" s="66"/>
      <c r="L955" s="66"/>
    </row>
    <row r="956" spans="1:12" x14ac:dyDescent="0.2">
      <c r="A956" s="41"/>
      <c r="B956" s="2"/>
      <c r="E956" s="279"/>
      <c r="F956" s="280"/>
      <c r="G956" s="45"/>
      <c r="H956" s="45"/>
      <c r="I956" s="278"/>
      <c r="J956" s="45"/>
      <c r="K956" s="66"/>
      <c r="L956" s="66"/>
    </row>
    <row r="957" spans="1:12" x14ac:dyDescent="0.2">
      <c r="A957" s="41"/>
      <c r="B957" s="2"/>
      <c r="E957" s="279"/>
      <c r="F957" s="280"/>
      <c r="G957" s="45"/>
      <c r="H957" s="45"/>
      <c r="I957" s="278"/>
      <c r="J957" s="45"/>
      <c r="K957" s="66"/>
      <c r="L957" s="66"/>
    </row>
    <row r="958" spans="1:12" x14ac:dyDescent="0.2">
      <c r="A958" s="41"/>
      <c r="B958" s="2"/>
      <c r="E958" s="279"/>
      <c r="F958" s="280"/>
      <c r="G958" s="45"/>
      <c r="H958" s="45"/>
      <c r="I958" s="278"/>
      <c r="J958" s="45"/>
      <c r="K958" s="66"/>
      <c r="L958" s="66"/>
    </row>
    <row r="959" spans="1:12" x14ac:dyDescent="0.2">
      <c r="A959" s="41"/>
      <c r="B959" s="2"/>
      <c r="E959" s="279"/>
      <c r="F959" s="280"/>
      <c r="G959" s="45"/>
      <c r="H959" s="45"/>
      <c r="I959" s="278"/>
      <c r="J959" s="45"/>
      <c r="K959" s="66"/>
      <c r="L959" s="66"/>
    </row>
    <row r="960" spans="1:12" x14ac:dyDescent="0.2">
      <c r="A960" s="41"/>
      <c r="B960" s="2"/>
      <c r="E960" s="279"/>
      <c r="F960" s="280"/>
      <c r="G960" s="45"/>
      <c r="H960" s="45"/>
      <c r="I960" s="278"/>
      <c r="J960" s="45"/>
      <c r="K960" s="66"/>
      <c r="L960" s="66"/>
    </row>
    <row r="961" spans="1:12" x14ac:dyDescent="0.2">
      <c r="A961" s="41"/>
      <c r="B961" s="2"/>
      <c r="E961" s="279"/>
      <c r="F961" s="280"/>
      <c r="G961" s="45"/>
      <c r="H961" s="45"/>
      <c r="I961" s="278"/>
      <c r="J961" s="45"/>
      <c r="K961" s="66"/>
      <c r="L961" s="66"/>
    </row>
    <row r="962" spans="1:12" x14ac:dyDescent="0.2">
      <c r="A962" s="41"/>
      <c r="B962" s="2"/>
      <c r="E962" s="279"/>
      <c r="F962" s="280"/>
      <c r="G962" s="45"/>
      <c r="H962" s="45"/>
      <c r="I962" s="278"/>
      <c r="J962" s="45"/>
      <c r="K962" s="66"/>
      <c r="L962" s="66"/>
    </row>
    <row r="963" spans="1:12" x14ac:dyDescent="0.2">
      <c r="A963" s="41"/>
      <c r="B963" s="2"/>
      <c r="E963" s="279"/>
      <c r="F963" s="280"/>
      <c r="G963" s="45"/>
      <c r="H963" s="45"/>
      <c r="I963" s="278"/>
      <c r="J963" s="45"/>
      <c r="K963" s="66"/>
      <c r="L963" s="66"/>
    </row>
    <row r="964" spans="1:12" x14ac:dyDescent="0.2">
      <c r="A964" s="41"/>
      <c r="B964" s="2"/>
      <c r="E964" s="279"/>
      <c r="F964" s="280"/>
      <c r="G964" s="45"/>
      <c r="H964" s="45"/>
      <c r="I964" s="278"/>
      <c r="J964" s="45"/>
      <c r="K964" s="66"/>
      <c r="L964" s="66"/>
    </row>
    <row r="965" spans="1:12" x14ac:dyDescent="0.2">
      <c r="A965" s="41"/>
      <c r="B965" s="2"/>
      <c r="E965" s="279"/>
      <c r="F965" s="280"/>
      <c r="G965" s="45"/>
      <c r="H965" s="45"/>
      <c r="I965" s="278"/>
      <c r="J965" s="45"/>
      <c r="K965" s="66"/>
      <c r="L965" s="66"/>
    </row>
    <row r="966" spans="1:12" x14ac:dyDescent="0.2">
      <c r="A966" s="41"/>
      <c r="B966" s="2"/>
      <c r="E966" s="279"/>
      <c r="F966" s="280"/>
      <c r="G966" s="45"/>
      <c r="H966" s="45"/>
      <c r="I966" s="278"/>
      <c r="J966" s="45"/>
      <c r="K966" s="66"/>
      <c r="L966" s="66"/>
    </row>
    <row r="967" spans="1:12" x14ac:dyDescent="0.2">
      <c r="A967" s="41"/>
      <c r="B967" s="2"/>
      <c r="E967" s="279"/>
      <c r="F967" s="280"/>
      <c r="G967" s="45"/>
      <c r="H967" s="45"/>
      <c r="I967" s="278"/>
      <c r="J967" s="45"/>
      <c r="K967" s="66"/>
      <c r="L967" s="66"/>
    </row>
    <row r="968" spans="1:12" x14ac:dyDescent="0.2">
      <c r="A968" s="41"/>
      <c r="B968" s="2"/>
      <c r="E968" s="279"/>
      <c r="F968" s="280"/>
      <c r="G968" s="45"/>
      <c r="H968" s="45"/>
      <c r="I968" s="278"/>
      <c r="J968" s="45"/>
      <c r="K968" s="66"/>
      <c r="L968" s="66"/>
    </row>
    <row r="969" spans="1:12" x14ac:dyDescent="0.2">
      <c r="A969" s="41"/>
      <c r="B969" s="2"/>
      <c r="E969" s="279"/>
      <c r="F969" s="280"/>
      <c r="G969" s="45"/>
      <c r="H969" s="45"/>
      <c r="I969" s="278"/>
      <c r="J969" s="45"/>
      <c r="K969" s="66"/>
      <c r="L969" s="66"/>
    </row>
    <row r="970" spans="1:12" x14ac:dyDescent="0.2">
      <c r="A970" s="41"/>
      <c r="B970" s="2"/>
      <c r="E970" s="279"/>
      <c r="F970" s="280"/>
      <c r="G970" s="45"/>
      <c r="H970" s="45"/>
      <c r="I970" s="278"/>
      <c r="J970" s="45"/>
      <c r="K970" s="66"/>
      <c r="L970" s="66"/>
    </row>
    <row r="971" spans="1:12" x14ac:dyDescent="0.2">
      <c r="A971" s="41"/>
      <c r="B971" s="2"/>
      <c r="E971" s="279"/>
      <c r="F971" s="280"/>
      <c r="G971" s="45"/>
      <c r="H971" s="45"/>
      <c r="I971" s="278"/>
      <c r="J971" s="45"/>
      <c r="K971" s="66"/>
      <c r="L971" s="66"/>
    </row>
    <row r="972" spans="1:12" x14ac:dyDescent="0.2">
      <c r="A972" s="41"/>
      <c r="B972" s="2"/>
      <c r="E972" s="279"/>
      <c r="F972" s="280"/>
      <c r="G972" s="45"/>
      <c r="H972" s="45"/>
      <c r="I972" s="278"/>
      <c r="J972" s="45"/>
      <c r="K972" s="66"/>
      <c r="L972" s="66"/>
    </row>
    <row r="973" spans="1:12" x14ac:dyDescent="0.2">
      <c r="A973" s="41"/>
      <c r="B973" s="2"/>
      <c r="E973" s="279"/>
      <c r="F973" s="280"/>
      <c r="G973" s="45"/>
      <c r="H973" s="45"/>
      <c r="I973" s="278"/>
      <c r="J973" s="45"/>
      <c r="K973" s="66"/>
      <c r="L973" s="66"/>
    </row>
    <row r="974" spans="1:12" x14ac:dyDescent="0.2">
      <c r="A974" s="41"/>
      <c r="B974" s="2"/>
      <c r="E974" s="279"/>
      <c r="F974" s="280"/>
      <c r="G974" s="45"/>
      <c r="H974" s="45"/>
      <c r="I974" s="278"/>
      <c r="J974" s="45"/>
      <c r="K974" s="66"/>
      <c r="L974" s="66"/>
    </row>
    <row r="975" spans="1:12" x14ac:dyDescent="0.2">
      <c r="A975" s="41"/>
      <c r="B975" s="2"/>
      <c r="E975" s="279"/>
      <c r="F975" s="280"/>
      <c r="G975" s="45"/>
      <c r="H975" s="45"/>
      <c r="I975" s="278"/>
      <c r="J975" s="45"/>
      <c r="K975" s="66"/>
      <c r="L975" s="66"/>
    </row>
    <row r="976" spans="1:12" x14ac:dyDescent="0.2">
      <c r="A976" s="41"/>
      <c r="B976" s="2"/>
      <c r="E976" s="279"/>
      <c r="F976" s="280"/>
      <c r="G976" s="45"/>
      <c r="H976" s="45"/>
      <c r="I976" s="278"/>
      <c r="J976" s="45"/>
      <c r="K976" s="66"/>
      <c r="L976" s="66"/>
    </row>
    <row r="977" spans="1:12" x14ac:dyDescent="0.2">
      <c r="A977" s="41"/>
      <c r="B977" s="2"/>
      <c r="E977" s="279"/>
      <c r="F977" s="280"/>
      <c r="G977" s="45"/>
      <c r="H977" s="45"/>
      <c r="I977" s="278"/>
      <c r="J977" s="45"/>
      <c r="K977" s="66"/>
      <c r="L977" s="66"/>
    </row>
    <row r="978" spans="1:12" x14ac:dyDescent="0.2">
      <c r="A978" s="41"/>
      <c r="B978" s="2"/>
      <c r="E978" s="279"/>
      <c r="F978" s="280"/>
      <c r="G978" s="45"/>
      <c r="H978" s="45"/>
      <c r="I978" s="278"/>
      <c r="J978" s="45"/>
      <c r="K978" s="66"/>
      <c r="L978" s="66"/>
    </row>
    <row r="979" spans="1:12" x14ac:dyDescent="0.2">
      <c r="A979" s="41"/>
      <c r="B979" s="2"/>
      <c r="E979" s="279"/>
      <c r="F979" s="280"/>
      <c r="G979" s="45"/>
      <c r="H979" s="45"/>
      <c r="I979" s="278"/>
      <c r="J979" s="45"/>
      <c r="K979" s="66"/>
      <c r="L979" s="66"/>
    </row>
    <row r="980" spans="1:12" x14ac:dyDescent="0.2">
      <c r="A980" s="41"/>
      <c r="B980" s="2"/>
      <c r="E980" s="279"/>
      <c r="F980" s="280"/>
      <c r="G980" s="45"/>
      <c r="H980" s="45"/>
      <c r="I980" s="278"/>
      <c r="J980" s="45"/>
      <c r="K980" s="66"/>
      <c r="L980" s="66"/>
    </row>
    <row r="981" spans="1:12" x14ac:dyDescent="0.2">
      <c r="A981" s="41"/>
      <c r="B981" s="2"/>
      <c r="E981" s="279"/>
      <c r="F981" s="280"/>
      <c r="G981" s="45"/>
      <c r="H981" s="45"/>
      <c r="I981" s="278"/>
      <c r="J981" s="45"/>
      <c r="K981" s="66"/>
      <c r="L981" s="66"/>
    </row>
    <row r="982" spans="1:12" x14ac:dyDescent="0.2">
      <c r="A982" s="41"/>
      <c r="B982" s="2"/>
      <c r="E982" s="279"/>
      <c r="F982" s="280"/>
      <c r="G982" s="45"/>
      <c r="H982" s="45"/>
      <c r="I982" s="278"/>
      <c r="J982" s="45"/>
      <c r="K982" s="66"/>
      <c r="L982" s="66"/>
    </row>
    <row r="983" spans="1:12" x14ac:dyDescent="0.2">
      <c r="A983" s="41"/>
      <c r="B983" s="2"/>
      <c r="E983" s="279"/>
      <c r="F983" s="280"/>
      <c r="G983" s="45"/>
      <c r="H983" s="45"/>
      <c r="I983" s="278"/>
      <c r="J983" s="45"/>
      <c r="K983" s="66"/>
      <c r="L983" s="66"/>
    </row>
    <row r="984" spans="1:12" x14ac:dyDescent="0.2">
      <c r="A984" s="41"/>
      <c r="B984" s="2"/>
      <c r="E984" s="279"/>
      <c r="F984" s="280"/>
      <c r="G984" s="45"/>
      <c r="H984" s="45"/>
      <c r="I984" s="278"/>
      <c r="J984" s="45"/>
      <c r="K984" s="66"/>
      <c r="L984" s="66"/>
    </row>
    <row r="985" spans="1:12" x14ac:dyDescent="0.2">
      <c r="A985" s="41"/>
      <c r="B985" s="2"/>
      <c r="E985" s="279"/>
      <c r="F985" s="280"/>
      <c r="G985" s="45"/>
      <c r="H985" s="45"/>
      <c r="I985" s="278"/>
      <c r="J985" s="45"/>
      <c r="K985" s="66"/>
      <c r="L985" s="66"/>
    </row>
    <row r="986" spans="1:12" x14ac:dyDescent="0.2">
      <c r="A986" s="41"/>
      <c r="B986" s="2"/>
      <c r="E986" s="279"/>
      <c r="F986" s="280"/>
      <c r="G986" s="45"/>
      <c r="H986" s="45"/>
      <c r="I986" s="278"/>
      <c r="J986" s="45"/>
      <c r="K986" s="66"/>
      <c r="L986" s="66"/>
    </row>
    <row r="987" spans="1:12" x14ac:dyDescent="0.2">
      <c r="A987" s="41"/>
      <c r="B987" s="2"/>
      <c r="E987" s="279"/>
      <c r="F987" s="280"/>
      <c r="G987" s="45"/>
      <c r="H987" s="45"/>
      <c r="I987" s="278"/>
      <c r="J987" s="45"/>
      <c r="K987" s="66"/>
      <c r="L987" s="66"/>
    </row>
    <row r="988" spans="1:12" x14ac:dyDescent="0.2">
      <c r="A988" s="41"/>
      <c r="B988" s="2"/>
      <c r="E988" s="279"/>
      <c r="F988" s="280"/>
      <c r="G988" s="45"/>
      <c r="H988" s="45"/>
      <c r="I988" s="278"/>
      <c r="J988" s="45"/>
      <c r="K988" s="66"/>
      <c r="L988" s="66"/>
    </row>
    <row r="989" spans="1:12" x14ac:dyDescent="0.2">
      <c r="A989" s="41"/>
      <c r="B989" s="2"/>
      <c r="E989" s="279"/>
      <c r="F989" s="280"/>
      <c r="G989" s="45"/>
      <c r="H989" s="45"/>
      <c r="I989" s="278"/>
      <c r="J989" s="45"/>
      <c r="K989" s="66"/>
      <c r="L989" s="66"/>
    </row>
    <row r="990" spans="1:12" x14ac:dyDescent="0.2">
      <c r="A990" s="41"/>
      <c r="B990" s="2"/>
      <c r="E990" s="279"/>
      <c r="F990" s="280"/>
      <c r="G990" s="45"/>
      <c r="H990" s="45"/>
      <c r="I990" s="278"/>
      <c r="J990" s="45"/>
      <c r="K990" s="66"/>
      <c r="L990" s="66"/>
    </row>
    <row r="991" spans="1:12" x14ac:dyDescent="0.2">
      <c r="A991" s="41"/>
      <c r="B991" s="2"/>
      <c r="E991" s="279"/>
      <c r="F991" s="280"/>
      <c r="G991" s="45"/>
      <c r="H991" s="45"/>
      <c r="I991" s="278"/>
      <c r="J991" s="45"/>
      <c r="K991" s="66"/>
      <c r="L991" s="66"/>
    </row>
    <row r="992" spans="1:12" x14ac:dyDescent="0.2">
      <c r="A992" s="41"/>
      <c r="B992" s="2"/>
      <c r="E992" s="279"/>
      <c r="F992" s="280"/>
      <c r="G992" s="45"/>
      <c r="H992" s="45"/>
      <c r="I992" s="278"/>
      <c r="J992" s="45"/>
      <c r="K992" s="66"/>
      <c r="L992" s="66"/>
    </row>
    <row r="993" spans="1:12" x14ac:dyDescent="0.2">
      <c r="A993" s="41"/>
      <c r="B993" s="2"/>
      <c r="E993" s="279"/>
      <c r="F993" s="280"/>
      <c r="G993" s="45"/>
      <c r="H993" s="45"/>
      <c r="I993" s="278"/>
      <c r="J993" s="45"/>
      <c r="K993" s="66"/>
      <c r="L993" s="66"/>
    </row>
    <row r="994" spans="1:12" x14ac:dyDescent="0.2">
      <c r="A994" s="41"/>
      <c r="B994" s="2"/>
      <c r="E994" s="279"/>
      <c r="F994" s="280"/>
      <c r="G994" s="45"/>
      <c r="H994" s="45"/>
      <c r="I994" s="278"/>
      <c r="J994" s="45"/>
      <c r="K994" s="66"/>
      <c r="L994" s="66"/>
    </row>
    <row r="995" spans="1:12" x14ac:dyDescent="0.2">
      <c r="A995" s="41"/>
      <c r="B995" s="2"/>
      <c r="E995" s="279"/>
      <c r="F995" s="280"/>
      <c r="G995" s="45"/>
      <c r="H995" s="45"/>
      <c r="I995" s="278"/>
      <c r="J995" s="45"/>
      <c r="K995" s="66"/>
      <c r="L995" s="66"/>
    </row>
    <row r="996" spans="1:12" x14ac:dyDescent="0.2">
      <c r="A996" s="41"/>
      <c r="B996" s="2"/>
      <c r="E996" s="279"/>
      <c r="F996" s="280"/>
      <c r="G996" s="45"/>
      <c r="H996" s="45"/>
      <c r="I996" s="278"/>
      <c r="J996" s="45"/>
      <c r="K996" s="66"/>
      <c r="L996" s="66"/>
    </row>
    <row r="997" spans="1:12" x14ac:dyDescent="0.2">
      <c r="A997" s="41"/>
      <c r="B997" s="2"/>
      <c r="E997" s="279"/>
      <c r="F997" s="280"/>
      <c r="G997" s="45"/>
      <c r="H997" s="45"/>
      <c r="I997" s="278"/>
      <c r="J997" s="45"/>
      <c r="K997" s="66"/>
      <c r="L997" s="66"/>
    </row>
    <row r="998" spans="1:12" x14ac:dyDescent="0.2">
      <c r="A998" s="41"/>
      <c r="B998" s="2"/>
      <c r="E998" s="279"/>
      <c r="F998" s="280"/>
      <c r="G998" s="45"/>
      <c r="H998" s="45"/>
      <c r="I998" s="278"/>
      <c r="J998" s="45"/>
      <c r="K998" s="66"/>
      <c r="L998" s="66"/>
    </row>
    <row r="999" spans="1:12" x14ac:dyDescent="0.2">
      <c r="A999" s="41"/>
      <c r="B999" s="2"/>
      <c r="E999" s="279"/>
      <c r="F999" s="280"/>
      <c r="G999" s="45"/>
      <c r="H999" s="45"/>
      <c r="I999" s="278"/>
      <c r="J999" s="45"/>
      <c r="K999" s="66"/>
      <c r="L999" s="66"/>
    </row>
    <row r="1000" spans="1:12" x14ac:dyDescent="0.2">
      <c r="A1000" s="41"/>
      <c r="B1000" s="2"/>
      <c r="E1000" s="279"/>
      <c r="F1000" s="280"/>
      <c r="G1000" s="45"/>
      <c r="H1000" s="45"/>
      <c r="I1000" s="278"/>
      <c r="J1000" s="45"/>
      <c r="K1000" s="66"/>
      <c r="L1000" s="66"/>
    </row>
    <row r="1001" spans="1:12" x14ac:dyDescent="0.2">
      <c r="A1001" s="41"/>
      <c r="B1001" s="2"/>
      <c r="E1001" s="279"/>
      <c r="F1001" s="280"/>
      <c r="G1001" s="45"/>
      <c r="H1001" s="45"/>
      <c r="I1001" s="278"/>
      <c r="J1001" s="45"/>
      <c r="K1001" s="66"/>
      <c r="L1001" s="66"/>
    </row>
    <row r="1002" spans="1:12" x14ac:dyDescent="0.2">
      <c r="A1002" s="41"/>
      <c r="B1002" s="2"/>
      <c r="E1002" s="279"/>
      <c r="F1002" s="280"/>
      <c r="G1002" s="45"/>
      <c r="H1002" s="45"/>
      <c r="I1002" s="278"/>
      <c r="J1002" s="45"/>
      <c r="K1002" s="66"/>
      <c r="L1002" s="66"/>
    </row>
    <row r="1003" spans="1:12" x14ac:dyDescent="0.2">
      <c r="A1003" s="41"/>
      <c r="B1003" s="2"/>
      <c r="E1003" s="279"/>
      <c r="F1003" s="280"/>
      <c r="G1003" s="45"/>
      <c r="H1003" s="45"/>
      <c r="I1003" s="278"/>
      <c r="J1003" s="45"/>
      <c r="K1003" s="66"/>
      <c r="L1003" s="66"/>
    </row>
    <row r="1004" spans="1:12" x14ac:dyDescent="0.2">
      <c r="A1004" s="41"/>
      <c r="B1004" s="2"/>
      <c r="E1004" s="279"/>
      <c r="F1004" s="280"/>
      <c r="G1004" s="45"/>
      <c r="H1004" s="45"/>
      <c r="I1004" s="278"/>
      <c r="J1004" s="45"/>
      <c r="K1004" s="66"/>
      <c r="L1004" s="66"/>
    </row>
    <row r="1005" spans="1:12" x14ac:dyDescent="0.2">
      <c r="A1005" s="41"/>
      <c r="B1005" s="2"/>
      <c r="E1005" s="279"/>
      <c r="F1005" s="280"/>
      <c r="G1005" s="45"/>
      <c r="H1005" s="45"/>
      <c r="I1005" s="278"/>
      <c r="J1005" s="45"/>
      <c r="K1005" s="66"/>
      <c r="L1005" s="66"/>
    </row>
    <row r="1006" spans="1:12" x14ac:dyDescent="0.2">
      <c r="A1006" s="41"/>
      <c r="B1006" s="2"/>
      <c r="E1006" s="279"/>
      <c r="F1006" s="280"/>
      <c r="G1006" s="45"/>
      <c r="H1006" s="45"/>
      <c r="I1006" s="278"/>
      <c r="J1006" s="45"/>
      <c r="K1006" s="66"/>
      <c r="L1006" s="66"/>
    </row>
    <row r="1007" spans="1:12" x14ac:dyDescent="0.2">
      <c r="A1007" s="41"/>
      <c r="B1007" s="2"/>
      <c r="E1007" s="279"/>
      <c r="F1007" s="280"/>
      <c r="G1007" s="45"/>
      <c r="H1007" s="45"/>
      <c r="I1007" s="278"/>
      <c r="J1007" s="45"/>
      <c r="K1007" s="66"/>
      <c r="L1007" s="66"/>
    </row>
    <row r="1008" spans="1:12" x14ac:dyDescent="0.2">
      <c r="A1008" s="41"/>
      <c r="B1008" s="2"/>
      <c r="E1008" s="279"/>
      <c r="F1008" s="280"/>
      <c r="G1008" s="45"/>
      <c r="H1008" s="45"/>
      <c r="I1008" s="278"/>
      <c r="J1008" s="45"/>
      <c r="K1008" s="66"/>
      <c r="L1008" s="66"/>
    </row>
    <row r="1009" spans="1:12" x14ac:dyDescent="0.2">
      <c r="A1009" s="41"/>
      <c r="B1009" s="2"/>
      <c r="E1009" s="279"/>
      <c r="F1009" s="280"/>
      <c r="G1009" s="45"/>
      <c r="H1009" s="45"/>
      <c r="I1009" s="278"/>
      <c r="J1009" s="45"/>
      <c r="K1009" s="66"/>
      <c r="L1009" s="66"/>
    </row>
    <row r="1010" spans="1:12" x14ac:dyDescent="0.2">
      <c r="A1010" s="41"/>
      <c r="B1010" s="2"/>
      <c r="E1010" s="279"/>
      <c r="F1010" s="280"/>
      <c r="G1010" s="45"/>
      <c r="H1010" s="45"/>
      <c r="I1010" s="278"/>
      <c r="J1010" s="45"/>
      <c r="K1010" s="66"/>
      <c r="L1010" s="66"/>
    </row>
    <row r="1011" spans="1:12" x14ac:dyDescent="0.2">
      <c r="A1011" s="41"/>
      <c r="B1011" s="2"/>
      <c r="E1011" s="279"/>
      <c r="F1011" s="280"/>
      <c r="G1011" s="45"/>
      <c r="H1011" s="45"/>
      <c r="I1011" s="278"/>
      <c r="J1011" s="45"/>
      <c r="K1011" s="66"/>
      <c r="L1011" s="66"/>
    </row>
    <row r="1012" spans="1:12" x14ac:dyDescent="0.2">
      <c r="A1012" s="41"/>
      <c r="B1012" s="2"/>
      <c r="E1012" s="279"/>
      <c r="F1012" s="280"/>
      <c r="G1012" s="45"/>
      <c r="H1012" s="45"/>
      <c r="I1012" s="278"/>
      <c r="J1012" s="45"/>
      <c r="K1012" s="66"/>
      <c r="L1012" s="66"/>
    </row>
    <row r="1013" spans="1:12" x14ac:dyDescent="0.2">
      <c r="A1013" s="41"/>
      <c r="B1013" s="2"/>
      <c r="E1013" s="279"/>
      <c r="F1013" s="280"/>
      <c r="G1013" s="45"/>
      <c r="H1013" s="45"/>
      <c r="I1013" s="278"/>
      <c r="J1013" s="45"/>
      <c r="K1013" s="66"/>
      <c r="L1013" s="66"/>
    </row>
    <row r="1014" spans="1:12" x14ac:dyDescent="0.2">
      <c r="A1014" s="41"/>
      <c r="B1014" s="2"/>
      <c r="E1014" s="279"/>
      <c r="F1014" s="280"/>
      <c r="G1014" s="45"/>
      <c r="H1014" s="45"/>
      <c r="I1014" s="278"/>
      <c r="J1014" s="45"/>
      <c r="K1014" s="66"/>
      <c r="L1014" s="66"/>
    </row>
    <row r="1015" spans="1:12" x14ac:dyDescent="0.2">
      <c r="A1015" s="41"/>
      <c r="B1015" s="2"/>
      <c r="E1015" s="279"/>
      <c r="F1015" s="280"/>
      <c r="G1015" s="45"/>
      <c r="H1015" s="45"/>
      <c r="I1015" s="278"/>
      <c r="J1015" s="45"/>
      <c r="K1015" s="66"/>
      <c r="L1015" s="66"/>
    </row>
    <row r="1016" spans="1:12" x14ac:dyDescent="0.2">
      <c r="A1016" s="41"/>
      <c r="B1016" s="2"/>
      <c r="E1016" s="279"/>
      <c r="F1016" s="280"/>
      <c r="G1016" s="45"/>
      <c r="H1016" s="45"/>
      <c r="I1016" s="278"/>
      <c r="J1016" s="45"/>
      <c r="K1016" s="66"/>
      <c r="L1016" s="66"/>
    </row>
    <row r="1017" spans="1:12" x14ac:dyDescent="0.2">
      <c r="A1017" s="41"/>
      <c r="B1017" s="2"/>
      <c r="E1017" s="279"/>
      <c r="F1017" s="280"/>
      <c r="G1017" s="45"/>
      <c r="H1017" s="45"/>
      <c r="I1017" s="278"/>
      <c r="J1017" s="45"/>
      <c r="K1017" s="66"/>
      <c r="L1017" s="66"/>
    </row>
    <row r="1018" spans="1:12" x14ac:dyDescent="0.2">
      <c r="A1018" s="41"/>
      <c r="B1018" s="2"/>
      <c r="E1018" s="279"/>
      <c r="F1018" s="280"/>
      <c r="G1018" s="45"/>
      <c r="H1018" s="45"/>
      <c r="I1018" s="278"/>
      <c r="J1018" s="45"/>
      <c r="K1018" s="66"/>
      <c r="L1018" s="66"/>
    </row>
    <row r="1019" spans="1:12" x14ac:dyDescent="0.2">
      <c r="A1019" s="41"/>
      <c r="B1019" s="2"/>
      <c r="E1019" s="279"/>
      <c r="F1019" s="280"/>
      <c r="G1019" s="45"/>
      <c r="H1019" s="45"/>
      <c r="I1019" s="278"/>
      <c r="J1019" s="45"/>
      <c r="K1019" s="66"/>
      <c r="L1019" s="66"/>
    </row>
    <row r="1020" spans="1:12" x14ac:dyDescent="0.2">
      <c r="A1020" s="41"/>
      <c r="B1020" s="2"/>
      <c r="E1020" s="279"/>
      <c r="F1020" s="280"/>
      <c r="G1020" s="45"/>
      <c r="H1020" s="45"/>
      <c r="I1020" s="278"/>
      <c r="J1020" s="45"/>
      <c r="K1020" s="66"/>
      <c r="L1020" s="66"/>
    </row>
    <row r="1021" spans="1:12" x14ac:dyDescent="0.2">
      <c r="A1021" s="41"/>
      <c r="B1021" s="2"/>
      <c r="E1021" s="279"/>
      <c r="F1021" s="280"/>
      <c r="G1021" s="45"/>
      <c r="H1021" s="45"/>
      <c r="I1021" s="278"/>
      <c r="J1021" s="45"/>
      <c r="K1021" s="66"/>
      <c r="L1021" s="66"/>
    </row>
    <row r="1022" spans="1:12" x14ac:dyDescent="0.2">
      <c r="A1022" s="41"/>
      <c r="B1022" s="2"/>
      <c r="E1022" s="279"/>
      <c r="F1022" s="280"/>
      <c r="G1022" s="45"/>
      <c r="H1022" s="45"/>
      <c r="I1022" s="278"/>
      <c r="J1022" s="45"/>
      <c r="K1022" s="66"/>
      <c r="L1022" s="66"/>
    </row>
    <row r="1023" spans="1:12" x14ac:dyDescent="0.2">
      <c r="A1023" s="41"/>
      <c r="B1023" s="2"/>
      <c r="E1023" s="279"/>
      <c r="F1023" s="280"/>
      <c r="G1023" s="45"/>
      <c r="H1023" s="45"/>
      <c r="I1023" s="278"/>
      <c r="J1023" s="45"/>
      <c r="K1023" s="66"/>
      <c r="L1023" s="66"/>
    </row>
    <row r="1024" spans="1:12" x14ac:dyDescent="0.2">
      <c r="A1024" s="41"/>
      <c r="B1024" s="2"/>
      <c r="E1024" s="279"/>
      <c r="F1024" s="280"/>
      <c r="G1024" s="45"/>
      <c r="H1024" s="45"/>
      <c r="I1024" s="278"/>
      <c r="J1024" s="45"/>
      <c r="K1024" s="66"/>
      <c r="L1024" s="66"/>
    </row>
    <row r="1025" spans="1:12" x14ac:dyDescent="0.2">
      <c r="A1025" s="41"/>
      <c r="B1025" s="2"/>
      <c r="E1025" s="279"/>
      <c r="F1025" s="280"/>
      <c r="G1025" s="45"/>
      <c r="H1025" s="45"/>
      <c r="I1025" s="278"/>
      <c r="J1025" s="45"/>
      <c r="K1025" s="66"/>
      <c r="L1025" s="66"/>
    </row>
    <row r="1026" spans="1:12" x14ac:dyDescent="0.2">
      <c r="A1026" s="41"/>
      <c r="B1026" s="2"/>
      <c r="E1026" s="279"/>
      <c r="F1026" s="280"/>
      <c r="G1026" s="45"/>
      <c r="H1026" s="45"/>
      <c r="I1026" s="278"/>
      <c r="J1026" s="45"/>
      <c r="K1026" s="66"/>
      <c r="L1026" s="66"/>
    </row>
    <row r="1027" spans="1:12" x14ac:dyDescent="0.2">
      <c r="A1027" s="41"/>
      <c r="B1027" s="2"/>
      <c r="E1027" s="279"/>
      <c r="F1027" s="280"/>
      <c r="G1027" s="45"/>
      <c r="H1027" s="45"/>
      <c r="I1027" s="278"/>
      <c r="J1027" s="45"/>
      <c r="K1027" s="66"/>
      <c r="L1027" s="66"/>
    </row>
    <row r="1028" spans="1:12" x14ac:dyDescent="0.2">
      <c r="A1028" s="41"/>
      <c r="B1028" s="2"/>
      <c r="E1028" s="279"/>
      <c r="F1028" s="280"/>
      <c r="G1028" s="45"/>
      <c r="H1028" s="45"/>
      <c r="I1028" s="278"/>
      <c r="J1028" s="45"/>
      <c r="K1028" s="66"/>
      <c r="L1028" s="66"/>
    </row>
    <row r="1029" spans="1:12" x14ac:dyDescent="0.2">
      <c r="A1029" s="41"/>
      <c r="B1029" s="2"/>
      <c r="E1029" s="279"/>
      <c r="F1029" s="280"/>
      <c r="G1029" s="45"/>
      <c r="H1029" s="45"/>
      <c r="I1029" s="278"/>
      <c r="J1029" s="45"/>
      <c r="K1029" s="66"/>
      <c r="L1029" s="66"/>
    </row>
    <row r="1030" spans="1:12" x14ac:dyDescent="0.2">
      <c r="A1030" s="41"/>
      <c r="B1030" s="2"/>
      <c r="E1030" s="279"/>
      <c r="F1030" s="280"/>
      <c r="G1030" s="45"/>
      <c r="H1030" s="45"/>
      <c r="I1030" s="278"/>
      <c r="J1030" s="45"/>
      <c r="K1030" s="66"/>
      <c r="L1030" s="66"/>
    </row>
    <row r="1031" spans="1:12" x14ac:dyDescent="0.2">
      <c r="A1031" s="41"/>
      <c r="B1031" s="2"/>
      <c r="E1031" s="279"/>
      <c r="F1031" s="280"/>
      <c r="G1031" s="45"/>
      <c r="H1031" s="45"/>
      <c r="I1031" s="278"/>
      <c r="J1031" s="45"/>
      <c r="K1031" s="66"/>
      <c r="L1031" s="66"/>
    </row>
    <row r="1032" spans="1:12" x14ac:dyDescent="0.2">
      <c r="A1032" s="41"/>
      <c r="B1032" s="2"/>
      <c r="E1032" s="279"/>
      <c r="F1032" s="280"/>
      <c r="G1032" s="45"/>
      <c r="H1032" s="45"/>
      <c r="I1032" s="278"/>
      <c r="J1032" s="45"/>
      <c r="K1032" s="66"/>
      <c r="L1032" s="66"/>
    </row>
    <row r="1033" spans="1:12" x14ac:dyDescent="0.2">
      <c r="A1033" s="41"/>
      <c r="B1033" s="2"/>
      <c r="E1033" s="279"/>
      <c r="F1033" s="280"/>
      <c r="G1033" s="45"/>
      <c r="H1033" s="45"/>
      <c r="I1033" s="278"/>
      <c r="J1033" s="45"/>
      <c r="K1033" s="66"/>
      <c r="L1033" s="66"/>
    </row>
    <row r="1034" spans="1:12" x14ac:dyDescent="0.2">
      <c r="A1034" s="41"/>
      <c r="B1034" s="2"/>
      <c r="E1034" s="279"/>
      <c r="F1034" s="280"/>
      <c r="G1034" s="45"/>
      <c r="H1034" s="45"/>
      <c r="I1034" s="278"/>
      <c r="J1034" s="45"/>
      <c r="K1034" s="66"/>
      <c r="L1034" s="66"/>
    </row>
    <row r="1035" spans="1:12" x14ac:dyDescent="0.2">
      <c r="A1035" s="41"/>
      <c r="B1035" s="2"/>
      <c r="E1035" s="279"/>
      <c r="F1035" s="280"/>
      <c r="G1035" s="45"/>
      <c r="H1035" s="45"/>
      <c r="I1035" s="278"/>
      <c r="J1035" s="45"/>
      <c r="K1035" s="66"/>
      <c r="L1035" s="66"/>
    </row>
    <row r="1036" spans="1:12" x14ac:dyDescent="0.2">
      <c r="A1036" s="41"/>
      <c r="B1036" s="2"/>
      <c r="E1036" s="279"/>
      <c r="F1036" s="280"/>
      <c r="G1036" s="45"/>
      <c r="H1036" s="45"/>
      <c r="I1036" s="278"/>
      <c r="J1036" s="45"/>
      <c r="K1036" s="66"/>
      <c r="L1036" s="66"/>
    </row>
    <row r="1037" spans="1:12" x14ac:dyDescent="0.2">
      <c r="A1037" s="41"/>
      <c r="B1037" s="2"/>
      <c r="E1037" s="279"/>
      <c r="F1037" s="280"/>
      <c r="G1037" s="45"/>
      <c r="H1037" s="45"/>
      <c r="I1037" s="278"/>
      <c r="J1037" s="45"/>
      <c r="K1037" s="66"/>
      <c r="L1037" s="66"/>
    </row>
    <row r="1038" spans="1:12" x14ac:dyDescent="0.2">
      <c r="A1038" s="41"/>
      <c r="B1038" s="2"/>
      <c r="E1038" s="279"/>
      <c r="F1038" s="280"/>
      <c r="G1038" s="45"/>
      <c r="H1038" s="45"/>
      <c r="I1038" s="278"/>
      <c r="J1038" s="45"/>
      <c r="K1038" s="66"/>
      <c r="L1038" s="66"/>
    </row>
    <row r="1039" spans="1:12" x14ac:dyDescent="0.2">
      <c r="A1039" s="41"/>
      <c r="B1039" s="2"/>
      <c r="E1039" s="279"/>
      <c r="F1039" s="280"/>
      <c r="G1039" s="45"/>
      <c r="H1039" s="45"/>
      <c r="I1039" s="278"/>
      <c r="J1039" s="45"/>
      <c r="K1039" s="66"/>
      <c r="L1039" s="66"/>
    </row>
    <row r="1040" spans="1:12" x14ac:dyDescent="0.2">
      <c r="A1040" s="41"/>
      <c r="B1040" s="2"/>
      <c r="E1040" s="279"/>
      <c r="F1040" s="280"/>
      <c r="G1040" s="45"/>
      <c r="H1040" s="45"/>
      <c r="I1040" s="278"/>
      <c r="J1040" s="45"/>
      <c r="K1040" s="66"/>
      <c r="L1040" s="66"/>
    </row>
    <row r="1041" spans="1:12" x14ac:dyDescent="0.2">
      <c r="A1041" s="41"/>
      <c r="B1041" s="2"/>
      <c r="E1041" s="279"/>
      <c r="F1041" s="280"/>
      <c r="G1041" s="45"/>
      <c r="H1041" s="45"/>
      <c r="I1041" s="278"/>
      <c r="J1041" s="45"/>
      <c r="K1041" s="66"/>
      <c r="L1041" s="66"/>
    </row>
    <row r="1042" spans="1:12" x14ac:dyDescent="0.2">
      <c r="A1042" s="41"/>
      <c r="B1042" s="2"/>
      <c r="E1042" s="279"/>
      <c r="F1042" s="280"/>
      <c r="G1042" s="45"/>
      <c r="H1042" s="45"/>
      <c r="I1042" s="278"/>
      <c r="J1042" s="45"/>
      <c r="K1042" s="66"/>
      <c r="L1042" s="66"/>
    </row>
    <row r="1043" spans="1:12" x14ac:dyDescent="0.2">
      <c r="A1043" s="41"/>
      <c r="B1043" s="2"/>
      <c r="E1043" s="279"/>
      <c r="F1043" s="280"/>
      <c r="G1043" s="45"/>
      <c r="H1043" s="45"/>
      <c r="I1043" s="278"/>
      <c r="J1043" s="45"/>
      <c r="K1043" s="66"/>
      <c r="L1043" s="66"/>
    </row>
    <row r="1044" spans="1:12" x14ac:dyDescent="0.2">
      <c r="A1044" s="41"/>
      <c r="B1044" s="2"/>
      <c r="E1044" s="279"/>
      <c r="F1044" s="280"/>
      <c r="G1044" s="45"/>
      <c r="H1044" s="45"/>
      <c r="I1044" s="278"/>
      <c r="J1044" s="45"/>
      <c r="K1044" s="66"/>
      <c r="L1044" s="66"/>
    </row>
    <row r="1045" spans="1:12" x14ac:dyDescent="0.2">
      <c r="A1045" s="41"/>
      <c r="B1045" s="2"/>
      <c r="E1045" s="279"/>
      <c r="F1045" s="280"/>
      <c r="G1045" s="45"/>
      <c r="H1045" s="45"/>
      <c r="I1045" s="278"/>
      <c r="J1045" s="45"/>
      <c r="K1045" s="66"/>
      <c r="L1045" s="66"/>
    </row>
    <row r="1046" spans="1:12" x14ac:dyDescent="0.2">
      <c r="A1046" s="41"/>
      <c r="B1046" s="2"/>
      <c r="E1046" s="279"/>
      <c r="F1046" s="280"/>
      <c r="G1046" s="45"/>
      <c r="H1046" s="45"/>
      <c r="I1046" s="278"/>
      <c r="J1046" s="45"/>
      <c r="K1046" s="66"/>
      <c r="L1046" s="66"/>
    </row>
    <row r="1047" spans="1:12" x14ac:dyDescent="0.2">
      <c r="A1047" s="41"/>
      <c r="B1047" s="2"/>
      <c r="E1047" s="279"/>
      <c r="F1047" s="280"/>
      <c r="G1047" s="45"/>
      <c r="H1047" s="45"/>
      <c r="I1047" s="278"/>
      <c r="J1047" s="45"/>
      <c r="K1047" s="66"/>
      <c r="L1047" s="66"/>
    </row>
    <row r="1048" spans="1:12" x14ac:dyDescent="0.2">
      <c r="A1048" s="41"/>
      <c r="B1048" s="2"/>
      <c r="E1048" s="279"/>
      <c r="F1048" s="280"/>
      <c r="G1048" s="45"/>
      <c r="H1048" s="45"/>
      <c r="I1048" s="278"/>
      <c r="J1048" s="45"/>
      <c r="K1048" s="66"/>
      <c r="L1048" s="66"/>
    </row>
    <row r="1049" spans="1:12" x14ac:dyDescent="0.2">
      <c r="A1049" s="41"/>
      <c r="B1049" s="2"/>
      <c r="E1049" s="279"/>
      <c r="F1049" s="280"/>
      <c r="G1049" s="45"/>
      <c r="H1049" s="45"/>
      <c r="I1049" s="278"/>
      <c r="J1049" s="45"/>
      <c r="K1049" s="66"/>
      <c r="L1049" s="66"/>
    </row>
    <row r="1050" spans="1:12" x14ac:dyDescent="0.2">
      <c r="A1050" s="41"/>
      <c r="B1050" s="2"/>
      <c r="E1050" s="279"/>
      <c r="F1050" s="280"/>
      <c r="G1050" s="45"/>
      <c r="H1050" s="45"/>
      <c r="I1050" s="278"/>
      <c r="J1050" s="45"/>
      <c r="K1050" s="66"/>
      <c r="L1050" s="66"/>
    </row>
    <row r="1051" spans="1:12" x14ac:dyDescent="0.2">
      <c r="A1051" s="41"/>
      <c r="B1051" s="2"/>
      <c r="E1051" s="279"/>
      <c r="F1051" s="280"/>
      <c r="G1051" s="45"/>
      <c r="H1051" s="45"/>
      <c r="I1051" s="278"/>
      <c r="J1051" s="45"/>
      <c r="K1051" s="66"/>
      <c r="L1051" s="66"/>
    </row>
    <row r="1052" spans="1:12" x14ac:dyDescent="0.2">
      <c r="A1052" s="41"/>
      <c r="B1052" s="2"/>
      <c r="E1052" s="279"/>
      <c r="F1052" s="280"/>
      <c r="G1052" s="45"/>
      <c r="H1052" s="45"/>
      <c r="I1052" s="278"/>
      <c r="J1052" s="45"/>
      <c r="K1052" s="66"/>
      <c r="L1052" s="66"/>
    </row>
    <row r="1053" spans="1:12" x14ac:dyDescent="0.2">
      <c r="A1053" s="41"/>
      <c r="B1053" s="2"/>
      <c r="E1053" s="279"/>
      <c r="F1053" s="280"/>
      <c r="G1053" s="45"/>
      <c r="H1053" s="45"/>
      <c r="I1053" s="278"/>
      <c r="J1053" s="45"/>
      <c r="K1053" s="66"/>
      <c r="L1053" s="66"/>
    </row>
    <row r="1054" spans="1:12" x14ac:dyDescent="0.2">
      <c r="A1054" s="41"/>
      <c r="B1054" s="2"/>
      <c r="E1054" s="279"/>
      <c r="F1054" s="280"/>
      <c r="G1054" s="45"/>
      <c r="H1054" s="45"/>
      <c r="I1054" s="278"/>
      <c r="J1054" s="45"/>
      <c r="K1054" s="66"/>
      <c r="L1054" s="66"/>
    </row>
    <row r="1055" spans="1:12" x14ac:dyDescent="0.2">
      <c r="A1055" s="41"/>
      <c r="B1055" s="2"/>
      <c r="E1055" s="279"/>
      <c r="F1055" s="280"/>
      <c r="G1055" s="45"/>
      <c r="H1055" s="45"/>
      <c r="I1055" s="278"/>
      <c r="J1055" s="45"/>
      <c r="K1055" s="66"/>
      <c r="L1055" s="66"/>
    </row>
    <row r="1056" spans="1:12" x14ac:dyDescent="0.2">
      <c r="A1056" s="41"/>
      <c r="B1056" s="2"/>
      <c r="E1056" s="279"/>
      <c r="F1056" s="280"/>
      <c r="G1056" s="45"/>
      <c r="H1056" s="45"/>
      <c r="I1056" s="278"/>
      <c r="J1056" s="45"/>
      <c r="K1056" s="66"/>
      <c r="L1056" s="66"/>
    </row>
    <row r="1057" spans="1:12" x14ac:dyDescent="0.2">
      <c r="A1057" s="41"/>
      <c r="B1057" s="2"/>
      <c r="E1057" s="279"/>
      <c r="F1057" s="280"/>
      <c r="G1057" s="45"/>
      <c r="H1057" s="45"/>
      <c r="I1057" s="278"/>
      <c r="J1057" s="45"/>
      <c r="K1057" s="66"/>
      <c r="L1057" s="66"/>
    </row>
    <row r="1058" spans="1:12" x14ac:dyDescent="0.2">
      <c r="A1058" s="41"/>
      <c r="B1058" s="2"/>
      <c r="E1058" s="279"/>
      <c r="F1058" s="280"/>
      <c r="G1058" s="45"/>
      <c r="H1058" s="45"/>
      <c r="I1058" s="278"/>
      <c r="J1058" s="45"/>
      <c r="K1058" s="66"/>
      <c r="L1058" s="66"/>
    </row>
    <row r="1059" spans="1:12" x14ac:dyDescent="0.2">
      <c r="A1059" s="41"/>
      <c r="B1059" s="2"/>
      <c r="E1059" s="279"/>
      <c r="F1059" s="280"/>
      <c r="G1059" s="45"/>
      <c r="H1059" s="45"/>
      <c r="I1059" s="278"/>
      <c r="J1059" s="45"/>
      <c r="K1059" s="66"/>
      <c r="L1059" s="66"/>
    </row>
    <row r="1060" spans="1:12" x14ac:dyDescent="0.2">
      <c r="A1060" s="41"/>
      <c r="B1060" s="2"/>
      <c r="E1060" s="279"/>
      <c r="F1060" s="280"/>
      <c r="G1060" s="45"/>
      <c r="H1060" s="45"/>
      <c r="I1060" s="278"/>
      <c r="J1060" s="45"/>
      <c r="K1060" s="66"/>
      <c r="L1060" s="66"/>
    </row>
    <row r="1061" spans="1:12" x14ac:dyDescent="0.2">
      <c r="A1061" s="41"/>
      <c r="B1061" s="2"/>
      <c r="E1061" s="279"/>
      <c r="F1061" s="280"/>
      <c r="G1061" s="45"/>
      <c r="H1061" s="45"/>
      <c r="I1061" s="278"/>
      <c r="J1061" s="45"/>
      <c r="K1061" s="66"/>
      <c r="L1061" s="66"/>
    </row>
    <row r="1062" spans="1:12" x14ac:dyDescent="0.2">
      <c r="A1062" s="41"/>
      <c r="B1062" s="2"/>
      <c r="E1062" s="279"/>
      <c r="F1062" s="280"/>
      <c r="G1062" s="45"/>
      <c r="H1062" s="45"/>
      <c r="I1062" s="278"/>
      <c r="J1062" s="45"/>
      <c r="K1062" s="66"/>
      <c r="L1062" s="66"/>
    </row>
    <row r="1063" spans="1:12" x14ac:dyDescent="0.2">
      <c r="A1063" s="41"/>
      <c r="B1063" s="2"/>
      <c r="E1063" s="279"/>
      <c r="F1063" s="280"/>
      <c r="G1063" s="45"/>
      <c r="H1063" s="45"/>
      <c r="I1063" s="278"/>
      <c r="J1063" s="45"/>
      <c r="K1063" s="66"/>
      <c r="L1063" s="66"/>
    </row>
    <row r="1064" spans="1:12" x14ac:dyDescent="0.2">
      <c r="A1064" s="41"/>
      <c r="B1064" s="2"/>
      <c r="E1064" s="279"/>
      <c r="F1064" s="280"/>
      <c r="G1064" s="45"/>
      <c r="H1064" s="45"/>
      <c r="I1064" s="278"/>
      <c r="J1064" s="45"/>
      <c r="K1064" s="66"/>
      <c r="L1064" s="66"/>
    </row>
    <row r="1065" spans="1:12" x14ac:dyDescent="0.2">
      <c r="A1065" s="41"/>
      <c r="B1065" s="2"/>
      <c r="E1065" s="279"/>
      <c r="F1065" s="280"/>
      <c r="G1065" s="45"/>
      <c r="H1065" s="45"/>
      <c r="I1065" s="278"/>
      <c r="J1065" s="45"/>
      <c r="K1065" s="66"/>
      <c r="L1065" s="66"/>
    </row>
    <row r="1066" spans="1:12" x14ac:dyDescent="0.2">
      <c r="A1066" s="41"/>
      <c r="B1066" s="2"/>
      <c r="E1066" s="279"/>
      <c r="F1066" s="280"/>
      <c r="G1066" s="45"/>
      <c r="H1066" s="45"/>
      <c r="I1066" s="278"/>
      <c r="J1066" s="45"/>
      <c r="K1066" s="66"/>
      <c r="L1066" s="66"/>
    </row>
    <row r="1067" spans="1:12" x14ac:dyDescent="0.2">
      <c r="A1067" s="41"/>
      <c r="B1067" s="2"/>
      <c r="E1067" s="279"/>
      <c r="F1067" s="280"/>
      <c r="G1067" s="45"/>
      <c r="H1067" s="45"/>
      <c r="I1067" s="278"/>
      <c r="J1067" s="45"/>
      <c r="K1067" s="66"/>
      <c r="L1067" s="66"/>
    </row>
    <row r="1068" spans="1:12" x14ac:dyDescent="0.2">
      <c r="A1068" s="41"/>
      <c r="B1068" s="2"/>
      <c r="E1068" s="279"/>
      <c r="F1068" s="280"/>
      <c r="G1068" s="45"/>
      <c r="H1068" s="45"/>
      <c r="I1068" s="278"/>
      <c r="J1068" s="45"/>
      <c r="K1068" s="66"/>
      <c r="L1068" s="66"/>
    </row>
    <row r="1069" spans="1:12" x14ac:dyDescent="0.2">
      <c r="A1069" s="41"/>
      <c r="B1069" s="2"/>
      <c r="E1069" s="279"/>
      <c r="F1069" s="280"/>
      <c r="G1069" s="45"/>
      <c r="H1069" s="45"/>
      <c r="I1069" s="278"/>
      <c r="J1069" s="45"/>
      <c r="K1069" s="66"/>
      <c r="L1069" s="66"/>
    </row>
    <row r="1070" spans="1:12" x14ac:dyDescent="0.2">
      <c r="A1070" s="41"/>
      <c r="B1070" s="2"/>
      <c r="E1070" s="279"/>
      <c r="F1070" s="280"/>
      <c r="G1070" s="45"/>
      <c r="H1070" s="45"/>
      <c r="I1070" s="278"/>
      <c r="J1070" s="45"/>
      <c r="K1070" s="66"/>
      <c r="L1070" s="66"/>
    </row>
    <row r="1071" spans="1:12" x14ac:dyDescent="0.2">
      <c r="A1071" s="41"/>
      <c r="B1071" s="2"/>
      <c r="E1071" s="279"/>
      <c r="F1071" s="280"/>
      <c r="G1071" s="45"/>
      <c r="H1071" s="45"/>
      <c r="I1071" s="278"/>
      <c r="J1071" s="45"/>
      <c r="K1071" s="66"/>
      <c r="L1071" s="66"/>
    </row>
    <row r="1072" spans="1:12" x14ac:dyDescent="0.2">
      <c r="A1072" s="41"/>
      <c r="B1072" s="2"/>
      <c r="E1072" s="279"/>
      <c r="F1072" s="280"/>
      <c r="G1072" s="45"/>
      <c r="H1072" s="45"/>
      <c r="I1072" s="278"/>
      <c r="J1072" s="45"/>
      <c r="K1072" s="66"/>
      <c r="L1072" s="66"/>
    </row>
    <row r="1073" spans="1:12" x14ac:dyDescent="0.2">
      <c r="A1073" s="41"/>
      <c r="B1073" s="2"/>
      <c r="E1073" s="279"/>
      <c r="F1073" s="280"/>
      <c r="G1073" s="45"/>
      <c r="H1073" s="45"/>
      <c r="I1073" s="278"/>
      <c r="J1073" s="45"/>
      <c r="K1073" s="66"/>
      <c r="L1073" s="66"/>
    </row>
    <row r="1074" spans="1:12" x14ac:dyDescent="0.2">
      <c r="A1074" s="41"/>
      <c r="B1074" s="2"/>
      <c r="E1074" s="279"/>
      <c r="F1074" s="280"/>
      <c r="G1074" s="45"/>
      <c r="H1074" s="45"/>
      <c r="I1074" s="278"/>
      <c r="J1074" s="45"/>
      <c r="K1074" s="66"/>
      <c r="L1074" s="66"/>
    </row>
    <row r="1075" spans="1:12" x14ac:dyDescent="0.2">
      <c r="A1075" s="41"/>
      <c r="B1075" s="2"/>
      <c r="E1075" s="279"/>
      <c r="F1075" s="280"/>
      <c r="G1075" s="45"/>
      <c r="H1075" s="45"/>
      <c r="I1075" s="278"/>
      <c r="J1075" s="45"/>
      <c r="K1075" s="66"/>
      <c r="L1075" s="66"/>
    </row>
    <row r="1076" spans="1:12" x14ac:dyDescent="0.2">
      <c r="A1076" s="41"/>
      <c r="B1076" s="2"/>
      <c r="E1076" s="279"/>
      <c r="F1076" s="280"/>
      <c r="G1076" s="45"/>
      <c r="H1076" s="45"/>
      <c r="I1076" s="278"/>
      <c r="J1076" s="45"/>
      <c r="K1076" s="66"/>
      <c r="L1076" s="66"/>
    </row>
    <row r="1077" spans="1:12" x14ac:dyDescent="0.2">
      <c r="A1077" s="41"/>
      <c r="B1077" s="2"/>
      <c r="E1077" s="279"/>
      <c r="F1077" s="280"/>
      <c r="G1077" s="45"/>
      <c r="H1077" s="45"/>
      <c r="I1077" s="278"/>
      <c r="J1077" s="45"/>
      <c r="K1077" s="66"/>
      <c r="L1077" s="66"/>
    </row>
    <row r="1078" spans="1:12" x14ac:dyDescent="0.2">
      <c r="A1078" s="41"/>
      <c r="B1078" s="2"/>
      <c r="E1078" s="279"/>
      <c r="F1078" s="280"/>
      <c r="G1078" s="45"/>
      <c r="H1078" s="45"/>
      <c r="I1078" s="278"/>
      <c r="J1078" s="45"/>
      <c r="K1078" s="66"/>
      <c r="L1078" s="66"/>
    </row>
    <row r="1079" spans="1:12" x14ac:dyDescent="0.2">
      <c r="A1079" s="41"/>
      <c r="B1079" s="2"/>
      <c r="E1079" s="279"/>
      <c r="F1079" s="280"/>
      <c r="G1079" s="45"/>
      <c r="H1079" s="45"/>
      <c r="I1079" s="278"/>
      <c r="J1079" s="45"/>
      <c r="K1079" s="66"/>
      <c r="L1079" s="66"/>
    </row>
    <row r="1080" spans="1:12" x14ac:dyDescent="0.2">
      <c r="A1080" s="41"/>
      <c r="B1080" s="2"/>
      <c r="E1080" s="279"/>
      <c r="F1080" s="280"/>
      <c r="G1080" s="45"/>
      <c r="H1080" s="45"/>
      <c r="I1080" s="278"/>
      <c r="J1080" s="45"/>
      <c r="K1080" s="66"/>
      <c r="L1080" s="66"/>
    </row>
    <row r="1081" spans="1:12" x14ac:dyDescent="0.2">
      <c r="A1081" s="41"/>
      <c r="B1081" s="2"/>
      <c r="E1081" s="279"/>
      <c r="F1081" s="280"/>
      <c r="G1081" s="45"/>
      <c r="H1081" s="45"/>
      <c r="I1081" s="278"/>
      <c r="J1081" s="45"/>
      <c r="K1081" s="66"/>
      <c r="L1081" s="66"/>
    </row>
    <row r="1082" spans="1:12" x14ac:dyDescent="0.2">
      <c r="A1082" s="41"/>
      <c r="B1082" s="2"/>
      <c r="E1082" s="279"/>
      <c r="F1082" s="280"/>
      <c r="G1082" s="45"/>
      <c r="H1082" s="45"/>
      <c r="I1082" s="278"/>
      <c r="J1082" s="45"/>
      <c r="K1082" s="66"/>
      <c r="L1082" s="66"/>
    </row>
    <row r="1083" spans="1:12" x14ac:dyDescent="0.2">
      <c r="A1083" s="41"/>
      <c r="B1083" s="2"/>
      <c r="E1083" s="279"/>
      <c r="F1083" s="280"/>
      <c r="G1083" s="45"/>
      <c r="H1083" s="45"/>
      <c r="I1083" s="278"/>
      <c r="J1083" s="45"/>
      <c r="K1083" s="66"/>
      <c r="L1083" s="66"/>
    </row>
    <row r="1084" spans="1:12" x14ac:dyDescent="0.2">
      <c r="A1084" s="41"/>
      <c r="B1084" s="2"/>
      <c r="E1084" s="279"/>
      <c r="F1084" s="280"/>
      <c r="G1084" s="45"/>
      <c r="H1084" s="45"/>
      <c r="I1084" s="278"/>
      <c r="J1084" s="45"/>
      <c r="K1084" s="66"/>
      <c r="L1084" s="66"/>
    </row>
    <row r="1085" spans="1:12" x14ac:dyDescent="0.2">
      <c r="A1085" s="41"/>
      <c r="B1085" s="2"/>
      <c r="E1085" s="279"/>
      <c r="F1085" s="280"/>
      <c r="G1085" s="45"/>
      <c r="H1085" s="45"/>
      <c r="I1085" s="278"/>
      <c r="J1085" s="45"/>
      <c r="K1085" s="66"/>
      <c r="L1085" s="66"/>
    </row>
    <row r="1086" spans="1:12" x14ac:dyDescent="0.2">
      <c r="A1086" s="41"/>
      <c r="B1086" s="2"/>
      <c r="E1086" s="279"/>
      <c r="F1086" s="280"/>
      <c r="G1086" s="45"/>
      <c r="H1086" s="45"/>
      <c r="I1086" s="278"/>
      <c r="J1086" s="45"/>
      <c r="K1086" s="66"/>
      <c r="L1086" s="66"/>
    </row>
    <row r="1087" spans="1:12" x14ac:dyDescent="0.2">
      <c r="A1087" s="41"/>
      <c r="B1087" s="2"/>
      <c r="E1087" s="279"/>
      <c r="F1087" s="280"/>
      <c r="G1087" s="45"/>
      <c r="H1087" s="45"/>
      <c r="I1087" s="278"/>
      <c r="J1087" s="45"/>
      <c r="K1087" s="66"/>
      <c r="L1087" s="66"/>
    </row>
    <row r="1088" spans="1:12" x14ac:dyDescent="0.2">
      <c r="A1088" s="41"/>
      <c r="B1088" s="2"/>
      <c r="E1088" s="279"/>
      <c r="F1088" s="280"/>
      <c r="G1088" s="45"/>
      <c r="H1088" s="45"/>
      <c r="I1088" s="278"/>
      <c r="J1088" s="45"/>
      <c r="K1088" s="66"/>
      <c r="L1088" s="66"/>
    </row>
    <row r="1089" spans="1:12" x14ac:dyDescent="0.2">
      <c r="A1089" s="41"/>
      <c r="B1089" s="2"/>
      <c r="E1089" s="279"/>
      <c r="F1089" s="280"/>
      <c r="G1089" s="45"/>
      <c r="H1089" s="45"/>
      <c r="I1089" s="278"/>
      <c r="J1089" s="45"/>
      <c r="K1089" s="66"/>
      <c r="L1089" s="66"/>
    </row>
    <row r="1090" spans="1:12" x14ac:dyDescent="0.2">
      <c r="A1090" s="41"/>
      <c r="B1090" s="2"/>
      <c r="E1090" s="279"/>
      <c r="F1090" s="280"/>
      <c r="G1090" s="45"/>
      <c r="H1090" s="45"/>
      <c r="I1090" s="278"/>
      <c r="J1090" s="45"/>
      <c r="K1090" s="66"/>
      <c r="L1090" s="66"/>
    </row>
    <row r="1091" spans="1:12" x14ac:dyDescent="0.2">
      <c r="A1091" s="41"/>
      <c r="B1091" s="2"/>
      <c r="E1091" s="279"/>
      <c r="F1091" s="280"/>
      <c r="G1091" s="45"/>
      <c r="H1091" s="45"/>
      <c r="I1091" s="278"/>
      <c r="J1091" s="45"/>
      <c r="K1091" s="66"/>
      <c r="L1091" s="66"/>
    </row>
    <row r="1092" spans="1:12" x14ac:dyDescent="0.2">
      <c r="A1092" s="41"/>
      <c r="B1092" s="2"/>
      <c r="E1092" s="279"/>
      <c r="F1092" s="280"/>
      <c r="G1092" s="45"/>
      <c r="H1092" s="45"/>
      <c r="I1092" s="278"/>
      <c r="J1092" s="45"/>
      <c r="K1092" s="66"/>
      <c r="L1092" s="66"/>
    </row>
    <row r="1093" spans="1:12" x14ac:dyDescent="0.2">
      <c r="A1093" s="41"/>
      <c r="B1093" s="2"/>
      <c r="E1093" s="279"/>
      <c r="F1093" s="280"/>
      <c r="G1093" s="45"/>
      <c r="H1093" s="45"/>
      <c r="I1093" s="278"/>
      <c r="J1093" s="45"/>
      <c r="K1093" s="66"/>
      <c r="L1093" s="66"/>
    </row>
    <row r="1094" spans="1:12" x14ac:dyDescent="0.2">
      <c r="A1094" s="41"/>
      <c r="B1094" s="2"/>
      <c r="E1094" s="279"/>
      <c r="F1094" s="280"/>
      <c r="G1094" s="45"/>
      <c r="H1094" s="45"/>
      <c r="I1094" s="278"/>
      <c r="J1094" s="45"/>
      <c r="K1094" s="66"/>
      <c r="L1094" s="66"/>
    </row>
    <row r="1095" spans="1:12" x14ac:dyDescent="0.2">
      <c r="A1095" s="41"/>
      <c r="B1095" s="2"/>
      <c r="E1095" s="279"/>
      <c r="F1095" s="280"/>
      <c r="G1095" s="45"/>
      <c r="H1095" s="45"/>
      <c r="I1095" s="278"/>
      <c r="J1095" s="45"/>
      <c r="K1095" s="66"/>
      <c r="L1095" s="66"/>
    </row>
    <row r="1096" spans="1:12" x14ac:dyDescent="0.2">
      <c r="A1096" s="41"/>
      <c r="B1096" s="2"/>
      <c r="E1096" s="279"/>
      <c r="F1096" s="280"/>
      <c r="G1096" s="45"/>
      <c r="H1096" s="45"/>
      <c r="I1096" s="278"/>
      <c r="J1096" s="45"/>
      <c r="K1096" s="66"/>
      <c r="L1096" s="66"/>
    </row>
    <row r="1097" spans="1:12" x14ac:dyDescent="0.2">
      <c r="A1097" s="41"/>
      <c r="B1097" s="2"/>
      <c r="E1097" s="279"/>
      <c r="F1097" s="280"/>
      <c r="G1097" s="45"/>
      <c r="H1097" s="45"/>
      <c r="I1097" s="278"/>
      <c r="J1097" s="45"/>
      <c r="K1097" s="66"/>
      <c r="L1097" s="66"/>
    </row>
    <row r="1098" spans="1:12" x14ac:dyDescent="0.2">
      <c r="A1098" s="41"/>
      <c r="B1098" s="2"/>
      <c r="E1098" s="279"/>
      <c r="F1098" s="280"/>
      <c r="G1098" s="45"/>
      <c r="H1098" s="45"/>
      <c r="I1098" s="278"/>
      <c r="J1098" s="45"/>
      <c r="K1098" s="66"/>
      <c r="L1098" s="66"/>
    </row>
    <row r="1099" spans="1:12" x14ac:dyDescent="0.2">
      <c r="A1099" s="41"/>
      <c r="B1099" s="2"/>
      <c r="E1099" s="279"/>
      <c r="F1099" s="280"/>
      <c r="G1099" s="45"/>
      <c r="H1099" s="45"/>
      <c r="I1099" s="278"/>
      <c r="J1099" s="45"/>
      <c r="K1099" s="66"/>
      <c r="L1099" s="66"/>
    </row>
    <row r="1100" spans="1:12" x14ac:dyDescent="0.2">
      <c r="A1100" s="41"/>
      <c r="B1100" s="2"/>
      <c r="E1100" s="279"/>
      <c r="F1100" s="280"/>
      <c r="G1100" s="45"/>
      <c r="H1100" s="45"/>
      <c r="I1100" s="278"/>
      <c r="J1100" s="45"/>
      <c r="K1100" s="66"/>
      <c r="L1100" s="66"/>
    </row>
    <row r="1101" spans="1:12" x14ac:dyDescent="0.2">
      <c r="A1101" s="41"/>
      <c r="B1101" s="2"/>
      <c r="E1101" s="279"/>
      <c r="F1101" s="280"/>
      <c r="G1101" s="45"/>
      <c r="H1101" s="45"/>
      <c r="I1101" s="278"/>
      <c r="J1101" s="45"/>
      <c r="K1101" s="66"/>
      <c r="L1101" s="66"/>
    </row>
    <row r="1102" spans="1:12" x14ac:dyDescent="0.2">
      <c r="A1102" s="41"/>
      <c r="B1102" s="2"/>
      <c r="E1102" s="279"/>
      <c r="F1102" s="280"/>
      <c r="G1102" s="45"/>
      <c r="H1102" s="45"/>
      <c r="I1102" s="278"/>
      <c r="J1102" s="45"/>
      <c r="K1102" s="66"/>
      <c r="L1102" s="66"/>
    </row>
    <row r="1103" spans="1:12" x14ac:dyDescent="0.2">
      <c r="A1103" s="41"/>
      <c r="B1103" s="2"/>
      <c r="E1103" s="279"/>
      <c r="F1103" s="280"/>
      <c r="G1103" s="45"/>
      <c r="H1103" s="45"/>
      <c r="I1103" s="278"/>
      <c r="J1103" s="45"/>
      <c r="K1103" s="66"/>
      <c r="L1103" s="66"/>
    </row>
    <row r="1104" spans="1:12" x14ac:dyDescent="0.2">
      <c r="A1104" s="41"/>
      <c r="B1104" s="2"/>
      <c r="E1104" s="279"/>
      <c r="F1104" s="280"/>
      <c r="G1104" s="45"/>
      <c r="H1104" s="45"/>
      <c r="I1104" s="278"/>
      <c r="J1104" s="45"/>
      <c r="K1104" s="66"/>
      <c r="L1104" s="66"/>
    </row>
    <row r="1105" spans="1:12" x14ac:dyDescent="0.2">
      <c r="A1105" s="41"/>
      <c r="B1105" s="2"/>
      <c r="E1105" s="279"/>
      <c r="F1105" s="280"/>
      <c r="G1105" s="45"/>
      <c r="H1105" s="45"/>
      <c r="I1105" s="278"/>
      <c r="J1105" s="45"/>
      <c r="K1105" s="66"/>
      <c r="L1105" s="66"/>
    </row>
    <row r="1106" spans="1:12" x14ac:dyDescent="0.2">
      <c r="A1106" s="41"/>
      <c r="B1106" s="2"/>
      <c r="E1106" s="279"/>
      <c r="F1106" s="280"/>
      <c r="G1106" s="45"/>
      <c r="H1106" s="45"/>
      <c r="I1106" s="278"/>
      <c r="J1106" s="45"/>
      <c r="K1106" s="66"/>
      <c r="L1106" s="66"/>
    </row>
    <row r="1107" spans="1:12" x14ac:dyDescent="0.2">
      <c r="A1107" s="41"/>
      <c r="B1107" s="2"/>
      <c r="E1107" s="279"/>
      <c r="F1107" s="280"/>
      <c r="G1107" s="45"/>
      <c r="H1107" s="45"/>
      <c r="I1107" s="278"/>
      <c r="J1107" s="45"/>
      <c r="K1107" s="66"/>
      <c r="L1107" s="66"/>
    </row>
    <row r="1108" spans="1:12" x14ac:dyDescent="0.2">
      <c r="A1108" s="41"/>
      <c r="B1108" s="2"/>
      <c r="E1108" s="279"/>
      <c r="F1108" s="280"/>
      <c r="G1108" s="45"/>
      <c r="H1108" s="45"/>
      <c r="I1108" s="278"/>
      <c r="J1108" s="45"/>
      <c r="K1108" s="66"/>
      <c r="L1108" s="66"/>
    </row>
    <row r="1109" spans="1:12" x14ac:dyDescent="0.2">
      <c r="A1109" s="41"/>
      <c r="B1109" s="2"/>
      <c r="E1109" s="279"/>
      <c r="F1109" s="280"/>
      <c r="G1109" s="45"/>
      <c r="H1109" s="45"/>
      <c r="I1109" s="278"/>
      <c r="J1109" s="45"/>
      <c r="K1109" s="66"/>
      <c r="L1109" s="66"/>
    </row>
    <row r="1110" spans="1:12" x14ac:dyDescent="0.2">
      <c r="A1110" s="41"/>
      <c r="B1110" s="2"/>
      <c r="E1110" s="279"/>
      <c r="F1110" s="280"/>
      <c r="G1110" s="45"/>
      <c r="H1110" s="45"/>
      <c r="I1110" s="278"/>
      <c r="J1110" s="45"/>
      <c r="K1110" s="66"/>
      <c r="L1110" s="66"/>
    </row>
    <row r="1111" spans="1:12" x14ac:dyDescent="0.2">
      <c r="A1111" s="41"/>
      <c r="B1111" s="2"/>
      <c r="E1111" s="279"/>
      <c r="F1111" s="280"/>
      <c r="G1111" s="45"/>
      <c r="H1111" s="45"/>
      <c r="I1111" s="278"/>
      <c r="J1111" s="45"/>
      <c r="K1111" s="66"/>
      <c r="L1111" s="66"/>
    </row>
    <row r="1112" spans="1:12" x14ac:dyDescent="0.2">
      <c r="A1112" s="41"/>
      <c r="B1112" s="2"/>
      <c r="E1112" s="279"/>
      <c r="F1112" s="280"/>
      <c r="G1112" s="45"/>
      <c r="H1112" s="45"/>
      <c r="I1112" s="278"/>
      <c r="J1112" s="45"/>
      <c r="K1112" s="66"/>
      <c r="L1112" s="66"/>
    </row>
    <row r="1113" spans="1:12" x14ac:dyDescent="0.2">
      <c r="A1113" s="41"/>
      <c r="B1113" s="2"/>
      <c r="E1113" s="279"/>
      <c r="F1113" s="280"/>
      <c r="G1113" s="45"/>
      <c r="H1113" s="45"/>
      <c r="I1113" s="278"/>
      <c r="J1113" s="45"/>
      <c r="K1113" s="66"/>
      <c r="L1113" s="66"/>
    </row>
    <row r="1114" spans="1:12" x14ac:dyDescent="0.2">
      <c r="A1114" s="41"/>
      <c r="B1114" s="2"/>
      <c r="E1114" s="279"/>
      <c r="F1114" s="280"/>
      <c r="G1114" s="45"/>
      <c r="H1114" s="45"/>
      <c r="I1114" s="278"/>
      <c r="J1114" s="45"/>
      <c r="K1114" s="66"/>
      <c r="L1114" s="66"/>
    </row>
    <row r="1115" spans="1:12" x14ac:dyDescent="0.2">
      <c r="A1115" s="41"/>
      <c r="B1115" s="2"/>
      <c r="E1115" s="279"/>
      <c r="F1115" s="280"/>
      <c r="G1115" s="45"/>
      <c r="H1115" s="45"/>
      <c r="I1115" s="278"/>
      <c r="J1115" s="45"/>
      <c r="K1115" s="66"/>
      <c r="L1115" s="66"/>
    </row>
    <row r="1116" spans="1:12" x14ac:dyDescent="0.2">
      <c r="A1116" s="41"/>
      <c r="B1116" s="2"/>
      <c r="E1116" s="279"/>
      <c r="F1116" s="280"/>
      <c r="G1116" s="45"/>
      <c r="H1116" s="45"/>
      <c r="I1116" s="278"/>
      <c r="J1116" s="45"/>
      <c r="K1116" s="66"/>
      <c r="L1116" s="66"/>
    </row>
    <row r="1117" spans="1:12" x14ac:dyDescent="0.2">
      <c r="A1117" s="41"/>
      <c r="B1117" s="2"/>
      <c r="E1117" s="279"/>
      <c r="F1117" s="280"/>
      <c r="G1117" s="45"/>
      <c r="H1117" s="45"/>
      <c r="I1117" s="278"/>
      <c r="J1117" s="45"/>
      <c r="K1117" s="66"/>
      <c r="L1117" s="66"/>
    </row>
    <row r="1118" spans="1:12" x14ac:dyDescent="0.2">
      <c r="A1118" s="41"/>
      <c r="B1118" s="2"/>
      <c r="E1118" s="279"/>
      <c r="F1118" s="280"/>
      <c r="G1118" s="45"/>
      <c r="H1118" s="45"/>
      <c r="I1118" s="278"/>
      <c r="J1118" s="45"/>
      <c r="K1118" s="66"/>
      <c r="L1118" s="66"/>
    </row>
    <row r="1119" spans="1:12" x14ac:dyDescent="0.2">
      <c r="A1119" s="41"/>
      <c r="B1119" s="2"/>
      <c r="E1119" s="279"/>
      <c r="F1119" s="280"/>
      <c r="G1119" s="45"/>
      <c r="H1119" s="45"/>
      <c r="I1119" s="278"/>
      <c r="J1119" s="45"/>
      <c r="K1119" s="66"/>
      <c r="L1119" s="66"/>
    </row>
    <row r="1120" spans="1:12" x14ac:dyDescent="0.2">
      <c r="A1120" s="41"/>
      <c r="B1120" s="2"/>
      <c r="E1120" s="279"/>
      <c r="F1120" s="280"/>
      <c r="G1120" s="45"/>
      <c r="H1120" s="45"/>
      <c r="I1120" s="278"/>
      <c r="J1120" s="45"/>
      <c r="K1120" s="66"/>
      <c r="L1120" s="66"/>
    </row>
    <row r="1121" spans="1:12" x14ac:dyDescent="0.2">
      <c r="A1121" s="41"/>
      <c r="B1121" s="2"/>
      <c r="E1121" s="279"/>
      <c r="F1121" s="280"/>
      <c r="G1121" s="45"/>
      <c r="H1121" s="45"/>
      <c r="I1121" s="278"/>
      <c r="J1121" s="45"/>
      <c r="K1121" s="66"/>
      <c r="L1121" s="66"/>
    </row>
    <row r="1122" spans="1:12" x14ac:dyDescent="0.2">
      <c r="A1122" s="41"/>
      <c r="B1122" s="2"/>
      <c r="E1122" s="279"/>
      <c r="F1122" s="280"/>
      <c r="G1122" s="45"/>
      <c r="H1122" s="45"/>
      <c r="I1122" s="278"/>
      <c r="J1122" s="45"/>
      <c r="K1122" s="66"/>
      <c r="L1122" s="66"/>
    </row>
    <row r="1123" spans="1:12" x14ac:dyDescent="0.2">
      <c r="A1123" s="41"/>
      <c r="B1123" s="2"/>
      <c r="E1123" s="279"/>
      <c r="F1123" s="280"/>
      <c r="G1123" s="45"/>
      <c r="H1123" s="45"/>
      <c r="I1123" s="278"/>
      <c r="J1123" s="45"/>
      <c r="K1123" s="66"/>
      <c r="L1123" s="66"/>
    </row>
    <row r="1124" spans="1:12" x14ac:dyDescent="0.2">
      <c r="A1124" s="41"/>
      <c r="B1124" s="2"/>
      <c r="E1124" s="279"/>
      <c r="F1124" s="280"/>
      <c r="G1124" s="45"/>
      <c r="H1124" s="45"/>
      <c r="I1124" s="278"/>
      <c r="J1124" s="45"/>
      <c r="K1124" s="66"/>
      <c r="L1124" s="66"/>
    </row>
    <row r="1125" spans="1:12" x14ac:dyDescent="0.2">
      <c r="A1125" s="41"/>
      <c r="B1125" s="2"/>
      <c r="E1125" s="279"/>
      <c r="F1125" s="280"/>
      <c r="G1125" s="45"/>
      <c r="H1125" s="45"/>
      <c r="I1125" s="278"/>
      <c r="J1125" s="45"/>
      <c r="K1125" s="66"/>
      <c r="L1125" s="66"/>
    </row>
    <row r="1126" spans="1:12" x14ac:dyDescent="0.2">
      <c r="A1126" s="41"/>
      <c r="B1126" s="2"/>
      <c r="E1126" s="279"/>
      <c r="F1126" s="280"/>
      <c r="G1126" s="45"/>
      <c r="H1126" s="45"/>
      <c r="I1126" s="278"/>
      <c r="J1126" s="45"/>
      <c r="K1126" s="66"/>
      <c r="L1126" s="66"/>
    </row>
    <row r="1127" spans="1:12" x14ac:dyDescent="0.2">
      <c r="A1127" s="41"/>
      <c r="B1127" s="2"/>
      <c r="E1127" s="279"/>
      <c r="F1127" s="280"/>
      <c r="G1127" s="45"/>
      <c r="H1127" s="45"/>
      <c r="I1127" s="278"/>
      <c r="J1127" s="45"/>
      <c r="K1127" s="66"/>
      <c r="L1127" s="66"/>
    </row>
    <row r="1128" spans="1:12" x14ac:dyDescent="0.2">
      <c r="A1128" s="41"/>
      <c r="B1128" s="2"/>
      <c r="E1128" s="279"/>
      <c r="F1128" s="280"/>
      <c r="G1128" s="45"/>
      <c r="H1128" s="45"/>
      <c r="I1128" s="278"/>
      <c r="J1128" s="45"/>
      <c r="K1128" s="66"/>
      <c r="L1128" s="66"/>
    </row>
    <row r="1129" spans="1:12" x14ac:dyDescent="0.2">
      <c r="A1129" s="41"/>
      <c r="B1129" s="2"/>
      <c r="E1129" s="279"/>
      <c r="F1129" s="280"/>
      <c r="G1129" s="45"/>
      <c r="H1129" s="45"/>
      <c r="I1129" s="278"/>
      <c r="J1129" s="45"/>
      <c r="K1129" s="66"/>
      <c r="L1129" s="66"/>
    </row>
    <row r="1130" spans="1:12" x14ac:dyDescent="0.2">
      <c r="A1130" s="41"/>
      <c r="B1130" s="2"/>
      <c r="E1130" s="279"/>
      <c r="F1130" s="280"/>
      <c r="G1130" s="45"/>
      <c r="H1130" s="45"/>
      <c r="I1130" s="278"/>
      <c r="J1130" s="45"/>
      <c r="K1130" s="66"/>
      <c r="L1130" s="66"/>
    </row>
    <row r="1131" spans="1:12" x14ac:dyDescent="0.2">
      <c r="A1131" s="41"/>
      <c r="B1131" s="2"/>
      <c r="E1131" s="279"/>
      <c r="F1131" s="280"/>
      <c r="G1131" s="45"/>
      <c r="H1131" s="45"/>
      <c r="I1131" s="278"/>
      <c r="J1131" s="45"/>
      <c r="K1131" s="66"/>
      <c r="L1131" s="66"/>
    </row>
    <row r="1132" spans="1:12" x14ac:dyDescent="0.2">
      <c r="A1132" s="41"/>
      <c r="B1132" s="2"/>
      <c r="E1132" s="279"/>
      <c r="F1132" s="280"/>
      <c r="G1132" s="45"/>
      <c r="H1132" s="45"/>
      <c r="I1132" s="278"/>
      <c r="J1132" s="45"/>
      <c r="K1132" s="66"/>
      <c r="L1132" s="66"/>
    </row>
    <row r="1133" spans="1:12" x14ac:dyDescent="0.2">
      <c r="A1133" s="41"/>
      <c r="B1133" s="2"/>
      <c r="E1133" s="279"/>
      <c r="F1133" s="280"/>
      <c r="G1133" s="45"/>
      <c r="H1133" s="45"/>
      <c r="I1133" s="278"/>
      <c r="J1133" s="45"/>
      <c r="K1133" s="66"/>
      <c r="L1133" s="66"/>
    </row>
    <row r="1134" spans="1:12" x14ac:dyDescent="0.2">
      <c r="A1134" s="41"/>
      <c r="B1134" s="2"/>
      <c r="E1134" s="279"/>
      <c r="F1134" s="280"/>
      <c r="G1134" s="45"/>
      <c r="H1134" s="45"/>
      <c r="I1134" s="278"/>
      <c r="J1134" s="45"/>
      <c r="K1134" s="66"/>
      <c r="L1134" s="66"/>
    </row>
    <row r="1135" spans="1:12" x14ac:dyDescent="0.2">
      <c r="A1135" s="41"/>
      <c r="B1135" s="2"/>
      <c r="E1135" s="279"/>
      <c r="F1135" s="280"/>
      <c r="G1135" s="45"/>
      <c r="H1135" s="45"/>
      <c r="I1135" s="278"/>
      <c r="J1135" s="45"/>
      <c r="K1135" s="66"/>
      <c r="L1135" s="66"/>
    </row>
    <row r="1136" spans="1:12" x14ac:dyDescent="0.2">
      <c r="A1136" s="41"/>
      <c r="B1136" s="2"/>
      <c r="E1136" s="279"/>
      <c r="F1136" s="280"/>
      <c r="G1136" s="45"/>
      <c r="H1136" s="45"/>
      <c r="I1136" s="278"/>
      <c r="J1136" s="45"/>
      <c r="K1136" s="66"/>
      <c r="L1136" s="66"/>
    </row>
    <row r="1137" spans="1:12" x14ac:dyDescent="0.2">
      <c r="A1137" s="41"/>
      <c r="B1137" s="2"/>
      <c r="E1137" s="279"/>
      <c r="F1137" s="280"/>
      <c r="G1137" s="45"/>
      <c r="H1137" s="45"/>
      <c r="I1137" s="278"/>
      <c r="J1137" s="45"/>
      <c r="K1137" s="66"/>
      <c r="L1137" s="66"/>
    </row>
    <row r="1138" spans="1:12" x14ac:dyDescent="0.2">
      <c r="A1138" s="41"/>
      <c r="B1138" s="2"/>
      <c r="E1138" s="279"/>
      <c r="F1138" s="280"/>
      <c r="G1138" s="45"/>
      <c r="H1138" s="45"/>
      <c r="I1138" s="278"/>
      <c r="J1138" s="45"/>
      <c r="K1138" s="66"/>
      <c r="L1138" s="66"/>
    </row>
    <row r="1139" spans="1:12" x14ac:dyDescent="0.2">
      <c r="A1139" s="41"/>
      <c r="B1139" s="2"/>
      <c r="E1139" s="279"/>
      <c r="F1139" s="280"/>
      <c r="G1139" s="45"/>
      <c r="H1139" s="45"/>
      <c r="I1139" s="278"/>
      <c r="J1139" s="45"/>
      <c r="K1139" s="66"/>
      <c r="L1139" s="66"/>
    </row>
    <row r="1140" spans="1:12" x14ac:dyDescent="0.2">
      <c r="A1140" s="41"/>
      <c r="B1140" s="2"/>
      <c r="E1140" s="279"/>
      <c r="F1140" s="280"/>
      <c r="G1140" s="45"/>
      <c r="H1140" s="45"/>
      <c r="I1140" s="278"/>
      <c r="J1140" s="45"/>
      <c r="K1140" s="66"/>
      <c r="L1140" s="66"/>
    </row>
    <row r="1141" spans="1:12" x14ac:dyDescent="0.2">
      <c r="A1141" s="41"/>
      <c r="B1141" s="2"/>
      <c r="E1141" s="279"/>
      <c r="F1141" s="280"/>
      <c r="G1141" s="45"/>
      <c r="H1141" s="45"/>
      <c r="I1141" s="278"/>
      <c r="J1141" s="45"/>
      <c r="K1141" s="66"/>
      <c r="L1141" s="66"/>
    </row>
    <row r="1142" spans="1:12" x14ac:dyDescent="0.2">
      <c r="A1142" s="41"/>
      <c r="B1142" s="2"/>
      <c r="E1142" s="279"/>
      <c r="F1142" s="280"/>
      <c r="G1142" s="45"/>
      <c r="H1142" s="45"/>
      <c r="I1142" s="278"/>
      <c r="J1142" s="45"/>
      <c r="K1142" s="66"/>
      <c r="L1142" s="66"/>
    </row>
    <row r="1143" spans="1:12" x14ac:dyDescent="0.2">
      <c r="A1143" s="41"/>
      <c r="B1143" s="2"/>
      <c r="E1143" s="279"/>
      <c r="F1143" s="280"/>
      <c r="G1143" s="45"/>
      <c r="H1143" s="45"/>
      <c r="I1143" s="278"/>
      <c r="J1143" s="45"/>
      <c r="K1143" s="66"/>
      <c r="L1143" s="66"/>
    </row>
    <row r="1144" spans="1:12" x14ac:dyDescent="0.2">
      <c r="A1144" s="41"/>
      <c r="B1144" s="2"/>
      <c r="E1144" s="279"/>
      <c r="F1144" s="280"/>
      <c r="G1144" s="45"/>
      <c r="H1144" s="45"/>
      <c r="I1144" s="278"/>
      <c r="J1144" s="45"/>
      <c r="K1144" s="66"/>
      <c r="L1144" s="66"/>
    </row>
    <row r="1145" spans="1:12" x14ac:dyDescent="0.2">
      <c r="A1145" s="41"/>
      <c r="B1145" s="2"/>
      <c r="E1145" s="279"/>
      <c r="F1145" s="280"/>
      <c r="G1145" s="45"/>
      <c r="H1145" s="45"/>
      <c r="I1145" s="278"/>
      <c r="J1145" s="45"/>
      <c r="K1145" s="66"/>
      <c r="L1145" s="66"/>
    </row>
    <row r="1146" spans="1:12" x14ac:dyDescent="0.2">
      <c r="A1146" s="41"/>
      <c r="B1146" s="2"/>
      <c r="E1146" s="279"/>
      <c r="F1146" s="280"/>
      <c r="G1146" s="45"/>
      <c r="H1146" s="45"/>
      <c r="I1146" s="278"/>
      <c r="J1146" s="45"/>
      <c r="K1146" s="66"/>
      <c r="L1146" s="66"/>
    </row>
    <row r="1147" spans="1:12" x14ac:dyDescent="0.2">
      <c r="A1147" s="41"/>
      <c r="B1147" s="2"/>
      <c r="E1147" s="279"/>
      <c r="F1147" s="280"/>
      <c r="G1147" s="45"/>
      <c r="H1147" s="45"/>
      <c r="I1147" s="278"/>
      <c r="J1147" s="45"/>
      <c r="K1147" s="66"/>
      <c r="L1147" s="66"/>
    </row>
    <row r="1148" spans="1:12" x14ac:dyDescent="0.2">
      <c r="A1148" s="41"/>
      <c r="B1148" s="2"/>
      <c r="E1148" s="279"/>
      <c r="F1148" s="280"/>
      <c r="G1148" s="45"/>
      <c r="H1148" s="45"/>
      <c r="I1148" s="278"/>
      <c r="J1148" s="45"/>
      <c r="K1148" s="66"/>
      <c r="L1148" s="66"/>
    </row>
    <row r="1149" spans="1:12" x14ac:dyDescent="0.2">
      <c r="A1149" s="41"/>
      <c r="B1149" s="2"/>
      <c r="E1149" s="279"/>
      <c r="F1149" s="280"/>
      <c r="G1149" s="45"/>
      <c r="H1149" s="45"/>
      <c r="I1149" s="278"/>
      <c r="J1149" s="45"/>
      <c r="K1149" s="66"/>
      <c r="L1149" s="66"/>
    </row>
    <row r="1150" spans="1:12" x14ac:dyDescent="0.2">
      <c r="A1150" s="41"/>
      <c r="B1150" s="2"/>
      <c r="E1150" s="279"/>
      <c r="F1150" s="280"/>
      <c r="G1150" s="45"/>
      <c r="H1150" s="45"/>
      <c r="I1150" s="278"/>
      <c r="J1150" s="45"/>
      <c r="K1150" s="66"/>
      <c r="L1150" s="66"/>
    </row>
    <row r="1151" spans="1:12" x14ac:dyDescent="0.2">
      <c r="A1151" s="41"/>
      <c r="B1151" s="2"/>
      <c r="E1151" s="279"/>
      <c r="F1151" s="280"/>
      <c r="G1151" s="45"/>
      <c r="H1151" s="45"/>
      <c r="I1151" s="278"/>
      <c r="J1151" s="45"/>
      <c r="K1151" s="66"/>
      <c r="L1151" s="66"/>
    </row>
    <row r="1152" spans="1:12" x14ac:dyDescent="0.2">
      <c r="A1152" s="41"/>
      <c r="B1152" s="2"/>
      <c r="E1152" s="279"/>
      <c r="F1152" s="280"/>
      <c r="G1152" s="45"/>
      <c r="H1152" s="45"/>
      <c r="I1152" s="278"/>
      <c r="J1152" s="45"/>
      <c r="K1152" s="66"/>
      <c r="L1152" s="66"/>
    </row>
    <row r="1153" spans="1:12" x14ac:dyDescent="0.2">
      <c r="A1153" s="41"/>
      <c r="B1153" s="2"/>
      <c r="E1153" s="279"/>
      <c r="F1153" s="280"/>
      <c r="G1153" s="45"/>
      <c r="H1153" s="45"/>
      <c r="I1153" s="278"/>
      <c r="J1153" s="45"/>
      <c r="K1153" s="66"/>
      <c r="L1153" s="66"/>
    </row>
    <row r="1154" spans="1:12" x14ac:dyDescent="0.2">
      <c r="A1154" s="41"/>
      <c r="B1154" s="2"/>
      <c r="E1154" s="279"/>
      <c r="F1154" s="280"/>
      <c r="G1154" s="45"/>
      <c r="H1154" s="45"/>
      <c r="I1154" s="278"/>
      <c r="J1154" s="45"/>
      <c r="K1154" s="66"/>
      <c r="L1154" s="66"/>
    </row>
    <row r="1155" spans="1:12" x14ac:dyDescent="0.2">
      <c r="A1155" s="41"/>
      <c r="B1155" s="2"/>
      <c r="E1155" s="279"/>
      <c r="F1155" s="280"/>
      <c r="G1155" s="45"/>
      <c r="H1155" s="45"/>
      <c r="I1155" s="278"/>
      <c r="J1155" s="45"/>
      <c r="K1155" s="66"/>
      <c r="L1155" s="66"/>
    </row>
    <row r="1156" spans="1:12" x14ac:dyDescent="0.2">
      <c r="A1156" s="41"/>
      <c r="B1156" s="2"/>
      <c r="E1156" s="279"/>
      <c r="F1156" s="280"/>
      <c r="G1156" s="45"/>
      <c r="H1156" s="45"/>
      <c r="I1156" s="278"/>
      <c r="J1156" s="45"/>
      <c r="K1156" s="66"/>
      <c r="L1156" s="66"/>
    </row>
    <row r="1157" spans="1:12" x14ac:dyDescent="0.2">
      <c r="A1157" s="41"/>
      <c r="B1157" s="2"/>
      <c r="E1157" s="279"/>
      <c r="F1157" s="280"/>
      <c r="G1157" s="45"/>
      <c r="H1157" s="45"/>
      <c r="I1157" s="278"/>
      <c r="J1157" s="45"/>
      <c r="K1157" s="66"/>
      <c r="L1157" s="66"/>
    </row>
    <row r="1158" spans="1:12" x14ac:dyDescent="0.2">
      <c r="A1158" s="41"/>
      <c r="B1158" s="2"/>
      <c r="E1158" s="279"/>
      <c r="F1158" s="280"/>
      <c r="G1158" s="45"/>
      <c r="H1158" s="45"/>
      <c r="I1158" s="278"/>
      <c r="J1158" s="45"/>
      <c r="K1158" s="66"/>
      <c r="L1158" s="66"/>
    </row>
    <row r="1159" spans="1:12" x14ac:dyDescent="0.2">
      <c r="A1159" s="41"/>
      <c r="B1159" s="2"/>
      <c r="E1159" s="279"/>
      <c r="F1159" s="280"/>
      <c r="G1159" s="45"/>
      <c r="H1159" s="45"/>
      <c r="I1159" s="278"/>
      <c r="J1159" s="45"/>
      <c r="K1159" s="66"/>
      <c r="L1159" s="66"/>
    </row>
    <row r="1160" spans="1:12" x14ac:dyDescent="0.2">
      <c r="A1160" s="41"/>
      <c r="B1160" s="2"/>
      <c r="E1160" s="279"/>
      <c r="F1160" s="280"/>
      <c r="G1160" s="45"/>
      <c r="H1160" s="45"/>
      <c r="I1160" s="278"/>
      <c r="J1160" s="45"/>
      <c r="K1160" s="66"/>
      <c r="L1160" s="66"/>
    </row>
    <row r="1161" spans="1:12" x14ac:dyDescent="0.2">
      <c r="A1161" s="41"/>
      <c r="B1161" s="2"/>
      <c r="E1161" s="279"/>
      <c r="F1161" s="280"/>
      <c r="G1161" s="45"/>
      <c r="H1161" s="45"/>
      <c r="I1161" s="278"/>
      <c r="J1161" s="45"/>
      <c r="K1161" s="66"/>
      <c r="L1161" s="66"/>
    </row>
    <row r="1162" spans="1:12" x14ac:dyDescent="0.2">
      <c r="A1162" s="41"/>
      <c r="B1162" s="2"/>
      <c r="E1162" s="279"/>
      <c r="F1162" s="280"/>
      <c r="G1162" s="45"/>
      <c r="H1162" s="45"/>
      <c r="I1162" s="278"/>
      <c r="J1162" s="45"/>
      <c r="K1162" s="66"/>
      <c r="L1162" s="66"/>
    </row>
    <row r="1163" spans="1:12" x14ac:dyDescent="0.2">
      <c r="A1163" s="41"/>
      <c r="B1163" s="2"/>
      <c r="E1163" s="279"/>
      <c r="F1163" s="280"/>
      <c r="G1163" s="45"/>
      <c r="H1163" s="45"/>
      <c r="I1163" s="278"/>
      <c r="J1163" s="45"/>
      <c r="K1163" s="66"/>
      <c r="L1163" s="66"/>
    </row>
    <row r="1164" spans="1:12" x14ac:dyDescent="0.2">
      <c r="A1164" s="41"/>
      <c r="B1164" s="2"/>
      <c r="E1164" s="279"/>
      <c r="F1164" s="280"/>
      <c r="G1164" s="45"/>
      <c r="H1164" s="45"/>
      <c r="I1164" s="278"/>
      <c r="J1164" s="45"/>
      <c r="K1164" s="66"/>
      <c r="L1164" s="66"/>
    </row>
    <row r="1165" spans="1:12" x14ac:dyDescent="0.2">
      <c r="A1165" s="41"/>
      <c r="B1165" s="2"/>
      <c r="E1165" s="279"/>
      <c r="F1165" s="280"/>
      <c r="G1165" s="45"/>
      <c r="H1165" s="45"/>
      <c r="I1165" s="278"/>
      <c r="J1165" s="45"/>
      <c r="K1165" s="66"/>
      <c r="L1165" s="66"/>
    </row>
    <row r="1166" spans="1:12" x14ac:dyDescent="0.2">
      <c r="A1166" s="41"/>
      <c r="B1166" s="2"/>
      <c r="E1166" s="279"/>
      <c r="F1166" s="280"/>
      <c r="G1166" s="45"/>
      <c r="H1166" s="45"/>
      <c r="I1166" s="278"/>
      <c r="J1166" s="45"/>
      <c r="K1166" s="66"/>
      <c r="L1166" s="66"/>
    </row>
    <row r="1167" spans="1:12" x14ac:dyDescent="0.2">
      <c r="A1167" s="41"/>
      <c r="B1167" s="2"/>
      <c r="E1167" s="279"/>
      <c r="F1167" s="280"/>
      <c r="G1167" s="45"/>
      <c r="H1167" s="45"/>
      <c r="I1167" s="278"/>
      <c r="J1167" s="45"/>
      <c r="K1167" s="66"/>
      <c r="L1167" s="66"/>
    </row>
    <row r="1168" spans="1:12" x14ac:dyDescent="0.2">
      <c r="A1168" s="41"/>
      <c r="B1168" s="2"/>
      <c r="E1168" s="279"/>
      <c r="F1168" s="280"/>
      <c r="G1168" s="45"/>
      <c r="H1168" s="45"/>
      <c r="I1168" s="278"/>
      <c r="J1168" s="45"/>
      <c r="K1168" s="66"/>
      <c r="L1168" s="66"/>
    </row>
    <row r="1169" spans="1:12" x14ac:dyDescent="0.2">
      <c r="A1169" s="41"/>
      <c r="B1169" s="2"/>
      <c r="E1169" s="279"/>
      <c r="F1169" s="280"/>
      <c r="G1169" s="45"/>
      <c r="H1169" s="45"/>
      <c r="I1169" s="278"/>
      <c r="J1169" s="45"/>
      <c r="K1169" s="66"/>
      <c r="L1169" s="66"/>
    </row>
    <row r="1170" spans="1:12" x14ac:dyDescent="0.2">
      <c r="A1170" s="41"/>
      <c r="B1170" s="2"/>
      <c r="E1170" s="279"/>
      <c r="F1170" s="280"/>
      <c r="G1170" s="45"/>
      <c r="H1170" s="45"/>
      <c r="I1170" s="278"/>
      <c r="J1170" s="45"/>
      <c r="K1170" s="66"/>
      <c r="L1170" s="66"/>
    </row>
    <row r="1171" spans="1:12" x14ac:dyDescent="0.2">
      <c r="A1171" s="41"/>
      <c r="B1171" s="2"/>
      <c r="E1171" s="279"/>
      <c r="F1171" s="280"/>
      <c r="G1171" s="45"/>
      <c r="H1171" s="45"/>
      <c r="I1171" s="278"/>
      <c r="J1171" s="45"/>
      <c r="K1171" s="66"/>
      <c r="L1171" s="66"/>
    </row>
    <row r="1172" spans="1:12" x14ac:dyDescent="0.2">
      <c r="A1172" s="41"/>
      <c r="B1172" s="2"/>
      <c r="E1172" s="279"/>
      <c r="F1172" s="280"/>
      <c r="G1172" s="45"/>
      <c r="H1172" s="45"/>
      <c r="I1172" s="278"/>
      <c r="J1172" s="45"/>
      <c r="K1172" s="66"/>
      <c r="L1172" s="66"/>
    </row>
    <row r="1173" spans="1:12" x14ac:dyDescent="0.2">
      <c r="A1173" s="41"/>
      <c r="B1173" s="2"/>
      <c r="E1173" s="279"/>
      <c r="F1173" s="280"/>
      <c r="G1173" s="45"/>
      <c r="H1173" s="45"/>
      <c r="I1173" s="278"/>
      <c r="J1173" s="45"/>
      <c r="K1173" s="66"/>
      <c r="L1173" s="66"/>
    </row>
    <row r="1174" spans="1:12" x14ac:dyDescent="0.2">
      <c r="A1174" s="41"/>
      <c r="B1174" s="2"/>
      <c r="E1174" s="279"/>
      <c r="F1174" s="280"/>
      <c r="G1174" s="45"/>
      <c r="H1174" s="45"/>
      <c r="I1174" s="278"/>
      <c r="J1174" s="45"/>
      <c r="K1174" s="66"/>
      <c r="L1174" s="66"/>
    </row>
    <row r="1175" spans="1:12" x14ac:dyDescent="0.2">
      <c r="A1175" s="41"/>
      <c r="B1175" s="2"/>
      <c r="E1175" s="279"/>
      <c r="F1175" s="280"/>
      <c r="G1175" s="45"/>
      <c r="H1175" s="45"/>
      <c r="I1175" s="278"/>
      <c r="J1175" s="45"/>
      <c r="K1175" s="66"/>
      <c r="L1175" s="66"/>
    </row>
    <row r="1176" spans="1:12" x14ac:dyDescent="0.2">
      <c r="A1176" s="41"/>
      <c r="B1176" s="2"/>
      <c r="E1176" s="279"/>
      <c r="F1176" s="280"/>
      <c r="G1176" s="45"/>
      <c r="H1176" s="45"/>
      <c r="I1176" s="278"/>
      <c r="J1176" s="45"/>
      <c r="K1176" s="66"/>
      <c r="L1176" s="66"/>
    </row>
    <row r="1177" spans="1:12" x14ac:dyDescent="0.2">
      <c r="A1177" s="41"/>
      <c r="B1177" s="2"/>
      <c r="E1177" s="279"/>
      <c r="F1177" s="280"/>
      <c r="G1177" s="45"/>
      <c r="H1177" s="45"/>
      <c r="I1177" s="278"/>
      <c r="J1177" s="45"/>
      <c r="K1177" s="66"/>
      <c r="L1177" s="66"/>
    </row>
    <row r="1178" spans="1:12" x14ac:dyDescent="0.2">
      <c r="A1178" s="41"/>
      <c r="B1178" s="2"/>
      <c r="E1178" s="279"/>
      <c r="F1178" s="280"/>
      <c r="G1178" s="45"/>
      <c r="H1178" s="45"/>
      <c r="I1178" s="278"/>
      <c r="J1178" s="45"/>
      <c r="K1178" s="66"/>
      <c r="L1178" s="66"/>
    </row>
    <row r="1179" spans="1:12" x14ac:dyDescent="0.2">
      <c r="A1179" s="41"/>
      <c r="B1179" s="2"/>
      <c r="E1179" s="279"/>
      <c r="F1179" s="280"/>
      <c r="G1179" s="45"/>
      <c r="H1179" s="45"/>
      <c r="I1179" s="278"/>
      <c r="J1179" s="45"/>
      <c r="K1179" s="66"/>
      <c r="L1179" s="66"/>
    </row>
    <row r="1180" spans="1:12" x14ac:dyDescent="0.2">
      <c r="A1180" s="41"/>
      <c r="B1180" s="2"/>
      <c r="E1180" s="279"/>
      <c r="F1180" s="280"/>
      <c r="G1180" s="45"/>
      <c r="H1180" s="45"/>
      <c r="I1180" s="278"/>
      <c r="J1180" s="45"/>
      <c r="K1180" s="66"/>
      <c r="L1180" s="66"/>
    </row>
    <row r="1181" spans="1:12" x14ac:dyDescent="0.2">
      <c r="A1181" s="41"/>
      <c r="B1181" s="2"/>
      <c r="E1181" s="279"/>
      <c r="F1181" s="280"/>
      <c r="G1181" s="45"/>
      <c r="H1181" s="45"/>
      <c r="I1181" s="278"/>
      <c r="J1181" s="45"/>
      <c r="K1181" s="66"/>
      <c r="L1181" s="66"/>
    </row>
    <row r="1182" spans="1:12" x14ac:dyDescent="0.2">
      <c r="A1182" s="41"/>
      <c r="B1182" s="2"/>
      <c r="E1182" s="279"/>
      <c r="F1182" s="280"/>
      <c r="G1182" s="45"/>
      <c r="H1182" s="45"/>
      <c r="I1182" s="278"/>
      <c r="J1182" s="45"/>
      <c r="K1182" s="66"/>
      <c r="L1182" s="66"/>
    </row>
    <row r="1183" spans="1:12" x14ac:dyDescent="0.2">
      <c r="A1183" s="41"/>
      <c r="B1183" s="2"/>
      <c r="E1183" s="279"/>
      <c r="F1183" s="280"/>
      <c r="G1183" s="45"/>
      <c r="H1183" s="45"/>
      <c r="I1183" s="278"/>
      <c r="J1183" s="45"/>
      <c r="K1183" s="66"/>
      <c r="L1183" s="66"/>
    </row>
    <row r="1184" spans="1:12" x14ac:dyDescent="0.2">
      <c r="A1184" s="41"/>
      <c r="B1184" s="2"/>
      <c r="E1184" s="279"/>
      <c r="F1184" s="280"/>
      <c r="G1184" s="45"/>
      <c r="H1184" s="45"/>
      <c r="I1184" s="278"/>
      <c r="J1184" s="45"/>
      <c r="K1184" s="66"/>
      <c r="L1184" s="66"/>
    </row>
    <row r="1185" spans="1:12" x14ac:dyDescent="0.2">
      <c r="A1185" s="41"/>
      <c r="B1185" s="2"/>
      <c r="E1185" s="279"/>
      <c r="F1185" s="280"/>
      <c r="G1185" s="45"/>
      <c r="H1185" s="45"/>
      <c r="I1185" s="278"/>
      <c r="J1185" s="45"/>
      <c r="K1185" s="66"/>
      <c r="L1185" s="66"/>
    </row>
    <row r="1186" spans="1:12" x14ac:dyDescent="0.2">
      <c r="A1186" s="41"/>
      <c r="B1186" s="2"/>
      <c r="E1186" s="279"/>
      <c r="F1186" s="280"/>
      <c r="G1186" s="45"/>
      <c r="H1186" s="45"/>
      <c r="I1186" s="278"/>
      <c r="J1186" s="45"/>
      <c r="K1186" s="66"/>
      <c r="L1186" s="66"/>
    </row>
    <row r="1187" spans="1:12" x14ac:dyDescent="0.2">
      <c r="A1187" s="41"/>
      <c r="B1187" s="2"/>
      <c r="E1187" s="279"/>
      <c r="F1187" s="280"/>
      <c r="G1187" s="45"/>
      <c r="H1187" s="45"/>
      <c r="I1187" s="278"/>
      <c r="J1187" s="45"/>
      <c r="K1187" s="66"/>
      <c r="L1187" s="66"/>
    </row>
    <row r="1188" spans="1:12" x14ac:dyDescent="0.2">
      <c r="A1188" s="41"/>
      <c r="B1188" s="2"/>
      <c r="E1188" s="279"/>
      <c r="F1188" s="280"/>
      <c r="G1188" s="45"/>
      <c r="H1188" s="45"/>
      <c r="I1188" s="278"/>
      <c r="J1188" s="45"/>
      <c r="K1188" s="66"/>
      <c r="L1188" s="66"/>
    </row>
    <row r="1189" spans="1:12" x14ac:dyDescent="0.2">
      <c r="A1189" s="41"/>
      <c r="B1189" s="2"/>
      <c r="E1189" s="279"/>
      <c r="F1189" s="280"/>
      <c r="G1189" s="45"/>
      <c r="H1189" s="45"/>
      <c r="I1189" s="278"/>
      <c r="J1189" s="45"/>
      <c r="K1189" s="66"/>
      <c r="L1189" s="66"/>
    </row>
    <row r="1190" spans="1:12" x14ac:dyDescent="0.2">
      <c r="A1190" s="41"/>
      <c r="B1190" s="2"/>
      <c r="E1190" s="279"/>
      <c r="F1190" s="280"/>
      <c r="G1190" s="45"/>
      <c r="H1190" s="45"/>
      <c r="I1190" s="278"/>
      <c r="J1190" s="45"/>
      <c r="K1190" s="66"/>
      <c r="L1190" s="66"/>
    </row>
    <row r="1191" spans="1:12" x14ac:dyDescent="0.2">
      <c r="A1191" s="41"/>
      <c r="B1191" s="2"/>
      <c r="E1191" s="279"/>
      <c r="F1191" s="280"/>
      <c r="G1191" s="45"/>
      <c r="H1191" s="45"/>
      <c r="I1191" s="278"/>
      <c r="J1191" s="45"/>
      <c r="K1191" s="66"/>
      <c r="L1191" s="66"/>
    </row>
    <row r="1192" spans="1:12" x14ac:dyDescent="0.2">
      <c r="A1192" s="41"/>
      <c r="B1192" s="2"/>
      <c r="E1192" s="279"/>
      <c r="F1192" s="280"/>
      <c r="G1192" s="45"/>
      <c r="H1192" s="45"/>
      <c r="I1192" s="278"/>
      <c r="J1192" s="45"/>
      <c r="K1192" s="66"/>
      <c r="L1192" s="66"/>
    </row>
    <row r="1193" spans="1:12" x14ac:dyDescent="0.2">
      <c r="A1193" s="41"/>
      <c r="B1193" s="2"/>
      <c r="E1193" s="279"/>
      <c r="F1193" s="280"/>
      <c r="G1193" s="45"/>
      <c r="H1193" s="45"/>
      <c r="I1193" s="278"/>
      <c r="J1193" s="45"/>
      <c r="K1193" s="66"/>
      <c r="L1193" s="66"/>
    </row>
    <row r="1194" spans="1:12" x14ac:dyDescent="0.2">
      <c r="A1194" s="41"/>
      <c r="B1194" s="2"/>
      <c r="E1194" s="279"/>
      <c r="F1194" s="280"/>
      <c r="G1194" s="45"/>
      <c r="H1194" s="45"/>
      <c r="I1194" s="278"/>
      <c r="J1194" s="45"/>
      <c r="K1194" s="66"/>
      <c r="L1194" s="66"/>
    </row>
    <row r="1195" spans="1:12" x14ac:dyDescent="0.2">
      <c r="A1195" s="41"/>
      <c r="B1195" s="2"/>
      <c r="E1195" s="279"/>
      <c r="F1195" s="280"/>
      <c r="G1195" s="45"/>
      <c r="H1195" s="45"/>
      <c r="I1195" s="278"/>
      <c r="J1195" s="45"/>
      <c r="K1195" s="66"/>
      <c r="L1195" s="66"/>
    </row>
    <row r="1196" spans="1:12" x14ac:dyDescent="0.2">
      <c r="A1196" s="41"/>
      <c r="B1196" s="2"/>
      <c r="E1196" s="279"/>
      <c r="F1196" s="280"/>
      <c r="G1196" s="45"/>
      <c r="H1196" s="45"/>
      <c r="I1196" s="278"/>
      <c r="J1196" s="45"/>
      <c r="K1196" s="66"/>
      <c r="L1196" s="66"/>
    </row>
    <row r="1197" spans="1:12" x14ac:dyDescent="0.2">
      <c r="A1197" s="41"/>
      <c r="B1197" s="2"/>
      <c r="E1197" s="279"/>
      <c r="F1197" s="280"/>
      <c r="G1197" s="45"/>
      <c r="H1197" s="45"/>
      <c r="I1197" s="278"/>
      <c r="J1197" s="45"/>
      <c r="K1197" s="66"/>
      <c r="L1197" s="66"/>
    </row>
    <row r="1198" spans="1:12" x14ac:dyDescent="0.2">
      <c r="A1198" s="41"/>
      <c r="B1198" s="2"/>
      <c r="E1198" s="279"/>
      <c r="F1198" s="280"/>
      <c r="G1198" s="45"/>
      <c r="H1198" s="45"/>
      <c r="I1198" s="278"/>
      <c r="J1198" s="45"/>
      <c r="K1198" s="66"/>
      <c r="L1198" s="66"/>
    </row>
    <row r="1199" spans="1:12" x14ac:dyDescent="0.2">
      <c r="A1199" s="41"/>
      <c r="B1199" s="2"/>
      <c r="E1199" s="279"/>
      <c r="F1199" s="280"/>
      <c r="G1199" s="45"/>
      <c r="H1199" s="45"/>
      <c r="I1199" s="278"/>
      <c r="J1199" s="45"/>
      <c r="K1199" s="66"/>
      <c r="L1199" s="66"/>
    </row>
    <row r="1200" spans="1:12" x14ac:dyDescent="0.2">
      <c r="A1200" s="41"/>
      <c r="B1200" s="2"/>
      <c r="E1200" s="279"/>
      <c r="F1200" s="280"/>
      <c r="G1200" s="45"/>
      <c r="H1200" s="45"/>
      <c r="I1200" s="278"/>
      <c r="J1200" s="45"/>
      <c r="K1200" s="66"/>
      <c r="L1200" s="66"/>
    </row>
    <row r="1201" spans="1:12" x14ac:dyDescent="0.2">
      <c r="A1201" s="41"/>
      <c r="B1201" s="2"/>
      <c r="E1201" s="279"/>
      <c r="F1201" s="280"/>
      <c r="G1201" s="45"/>
      <c r="H1201" s="45"/>
      <c r="I1201" s="278"/>
      <c r="J1201" s="45"/>
      <c r="K1201" s="66"/>
      <c r="L1201" s="66"/>
    </row>
    <row r="1202" spans="1:12" x14ac:dyDescent="0.2">
      <c r="A1202" s="41"/>
      <c r="B1202" s="2"/>
      <c r="E1202" s="279"/>
      <c r="F1202" s="280"/>
      <c r="G1202" s="45"/>
      <c r="H1202" s="45"/>
      <c r="I1202" s="278"/>
      <c r="J1202" s="45"/>
      <c r="K1202" s="66"/>
      <c r="L1202" s="66"/>
    </row>
    <row r="1203" spans="1:12" x14ac:dyDescent="0.2">
      <c r="A1203" s="41"/>
      <c r="B1203" s="2"/>
      <c r="E1203" s="279"/>
      <c r="F1203" s="280"/>
      <c r="G1203" s="45"/>
      <c r="H1203" s="45"/>
      <c r="I1203" s="278"/>
      <c r="J1203" s="45"/>
      <c r="K1203" s="66"/>
      <c r="L1203" s="66"/>
    </row>
    <row r="1204" spans="1:12" x14ac:dyDescent="0.2">
      <c r="A1204" s="41"/>
      <c r="B1204" s="2"/>
      <c r="E1204" s="279"/>
      <c r="F1204" s="280"/>
      <c r="G1204" s="45"/>
      <c r="H1204" s="45"/>
      <c r="I1204" s="278"/>
      <c r="J1204" s="45"/>
      <c r="K1204" s="66"/>
      <c r="L1204" s="66"/>
    </row>
    <row r="1205" spans="1:12" x14ac:dyDescent="0.2">
      <c r="A1205" s="41"/>
      <c r="B1205" s="2"/>
      <c r="E1205" s="279"/>
      <c r="F1205" s="280"/>
      <c r="G1205" s="45"/>
      <c r="H1205" s="45"/>
      <c r="I1205" s="278"/>
      <c r="J1205" s="45"/>
      <c r="K1205" s="66"/>
      <c r="L1205" s="66"/>
    </row>
    <row r="1206" spans="1:12" x14ac:dyDescent="0.2">
      <c r="A1206" s="41"/>
      <c r="B1206" s="2"/>
      <c r="E1206" s="279"/>
      <c r="F1206" s="280"/>
      <c r="G1206" s="45"/>
      <c r="H1206" s="45"/>
      <c r="I1206" s="278"/>
      <c r="J1206" s="45"/>
      <c r="K1206" s="66"/>
      <c r="L1206" s="66"/>
    </row>
    <row r="1207" spans="1:12" x14ac:dyDescent="0.2">
      <c r="A1207" s="41"/>
      <c r="B1207" s="2"/>
      <c r="E1207" s="279"/>
      <c r="F1207" s="280"/>
      <c r="G1207" s="45"/>
      <c r="H1207" s="45"/>
      <c r="I1207" s="278"/>
      <c r="J1207" s="45"/>
      <c r="K1207" s="66"/>
      <c r="L1207" s="66"/>
    </row>
    <row r="1208" spans="1:12" x14ac:dyDescent="0.2">
      <c r="A1208" s="41"/>
      <c r="B1208" s="2"/>
      <c r="E1208" s="279"/>
      <c r="F1208" s="280"/>
      <c r="G1208" s="45"/>
      <c r="H1208" s="45"/>
      <c r="I1208" s="278"/>
      <c r="J1208" s="45"/>
      <c r="K1208" s="66"/>
      <c r="L1208" s="66"/>
    </row>
    <row r="1209" spans="1:12" x14ac:dyDescent="0.2">
      <c r="A1209" s="41"/>
      <c r="B1209" s="2"/>
      <c r="E1209" s="279"/>
      <c r="F1209" s="280"/>
      <c r="G1209" s="45"/>
      <c r="H1209" s="45"/>
      <c r="I1209" s="278"/>
      <c r="J1209" s="45"/>
      <c r="K1209" s="66"/>
      <c r="L1209" s="66"/>
    </row>
    <row r="1210" spans="1:12" x14ac:dyDescent="0.2">
      <c r="A1210" s="41"/>
      <c r="B1210" s="2"/>
      <c r="E1210" s="279"/>
      <c r="F1210" s="280"/>
      <c r="G1210" s="45"/>
      <c r="H1210" s="45"/>
      <c r="I1210" s="278"/>
      <c r="J1210" s="45"/>
      <c r="K1210" s="66"/>
      <c r="L1210" s="66"/>
    </row>
    <row r="1211" spans="1:12" x14ac:dyDescent="0.2">
      <c r="A1211" s="41"/>
      <c r="B1211" s="2"/>
      <c r="E1211" s="279"/>
      <c r="F1211" s="280"/>
      <c r="G1211" s="45"/>
      <c r="H1211" s="45"/>
      <c r="I1211" s="278"/>
      <c r="J1211" s="45"/>
      <c r="K1211" s="66"/>
      <c r="L1211" s="66"/>
    </row>
    <row r="1212" spans="1:12" x14ac:dyDescent="0.2">
      <c r="A1212" s="41"/>
      <c r="B1212" s="2"/>
      <c r="E1212" s="279"/>
      <c r="F1212" s="280"/>
      <c r="G1212" s="45"/>
      <c r="H1212" s="45"/>
      <c r="I1212" s="278"/>
      <c r="J1212" s="45"/>
      <c r="K1212" s="66"/>
      <c r="L1212" s="66"/>
    </row>
    <row r="1213" spans="1:12" x14ac:dyDescent="0.2">
      <c r="A1213" s="41"/>
      <c r="B1213" s="2"/>
      <c r="E1213" s="279"/>
      <c r="F1213" s="280"/>
      <c r="G1213" s="45"/>
      <c r="H1213" s="45"/>
      <c r="I1213" s="278"/>
      <c r="J1213" s="45"/>
      <c r="K1213" s="66"/>
      <c r="L1213" s="66"/>
    </row>
    <row r="1214" spans="1:12" x14ac:dyDescent="0.2">
      <c r="A1214" s="41"/>
      <c r="B1214" s="2"/>
      <c r="E1214" s="279"/>
      <c r="F1214" s="280"/>
      <c r="G1214" s="45"/>
      <c r="H1214" s="45"/>
      <c r="I1214" s="278"/>
      <c r="J1214" s="45"/>
      <c r="K1214" s="66"/>
      <c r="L1214" s="66"/>
    </row>
    <row r="1215" spans="1:12" x14ac:dyDescent="0.2">
      <c r="A1215" s="41"/>
      <c r="B1215" s="2"/>
      <c r="E1215" s="279"/>
      <c r="F1215" s="280"/>
      <c r="G1215" s="45"/>
      <c r="H1215" s="45"/>
      <c r="I1215" s="278"/>
      <c r="J1215" s="45"/>
      <c r="K1215" s="66"/>
      <c r="L1215" s="66"/>
    </row>
    <row r="1216" spans="1:12" x14ac:dyDescent="0.2">
      <c r="A1216" s="41"/>
      <c r="B1216" s="2"/>
      <c r="E1216" s="279"/>
      <c r="F1216" s="280"/>
      <c r="G1216" s="45"/>
      <c r="H1216" s="45"/>
      <c r="I1216" s="278"/>
      <c r="J1216" s="45"/>
      <c r="K1216" s="66"/>
      <c r="L1216" s="66"/>
    </row>
    <row r="1217" spans="1:12" x14ac:dyDescent="0.2">
      <c r="A1217" s="41"/>
      <c r="B1217" s="2"/>
      <c r="E1217" s="279"/>
      <c r="F1217" s="280"/>
      <c r="G1217" s="45"/>
      <c r="H1217" s="45"/>
      <c r="I1217" s="278"/>
      <c r="J1217" s="45"/>
      <c r="K1217" s="66"/>
      <c r="L1217" s="66"/>
    </row>
    <row r="1218" spans="1:12" x14ac:dyDescent="0.2">
      <c r="A1218" s="41"/>
      <c r="B1218" s="2"/>
      <c r="E1218" s="279"/>
      <c r="F1218" s="280"/>
      <c r="G1218" s="45"/>
      <c r="H1218" s="45"/>
      <c r="I1218" s="278"/>
      <c r="J1218" s="45"/>
      <c r="K1218" s="66"/>
      <c r="L1218" s="66"/>
    </row>
    <row r="1219" spans="1:12" x14ac:dyDescent="0.2">
      <c r="A1219" s="41"/>
      <c r="B1219" s="2"/>
      <c r="E1219" s="279"/>
      <c r="F1219" s="280"/>
      <c r="G1219" s="45"/>
      <c r="H1219" s="45"/>
      <c r="I1219" s="278"/>
      <c r="J1219" s="45"/>
      <c r="K1219" s="66"/>
      <c r="L1219" s="66"/>
    </row>
    <row r="1220" spans="1:12" x14ac:dyDescent="0.2">
      <c r="A1220" s="41"/>
      <c r="B1220" s="2"/>
      <c r="E1220" s="279"/>
      <c r="F1220" s="280"/>
      <c r="G1220" s="45"/>
      <c r="H1220" s="45"/>
      <c r="I1220" s="278"/>
      <c r="J1220" s="45"/>
      <c r="K1220" s="66"/>
      <c r="L1220" s="66"/>
    </row>
    <row r="1221" spans="1:12" x14ac:dyDescent="0.2">
      <c r="A1221" s="41"/>
      <c r="B1221" s="2"/>
      <c r="E1221" s="279"/>
      <c r="F1221" s="280"/>
      <c r="G1221" s="45"/>
      <c r="H1221" s="45"/>
      <c r="I1221" s="278"/>
      <c r="J1221" s="45"/>
      <c r="K1221" s="66"/>
      <c r="L1221" s="66"/>
    </row>
    <row r="1222" spans="1:12" x14ac:dyDescent="0.2">
      <c r="A1222" s="41"/>
      <c r="B1222" s="2"/>
      <c r="E1222" s="279"/>
      <c r="F1222" s="280"/>
      <c r="G1222" s="45"/>
      <c r="H1222" s="45"/>
      <c r="I1222" s="278"/>
      <c r="J1222" s="45"/>
      <c r="K1222" s="66"/>
      <c r="L1222" s="66"/>
    </row>
    <row r="1223" spans="1:12" x14ac:dyDescent="0.2">
      <c r="A1223" s="41"/>
      <c r="B1223" s="2"/>
      <c r="E1223" s="279"/>
      <c r="F1223" s="280"/>
      <c r="G1223" s="45"/>
      <c r="H1223" s="45"/>
      <c r="I1223" s="278"/>
      <c r="J1223" s="45"/>
      <c r="K1223" s="66"/>
      <c r="L1223" s="66"/>
    </row>
    <row r="1224" spans="1:12" x14ac:dyDescent="0.2">
      <c r="A1224" s="41"/>
      <c r="B1224" s="2"/>
      <c r="E1224" s="279"/>
      <c r="F1224" s="280"/>
      <c r="G1224" s="45"/>
      <c r="H1224" s="45"/>
      <c r="I1224" s="278"/>
      <c r="J1224" s="45"/>
      <c r="K1224" s="66"/>
      <c r="L1224" s="66"/>
    </row>
    <row r="1225" spans="1:12" x14ac:dyDescent="0.2">
      <c r="A1225" s="41"/>
      <c r="B1225" s="2"/>
      <c r="E1225" s="279"/>
      <c r="F1225" s="280"/>
      <c r="G1225" s="45"/>
      <c r="H1225" s="45"/>
      <c r="I1225" s="278"/>
      <c r="J1225" s="45"/>
      <c r="K1225" s="66"/>
      <c r="L1225" s="66"/>
    </row>
    <row r="1226" spans="1:12" x14ac:dyDescent="0.2">
      <c r="A1226" s="41"/>
      <c r="B1226" s="2"/>
      <c r="E1226" s="279"/>
      <c r="F1226" s="280"/>
      <c r="G1226" s="45"/>
      <c r="H1226" s="45"/>
      <c r="I1226" s="278"/>
      <c r="J1226" s="45"/>
      <c r="K1226" s="66"/>
      <c r="L1226" s="66"/>
    </row>
    <row r="1227" spans="1:12" x14ac:dyDescent="0.2">
      <c r="A1227" s="41"/>
      <c r="B1227" s="2"/>
      <c r="E1227" s="279"/>
      <c r="F1227" s="280"/>
      <c r="G1227" s="45"/>
      <c r="H1227" s="45"/>
      <c r="I1227" s="278"/>
      <c r="J1227" s="45"/>
      <c r="K1227" s="66"/>
      <c r="L1227" s="66"/>
    </row>
    <row r="1228" spans="1:12" x14ac:dyDescent="0.2">
      <c r="A1228" s="41"/>
      <c r="B1228" s="2"/>
      <c r="E1228" s="279"/>
      <c r="F1228" s="280"/>
      <c r="G1228" s="45"/>
      <c r="H1228" s="45"/>
      <c r="I1228" s="278"/>
      <c r="J1228" s="45"/>
      <c r="K1228" s="66"/>
      <c r="L1228" s="66"/>
    </row>
    <row r="1229" spans="1:12" x14ac:dyDescent="0.2">
      <c r="A1229" s="41"/>
      <c r="B1229" s="2"/>
      <c r="E1229" s="279"/>
      <c r="F1229" s="280"/>
      <c r="G1229" s="45"/>
      <c r="H1229" s="45"/>
      <c r="I1229" s="278"/>
      <c r="J1229" s="45"/>
      <c r="K1229" s="66"/>
      <c r="L1229" s="66"/>
    </row>
    <row r="1230" spans="1:12" x14ac:dyDescent="0.2">
      <c r="A1230" s="41"/>
      <c r="B1230" s="2"/>
      <c r="E1230" s="279"/>
      <c r="F1230" s="280"/>
      <c r="G1230" s="45"/>
      <c r="H1230" s="45"/>
      <c r="I1230" s="278"/>
      <c r="J1230" s="45"/>
      <c r="K1230" s="66"/>
      <c r="L1230" s="66"/>
    </row>
    <row r="1231" spans="1:12" x14ac:dyDescent="0.2">
      <c r="A1231" s="41"/>
      <c r="B1231" s="2"/>
      <c r="E1231" s="279"/>
      <c r="F1231" s="280"/>
      <c r="G1231" s="45"/>
      <c r="H1231" s="45"/>
      <c r="I1231" s="278"/>
      <c r="J1231" s="45"/>
      <c r="K1231" s="66"/>
      <c r="L1231" s="66"/>
    </row>
    <row r="1232" spans="1:12" x14ac:dyDescent="0.2">
      <c r="A1232" s="41"/>
      <c r="B1232" s="2"/>
      <c r="E1232" s="279"/>
      <c r="F1232" s="280"/>
      <c r="G1232" s="45"/>
      <c r="H1232" s="45"/>
      <c r="I1232" s="278"/>
      <c r="J1232" s="45"/>
      <c r="K1232" s="66"/>
      <c r="L1232" s="66"/>
    </row>
    <row r="1233" spans="1:12" x14ac:dyDescent="0.2">
      <c r="A1233" s="41"/>
      <c r="B1233" s="2"/>
      <c r="E1233" s="279"/>
      <c r="F1233" s="280"/>
      <c r="G1233" s="45"/>
      <c r="H1233" s="45"/>
      <c r="I1233" s="278"/>
      <c r="J1233" s="45"/>
      <c r="K1233" s="66"/>
      <c r="L1233" s="66"/>
    </row>
    <row r="1234" spans="1:12" x14ac:dyDescent="0.2">
      <c r="A1234" s="41"/>
      <c r="B1234" s="2"/>
      <c r="E1234" s="279"/>
      <c r="F1234" s="280"/>
      <c r="G1234" s="45"/>
      <c r="H1234" s="45"/>
      <c r="I1234" s="278"/>
      <c r="J1234" s="45"/>
      <c r="K1234" s="66"/>
      <c r="L1234" s="66"/>
    </row>
    <row r="1235" spans="1:12" x14ac:dyDescent="0.2">
      <c r="A1235" s="41"/>
      <c r="B1235" s="2"/>
      <c r="E1235" s="279"/>
      <c r="F1235" s="280"/>
      <c r="G1235" s="45"/>
      <c r="H1235" s="45"/>
      <c r="I1235" s="278"/>
      <c r="J1235" s="45"/>
      <c r="K1235" s="66"/>
      <c r="L1235" s="66"/>
    </row>
    <row r="1236" spans="1:12" x14ac:dyDescent="0.2">
      <c r="A1236" s="41"/>
      <c r="B1236" s="2"/>
      <c r="E1236" s="279"/>
      <c r="F1236" s="280"/>
      <c r="G1236" s="45"/>
      <c r="H1236" s="45"/>
      <c r="I1236" s="278"/>
      <c r="J1236" s="45"/>
      <c r="K1236" s="66"/>
      <c r="L1236" s="66"/>
    </row>
    <row r="1237" spans="1:12" x14ac:dyDescent="0.2">
      <c r="A1237" s="41"/>
      <c r="B1237" s="2"/>
      <c r="E1237" s="279"/>
      <c r="F1237" s="280"/>
      <c r="G1237" s="45"/>
      <c r="H1237" s="45"/>
      <c r="I1237" s="278"/>
      <c r="J1237" s="45"/>
      <c r="K1237" s="66"/>
      <c r="L1237" s="66"/>
    </row>
    <row r="1238" spans="1:12" x14ac:dyDescent="0.2">
      <c r="A1238" s="41"/>
      <c r="B1238" s="2"/>
      <c r="E1238" s="279"/>
      <c r="F1238" s="280"/>
      <c r="G1238" s="45"/>
      <c r="H1238" s="45"/>
      <c r="I1238" s="278"/>
      <c r="J1238" s="45"/>
      <c r="K1238" s="66"/>
      <c r="L1238" s="66"/>
    </row>
    <row r="1239" spans="1:12" x14ac:dyDescent="0.2">
      <c r="A1239" s="41"/>
      <c r="B1239" s="2"/>
      <c r="E1239" s="279"/>
      <c r="F1239" s="280"/>
      <c r="G1239" s="45"/>
      <c r="H1239" s="45"/>
      <c r="I1239" s="278"/>
      <c r="J1239" s="45"/>
      <c r="K1239" s="66"/>
      <c r="L1239" s="66"/>
    </row>
    <row r="1240" spans="1:12" x14ac:dyDescent="0.2">
      <c r="A1240" s="41"/>
      <c r="B1240" s="2"/>
      <c r="E1240" s="279"/>
      <c r="F1240" s="280"/>
      <c r="G1240" s="45"/>
      <c r="H1240" s="45"/>
      <c r="I1240" s="278"/>
      <c r="J1240" s="45"/>
      <c r="K1240" s="66"/>
      <c r="L1240" s="66"/>
    </row>
    <row r="1241" spans="1:12" x14ac:dyDescent="0.2">
      <c r="A1241" s="41"/>
      <c r="B1241" s="2"/>
      <c r="E1241" s="279"/>
      <c r="F1241" s="280"/>
      <c r="G1241" s="45"/>
      <c r="H1241" s="45"/>
      <c r="I1241" s="278"/>
      <c r="J1241" s="45"/>
      <c r="K1241" s="66"/>
      <c r="L1241" s="66"/>
    </row>
    <row r="1242" spans="1:12" x14ac:dyDescent="0.2">
      <c r="A1242" s="41"/>
      <c r="B1242" s="2"/>
      <c r="E1242" s="279"/>
      <c r="F1242" s="280"/>
      <c r="G1242" s="45"/>
      <c r="H1242" s="45"/>
      <c r="I1242" s="278"/>
      <c r="J1242" s="45"/>
      <c r="K1242" s="66"/>
      <c r="L1242" s="66"/>
    </row>
    <row r="1243" spans="1:12" x14ac:dyDescent="0.2">
      <c r="A1243" s="41"/>
      <c r="B1243" s="2"/>
      <c r="E1243" s="279"/>
      <c r="F1243" s="280"/>
      <c r="G1243" s="45"/>
      <c r="H1243" s="45"/>
      <c r="I1243" s="278"/>
      <c r="J1243" s="45"/>
      <c r="K1243" s="66"/>
      <c r="L1243" s="66"/>
    </row>
    <row r="1244" spans="1:12" x14ac:dyDescent="0.2">
      <c r="A1244" s="41"/>
      <c r="B1244" s="2"/>
      <c r="E1244" s="279"/>
      <c r="F1244" s="280"/>
      <c r="G1244" s="45"/>
      <c r="H1244" s="45"/>
      <c r="I1244" s="278"/>
      <c r="J1244" s="45"/>
      <c r="K1244" s="66"/>
      <c r="L1244" s="66"/>
    </row>
    <row r="1245" spans="1:12" x14ac:dyDescent="0.2">
      <c r="A1245" s="41"/>
      <c r="B1245" s="2"/>
      <c r="E1245" s="279"/>
      <c r="F1245" s="280"/>
      <c r="G1245" s="45"/>
      <c r="H1245" s="45"/>
      <c r="I1245" s="278"/>
      <c r="J1245" s="45"/>
      <c r="K1245" s="66"/>
      <c r="L1245" s="66"/>
    </row>
    <row r="1246" spans="1:12" x14ac:dyDescent="0.2">
      <c r="A1246" s="41"/>
      <c r="B1246" s="2"/>
      <c r="E1246" s="279"/>
      <c r="F1246" s="280"/>
      <c r="G1246" s="45"/>
      <c r="H1246" s="45"/>
      <c r="I1246" s="278"/>
      <c r="J1246" s="45"/>
      <c r="K1246" s="66"/>
      <c r="L1246" s="66"/>
    </row>
    <row r="1247" spans="1:12" x14ac:dyDescent="0.2">
      <c r="A1247" s="41"/>
      <c r="B1247" s="2"/>
      <c r="E1247" s="279"/>
      <c r="F1247" s="280"/>
      <c r="G1247" s="45"/>
      <c r="H1247" s="45"/>
      <c r="I1247" s="278"/>
      <c r="J1247" s="45"/>
      <c r="K1247" s="66"/>
      <c r="L1247" s="66"/>
    </row>
    <row r="1248" spans="1:12" x14ac:dyDescent="0.2">
      <c r="A1248" s="41"/>
      <c r="B1248" s="2"/>
      <c r="E1248" s="279"/>
      <c r="F1248" s="280"/>
      <c r="G1248" s="45"/>
      <c r="H1248" s="45"/>
      <c r="I1248" s="278"/>
      <c r="J1248" s="45"/>
      <c r="K1248" s="66"/>
      <c r="L1248" s="66"/>
    </row>
    <row r="1249" spans="1:12" x14ac:dyDescent="0.2">
      <c r="A1249" s="41"/>
      <c r="B1249" s="2"/>
      <c r="E1249" s="279"/>
      <c r="F1249" s="280"/>
      <c r="G1249" s="45"/>
      <c r="H1249" s="45"/>
      <c r="I1249" s="278"/>
      <c r="J1249" s="45"/>
      <c r="K1249" s="66"/>
      <c r="L1249" s="66"/>
    </row>
    <row r="1250" spans="1:12" x14ac:dyDescent="0.2">
      <c r="A1250" s="41"/>
      <c r="B1250" s="2"/>
      <c r="E1250" s="279"/>
      <c r="F1250" s="280"/>
      <c r="G1250" s="45"/>
      <c r="H1250" s="45"/>
      <c r="I1250" s="278"/>
      <c r="J1250" s="45"/>
      <c r="K1250" s="66"/>
      <c r="L1250" s="66"/>
    </row>
    <row r="1251" spans="1:12" x14ac:dyDescent="0.2">
      <c r="A1251" s="41"/>
      <c r="B1251" s="2"/>
      <c r="E1251" s="279"/>
      <c r="F1251" s="280"/>
      <c r="G1251" s="45"/>
      <c r="H1251" s="45"/>
      <c r="I1251" s="278"/>
      <c r="J1251" s="45"/>
      <c r="K1251" s="66"/>
      <c r="L1251" s="66"/>
    </row>
    <row r="1252" spans="1:12" x14ac:dyDescent="0.2">
      <c r="A1252" s="41"/>
      <c r="B1252" s="2"/>
      <c r="E1252" s="279"/>
      <c r="F1252" s="280"/>
      <c r="G1252" s="45"/>
      <c r="H1252" s="45"/>
      <c r="I1252" s="278"/>
      <c r="J1252" s="45"/>
      <c r="K1252" s="66"/>
      <c r="L1252" s="66"/>
    </row>
    <row r="1253" spans="1:12" x14ac:dyDescent="0.2">
      <c r="A1253" s="41"/>
      <c r="B1253" s="2"/>
      <c r="E1253" s="279"/>
      <c r="F1253" s="280"/>
      <c r="G1253" s="45"/>
      <c r="H1253" s="45"/>
      <c r="I1253" s="278"/>
      <c r="J1253" s="45"/>
      <c r="K1253" s="66"/>
      <c r="L1253" s="66"/>
    </row>
    <row r="1254" spans="1:12" x14ac:dyDescent="0.2">
      <c r="A1254" s="41"/>
      <c r="B1254" s="2"/>
      <c r="E1254" s="279"/>
      <c r="F1254" s="280"/>
      <c r="G1254" s="45"/>
      <c r="H1254" s="45"/>
      <c r="I1254" s="278"/>
      <c r="J1254" s="45"/>
      <c r="K1254" s="66"/>
      <c r="L1254" s="66"/>
    </row>
    <row r="1255" spans="1:12" x14ac:dyDescent="0.2">
      <c r="A1255" s="41"/>
      <c r="B1255" s="2"/>
      <c r="E1255" s="279"/>
      <c r="F1255" s="280"/>
      <c r="G1255" s="45"/>
      <c r="H1255" s="45"/>
      <c r="I1255" s="278"/>
      <c r="J1255" s="45"/>
      <c r="K1255" s="66"/>
      <c r="L1255" s="66"/>
    </row>
    <row r="1256" spans="1:12" x14ac:dyDescent="0.2">
      <c r="A1256" s="41"/>
      <c r="B1256" s="2"/>
      <c r="E1256" s="279"/>
      <c r="F1256" s="280"/>
      <c r="G1256" s="45"/>
      <c r="H1256" s="45"/>
      <c r="I1256" s="278"/>
      <c r="J1256" s="45"/>
      <c r="K1256" s="66"/>
      <c r="L1256" s="66"/>
    </row>
    <row r="1257" spans="1:12" x14ac:dyDescent="0.2">
      <c r="A1257" s="41"/>
      <c r="B1257" s="2"/>
      <c r="E1257" s="279"/>
      <c r="F1257" s="280"/>
      <c r="G1257" s="45"/>
      <c r="H1257" s="45"/>
      <c r="I1257" s="278"/>
      <c r="J1257" s="45"/>
      <c r="K1257" s="66"/>
      <c r="L1257" s="66"/>
    </row>
    <row r="1258" spans="1:12" x14ac:dyDescent="0.2">
      <c r="A1258" s="41"/>
      <c r="B1258" s="2"/>
      <c r="E1258" s="279"/>
      <c r="F1258" s="280"/>
      <c r="G1258" s="45"/>
      <c r="H1258" s="45"/>
      <c r="I1258" s="278"/>
      <c r="J1258" s="45"/>
      <c r="K1258" s="66"/>
      <c r="L1258" s="66"/>
    </row>
    <row r="1259" spans="1:12" x14ac:dyDescent="0.2">
      <c r="A1259" s="41"/>
      <c r="B1259" s="2"/>
      <c r="E1259" s="279"/>
      <c r="F1259" s="280"/>
      <c r="G1259" s="45"/>
      <c r="H1259" s="45"/>
      <c r="I1259" s="278"/>
      <c r="J1259" s="45"/>
      <c r="K1259" s="66"/>
      <c r="L1259" s="66"/>
    </row>
    <row r="1260" spans="1:12" x14ac:dyDescent="0.2">
      <c r="A1260" s="41"/>
      <c r="B1260" s="2"/>
      <c r="E1260" s="279"/>
      <c r="F1260" s="280"/>
      <c r="G1260" s="45"/>
      <c r="H1260" s="45"/>
      <c r="I1260" s="278"/>
      <c r="J1260" s="45"/>
      <c r="K1260" s="66"/>
      <c r="L1260" s="66"/>
    </row>
    <row r="1261" spans="1:12" x14ac:dyDescent="0.2">
      <c r="A1261" s="41"/>
      <c r="B1261" s="2"/>
      <c r="E1261" s="279"/>
      <c r="F1261" s="280"/>
      <c r="G1261" s="45"/>
      <c r="H1261" s="45"/>
      <c r="I1261" s="278"/>
      <c r="J1261" s="45"/>
      <c r="K1261" s="66"/>
      <c r="L1261" s="66"/>
    </row>
    <row r="1262" spans="1:12" x14ac:dyDescent="0.2">
      <c r="A1262" s="41"/>
      <c r="B1262" s="2"/>
      <c r="E1262" s="279"/>
      <c r="F1262" s="280"/>
      <c r="G1262" s="45"/>
      <c r="H1262" s="45"/>
      <c r="I1262" s="278"/>
      <c r="J1262" s="45"/>
      <c r="K1262" s="66"/>
      <c r="L1262" s="66"/>
    </row>
    <row r="1263" spans="1:12" x14ac:dyDescent="0.2">
      <c r="A1263" s="41"/>
      <c r="B1263" s="2"/>
      <c r="E1263" s="279"/>
      <c r="F1263" s="280"/>
      <c r="G1263" s="45"/>
      <c r="H1263" s="45"/>
      <c r="I1263" s="278"/>
      <c r="J1263" s="45"/>
      <c r="K1263" s="66"/>
      <c r="L1263" s="66"/>
    </row>
    <row r="1264" spans="1:12" x14ac:dyDescent="0.2">
      <c r="A1264" s="41"/>
      <c r="B1264" s="2"/>
      <c r="E1264" s="279"/>
      <c r="F1264" s="280"/>
      <c r="G1264" s="45"/>
      <c r="H1264" s="45"/>
      <c r="I1264" s="278"/>
      <c r="J1264" s="45"/>
      <c r="K1264" s="66"/>
      <c r="L1264" s="66"/>
    </row>
    <row r="1265" spans="1:12" x14ac:dyDescent="0.2">
      <c r="A1265" s="41"/>
      <c r="B1265" s="2"/>
      <c r="E1265" s="279"/>
      <c r="F1265" s="280"/>
      <c r="G1265" s="45"/>
      <c r="H1265" s="45"/>
      <c r="I1265" s="278"/>
      <c r="J1265" s="45"/>
      <c r="K1265" s="66"/>
      <c r="L1265" s="66"/>
    </row>
    <row r="1266" spans="1:12" x14ac:dyDescent="0.2">
      <c r="A1266" s="41"/>
      <c r="B1266" s="2"/>
      <c r="E1266" s="279"/>
      <c r="F1266" s="280"/>
      <c r="G1266" s="45"/>
      <c r="H1266" s="45"/>
      <c r="I1266" s="278"/>
      <c r="J1266" s="45"/>
      <c r="K1266" s="66"/>
      <c r="L1266" s="66"/>
    </row>
    <row r="1267" spans="1:12" x14ac:dyDescent="0.2">
      <c r="A1267" s="41"/>
      <c r="B1267" s="2"/>
      <c r="E1267" s="279"/>
      <c r="F1267" s="280"/>
      <c r="G1267" s="45"/>
      <c r="H1267" s="45"/>
      <c r="I1267" s="278"/>
      <c r="J1267" s="45"/>
      <c r="K1267" s="66"/>
      <c r="L1267" s="66"/>
    </row>
    <row r="1268" spans="1:12" x14ac:dyDescent="0.2">
      <c r="A1268" s="41"/>
      <c r="B1268" s="2"/>
      <c r="E1268" s="279"/>
      <c r="F1268" s="280"/>
      <c r="G1268" s="45"/>
      <c r="H1268" s="45"/>
      <c r="I1268" s="278"/>
      <c r="J1268" s="45"/>
      <c r="K1268" s="66"/>
      <c r="L1268" s="66"/>
    </row>
    <row r="1269" spans="1:12" x14ac:dyDescent="0.2">
      <c r="A1269" s="41"/>
      <c r="B1269" s="2"/>
      <c r="E1269" s="279"/>
      <c r="F1269" s="280"/>
      <c r="G1269" s="45"/>
      <c r="H1269" s="45"/>
      <c r="I1269" s="278"/>
      <c r="J1269" s="45"/>
      <c r="K1269" s="66"/>
      <c r="L1269" s="66"/>
    </row>
    <row r="1270" spans="1:12" x14ac:dyDescent="0.2">
      <c r="A1270" s="41"/>
      <c r="B1270" s="2"/>
      <c r="E1270" s="279"/>
      <c r="F1270" s="280"/>
      <c r="G1270" s="45"/>
      <c r="H1270" s="45"/>
      <c r="I1270" s="278"/>
      <c r="J1270" s="45"/>
      <c r="K1270" s="66"/>
      <c r="L1270" s="66"/>
    </row>
    <row r="1271" spans="1:12" x14ac:dyDescent="0.2">
      <c r="A1271" s="41"/>
      <c r="B1271" s="2"/>
      <c r="E1271" s="279"/>
      <c r="F1271" s="280"/>
      <c r="G1271" s="45"/>
      <c r="H1271" s="45"/>
      <c r="I1271" s="278"/>
      <c r="J1271" s="45"/>
      <c r="K1271" s="66"/>
      <c r="L1271" s="66"/>
    </row>
    <row r="1272" spans="1:12" x14ac:dyDescent="0.2">
      <c r="A1272" s="41"/>
      <c r="B1272" s="2"/>
      <c r="E1272" s="279"/>
      <c r="F1272" s="280"/>
      <c r="G1272" s="45"/>
      <c r="H1272" s="45"/>
      <c r="I1272" s="278"/>
      <c r="J1272" s="45"/>
      <c r="K1272" s="66"/>
      <c r="L1272" s="66"/>
    </row>
    <row r="1273" spans="1:12" x14ac:dyDescent="0.2">
      <c r="A1273" s="41"/>
      <c r="B1273" s="2"/>
      <c r="E1273" s="279"/>
      <c r="F1273" s="280"/>
      <c r="G1273" s="45"/>
      <c r="H1273" s="45"/>
      <c r="I1273" s="278"/>
      <c r="J1273" s="45"/>
      <c r="K1273" s="66"/>
      <c r="L1273" s="66"/>
    </row>
    <row r="1274" spans="1:12" x14ac:dyDescent="0.2">
      <c r="A1274" s="41"/>
      <c r="B1274" s="2"/>
      <c r="E1274" s="279"/>
      <c r="F1274" s="280"/>
      <c r="G1274" s="45"/>
      <c r="H1274" s="45"/>
      <c r="I1274" s="278"/>
      <c r="J1274" s="45"/>
      <c r="K1274" s="66"/>
      <c r="L1274" s="66"/>
    </row>
    <row r="1275" spans="1:12" x14ac:dyDescent="0.2">
      <c r="A1275" s="41"/>
      <c r="B1275" s="2"/>
      <c r="E1275" s="279"/>
      <c r="F1275" s="280"/>
      <c r="G1275" s="45"/>
      <c r="H1275" s="45"/>
      <c r="I1275" s="278"/>
      <c r="J1275" s="45"/>
      <c r="K1275" s="66"/>
      <c r="L1275" s="66"/>
    </row>
    <row r="1276" spans="1:12" x14ac:dyDescent="0.2">
      <c r="A1276" s="41"/>
      <c r="B1276" s="2"/>
      <c r="E1276" s="279"/>
      <c r="F1276" s="280"/>
      <c r="G1276" s="45"/>
      <c r="H1276" s="45"/>
      <c r="I1276" s="278"/>
      <c r="J1276" s="45"/>
      <c r="K1276" s="66"/>
      <c r="L1276" s="66"/>
    </row>
    <row r="1277" spans="1:12" x14ac:dyDescent="0.2">
      <c r="A1277" s="41"/>
      <c r="B1277" s="2"/>
      <c r="E1277" s="279"/>
      <c r="F1277" s="280"/>
      <c r="G1277" s="45"/>
      <c r="H1277" s="45"/>
      <c r="I1277" s="278"/>
      <c r="J1277" s="45"/>
      <c r="K1277" s="66"/>
      <c r="L1277" s="66"/>
    </row>
    <row r="1278" spans="1:12" x14ac:dyDescent="0.2">
      <c r="A1278" s="41"/>
      <c r="B1278" s="2"/>
      <c r="E1278" s="279"/>
      <c r="F1278" s="280"/>
      <c r="G1278" s="45"/>
      <c r="H1278" s="45"/>
      <c r="I1278" s="278"/>
      <c r="J1278" s="45"/>
      <c r="K1278" s="66"/>
      <c r="L1278" s="66"/>
    </row>
    <row r="1279" spans="1:12" x14ac:dyDescent="0.2">
      <c r="A1279" s="41"/>
      <c r="B1279" s="2"/>
      <c r="E1279" s="279"/>
      <c r="F1279" s="280"/>
      <c r="G1279" s="45"/>
      <c r="H1279" s="45"/>
      <c r="I1279" s="278"/>
      <c r="J1279" s="45"/>
      <c r="K1279" s="66"/>
      <c r="L1279" s="66"/>
    </row>
    <row r="1280" spans="1:12" x14ac:dyDescent="0.2">
      <c r="A1280" s="41"/>
      <c r="B1280" s="2"/>
      <c r="E1280" s="279"/>
      <c r="F1280" s="280"/>
      <c r="G1280" s="45"/>
      <c r="H1280" s="45"/>
      <c r="I1280" s="278"/>
      <c r="J1280" s="45"/>
      <c r="K1280" s="66"/>
      <c r="L1280" s="66"/>
    </row>
    <row r="1281" spans="1:12" x14ac:dyDescent="0.2">
      <c r="A1281" s="41"/>
      <c r="B1281" s="2"/>
      <c r="E1281" s="279"/>
      <c r="F1281" s="280"/>
      <c r="G1281" s="45"/>
      <c r="H1281" s="45"/>
      <c r="I1281" s="278"/>
      <c r="J1281" s="45"/>
      <c r="K1281" s="66"/>
      <c r="L1281" s="66"/>
    </row>
    <row r="1282" spans="1:12" x14ac:dyDescent="0.2">
      <c r="A1282" s="41"/>
      <c r="B1282" s="2"/>
      <c r="E1282" s="279"/>
      <c r="F1282" s="280"/>
      <c r="G1282" s="45"/>
      <c r="H1282" s="45"/>
      <c r="I1282" s="278"/>
      <c r="J1282" s="45"/>
      <c r="K1282" s="66"/>
      <c r="L1282" s="66"/>
    </row>
    <row r="1283" spans="1:12" x14ac:dyDescent="0.2">
      <c r="A1283" s="41"/>
      <c r="B1283" s="2"/>
      <c r="E1283" s="279"/>
      <c r="F1283" s="280"/>
      <c r="G1283" s="45"/>
      <c r="H1283" s="45"/>
      <c r="I1283" s="278"/>
      <c r="J1283" s="45"/>
      <c r="K1283" s="66"/>
      <c r="L1283" s="66"/>
    </row>
    <row r="1284" spans="1:12" x14ac:dyDescent="0.2">
      <c r="A1284" s="41"/>
      <c r="B1284" s="2"/>
      <c r="E1284" s="279"/>
      <c r="F1284" s="280"/>
      <c r="G1284" s="45"/>
      <c r="H1284" s="45"/>
      <c r="I1284" s="278"/>
      <c r="J1284" s="45"/>
      <c r="K1284" s="66"/>
      <c r="L1284" s="66"/>
    </row>
    <row r="1285" spans="1:12" x14ac:dyDescent="0.2">
      <c r="A1285" s="41"/>
      <c r="B1285" s="2"/>
      <c r="E1285" s="279"/>
      <c r="F1285" s="280"/>
      <c r="G1285" s="45"/>
      <c r="H1285" s="45"/>
      <c r="I1285" s="278"/>
      <c r="J1285" s="45"/>
      <c r="K1285" s="66"/>
      <c r="L1285" s="66"/>
    </row>
    <row r="1286" spans="1:12" x14ac:dyDescent="0.2">
      <c r="A1286" s="41"/>
      <c r="B1286" s="2"/>
      <c r="E1286" s="279"/>
      <c r="F1286" s="280"/>
      <c r="G1286" s="45"/>
      <c r="H1286" s="45"/>
      <c r="I1286" s="278"/>
      <c r="J1286" s="45"/>
      <c r="K1286" s="66"/>
      <c r="L1286" s="66"/>
    </row>
    <row r="1287" spans="1:12" x14ac:dyDescent="0.2">
      <c r="A1287" s="41"/>
      <c r="B1287" s="2"/>
      <c r="E1287" s="279"/>
      <c r="F1287" s="280"/>
      <c r="G1287" s="45"/>
      <c r="H1287" s="45"/>
      <c r="I1287" s="278"/>
      <c r="J1287" s="45"/>
      <c r="K1287" s="66"/>
      <c r="L1287" s="66"/>
    </row>
    <row r="1288" spans="1:12" x14ac:dyDescent="0.2">
      <c r="A1288" s="41"/>
      <c r="B1288" s="2"/>
      <c r="E1288" s="279"/>
      <c r="F1288" s="280"/>
      <c r="G1288" s="45"/>
      <c r="H1288" s="45"/>
      <c r="I1288" s="278"/>
      <c r="J1288" s="45"/>
      <c r="K1288" s="66"/>
      <c r="L1288" s="66"/>
    </row>
    <row r="1289" spans="1:12" x14ac:dyDescent="0.2">
      <c r="A1289" s="41"/>
      <c r="B1289" s="2"/>
      <c r="E1289" s="279"/>
      <c r="F1289" s="280"/>
      <c r="G1289" s="45"/>
      <c r="H1289" s="45"/>
      <c r="I1289" s="278"/>
      <c r="J1289" s="45"/>
      <c r="K1289" s="66"/>
      <c r="L1289" s="66"/>
    </row>
    <row r="1290" spans="1:12" x14ac:dyDescent="0.2">
      <c r="A1290" s="41"/>
      <c r="B1290" s="2"/>
      <c r="E1290" s="279"/>
      <c r="F1290" s="280"/>
      <c r="G1290" s="45"/>
      <c r="H1290" s="45"/>
      <c r="I1290" s="278"/>
      <c r="J1290" s="45"/>
      <c r="K1290" s="66"/>
      <c r="L1290" s="66"/>
    </row>
    <row r="1291" spans="1:12" x14ac:dyDescent="0.2">
      <c r="A1291" s="41"/>
      <c r="B1291" s="2"/>
      <c r="E1291" s="279"/>
      <c r="F1291" s="280"/>
      <c r="G1291" s="45"/>
      <c r="H1291" s="45"/>
      <c r="I1291" s="278"/>
      <c r="J1291" s="45"/>
      <c r="K1291" s="66"/>
      <c r="L1291" s="66"/>
    </row>
    <row r="1292" spans="1:12" x14ac:dyDescent="0.2">
      <c r="A1292" s="41"/>
      <c r="B1292" s="2"/>
      <c r="E1292" s="279"/>
      <c r="F1292" s="280"/>
      <c r="G1292" s="45"/>
      <c r="H1292" s="45"/>
      <c r="I1292" s="278"/>
      <c r="J1292" s="45"/>
      <c r="K1292" s="66"/>
      <c r="L1292" s="66"/>
    </row>
    <row r="1293" spans="1:12" x14ac:dyDescent="0.2">
      <c r="A1293" s="41"/>
      <c r="B1293" s="2"/>
      <c r="E1293" s="279"/>
      <c r="F1293" s="280"/>
      <c r="G1293" s="45"/>
      <c r="H1293" s="45"/>
      <c r="I1293" s="278"/>
      <c r="J1293" s="45"/>
      <c r="K1293" s="66"/>
      <c r="L1293" s="66"/>
    </row>
    <row r="1294" spans="1:12" x14ac:dyDescent="0.2">
      <c r="A1294" s="41"/>
      <c r="B1294" s="2"/>
      <c r="E1294" s="279"/>
      <c r="F1294" s="280"/>
      <c r="G1294" s="45"/>
      <c r="H1294" s="45"/>
      <c r="I1294" s="278"/>
      <c r="J1294" s="45"/>
      <c r="K1294" s="66"/>
      <c r="L1294" s="66"/>
    </row>
    <row r="1295" spans="1:12" x14ac:dyDescent="0.2">
      <c r="A1295" s="41"/>
      <c r="B1295" s="2"/>
      <c r="E1295" s="279"/>
      <c r="F1295" s="280"/>
      <c r="G1295" s="45"/>
      <c r="H1295" s="45"/>
      <c r="I1295" s="278"/>
      <c r="J1295" s="45"/>
      <c r="K1295" s="66"/>
      <c r="L1295" s="66"/>
    </row>
    <row r="1296" spans="1:12" x14ac:dyDescent="0.2">
      <c r="A1296" s="41"/>
      <c r="B1296" s="2"/>
      <c r="E1296" s="279"/>
      <c r="F1296" s="280"/>
      <c r="G1296" s="45"/>
      <c r="H1296" s="45"/>
      <c r="I1296" s="278"/>
      <c r="J1296" s="45"/>
      <c r="K1296" s="66"/>
      <c r="L1296" s="66"/>
    </row>
    <row r="1297" spans="1:12" x14ac:dyDescent="0.2">
      <c r="A1297" s="41"/>
      <c r="B1297" s="2"/>
      <c r="E1297" s="279"/>
      <c r="F1297" s="280"/>
      <c r="G1297" s="45"/>
      <c r="H1297" s="45"/>
      <c r="I1297" s="278"/>
      <c r="J1297" s="45"/>
      <c r="K1297" s="66"/>
      <c r="L1297" s="66"/>
    </row>
    <row r="1298" spans="1:12" x14ac:dyDescent="0.2">
      <c r="A1298" s="41"/>
      <c r="B1298" s="2"/>
      <c r="E1298" s="279"/>
      <c r="F1298" s="280"/>
      <c r="G1298" s="45"/>
      <c r="H1298" s="45"/>
      <c r="I1298" s="278"/>
      <c r="J1298" s="45"/>
      <c r="K1298" s="66"/>
      <c r="L1298" s="66"/>
    </row>
    <row r="1299" spans="1:12" x14ac:dyDescent="0.2">
      <c r="A1299" s="41"/>
      <c r="B1299" s="2"/>
      <c r="E1299" s="279"/>
      <c r="F1299" s="280"/>
      <c r="G1299" s="45"/>
      <c r="H1299" s="45"/>
      <c r="I1299" s="278"/>
      <c r="J1299" s="45"/>
      <c r="K1299" s="66"/>
      <c r="L1299" s="66"/>
    </row>
    <row r="1300" spans="1:12" x14ac:dyDescent="0.2">
      <c r="A1300" s="41"/>
      <c r="B1300" s="2"/>
      <c r="E1300" s="279"/>
      <c r="F1300" s="280"/>
      <c r="G1300" s="45"/>
      <c r="H1300" s="45"/>
      <c r="I1300" s="278"/>
      <c r="J1300" s="45"/>
      <c r="K1300" s="66"/>
      <c r="L1300" s="66"/>
    </row>
    <row r="1301" spans="1:12" x14ac:dyDescent="0.2">
      <c r="A1301" s="41"/>
      <c r="B1301" s="2"/>
      <c r="E1301" s="279"/>
      <c r="F1301" s="280"/>
      <c r="G1301" s="45"/>
      <c r="H1301" s="45"/>
      <c r="I1301" s="278"/>
      <c r="J1301" s="45"/>
      <c r="K1301" s="66"/>
      <c r="L1301" s="66"/>
    </row>
    <row r="1302" spans="1:12" x14ac:dyDescent="0.2">
      <c r="A1302" s="41"/>
      <c r="B1302" s="2"/>
      <c r="E1302" s="279"/>
      <c r="F1302" s="280"/>
      <c r="G1302" s="45"/>
      <c r="H1302" s="45"/>
      <c r="I1302" s="278"/>
      <c r="J1302" s="45"/>
      <c r="K1302" s="66"/>
      <c r="L1302" s="66"/>
    </row>
    <row r="1303" spans="1:12" x14ac:dyDescent="0.2">
      <c r="A1303" s="41"/>
      <c r="B1303" s="2"/>
      <c r="E1303" s="279"/>
      <c r="F1303" s="280"/>
      <c r="G1303" s="45"/>
      <c r="H1303" s="45"/>
      <c r="I1303" s="278"/>
      <c r="J1303" s="45"/>
      <c r="K1303" s="66"/>
      <c r="L1303" s="66"/>
    </row>
    <row r="1304" spans="1:12" x14ac:dyDescent="0.2">
      <c r="A1304" s="41"/>
      <c r="B1304" s="2"/>
      <c r="E1304" s="279"/>
      <c r="F1304" s="280"/>
      <c r="G1304" s="45"/>
      <c r="H1304" s="45"/>
      <c r="I1304" s="278"/>
      <c r="J1304" s="45"/>
      <c r="K1304" s="66"/>
      <c r="L1304" s="66"/>
    </row>
    <row r="1305" spans="1:12" x14ac:dyDescent="0.2">
      <c r="A1305" s="41"/>
      <c r="B1305" s="2"/>
      <c r="E1305" s="279"/>
      <c r="F1305" s="280"/>
      <c r="G1305" s="45"/>
      <c r="H1305" s="45"/>
      <c r="I1305" s="278"/>
      <c r="J1305" s="45"/>
      <c r="K1305" s="66"/>
      <c r="L1305" s="66"/>
    </row>
    <row r="1306" spans="1:12" x14ac:dyDescent="0.2">
      <c r="A1306" s="41"/>
      <c r="B1306" s="2"/>
      <c r="E1306" s="279"/>
      <c r="F1306" s="280"/>
      <c r="G1306" s="45"/>
      <c r="H1306" s="45"/>
      <c r="I1306" s="278"/>
      <c r="J1306" s="45"/>
      <c r="K1306" s="66"/>
      <c r="L1306" s="66"/>
    </row>
    <row r="1307" spans="1:12" x14ac:dyDescent="0.2">
      <c r="A1307" s="41"/>
      <c r="B1307" s="2"/>
      <c r="E1307" s="279"/>
      <c r="F1307" s="280"/>
      <c r="G1307" s="45"/>
      <c r="H1307" s="45"/>
      <c r="I1307" s="278"/>
      <c r="J1307" s="45"/>
      <c r="K1307" s="66"/>
      <c r="L1307" s="66"/>
    </row>
    <row r="1308" spans="1:12" x14ac:dyDescent="0.2">
      <c r="A1308" s="41"/>
      <c r="B1308" s="2"/>
      <c r="E1308" s="279"/>
      <c r="F1308" s="280"/>
      <c r="G1308" s="45"/>
      <c r="H1308" s="45"/>
      <c r="I1308" s="278"/>
      <c r="J1308" s="45"/>
      <c r="K1308" s="66"/>
      <c r="L1308" s="66"/>
    </row>
    <row r="1309" spans="1:12" x14ac:dyDescent="0.2">
      <c r="A1309" s="41"/>
      <c r="B1309" s="2"/>
      <c r="E1309" s="279"/>
      <c r="F1309" s="280"/>
      <c r="G1309" s="45"/>
      <c r="H1309" s="45"/>
      <c r="I1309" s="278"/>
      <c r="J1309" s="45"/>
      <c r="K1309" s="66"/>
      <c r="L1309" s="66"/>
    </row>
    <row r="1310" spans="1:12" x14ac:dyDescent="0.2">
      <c r="A1310" s="41"/>
      <c r="B1310" s="2"/>
      <c r="E1310" s="279"/>
      <c r="F1310" s="280"/>
      <c r="G1310" s="45"/>
      <c r="H1310" s="45"/>
      <c r="I1310" s="278"/>
      <c r="J1310" s="45"/>
      <c r="K1310" s="66"/>
      <c r="L1310" s="66"/>
    </row>
    <row r="1311" spans="1:12" x14ac:dyDescent="0.2">
      <c r="A1311" s="41"/>
      <c r="B1311" s="2"/>
      <c r="E1311" s="279"/>
      <c r="F1311" s="280"/>
      <c r="G1311" s="45"/>
      <c r="H1311" s="45"/>
      <c r="I1311" s="278"/>
      <c r="J1311" s="45"/>
      <c r="K1311" s="66"/>
      <c r="L1311" s="66"/>
    </row>
    <row r="1312" spans="1:12" x14ac:dyDescent="0.2">
      <c r="A1312" s="41"/>
      <c r="B1312" s="2"/>
      <c r="E1312" s="279"/>
      <c r="F1312" s="280"/>
      <c r="G1312" s="45"/>
      <c r="H1312" s="45"/>
      <c r="I1312" s="278"/>
      <c r="J1312" s="45"/>
      <c r="K1312" s="66"/>
      <c r="L1312" s="66"/>
    </row>
    <row r="1313" spans="1:12" x14ac:dyDescent="0.2">
      <c r="A1313" s="41"/>
      <c r="B1313" s="2"/>
      <c r="E1313" s="279"/>
      <c r="F1313" s="280"/>
      <c r="G1313" s="45"/>
      <c r="H1313" s="45"/>
      <c r="I1313" s="278"/>
      <c r="J1313" s="45"/>
      <c r="K1313" s="66"/>
      <c r="L1313" s="66"/>
    </row>
    <row r="1314" spans="1:12" x14ac:dyDescent="0.2">
      <c r="A1314" s="41"/>
      <c r="B1314" s="2"/>
      <c r="E1314" s="279"/>
      <c r="F1314" s="280"/>
      <c r="G1314" s="45"/>
      <c r="H1314" s="45"/>
      <c r="I1314" s="278"/>
      <c r="J1314" s="45"/>
      <c r="K1314" s="66"/>
      <c r="L1314" s="66"/>
    </row>
    <row r="1315" spans="1:12" x14ac:dyDescent="0.2">
      <c r="A1315" s="41"/>
      <c r="B1315" s="2"/>
      <c r="E1315" s="279"/>
      <c r="F1315" s="280"/>
      <c r="G1315" s="45"/>
      <c r="H1315" s="45"/>
      <c r="I1315" s="278"/>
      <c r="J1315" s="45"/>
      <c r="K1315" s="66"/>
      <c r="L1315" s="66"/>
    </row>
    <row r="1316" spans="1:12" x14ac:dyDescent="0.2">
      <c r="A1316" s="41"/>
      <c r="B1316" s="2"/>
      <c r="E1316" s="279"/>
      <c r="F1316" s="280"/>
      <c r="G1316" s="45"/>
      <c r="H1316" s="45"/>
      <c r="I1316" s="278"/>
      <c r="J1316" s="45"/>
      <c r="K1316" s="66"/>
      <c r="L1316" s="66"/>
    </row>
    <row r="1317" spans="1:12" x14ac:dyDescent="0.2">
      <c r="A1317" s="41"/>
      <c r="B1317" s="2"/>
      <c r="E1317" s="279"/>
      <c r="F1317" s="280"/>
      <c r="G1317" s="45"/>
      <c r="H1317" s="45"/>
      <c r="I1317" s="278"/>
      <c r="J1317" s="45"/>
      <c r="K1317" s="66"/>
      <c r="L1317" s="66"/>
    </row>
    <row r="1318" spans="1:12" x14ac:dyDescent="0.2">
      <c r="A1318" s="41"/>
      <c r="B1318" s="2"/>
      <c r="E1318" s="279"/>
      <c r="F1318" s="280"/>
      <c r="G1318" s="45"/>
      <c r="H1318" s="45"/>
      <c r="I1318" s="278"/>
      <c r="J1318" s="45"/>
      <c r="K1318" s="66"/>
      <c r="L1318" s="66"/>
    </row>
    <row r="1319" spans="1:12" x14ac:dyDescent="0.2">
      <c r="A1319" s="41"/>
      <c r="B1319" s="2"/>
      <c r="E1319" s="279"/>
      <c r="F1319" s="280"/>
      <c r="G1319" s="45"/>
      <c r="H1319" s="45"/>
      <c r="I1319" s="278"/>
      <c r="J1319" s="45"/>
      <c r="K1319" s="66"/>
      <c r="L1319" s="66"/>
    </row>
    <row r="1320" spans="1:12" x14ac:dyDescent="0.2">
      <c r="A1320" s="41"/>
      <c r="B1320" s="2"/>
      <c r="E1320" s="279"/>
      <c r="F1320" s="280"/>
      <c r="G1320" s="45"/>
      <c r="H1320" s="45"/>
      <c r="I1320" s="278"/>
      <c r="J1320" s="45"/>
      <c r="K1320" s="66"/>
      <c r="L1320" s="66"/>
    </row>
    <row r="1321" spans="1:12" x14ac:dyDescent="0.2">
      <c r="A1321" s="41"/>
      <c r="B1321" s="2"/>
      <c r="E1321" s="279"/>
      <c r="F1321" s="280"/>
      <c r="G1321" s="45"/>
      <c r="H1321" s="45"/>
      <c r="I1321" s="278"/>
      <c r="J1321" s="45"/>
      <c r="K1321" s="66"/>
      <c r="L1321" s="66"/>
    </row>
    <row r="1322" spans="1:12" x14ac:dyDescent="0.2">
      <c r="A1322" s="41"/>
      <c r="B1322" s="2"/>
      <c r="E1322" s="279"/>
      <c r="F1322" s="280"/>
      <c r="G1322" s="45"/>
      <c r="H1322" s="45"/>
      <c r="I1322" s="278"/>
      <c r="J1322" s="45"/>
      <c r="K1322" s="66"/>
      <c r="L1322" s="66"/>
    </row>
    <row r="1323" spans="1:12" x14ac:dyDescent="0.2">
      <c r="A1323" s="41"/>
      <c r="B1323" s="2"/>
      <c r="E1323" s="279"/>
      <c r="F1323" s="280"/>
      <c r="G1323" s="45"/>
      <c r="H1323" s="45"/>
      <c r="I1323" s="278"/>
      <c r="J1323" s="45"/>
      <c r="K1323" s="66"/>
      <c r="L1323" s="66"/>
    </row>
    <row r="1324" spans="1:12" x14ac:dyDescent="0.2">
      <c r="A1324" s="41"/>
      <c r="B1324" s="2"/>
      <c r="E1324" s="279"/>
      <c r="F1324" s="280"/>
      <c r="G1324" s="45"/>
      <c r="H1324" s="45"/>
      <c r="I1324" s="278"/>
      <c r="J1324" s="45"/>
      <c r="K1324" s="66"/>
      <c r="L1324" s="66"/>
    </row>
    <row r="1325" spans="1:12" x14ac:dyDescent="0.2">
      <c r="A1325" s="41"/>
      <c r="B1325" s="2"/>
      <c r="E1325" s="279"/>
      <c r="F1325" s="280"/>
      <c r="G1325" s="45"/>
      <c r="H1325" s="45"/>
      <c r="I1325" s="278"/>
      <c r="J1325" s="45"/>
      <c r="K1325" s="66"/>
      <c r="L1325" s="66"/>
    </row>
    <row r="1326" spans="1:12" x14ac:dyDescent="0.2">
      <c r="A1326" s="41"/>
      <c r="B1326" s="2"/>
      <c r="E1326" s="279"/>
      <c r="F1326" s="280"/>
      <c r="G1326" s="45"/>
      <c r="H1326" s="45"/>
      <c r="I1326" s="278"/>
      <c r="J1326" s="45"/>
      <c r="K1326" s="66"/>
      <c r="L1326" s="66"/>
    </row>
    <row r="1327" spans="1:12" x14ac:dyDescent="0.2">
      <c r="A1327" s="41"/>
      <c r="B1327" s="2"/>
      <c r="E1327" s="279"/>
      <c r="F1327" s="280"/>
      <c r="G1327" s="45"/>
      <c r="H1327" s="45"/>
      <c r="I1327" s="278"/>
      <c r="J1327" s="45"/>
      <c r="K1327" s="66"/>
      <c r="L1327" s="66"/>
    </row>
    <row r="1328" spans="1:12" x14ac:dyDescent="0.2">
      <c r="A1328" s="41"/>
      <c r="B1328" s="2"/>
      <c r="E1328" s="279"/>
      <c r="F1328" s="280"/>
      <c r="G1328" s="45"/>
      <c r="H1328" s="45"/>
      <c r="I1328" s="278"/>
      <c r="J1328" s="45"/>
      <c r="K1328" s="66"/>
      <c r="L1328" s="66"/>
    </row>
    <row r="1329" spans="1:12" x14ac:dyDescent="0.2">
      <c r="A1329" s="41"/>
      <c r="B1329" s="2"/>
      <c r="E1329" s="279"/>
      <c r="F1329" s="280"/>
      <c r="G1329" s="45"/>
      <c r="H1329" s="45"/>
      <c r="I1329" s="278"/>
      <c r="J1329" s="45"/>
      <c r="K1329" s="66"/>
      <c r="L1329" s="66"/>
    </row>
    <row r="1330" spans="1:12" x14ac:dyDescent="0.2">
      <c r="A1330" s="41"/>
      <c r="B1330" s="2"/>
      <c r="E1330" s="279"/>
      <c r="F1330" s="280"/>
      <c r="G1330" s="45"/>
      <c r="H1330" s="45"/>
      <c r="I1330" s="278"/>
      <c r="J1330" s="45"/>
      <c r="K1330" s="66"/>
      <c r="L1330" s="66"/>
    </row>
    <row r="1331" spans="1:12" x14ac:dyDescent="0.2">
      <c r="A1331" s="41"/>
      <c r="B1331" s="2"/>
      <c r="E1331" s="279"/>
      <c r="F1331" s="280"/>
      <c r="G1331" s="45"/>
      <c r="H1331" s="45"/>
      <c r="I1331" s="278"/>
      <c r="J1331" s="45"/>
      <c r="K1331" s="66"/>
      <c r="L1331" s="66"/>
    </row>
    <row r="1332" spans="1:12" x14ac:dyDescent="0.2">
      <c r="A1332" s="41"/>
      <c r="B1332" s="2"/>
      <c r="E1332" s="279"/>
      <c r="F1332" s="280"/>
      <c r="G1332" s="45"/>
      <c r="H1332" s="45"/>
      <c r="I1332" s="278"/>
      <c r="J1332" s="45"/>
      <c r="K1332" s="66"/>
      <c r="L1332" s="66"/>
    </row>
    <row r="1333" spans="1:12" x14ac:dyDescent="0.2">
      <c r="A1333" s="41"/>
      <c r="B1333" s="2"/>
      <c r="E1333" s="279"/>
      <c r="F1333" s="280"/>
      <c r="G1333" s="45"/>
      <c r="H1333" s="45"/>
      <c r="I1333" s="278"/>
      <c r="J1333" s="45"/>
      <c r="K1333" s="66"/>
      <c r="L1333" s="66"/>
    </row>
    <row r="1334" spans="1:12" x14ac:dyDescent="0.2">
      <c r="A1334" s="41"/>
      <c r="B1334" s="2"/>
      <c r="E1334" s="279"/>
      <c r="F1334" s="280"/>
      <c r="G1334" s="45"/>
      <c r="H1334" s="45"/>
      <c r="I1334" s="278"/>
      <c r="J1334" s="45"/>
      <c r="K1334" s="66"/>
      <c r="L1334" s="66"/>
    </row>
    <row r="1335" spans="1:12" x14ac:dyDescent="0.2">
      <c r="A1335" s="41"/>
      <c r="B1335" s="2"/>
      <c r="E1335" s="279"/>
      <c r="F1335" s="280"/>
      <c r="G1335" s="45"/>
      <c r="H1335" s="45"/>
      <c r="I1335" s="278"/>
      <c r="J1335" s="45"/>
      <c r="K1335" s="66"/>
      <c r="L1335" s="66"/>
    </row>
    <row r="1336" spans="1:12" x14ac:dyDescent="0.2">
      <c r="A1336" s="41"/>
      <c r="B1336" s="2"/>
      <c r="E1336" s="279"/>
      <c r="F1336" s="280"/>
      <c r="G1336" s="45"/>
      <c r="H1336" s="45"/>
      <c r="I1336" s="278"/>
      <c r="J1336" s="45"/>
      <c r="K1336" s="66"/>
      <c r="L1336" s="66"/>
    </row>
    <row r="1337" spans="1:12" x14ac:dyDescent="0.2">
      <c r="A1337" s="41"/>
      <c r="B1337" s="2"/>
      <c r="E1337" s="279"/>
      <c r="F1337" s="280"/>
      <c r="G1337" s="45"/>
      <c r="H1337" s="45"/>
      <c r="I1337" s="278"/>
      <c r="J1337" s="45"/>
      <c r="K1337" s="66"/>
      <c r="L1337" s="66"/>
    </row>
    <row r="1338" spans="1:12" x14ac:dyDescent="0.2">
      <c r="A1338" s="41"/>
      <c r="B1338" s="2"/>
      <c r="E1338" s="279"/>
      <c r="F1338" s="280"/>
      <c r="G1338" s="45"/>
      <c r="H1338" s="45"/>
      <c r="I1338" s="278"/>
      <c r="J1338" s="45"/>
      <c r="K1338" s="66"/>
      <c r="L1338" s="66"/>
    </row>
    <row r="1339" spans="1:12" x14ac:dyDescent="0.2">
      <c r="A1339" s="41"/>
      <c r="B1339" s="2"/>
      <c r="E1339" s="279"/>
      <c r="F1339" s="280"/>
      <c r="G1339" s="45"/>
      <c r="H1339" s="45"/>
      <c r="I1339" s="278"/>
      <c r="J1339" s="45"/>
      <c r="K1339" s="66"/>
      <c r="L1339" s="66"/>
    </row>
    <row r="1340" spans="1:12" x14ac:dyDescent="0.2">
      <c r="A1340" s="41"/>
      <c r="B1340" s="2"/>
      <c r="E1340" s="279"/>
      <c r="F1340" s="280"/>
      <c r="G1340" s="45"/>
      <c r="H1340" s="45"/>
      <c r="I1340" s="278"/>
      <c r="J1340" s="45"/>
      <c r="K1340" s="66"/>
      <c r="L1340" s="66"/>
    </row>
    <row r="1341" spans="1:12" x14ac:dyDescent="0.2">
      <c r="A1341" s="41"/>
      <c r="B1341" s="2"/>
      <c r="E1341" s="279"/>
      <c r="F1341" s="280"/>
      <c r="G1341" s="45"/>
      <c r="H1341" s="45"/>
      <c r="I1341" s="278"/>
      <c r="J1341" s="45"/>
      <c r="K1341" s="66"/>
      <c r="L1341" s="66"/>
    </row>
    <row r="1342" spans="1:12" x14ac:dyDescent="0.2">
      <c r="A1342" s="41"/>
      <c r="B1342" s="2"/>
      <c r="E1342" s="279"/>
      <c r="F1342" s="280"/>
      <c r="G1342" s="45"/>
      <c r="H1342" s="45"/>
      <c r="I1342" s="278"/>
      <c r="J1342" s="45"/>
      <c r="K1342" s="66"/>
      <c r="L1342" s="66"/>
    </row>
    <row r="1343" spans="1:12" x14ac:dyDescent="0.2">
      <c r="A1343" s="41"/>
      <c r="B1343" s="2"/>
      <c r="E1343" s="279"/>
      <c r="F1343" s="280"/>
      <c r="G1343" s="45"/>
      <c r="H1343" s="45"/>
      <c r="I1343" s="278"/>
      <c r="J1343" s="45"/>
      <c r="K1343" s="66"/>
      <c r="L1343" s="66"/>
    </row>
    <row r="1344" spans="1:12" x14ac:dyDescent="0.2">
      <c r="A1344" s="41"/>
      <c r="B1344" s="2"/>
      <c r="E1344" s="279"/>
      <c r="F1344" s="280"/>
      <c r="G1344" s="45"/>
      <c r="H1344" s="45"/>
      <c r="I1344" s="278"/>
      <c r="J1344" s="45"/>
      <c r="K1344" s="66"/>
      <c r="L1344" s="66"/>
    </row>
    <row r="1345" spans="1:12" x14ac:dyDescent="0.2">
      <c r="A1345" s="41"/>
      <c r="B1345" s="2"/>
      <c r="E1345" s="279"/>
      <c r="F1345" s="280"/>
      <c r="G1345" s="45"/>
      <c r="H1345" s="45"/>
      <c r="I1345" s="278"/>
      <c r="J1345" s="45"/>
      <c r="K1345" s="66"/>
      <c r="L1345" s="66"/>
    </row>
    <row r="1346" spans="1:12" x14ac:dyDescent="0.2">
      <c r="A1346" s="41"/>
      <c r="B1346" s="2"/>
      <c r="E1346" s="279"/>
      <c r="F1346" s="280"/>
      <c r="G1346" s="45"/>
      <c r="H1346" s="45"/>
      <c r="I1346" s="278"/>
      <c r="J1346" s="45"/>
      <c r="K1346" s="66"/>
      <c r="L1346" s="66"/>
    </row>
    <row r="1347" spans="1:12" x14ac:dyDescent="0.2">
      <c r="A1347" s="41"/>
      <c r="B1347" s="2"/>
      <c r="E1347" s="279"/>
      <c r="F1347" s="280"/>
      <c r="G1347" s="45"/>
      <c r="H1347" s="45"/>
      <c r="I1347" s="278"/>
      <c r="J1347" s="45"/>
      <c r="K1347" s="66"/>
      <c r="L1347" s="66"/>
    </row>
    <row r="1348" spans="1:12" x14ac:dyDescent="0.2">
      <c r="A1348" s="41"/>
      <c r="B1348" s="2"/>
      <c r="E1348" s="279"/>
      <c r="F1348" s="280"/>
      <c r="G1348" s="45"/>
      <c r="H1348" s="45"/>
      <c r="I1348" s="278"/>
      <c r="J1348" s="45"/>
      <c r="K1348" s="66"/>
      <c r="L1348" s="66"/>
    </row>
    <row r="1349" spans="1:12" x14ac:dyDescent="0.2">
      <c r="A1349" s="41"/>
      <c r="B1349" s="2"/>
      <c r="E1349" s="279"/>
      <c r="F1349" s="280"/>
      <c r="G1349" s="45"/>
      <c r="H1349" s="45"/>
      <c r="I1349" s="278"/>
      <c r="J1349" s="45"/>
      <c r="K1349" s="66"/>
      <c r="L1349" s="66"/>
    </row>
    <row r="1350" spans="1:12" x14ac:dyDescent="0.2">
      <c r="A1350" s="41"/>
      <c r="B1350" s="2"/>
      <c r="E1350" s="279"/>
      <c r="F1350" s="280"/>
      <c r="G1350" s="45"/>
      <c r="H1350" s="45"/>
      <c r="I1350" s="278"/>
      <c r="J1350" s="45"/>
      <c r="K1350" s="66"/>
      <c r="L1350" s="66"/>
    </row>
    <row r="1351" spans="1:12" x14ac:dyDescent="0.2">
      <c r="A1351" s="41"/>
      <c r="B1351" s="2"/>
      <c r="E1351" s="279"/>
      <c r="F1351" s="280"/>
      <c r="G1351" s="45"/>
      <c r="H1351" s="45"/>
      <c r="I1351" s="278"/>
      <c r="J1351" s="45"/>
      <c r="K1351" s="66"/>
      <c r="L1351" s="66"/>
    </row>
    <row r="1352" spans="1:12" x14ac:dyDescent="0.2">
      <c r="A1352" s="41"/>
      <c r="B1352" s="2"/>
      <c r="E1352" s="279"/>
      <c r="F1352" s="280"/>
      <c r="G1352" s="45"/>
      <c r="H1352" s="45"/>
      <c r="I1352" s="278"/>
      <c r="J1352" s="45"/>
      <c r="K1352" s="66"/>
      <c r="L1352" s="66"/>
    </row>
    <row r="1353" spans="1:12" x14ac:dyDescent="0.2">
      <c r="A1353" s="41"/>
      <c r="B1353" s="2"/>
      <c r="E1353" s="279"/>
      <c r="F1353" s="280"/>
      <c r="G1353" s="45"/>
      <c r="H1353" s="45"/>
      <c r="I1353" s="278"/>
      <c r="J1353" s="45"/>
      <c r="K1353" s="66"/>
      <c r="L1353" s="66"/>
    </row>
    <row r="1354" spans="1:12" x14ac:dyDescent="0.2">
      <c r="A1354" s="41"/>
      <c r="B1354" s="2"/>
      <c r="E1354" s="279"/>
      <c r="F1354" s="280"/>
      <c r="G1354" s="45"/>
      <c r="H1354" s="45"/>
      <c r="I1354" s="278"/>
      <c r="J1354" s="45"/>
      <c r="K1354" s="66"/>
      <c r="L1354" s="66"/>
    </row>
    <row r="1355" spans="1:12" x14ac:dyDescent="0.2">
      <c r="A1355" s="41"/>
      <c r="B1355" s="2"/>
      <c r="E1355" s="279"/>
      <c r="F1355" s="280"/>
      <c r="G1355" s="45"/>
      <c r="H1355" s="45"/>
      <c r="I1355" s="278"/>
      <c r="J1355" s="45"/>
      <c r="K1355" s="66"/>
      <c r="L1355" s="66"/>
    </row>
    <row r="1356" spans="1:12" x14ac:dyDescent="0.2">
      <c r="A1356" s="41"/>
      <c r="B1356" s="2"/>
      <c r="E1356" s="279"/>
      <c r="F1356" s="280"/>
      <c r="G1356" s="45"/>
      <c r="H1356" s="45"/>
      <c r="I1356" s="278"/>
      <c r="J1356" s="45"/>
      <c r="K1356" s="66"/>
      <c r="L1356" s="66"/>
    </row>
    <row r="1357" spans="1:12" x14ac:dyDescent="0.2">
      <c r="A1357" s="41"/>
      <c r="B1357" s="2"/>
      <c r="E1357" s="279"/>
      <c r="F1357" s="280"/>
      <c r="G1357" s="45"/>
      <c r="H1357" s="45"/>
      <c r="I1357" s="278"/>
      <c r="J1357" s="45"/>
      <c r="K1357" s="66"/>
      <c r="L1357" s="66"/>
    </row>
    <row r="1358" spans="1:12" x14ac:dyDescent="0.2">
      <c r="A1358" s="41"/>
      <c r="B1358" s="2"/>
      <c r="E1358" s="279"/>
      <c r="F1358" s="280"/>
      <c r="G1358" s="45"/>
      <c r="H1358" s="45"/>
      <c r="I1358" s="278"/>
      <c r="J1358" s="45"/>
      <c r="K1358" s="66"/>
      <c r="L1358" s="66"/>
    </row>
    <row r="1359" spans="1:12" x14ac:dyDescent="0.2">
      <c r="A1359" s="41"/>
      <c r="B1359" s="2"/>
      <c r="E1359" s="279"/>
      <c r="F1359" s="280"/>
      <c r="G1359" s="45"/>
      <c r="H1359" s="45"/>
      <c r="I1359" s="278"/>
      <c r="J1359" s="45"/>
      <c r="K1359" s="66"/>
      <c r="L1359" s="66"/>
    </row>
    <row r="1360" spans="1:12" x14ac:dyDescent="0.2">
      <c r="A1360" s="41"/>
      <c r="B1360" s="2"/>
      <c r="E1360" s="279"/>
      <c r="F1360" s="280"/>
      <c r="G1360" s="45"/>
      <c r="H1360" s="45"/>
      <c r="I1360" s="278"/>
      <c r="J1360" s="45"/>
      <c r="K1360" s="66"/>
      <c r="L1360" s="66"/>
    </row>
    <row r="1361" spans="1:12" x14ac:dyDescent="0.2">
      <c r="A1361" s="41"/>
      <c r="B1361" s="2"/>
      <c r="E1361" s="279"/>
      <c r="F1361" s="280"/>
      <c r="G1361" s="45"/>
      <c r="H1361" s="45"/>
      <c r="I1361" s="278"/>
      <c r="J1361" s="45"/>
      <c r="K1361" s="66"/>
      <c r="L1361" s="66"/>
    </row>
    <row r="1362" spans="1:12" x14ac:dyDescent="0.2">
      <c r="A1362" s="41"/>
      <c r="B1362" s="2"/>
      <c r="E1362" s="279"/>
      <c r="F1362" s="280"/>
      <c r="G1362" s="45"/>
      <c r="H1362" s="45"/>
      <c r="I1362" s="278"/>
      <c r="J1362" s="45"/>
      <c r="K1362" s="66"/>
      <c r="L1362" s="66"/>
    </row>
    <row r="1363" spans="1:12" x14ac:dyDescent="0.2">
      <c r="A1363" s="41"/>
      <c r="B1363" s="2"/>
      <c r="E1363" s="279"/>
      <c r="F1363" s="280"/>
      <c r="G1363" s="45"/>
      <c r="H1363" s="45"/>
      <c r="I1363" s="278"/>
      <c r="J1363" s="45"/>
      <c r="K1363" s="66"/>
      <c r="L1363" s="66"/>
    </row>
    <row r="1364" spans="1:12" x14ac:dyDescent="0.2">
      <c r="A1364" s="41"/>
      <c r="B1364" s="2"/>
      <c r="E1364" s="279"/>
      <c r="F1364" s="280"/>
      <c r="G1364" s="45"/>
      <c r="H1364" s="45"/>
      <c r="I1364" s="278"/>
      <c r="J1364" s="45"/>
      <c r="K1364" s="66"/>
      <c r="L1364" s="66"/>
    </row>
    <row r="1365" spans="1:12" x14ac:dyDescent="0.2">
      <c r="A1365" s="41"/>
      <c r="B1365" s="2"/>
      <c r="E1365" s="279"/>
      <c r="F1365" s="280"/>
      <c r="G1365" s="45"/>
      <c r="H1365" s="45"/>
      <c r="I1365" s="278"/>
      <c r="J1365" s="45"/>
      <c r="K1365" s="66"/>
      <c r="L1365" s="66"/>
    </row>
    <row r="1366" spans="1:12" x14ac:dyDescent="0.2">
      <c r="A1366" s="41"/>
      <c r="B1366" s="2"/>
      <c r="E1366" s="279"/>
      <c r="F1366" s="280"/>
      <c r="G1366" s="45"/>
      <c r="H1366" s="45"/>
      <c r="I1366" s="278"/>
      <c r="J1366" s="45"/>
      <c r="K1366" s="66"/>
      <c r="L1366" s="66"/>
    </row>
    <row r="1367" spans="1:12" x14ac:dyDescent="0.2">
      <c r="A1367" s="41"/>
      <c r="B1367" s="2"/>
      <c r="E1367" s="279"/>
      <c r="F1367" s="280"/>
      <c r="G1367" s="45"/>
      <c r="H1367" s="45"/>
      <c r="I1367" s="278"/>
      <c r="J1367" s="45"/>
      <c r="K1367" s="66"/>
      <c r="L1367" s="66"/>
    </row>
    <row r="1368" spans="1:12" x14ac:dyDescent="0.2">
      <c r="A1368" s="41"/>
      <c r="B1368" s="2"/>
      <c r="E1368" s="279"/>
      <c r="F1368" s="280"/>
      <c r="G1368" s="45"/>
      <c r="H1368" s="45"/>
      <c r="I1368" s="278"/>
      <c r="J1368" s="45"/>
      <c r="K1368" s="66"/>
      <c r="L1368" s="66"/>
    </row>
    <row r="1369" spans="1:12" x14ac:dyDescent="0.2">
      <c r="A1369" s="41"/>
      <c r="B1369" s="2"/>
      <c r="E1369" s="279"/>
      <c r="F1369" s="280"/>
      <c r="G1369" s="45"/>
      <c r="H1369" s="45"/>
      <c r="I1369" s="278"/>
      <c r="J1369" s="45"/>
      <c r="K1369" s="66"/>
      <c r="L1369" s="66"/>
    </row>
    <row r="1370" spans="1:12" x14ac:dyDescent="0.2">
      <c r="A1370" s="41"/>
      <c r="B1370" s="2"/>
      <c r="E1370" s="279"/>
      <c r="F1370" s="280"/>
      <c r="G1370" s="45"/>
      <c r="H1370" s="45"/>
      <c r="I1370" s="278"/>
      <c r="J1370" s="45"/>
      <c r="K1370" s="66"/>
      <c r="L1370" s="66"/>
    </row>
    <row r="1371" spans="1:12" x14ac:dyDescent="0.2">
      <c r="A1371" s="41"/>
      <c r="B1371" s="2"/>
      <c r="E1371" s="279"/>
      <c r="F1371" s="280"/>
      <c r="G1371" s="45"/>
      <c r="H1371" s="45"/>
      <c r="I1371" s="278"/>
      <c r="J1371" s="45"/>
      <c r="K1371" s="66"/>
      <c r="L1371" s="66"/>
    </row>
    <row r="1372" spans="1:12" x14ac:dyDescent="0.2">
      <c r="A1372" s="41"/>
      <c r="B1372" s="2"/>
      <c r="E1372" s="279"/>
      <c r="F1372" s="280"/>
      <c r="G1372" s="45"/>
      <c r="H1372" s="45"/>
      <c r="I1372" s="278"/>
      <c r="J1372" s="45"/>
      <c r="K1372" s="66"/>
      <c r="L1372" s="66"/>
    </row>
    <row r="1373" spans="1:12" x14ac:dyDescent="0.2">
      <c r="A1373" s="41"/>
      <c r="B1373" s="2"/>
      <c r="E1373" s="279"/>
      <c r="F1373" s="280"/>
      <c r="G1373" s="45"/>
      <c r="H1373" s="45"/>
      <c r="I1373" s="278"/>
      <c r="J1373" s="45"/>
      <c r="K1373" s="66"/>
      <c r="L1373" s="66"/>
    </row>
    <row r="1374" spans="1:12" x14ac:dyDescent="0.2">
      <c r="A1374" s="41"/>
      <c r="B1374" s="2"/>
      <c r="E1374" s="279"/>
      <c r="F1374" s="280"/>
      <c r="G1374" s="45"/>
      <c r="H1374" s="45"/>
      <c r="I1374" s="278"/>
      <c r="J1374" s="45"/>
      <c r="K1374" s="66"/>
      <c r="L1374" s="66"/>
    </row>
    <row r="1375" spans="1:12" x14ac:dyDescent="0.2">
      <c r="A1375" s="41"/>
      <c r="B1375" s="2"/>
      <c r="E1375" s="279"/>
      <c r="F1375" s="280"/>
      <c r="G1375" s="45"/>
      <c r="H1375" s="45"/>
      <c r="I1375" s="278"/>
      <c r="J1375" s="45"/>
      <c r="K1375" s="66"/>
      <c r="L1375" s="66"/>
    </row>
    <row r="1376" spans="1:12" x14ac:dyDescent="0.2">
      <c r="A1376" s="41"/>
      <c r="B1376" s="2"/>
      <c r="E1376" s="279"/>
      <c r="F1376" s="280"/>
      <c r="G1376" s="45"/>
      <c r="H1376" s="45"/>
      <c r="I1376" s="278"/>
      <c r="J1376" s="45"/>
      <c r="K1376" s="66"/>
      <c r="L1376" s="66"/>
    </row>
    <row r="1377" spans="1:12" x14ac:dyDescent="0.2">
      <c r="A1377" s="41"/>
      <c r="B1377" s="2"/>
      <c r="E1377" s="279"/>
      <c r="F1377" s="280"/>
      <c r="G1377" s="45"/>
      <c r="H1377" s="45"/>
      <c r="I1377" s="278"/>
      <c r="J1377" s="45"/>
      <c r="K1377" s="66"/>
      <c r="L1377" s="66"/>
    </row>
    <row r="1378" spans="1:12" x14ac:dyDescent="0.2">
      <c r="A1378" s="41"/>
      <c r="B1378" s="2"/>
      <c r="E1378" s="279"/>
      <c r="F1378" s="280"/>
      <c r="G1378" s="45"/>
      <c r="H1378" s="45"/>
      <c r="I1378" s="278"/>
      <c r="J1378" s="45"/>
      <c r="K1378" s="66"/>
      <c r="L1378" s="66"/>
    </row>
    <row r="1379" spans="1:12" x14ac:dyDescent="0.2">
      <c r="A1379" s="41"/>
      <c r="B1379" s="2"/>
      <c r="E1379" s="279"/>
      <c r="F1379" s="280"/>
      <c r="G1379" s="45"/>
      <c r="H1379" s="45"/>
      <c r="I1379" s="278"/>
      <c r="J1379" s="45"/>
      <c r="K1379" s="66"/>
      <c r="L1379" s="66"/>
    </row>
    <row r="1380" spans="1:12" x14ac:dyDescent="0.2">
      <c r="A1380" s="41"/>
      <c r="B1380" s="2"/>
      <c r="E1380" s="279"/>
      <c r="F1380" s="280"/>
      <c r="G1380" s="45"/>
      <c r="H1380" s="45"/>
      <c r="I1380" s="278"/>
      <c r="J1380" s="45"/>
      <c r="K1380" s="66"/>
      <c r="L1380" s="66"/>
    </row>
    <row r="1381" spans="1:12" x14ac:dyDescent="0.2">
      <c r="A1381" s="41"/>
      <c r="B1381" s="2"/>
      <c r="E1381" s="279"/>
      <c r="F1381" s="280"/>
      <c r="G1381" s="45"/>
      <c r="H1381" s="45"/>
      <c r="I1381" s="278"/>
      <c r="J1381" s="45"/>
      <c r="K1381" s="66"/>
      <c r="L1381" s="66"/>
    </row>
    <row r="1382" spans="1:12" x14ac:dyDescent="0.2">
      <c r="A1382" s="41"/>
      <c r="B1382" s="2"/>
      <c r="E1382" s="279"/>
      <c r="F1382" s="280"/>
      <c r="G1382" s="45"/>
      <c r="H1382" s="45"/>
      <c r="I1382" s="278"/>
      <c r="J1382" s="45"/>
      <c r="K1382" s="66"/>
      <c r="L1382" s="66"/>
    </row>
    <row r="1383" spans="1:12" x14ac:dyDescent="0.2">
      <c r="A1383" s="41"/>
      <c r="B1383" s="2"/>
      <c r="E1383" s="279"/>
      <c r="F1383" s="280"/>
      <c r="G1383" s="45"/>
      <c r="H1383" s="45"/>
      <c r="I1383" s="278"/>
      <c r="J1383" s="45"/>
      <c r="K1383" s="66"/>
      <c r="L1383" s="66"/>
    </row>
    <row r="1384" spans="1:12" x14ac:dyDescent="0.2">
      <c r="A1384" s="41"/>
      <c r="B1384" s="2"/>
      <c r="E1384" s="279"/>
      <c r="F1384" s="280"/>
      <c r="G1384" s="45"/>
      <c r="H1384" s="45"/>
      <c r="I1384" s="278"/>
      <c r="J1384" s="45"/>
      <c r="K1384" s="66"/>
      <c r="L1384" s="66"/>
    </row>
    <row r="1385" spans="1:12" x14ac:dyDescent="0.2">
      <c r="A1385" s="41"/>
      <c r="B1385" s="2"/>
      <c r="E1385" s="279"/>
      <c r="F1385" s="280"/>
      <c r="G1385" s="45"/>
      <c r="H1385" s="45"/>
      <c r="I1385" s="278"/>
      <c r="J1385" s="45"/>
      <c r="K1385" s="66"/>
      <c r="L1385" s="66"/>
    </row>
    <row r="1386" spans="1:12" x14ac:dyDescent="0.2">
      <c r="A1386" s="41"/>
      <c r="B1386" s="2"/>
      <c r="E1386" s="279"/>
      <c r="F1386" s="280"/>
      <c r="G1386" s="45"/>
      <c r="H1386" s="45"/>
      <c r="I1386" s="278"/>
      <c r="J1386" s="45"/>
      <c r="K1386" s="66"/>
      <c r="L1386" s="66"/>
    </row>
    <row r="1387" spans="1:12" x14ac:dyDescent="0.2">
      <c r="A1387" s="41"/>
      <c r="B1387" s="2"/>
      <c r="E1387" s="279"/>
      <c r="F1387" s="280"/>
      <c r="G1387" s="45"/>
      <c r="H1387" s="45"/>
      <c r="I1387" s="278"/>
      <c r="J1387" s="45"/>
      <c r="K1387" s="66"/>
      <c r="L1387" s="66"/>
    </row>
    <row r="1388" spans="1:12" x14ac:dyDescent="0.2">
      <c r="A1388" s="41"/>
      <c r="B1388" s="2"/>
      <c r="E1388" s="279"/>
      <c r="F1388" s="280"/>
      <c r="G1388" s="45"/>
      <c r="H1388" s="45"/>
      <c r="I1388" s="278"/>
      <c r="J1388" s="45"/>
      <c r="K1388" s="66"/>
      <c r="L1388" s="66"/>
    </row>
    <row r="1389" spans="1:12" x14ac:dyDescent="0.2">
      <c r="A1389" s="41"/>
      <c r="B1389" s="2"/>
      <c r="E1389" s="279"/>
      <c r="F1389" s="280"/>
      <c r="G1389" s="45"/>
      <c r="H1389" s="45"/>
      <c r="I1389" s="278"/>
      <c r="J1389" s="45"/>
      <c r="K1389" s="66"/>
      <c r="L1389" s="66"/>
    </row>
    <row r="1390" spans="1:12" x14ac:dyDescent="0.2">
      <c r="A1390" s="41"/>
      <c r="B1390" s="2"/>
      <c r="E1390" s="279"/>
      <c r="F1390" s="280"/>
      <c r="G1390" s="45"/>
      <c r="H1390" s="45"/>
      <c r="I1390" s="278"/>
      <c r="J1390" s="45"/>
      <c r="K1390" s="66"/>
      <c r="L1390" s="66"/>
    </row>
    <row r="1391" spans="1:12" x14ac:dyDescent="0.2">
      <c r="A1391" s="41"/>
      <c r="B1391" s="2"/>
      <c r="E1391" s="279"/>
      <c r="F1391" s="280"/>
      <c r="G1391" s="45"/>
      <c r="H1391" s="45"/>
      <c r="I1391" s="278"/>
      <c r="J1391" s="45"/>
      <c r="K1391" s="66"/>
      <c r="L1391" s="66"/>
    </row>
    <row r="1392" spans="1:12" x14ac:dyDescent="0.2">
      <c r="A1392" s="41"/>
      <c r="B1392" s="2"/>
      <c r="E1392" s="279"/>
      <c r="F1392" s="280"/>
      <c r="G1392" s="45"/>
      <c r="H1392" s="45"/>
      <c r="I1392" s="278"/>
      <c r="J1392" s="45"/>
      <c r="K1392" s="66"/>
      <c r="L1392" s="66"/>
    </row>
    <row r="1393" spans="1:12" x14ac:dyDescent="0.2">
      <c r="A1393" s="41"/>
      <c r="B1393" s="2"/>
      <c r="E1393" s="279"/>
      <c r="F1393" s="280"/>
      <c r="G1393" s="45"/>
      <c r="H1393" s="45"/>
      <c r="I1393" s="278"/>
      <c r="J1393" s="45"/>
      <c r="K1393" s="66"/>
      <c r="L1393" s="66"/>
    </row>
    <row r="1394" spans="1:12" x14ac:dyDescent="0.2">
      <c r="A1394" s="41"/>
      <c r="B1394" s="2"/>
      <c r="E1394" s="279"/>
      <c r="F1394" s="280"/>
      <c r="G1394" s="45"/>
      <c r="H1394" s="45"/>
      <c r="I1394" s="278"/>
      <c r="J1394" s="45"/>
      <c r="K1394" s="66"/>
      <c r="L1394" s="66"/>
    </row>
    <row r="1395" spans="1:12" x14ac:dyDescent="0.2">
      <c r="A1395" s="41"/>
      <c r="B1395" s="2"/>
      <c r="E1395" s="279"/>
      <c r="F1395" s="280"/>
      <c r="G1395" s="45"/>
      <c r="H1395" s="45"/>
      <c r="I1395" s="278"/>
      <c r="J1395" s="45"/>
      <c r="K1395" s="66"/>
      <c r="L1395" s="66"/>
    </row>
    <row r="1396" spans="1:12" x14ac:dyDescent="0.2">
      <c r="A1396" s="41"/>
      <c r="B1396" s="2"/>
      <c r="E1396" s="279"/>
      <c r="F1396" s="280"/>
      <c r="G1396" s="45"/>
      <c r="H1396" s="45"/>
      <c r="I1396" s="278"/>
      <c r="J1396" s="45"/>
      <c r="K1396" s="66"/>
      <c r="L1396" s="66"/>
    </row>
    <row r="1397" spans="1:12" x14ac:dyDescent="0.2">
      <c r="A1397" s="41"/>
      <c r="B1397" s="2"/>
      <c r="E1397" s="279"/>
      <c r="F1397" s="280"/>
      <c r="G1397" s="45"/>
      <c r="H1397" s="45"/>
      <c r="I1397" s="278"/>
      <c r="J1397" s="45"/>
      <c r="K1397" s="66"/>
      <c r="L1397" s="66"/>
    </row>
    <row r="1398" spans="1:12" x14ac:dyDescent="0.2">
      <c r="A1398" s="41"/>
      <c r="B1398" s="2"/>
      <c r="E1398" s="279"/>
      <c r="F1398" s="280"/>
      <c r="G1398" s="45"/>
      <c r="H1398" s="45"/>
      <c r="I1398" s="278"/>
      <c r="J1398" s="45"/>
      <c r="K1398" s="66"/>
      <c r="L1398" s="66"/>
    </row>
    <row r="1399" spans="1:12" x14ac:dyDescent="0.2">
      <c r="A1399" s="41"/>
      <c r="B1399" s="2"/>
      <c r="E1399" s="279"/>
      <c r="F1399" s="280"/>
      <c r="G1399" s="45"/>
      <c r="H1399" s="45"/>
      <c r="I1399" s="278"/>
      <c r="J1399" s="45"/>
      <c r="K1399" s="66"/>
      <c r="L1399" s="66"/>
    </row>
    <row r="1400" spans="1:12" x14ac:dyDescent="0.2">
      <c r="A1400" s="41"/>
      <c r="B1400" s="2"/>
      <c r="E1400" s="279"/>
      <c r="F1400" s="280"/>
      <c r="G1400" s="45"/>
      <c r="H1400" s="45"/>
      <c r="I1400" s="278"/>
      <c r="J1400" s="45"/>
      <c r="K1400" s="66"/>
      <c r="L1400" s="66"/>
    </row>
    <row r="1401" spans="1:12" x14ac:dyDescent="0.2">
      <c r="A1401" s="41"/>
      <c r="B1401" s="2"/>
      <c r="E1401" s="279"/>
      <c r="F1401" s="280"/>
      <c r="G1401" s="45"/>
      <c r="H1401" s="45"/>
      <c r="I1401" s="278"/>
      <c r="J1401" s="45"/>
      <c r="K1401" s="66"/>
      <c r="L1401" s="66"/>
    </row>
    <row r="1402" spans="1:12" x14ac:dyDescent="0.2">
      <c r="A1402" s="41"/>
      <c r="B1402" s="2"/>
      <c r="E1402" s="279"/>
      <c r="F1402" s="280"/>
      <c r="G1402" s="45"/>
      <c r="H1402" s="45"/>
      <c r="I1402" s="278"/>
      <c r="J1402" s="45"/>
      <c r="K1402" s="66"/>
      <c r="L1402" s="66"/>
    </row>
    <row r="1403" spans="1:12" x14ac:dyDescent="0.2">
      <c r="A1403" s="41"/>
      <c r="B1403" s="2"/>
      <c r="E1403" s="279"/>
      <c r="F1403" s="280"/>
      <c r="G1403" s="45"/>
      <c r="H1403" s="45"/>
      <c r="I1403" s="278"/>
      <c r="J1403" s="45"/>
      <c r="K1403" s="66"/>
      <c r="L1403" s="66"/>
    </row>
    <row r="1404" spans="1:12" x14ac:dyDescent="0.2">
      <c r="A1404" s="41"/>
      <c r="B1404" s="2"/>
      <c r="E1404" s="279"/>
      <c r="F1404" s="280"/>
      <c r="G1404" s="45"/>
      <c r="H1404" s="45"/>
      <c r="I1404" s="278"/>
      <c r="J1404" s="45"/>
      <c r="K1404" s="66"/>
      <c r="L1404" s="66"/>
    </row>
    <row r="1405" spans="1:12" x14ac:dyDescent="0.2">
      <c r="A1405" s="41"/>
      <c r="B1405" s="2"/>
      <c r="E1405" s="279"/>
      <c r="F1405" s="280"/>
      <c r="G1405" s="45"/>
      <c r="H1405" s="45"/>
      <c r="I1405" s="278"/>
      <c r="J1405" s="45"/>
      <c r="K1405" s="66"/>
      <c r="L1405" s="66"/>
    </row>
    <row r="1406" spans="1:12" x14ac:dyDescent="0.2">
      <c r="A1406" s="41"/>
      <c r="B1406" s="2"/>
      <c r="E1406" s="279"/>
      <c r="F1406" s="280"/>
      <c r="G1406" s="45"/>
      <c r="H1406" s="45"/>
      <c r="I1406" s="278"/>
      <c r="J1406" s="45"/>
      <c r="K1406" s="66"/>
      <c r="L1406" s="66"/>
    </row>
    <row r="1407" spans="1:12" x14ac:dyDescent="0.2">
      <c r="A1407" s="41"/>
      <c r="B1407" s="2"/>
      <c r="E1407" s="279"/>
      <c r="F1407" s="280"/>
      <c r="G1407" s="45"/>
      <c r="H1407" s="45"/>
      <c r="I1407" s="278"/>
      <c r="J1407" s="45"/>
      <c r="K1407" s="66"/>
      <c r="L1407" s="66"/>
    </row>
    <row r="1408" spans="1:12" x14ac:dyDescent="0.2">
      <c r="A1408" s="41"/>
      <c r="B1408" s="2"/>
      <c r="E1408" s="279"/>
      <c r="F1408" s="280"/>
      <c r="G1408" s="45"/>
      <c r="H1408" s="45"/>
      <c r="I1408" s="278"/>
      <c r="J1408" s="45"/>
      <c r="K1408" s="66"/>
      <c r="L1408" s="66"/>
    </row>
    <row r="1409" spans="1:12" x14ac:dyDescent="0.2">
      <c r="A1409" s="41"/>
      <c r="B1409" s="2"/>
      <c r="E1409" s="279"/>
      <c r="F1409" s="280"/>
      <c r="G1409" s="45"/>
      <c r="H1409" s="45"/>
      <c r="I1409" s="278"/>
      <c r="J1409" s="45"/>
      <c r="K1409" s="66"/>
      <c r="L1409" s="66"/>
    </row>
    <row r="1410" spans="1:12" x14ac:dyDescent="0.2">
      <c r="A1410" s="41"/>
      <c r="B1410" s="2"/>
      <c r="E1410" s="279"/>
      <c r="F1410" s="280"/>
      <c r="G1410" s="45"/>
      <c r="H1410" s="45"/>
      <c r="I1410" s="278"/>
      <c r="J1410" s="45"/>
      <c r="K1410" s="66"/>
      <c r="L1410" s="66"/>
    </row>
    <row r="1411" spans="1:12" x14ac:dyDescent="0.2">
      <c r="A1411" s="41"/>
      <c r="B1411" s="2"/>
      <c r="E1411" s="279"/>
      <c r="F1411" s="280"/>
      <c r="G1411" s="45"/>
      <c r="H1411" s="45"/>
      <c r="I1411" s="278"/>
      <c r="J1411" s="45"/>
      <c r="K1411" s="66"/>
      <c r="L1411" s="66"/>
    </row>
    <row r="1412" spans="1:12" x14ac:dyDescent="0.2">
      <c r="A1412" s="41"/>
      <c r="B1412" s="2"/>
      <c r="E1412" s="279"/>
      <c r="F1412" s="280"/>
      <c r="G1412" s="45"/>
      <c r="H1412" s="45"/>
      <c r="I1412" s="278"/>
      <c r="J1412" s="45"/>
      <c r="K1412" s="66"/>
      <c r="L1412" s="66"/>
    </row>
    <row r="1413" spans="1:12" x14ac:dyDescent="0.2">
      <c r="A1413" s="41"/>
      <c r="B1413" s="2"/>
      <c r="E1413" s="279"/>
      <c r="F1413" s="280"/>
      <c r="G1413" s="45"/>
      <c r="H1413" s="45"/>
      <c r="I1413" s="278"/>
      <c r="J1413" s="45"/>
      <c r="K1413" s="66"/>
      <c r="L1413" s="66"/>
    </row>
    <row r="1414" spans="1:12" x14ac:dyDescent="0.2">
      <c r="A1414" s="41"/>
      <c r="B1414" s="2"/>
      <c r="E1414" s="279"/>
      <c r="F1414" s="280"/>
      <c r="G1414" s="45"/>
      <c r="H1414" s="45"/>
      <c r="I1414" s="278"/>
      <c r="J1414" s="45"/>
      <c r="K1414" s="66"/>
      <c r="L1414" s="66"/>
    </row>
    <row r="1415" spans="1:12" x14ac:dyDescent="0.2">
      <c r="A1415" s="41"/>
      <c r="B1415" s="2"/>
      <c r="E1415" s="279"/>
      <c r="F1415" s="280"/>
      <c r="G1415" s="45"/>
      <c r="H1415" s="45"/>
      <c r="I1415" s="278"/>
      <c r="J1415" s="45"/>
      <c r="K1415" s="66"/>
      <c r="L1415" s="66"/>
    </row>
    <row r="1416" spans="1:12" x14ac:dyDescent="0.2">
      <c r="A1416" s="41"/>
      <c r="B1416" s="2"/>
      <c r="E1416" s="279"/>
      <c r="F1416" s="280"/>
      <c r="G1416" s="45"/>
      <c r="H1416" s="45"/>
      <c r="I1416" s="278"/>
      <c r="J1416" s="45"/>
      <c r="K1416" s="66"/>
      <c r="L1416" s="66"/>
    </row>
    <row r="1417" spans="1:12" x14ac:dyDescent="0.2">
      <c r="A1417" s="41"/>
      <c r="B1417" s="2"/>
      <c r="E1417" s="279"/>
      <c r="F1417" s="280"/>
      <c r="G1417" s="45"/>
      <c r="H1417" s="45"/>
      <c r="I1417" s="278"/>
      <c r="J1417" s="45"/>
      <c r="K1417" s="66"/>
      <c r="L1417" s="66"/>
    </row>
    <row r="1418" spans="1:12" x14ac:dyDescent="0.2">
      <c r="A1418" s="41"/>
      <c r="B1418" s="2"/>
      <c r="E1418" s="279"/>
      <c r="F1418" s="280"/>
      <c r="G1418" s="45"/>
      <c r="H1418" s="45"/>
      <c r="I1418" s="278"/>
      <c r="J1418" s="45"/>
      <c r="K1418" s="66"/>
      <c r="L1418" s="66"/>
    </row>
    <row r="1419" spans="1:12" x14ac:dyDescent="0.2">
      <c r="A1419" s="41"/>
      <c r="B1419" s="2"/>
      <c r="E1419" s="279"/>
      <c r="F1419" s="280"/>
      <c r="G1419" s="45"/>
      <c r="H1419" s="45"/>
      <c r="I1419" s="278"/>
      <c r="J1419" s="45"/>
      <c r="K1419" s="66"/>
      <c r="L1419" s="66"/>
    </row>
    <row r="1420" spans="1:12" x14ac:dyDescent="0.2">
      <c r="A1420" s="41"/>
      <c r="B1420" s="2"/>
      <c r="E1420" s="279"/>
      <c r="F1420" s="280"/>
      <c r="G1420" s="45"/>
      <c r="H1420" s="45"/>
      <c r="I1420" s="278"/>
      <c r="J1420" s="45"/>
      <c r="K1420" s="66"/>
      <c r="L1420" s="66"/>
    </row>
    <row r="1421" spans="1:12" x14ac:dyDescent="0.2">
      <c r="A1421" s="41"/>
      <c r="B1421" s="2"/>
      <c r="E1421" s="279"/>
      <c r="F1421" s="280"/>
      <c r="G1421" s="45"/>
      <c r="H1421" s="45"/>
      <c r="I1421" s="278"/>
      <c r="J1421" s="45"/>
      <c r="K1421" s="66"/>
      <c r="L1421" s="66"/>
    </row>
    <row r="1422" spans="1:12" x14ac:dyDescent="0.2">
      <c r="A1422" s="41"/>
      <c r="B1422" s="2"/>
      <c r="E1422" s="279"/>
      <c r="F1422" s="280"/>
      <c r="G1422" s="45"/>
      <c r="H1422" s="45"/>
      <c r="I1422" s="278"/>
      <c r="J1422" s="45"/>
      <c r="K1422" s="66"/>
      <c r="L1422" s="66"/>
    </row>
    <row r="1423" spans="1:12" x14ac:dyDescent="0.2">
      <c r="A1423" s="41"/>
      <c r="B1423" s="2"/>
      <c r="E1423" s="279"/>
      <c r="F1423" s="280"/>
      <c r="G1423" s="45"/>
      <c r="H1423" s="45"/>
      <c r="I1423" s="278"/>
      <c r="J1423" s="45"/>
      <c r="K1423" s="66"/>
      <c r="L1423" s="66"/>
    </row>
    <row r="1424" spans="1:12" x14ac:dyDescent="0.2">
      <c r="A1424" s="41"/>
      <c r="B1424" s="2"/>
      <c r="E1424" s="279"/>
      <c r="F1424" s="280"/>
      <c r="G1424" s="45"/>
      <c r="H1424" s="45"/>
      <c r="I1424" s="278"/>
      <c r="J1424" s="45"/>
      <c r="K1424" s="66"/>
      <c r="L1424" s="66"/>
    </row>
    <row r="1425" spans="1:12" x14ac:dyDescent="0.2">
      <c r="A1425" s="41"/>
      <c r="B1425" s="2"/>
      <c r="E1425" s="279"/>
      <c r="F1425" s="280"/>
      <c r="G1425" s="45"/>
      <c r="H1425" s="45"/>
      <c r="I1425" s="278"/>
      <c r="J1425" s="45"/>
      <c r="K1425" s="66"/>
      <c r="L1425" s="66"/>
    </row>
    <row r="1426" spans="1:12" x14ac:dyDescent="0.2">
      <c r="A1426" s="41"/>
      <c r="B1426" s="2"/>
      <c r="E1426" s="279"/>
      <c r="F1426" s="280"/>
      <c r="G1426" s="45"/>
      <c r="H1426" s="45"/>
      <c r="I1426" s="278"/>
      <c r="J1426" s="45"/>
      <c r="K1426" s="66"/>
      <c r="L1426" s="66"/>
    </row>
    <row r="1427" spans="1:12" x14ac:dyDescent="0.2">
      <c r="A1427" s="41"/>
      <c r="B1427" s="2"/>
      <c r="E1427" s="279"/>
      <c r="F1427" s="280"/>
      <c r="G1427" s="45"/>
      <c r="H1427" s="45"/>
      <c r="I1427" s="278"/>
      <c r="J1427" s="45"/>
      <c r="K1427" s="66"/>
      <c r="L1427" s="66"/>
    </row>
    <row r="1428" spans="1:12" x14ac:dyDescent="0.2">
      <c r="A1428" s="41"/>
      <c r="B1428" s="2"/>
      <c r="E1428" s="279"/>
      <c r="F1428" s="280"/>
      <c r="G1428" s="45"/>
      <c r="H1428" s="45"/>
      <c r="I1428" s="278"/>
      <c r="J1428" s="45"/>
      <c r="K1428" s="66"/>
      <c r="L1428" s="66"/>
    </row>
    <row r="1429" spans="1:12" x14ac:dyDescent="0.2">
      <c r="A1429" s="41"/>
      <c r="B1429" s="2"/>
      <c r="E1429" s="279"/>
      <c r="F1429" s="280"/>
      <c r="G1429" s="45"/>
      <c r="H1429" s="45"/>
      <c r="I1429" s="278"/>
      <c r="J1429" s="45"/>
      <c r="K1429" s="66"/>
      <c r="L1429" s="66"/>
    </row>
    <row r="1430" spans="1:12" x14ac:dyDescent="0.2">
      <c r="A1430" s="41"/>
      <c r="B1430" s="2"/>
      <c r="E1430" s="279"/>
      <c r="F1430" s="280"/>
      <c r="G1430" s="45"/>
      <c r="H1430" s="45"/>
      <c r="I1430" s="278"/>
      <c r="J1430" s="45"/>
      <c r="K1430" s="66"/>
      <c r="L1430" s="66"/>
    </row>
    <row r="1431" spans="1:12" x14ac:dyDescent="0.2">
      <c r="A1431" s="41"/>
      <c r="B1431" s="2"/>
      <c r="E1431" s="279"/>
      <c r="F1431" s="280"/>
      <c r="G1431" s="45"/>
      <c r="H1431" s="45"/>
      <c r="I1431" s="278"/>
      <c r="J1431" s="45"/>
      <c r="K1431" s="66"/>
      <c r="L1431" s="66"/>
    </row>
    <row r="1432" spans="1:12" x14ac:dyDescent="0.2">
      <c r="A1432" s="41"/>
      <c r="B1432" s="2"/>
      <c r="E1432" s="279"/>
      <c r="F1432" s="280"/>
      <c r="G1432" s="45"/>
      <c r="H1432" s="45"/>
      <c r="I1432" s="278"/>
      <c r="J1432" s="45"/>
      <c r="K1432" s="66"/>
      <c r="L1432" s="66"/>
    </row>
    <row r="1433" spans="1:12" x14ac:dyDescent="0.2">
      <c r="A1433" s="41"/>
      <c r="B1433" s="2"/>
      <c r="E1433" s="279"/>
      <c r="F1433" s="280"/>
      <c r="G1433" s="45"/>
      <c r="H1433" s="45"/>
      <c r="I1433" s="278"/>
      <c r="J1433" s="45"/>
      <c r="K1433" s="66"/>
      <c r="L1433" s="66"/>
    </row>
    <row r="1434" spans="1:12" x14ac:dyDescent="0.2">
      <c r="A1434" s="41"/>
      <c r="B1434" s="2"/>
      <c r="E1434" s="279"/>
      <c r="F1434" s="280"/>
      <c r="G1434" s="45"/>
      <c r="H1434" s="45"/>
      <c r="I1434" s="278"/>
      <c r="J1434" s="45"/>
      <c r="K1434" s="66"/>
      <c r="L1434" s="66"/>
    </row>
    <row r="1435" spans="1:12" x14ac:dyDescent="0.2">
      <c r="A1435" s="41"/>
      <c r="B1435" s="2"/>
      <c r="E1435" s="279"/>
      <c r="F1435" s="280"/>
      <c r="G1435" s="45"/>
      <c r="H1435" s="45"/>
      <c r="I1435" s="278"/>
      <c r="J1435" s="45"/>
      <c r="K1435" s="66"/>
      <c r="L1435" s="66"/>
    </row>
    <row r="1436" spans="1:12" x14ac:dyDescent="0.2">
      <c r="A1436" s="41"/>
      <c r="B1436" s="2"/>
      <c r="E1436" s="279"/>
      <c r="F1436" s="280"/>
      <c r="G1436" s="45"/>
      <c r="H1436" s="45"/>
      <c r="I1436" s="278"/>
      <c r="J1436" s="45"/>
      <c r="K1436" s="66"/>
      <c r="L1436" s="66"/>
    </row>
    <row r="1437" spans="1:12" x14ac:dyDescent="0.2">
      <c r="A1437" s="41"/>
      <c r="B1437" s="2"/>
      <c r="E1437" s="279"/>
      <c r="F1437" s="280"/>
      <c r="G1437" s="45"/>
      <c r="H1437" s="45"/>
      <c r="I1437" s="278"/>
      <c r="J1437" s="45"/>
      <c r="K1437" s="66"/>
      <c r="L1437" s="66"/>
    </row>
    <row r="1438" spans="1:12" x14ac:dyDescent="0.2">
      <c r="A1438" s="41"/>
      <c r="B1438" s="2"/>
      <c r="E1438" s="279"/>
      <c r="F1438" s="280"/>
      <c r="G1438" s="45"/>
      <c r="H1438" s="45"/>
      <c r="I1438" s="278"/>
      <c r="J1438" s="45"/>
      <c r="K1438" s="66"/>
      <c r="L1438" s="66"/>
    </row>
    <row r="1439" spans="1:12" x14ac:dyDescent="0.2">
      <c r="A1439" s="41"/>
      <c r="B1439" s="2"/>
      <c r="E1439" s="279"/>
      <c r="F1439" s="280"/>
      <c r="G1439" s="45"/>
      <c r="H1439" s="45"/>
      <c r="I1439" s="278"/>
      <c r="J1439" s="45"/>
      <c r="K1439" s="66"/>
      <c r="L1439" s="66"/>
    </row>
    <row r="1440" spans="1:12" x14ac:dyDescent="0.2">
      <c r="A1440" s="41"/>
      <c r="B1440" s="2"/>
      <c r="E1440" s="279"/>
      <c r="F1440" s="280"/>
      <c r="G1440" s="45"/>
      <c r="H1440" s="45"/>
      <c r="I1440" s="278"/>
      <c r="J1440" s="45"/>
      <c r="K1440" s="66"/>
      <c r="L1440" s="66"/>
    </row>
    <row r="1441" spans="1:12" x14ac:dyDescent="0.2">
      <c r="A1441" s="41"/>
      <c r="B1441" s="2"/>
      <c r="E1441" s="279"/>
      <c r="F1441" s="280"/>
      <c r="G1441" s="45"/>
      <c r="H1441" s="45"/>
      <c r="I1441" s="278"/>
      <c r="J1441" s="45"/>
      <c r="K1441" s="66"/>
      <c r="L1441" s="66"/>
    </row>
    <row r="1442" spans="1:12" x14ac:dyDescent="0.2">
      <c r="A1442" s="41"/>
      <c r="B1442" s="2"/>
      <c r="E1442" s="279"/>
      <c r="F1442" s="280"/>
      <c r="G1442" s="45"/>
      <c r="H1442" s="45"/>
      <c r="I1442" s="278"/>
      <c r="J1442" s="45"/>
      <c r="K1442" s="66"/>
      <c r="L1442" s="66"/>
    </row>
    <row r="1443" spans="1:12" x14ac:dyDescent="0.2">
      <c r="A1443" s="41"/>
      <c r="B1443" s="2"/>
      <c r="E1443" s="279"/>
      <c r="F1443" s="280"/>
      <c r="G1443" s="45"/>
      <c r="H1443" s="45"/>
      <c r="I1443" s="278"/>
      <c r="J1443" s="45"/>
      <c r="K1443" s="66"/>
      <c r="L1443" s="66"/>
    </row>
    <row r="1444" spans="1:12" x14ac:dyDescent="0.2">
      <c r="A1444" s="41"/>
      <c r="B1444" s="2"/>
      <c r="E1444" s="279"/>
      <c r="F1444" s="280"/>
      <c r="G1444" s="45"/>
      <c r="H1444" s="45"/>
      <c r="I1444" s="278"/>
      <c r="J1444" s="45"/>
      <c r="K1444" s="66"/>
      <c r="L1444" s="66"/>
    </row>
    <row r="1445" spans="1:12" x14ac:dyDescent="0.2">
      <c r="A1445" s="41"/>
      <c r="B1445" s="2"/>
      <c r="E1445" s="279"/>
      <c r="F1445" s="280"/>
      <c r="G1445" s="45"/>
      <c r="H1445" s="45"/>
      <c r="I1445" s="278"/>
      <c r="J1445" s="45"/>
      <c r="K1445" s="66"/>
      <c r="L1445" s="66"/>
    </row>
    <row r="1446" spans="1:12" x14ac:dyDescent="0.2">
      <c r="A1446" s="41"/>
      <c r="B1446" s="2"/>
      <c r="E1446" s="279"/>
      <c r="F1446" s="280"/>
      <c r="G1446" s="45"/>
      <c r="H1446" s="45"/>
      <c r="I1446" s="278"/>
      <c r="J1446" s="45"/>
      <c r="K1446" s="66"/>
      <c r="L1446" s="66"/>
    </row>
    <row r="1447" spans="1:12" x14ac:dyDescent="0.2">
      <c r="A1447" s="41"/>
      <c r="B1447" s="2"/>
      <c r="E1447" s="279"/>
      <c r="F1447" s="280"/>
      <c r="G1447" s="45"/>
      <c r="H1447" s="45"/>
      <c r="I1447" s="278"/>
      <c r="J1447" s="45"/>
      <c r="K1447" s="66"/>
      <c r="L1447" s="66"/>
    </row>
    <row r="1448" spans="1:12" x14ac:dyDescent="0.2">
      <c r="A1448" s="41"/>
      <c r="B1448" s="2"/>
      <c r="E1448" s="279"/>
      <c r="F1448" s="280"/>
      <c r="G1448" s="45"/>
      <c r="H1448" s="45"/>
      <c r="I1448" s="278"/>
      <c r="J1448" s="45"/>
      <c r="K1448" s="66"/>
      <c r="L1448" s="66"/>
    </row>
    <row r="1449" spans="1:12" x14ac:dyDescent="0.2">
      <c r="A1449" s="41"/>
      <c r="B1449" s="2"/>
      <c r="E1449" s="279"/>
      <c r="F1449" s="280"/>
      <c r="G1449" s="45"/>
      <c r="H1449" s="45"/>
      <c r="I1449" s="278"/>
      <c r="J1449" s="45"/>
      <c r="K1449" s="66"/>
      <c r="L1449" s="66"/>
    </row>
    <row r="1450" spans="1:12" x14ac:dyDescent="0.2">
      <c r="A1450" s="41"/>
      <c r="B1450" s="2"/>
      <c r="E1450" s="279"/>
      <c r="F1450" s="280"/>
      <c r="G1450" s="45"/>
      <c r="H1450" s="45"/>
      <c r="I1450" s="278"/>
      <c r="J1450" s="45"/>
      <c r="K1450" s="66"/>
      <c r="L1450" s="66"/>
    </row>
    <row r="1451" spans="1:12" x14ac:dyDescent="0.2">
      <c r="A1451" s="41"/>
      <c r="B1451" s="2"/>
      <c r="E1451" s="279"/>
      <c r="F1451" s="280"/>
      <c r="G1451" s="45"/>
      <c r="H1451" s="45"/>
      <c r="I1451" s="278"/>
      <c r="J1451" s="45"/>
      <c r="K1451" s="66"/>
      <c r="L1451" s="66"/>
    </row>
    <row r="1452" spans="1:12" x14ac:dyDescent="0.2">
      <c r="A1452" s="41"/>
      <c r="B1452" s="2"/>
      <c r="E1452" s="279"/>
      <c r="F1452" s="280"/>
      <c r="G1452" s="45"/>
      <c r="H1452" s="45"/>
      <c r="I1452" s="278"/>
      <c r="J1452" s="45"/>
      <c r="K1452" s="66"/>
      <c r="L1452" s="66"/>
    </row>
    <row r="1453" spans="1:12" x14ac:dyDescent="0.2">
      <c r="A1453" s="41"/>
      <c r="B1453" s="2"/>
      <c r="E1453" s="279"/>
      <c r="F1453" s="280"/>
      <c r="G1453" s="45"/>
      <c r="H1453" s="45"/>
      <c r="I1453" s="278"/>
      <c r="J1453" s="45"/>
      <c r="K1453" s="66"/>
      <c r="L1453" s="66"/>
    </row>
    <row r="1454" spans="1:12" x14ac:dyDescent="0.2">
      <c r="A1454" s="41"/>
      <c r="B1454" s="2"/>
      <c r="E1454" s="279"/>
      <c r="F1454" s="280"/>
      <c r="G1454" s="45"/>
      <c r="H1454" s="45"/>
      <c r="I1454" s="278"/>
      <c r="J1454" s="45"/>
      <c r="K1454" s="66"/>
      <c r="L1454" s="66"/>
    </row>
    <row r="1455" spans="1:12" x14ac:dyDescent="0.2">
      <c r="A1455" s="41"/>
      <c r="B1455" s="2"/>
      <c r="E1455" s="279"/>
      <c r="F1455" s="280"/>
      <c r="G1455" s="45"/>
      <c r="H1455" s="45"/>
      <c r="I1455" s="278"/>
      <c r="J1455" s="45"/>
      <c r="K1455" s="66"/>
      <c r="L1455" s="66"/>
    </row>
    <row r="1456" spans="1:12" x14ac:dyDescent="0.2">
      <c r="A1456" s="41"/>
      <c r="B1456" s="2"/>
      <c r="E1456" s="279"/>
      <c r="F1456" s="280"/>
      <c r="G1456" s="45"/>
      <c r="H1456" s="45"/>
      <c r="I1456" s="278"/>
      <c r="J1456" s="45"/>
      <c r="K1456" s="66"/>
      <c r="L1456" s="66"/>
    </row>
    <row r="1457" spans="1:12" x14ac:dyDescent="0.2">
      <c r="A1457" s="41"/>
      <c r="B1457" s="2"/>
      <c r="E1457" s="279"/>
      <c r="F1457" s="280"/>
      <c r="G1457" s="45"/>
      <c r="H1457" s="45"/>
      <c r="I1457" s="278"/>
      <c r="J1457" s="45"/>
      <c r="K1457" s="66"/>
      <c r="L1457" s="66"/>
    </row>
    <row r="1458" spans="1:12" x14ac:dyDescent="0.2">
      <c r="A1458" s="41"/>
      <c r="B1458" s="2"/>
      <c r="E1458" s="279"/>
      <c r="F1458" s="280"/>
      <c r="G1458" s="45"/>
      <c r="H1458" s="45"/>
      <c r="I1458" s="278"/>
      <c r="J1458" s="45"/>
      <c r="K1458" s="66"/>
      <c r="L1458" s="66"/>
    </row>
    <row r="1459" spans="1:12" x14ac:dyDescent="0.2">
      <c r="A1459" s="41"/>
      <c r="B1459" s="2"/>
      <c r="E1459" s="279"/>
      <c r="F1459" s="280"/>
      <c r="G1459" s="45"/>
      <c r="H1459" s="45"/>
      <c r="I1459" s="278"/>
      <c r="J1459" s="45"/>
      <c r="K1459" s="66"/>
      <c r="L1459" s="66"/>
    </row>
    <row r="1460" spans="1:12" x14ac:dyDescent="0.2">
      <c r="A1460" s="41"/>
      <c r="B1460" s="2"/>
      <c r="E1460" s="279"/>
      <c r="F1460" s="280"/>
      <c r="G1460" s="45"/>
      <c r="H1460" s="45"/>
      <c r="I1460" s="278"/>
      <c r="J1460" s="45"/>
      <c r="K1460" s="66"/>
      <c r="L1460" s="66"/>
    </row>
    <row r="1461" spans="1:12" x14ac:dyDescent="0.2">
      <c r="A1461" s="41"/>
      <c r="B1461" s="2"/>
      <c r="E1461" s="279"/>
      <c r="F1461" s="280"/>
      <c r="G1461" s="45"/>
      <c r="H1461" s="45"/>
      <c r="I1461" s="278"/>
      <c r="J1461" s="45"/>
      <c r="K1461" s="66"/>
      <c r="L1461" s="66"/>
    </row>
    <row r="1462" spans="1:12" x14ac:dyDescent="0.2">
      <c r="A1462" s="41"/>
      <c r="B1462" s="2"/>
      <c r="E1462" s="279"/>
      <c r="F1462" s="280"/>
      <c r="G1462" s="45"/>
      <c r="H1462" s="45"/>
      <c r="I1462" s="278"/>
      <c r="J1462" s="45"/>
      <c r="K1462" s="66"/>
      <c r="L1462" s="66"/>
    </row>
    <row r="1463" spans="1:12" x14ac:dyDescent="0.2">
      <c r="A1463" s="41"/>
      <c r="B1463" s="2"/>
      <c r="E1463" s="279"/>
      <c r="F1463" s="280"/>
      <c r="G1463" s="45"/>
      <c r="H1463" s="45"/>
      <c r="I1463" s="278"/>
      <c r="J1463" s="45"/>
      <c r="K1463" s="66"/>
      <c r="L1463" s="66"/>
    </row>
    <row r="1464" spans="1:12" x14ac:dyDescent="0.2">
      <c r="A1464" s="41"/>
      <c r="B1464" s="2"/>
      <c r="E1464" s="279"/>
      <c r="F1464" s="280"/>
      <c r="G1464" s="45"/>
      <c r="H1464" s="45"/>
      <c r="I1464" s="278"/>
      <c r="J1464" s="45"/>
      <c r="K1464" s="66"/>
      <c r="L1464" s="66"/>
    </row>
    <row r="1465" spans="1:12" x14ac:dyDescent="0.2">
      <c r="A1465" s="41"/>
      <c r="B1465" s="2"/>
      <c r="E1465" s="279"/>
      <c r="F1465" s="280"/>
      <c r="G1465" s="45"/>
      <c r="H1465" s="45"/>
      <c r="I1465" s="278"/>
      <c r="J1465" s="45"/>
      <c r="K1465" s="66"/>
      <c r="L1465" s="66"/>
    </row>
    <row r="1466" spans="1:12" x14ac:dyDescent="0.2">
      <c r="A1466" s="41"/>
      <c r="B1466" s="2"/>
      <c r="E1466" s="279"/>
      <c r="F1466" s="280"/>
      <c r="G1466" s="45"/>
      <c r="H1466" s="45"/>
      <c r="I1466" s="278"/>
      <c r="J1466" s="45"/>
      <c r="K1466" s="66"/>
      <c r="L1466" s="66"/>
    </row>
    <row r="1467" spans="1:12" x14ac:dyDescent="0.2">
      <c r="A1467" s="41"/>
      <c r="B1467" s="2"/>
      <c r="E1467" s="279"/>
      <c r="F1467" s="280"/>
      <c r="G1467" s="45"/>
      <c r="H1467" s="45"/>
      <c r="I1467" s="278"/>
      <c r="J1467" s="45"/>
      <c r="K1467" s="66"/>
      <c r="L1467" s="66"/>
    </row>
    <row r="1468" spans="1:12" x14ac:dyDescent="0.2">
      <c r="A1468" s="41"/>
      <c r="B1468" s="2"/>
      <c r="E1468" s="279"/>
      <c r="F1468" s="280"/>
      <c r="G1468" s="45"/>
      <c r="H1468" s="45"/>
      <c r="I1468" s="278"/>
      <c r="J1468" s="45"/>
      <c r="K1468" s="66"/>
      <c r="L1468" s="66"/>
    </row>
    <row r="1469" spans="1:12" x14ac:dyDescent="0.2">
      <c r="A1469" s="41"/>
      <c r="B1469" s="2"/>
      <c r="E1469" s="279"/>
      <c r="F1469" s="280"/>
      <c r="G1469" s="45"/>
      <c r="H1469" s="45"/>
      <c r="I1469" s="278"/>
      <c r="J1469" s="45"/>
      <c r="K1469" s="66"/>
      <c r="L1469" s="66"/>
    </row>
    <row r="1470" spans="1:12" x14ac:dyDescent="0.2">
      <c r="A1470" s="41"/>
      <c r="B1470" s="2"/>
      <c r="E1470" s="279"/>
      <c r="F1470" s="280"/>
      <c r="G1470" s="45"/>
      <c r="H1470" s="45"/>
      <c r="I1470" s="278"/>
      <c r="J1470" s="45"/>
      <c r="K1470" s="66"/>
      <c r="L1470" s="66"/>
    </row>
    <row r="1471" spans="1:12" x14ac:dyDescent="0.2">
      <c r="A1471" s="41"/>
      <c r="B1471" s="2"/>
      <c r="E1471" s="279"/>
      <c r="F1471" s="280"/>
      <c r="G1471" s="45"/>
      <c r="H1471" s="45"/>
      <c r="I1471" s="278"/>
      <c r="J1471" s="45"/>
      <c r="K1471" s="66"/>
      <c r="L1471" s="66"/>
    </row>
    <row r="1472" spans="1:12" x14ac:dyDescent="0.2">
      <c r="A1472" s="41"/>
      <c r="B1472" s="2"/>
      <c r="E1472" s="279"/>
      <c r="F1472" s="280"/>
      <c r="G1472" s="45"/>
      <c r="H1472" s="45"/>
      <c r="I1472" s="278"/>
      <c r="J1472" s="45"/>
      <c r="K1472" s="66"/>
      <c r="L1472" s="66"/>
    </row>
    <row r="1473" spans="1:12" x14ac:dyDescent="0.2">
      <c r="A1473" s="41"/>
      <c r="B1473" s="2"/>
      <c r="E1473" s="279"/>
      <c r="F1473" s="280"/>
      <c r="G1473" s="45"/>
      <c r="H1473" s="45"/>
      <c r="I1473" s="278"/>
      <c r="J1473" s="45"/>
      <c r="K1473" s="66"/>
      <c r="L1473" s="66"/>
    </row>
    <row r="1474" spans="1:12" x14ac:dyDescent="0.2">
      <c r="A1474" s="41"/>
      <c r="B1474" s="2"/>
      <c r="E1474" s="279"/>
      <c r="F1474" s="280"/>
      <c r="G1474" s="45"/>
      <c r="H1474" s="45"/>
      <c r="I1474" s="278"/>
      <c r="J1474" s="45"/>
      <c r="K1474" s="66"/>
      <c r="L1474" s="66"/>
    </row>
    <row r="1475" spans="1:12" x14ac:dyDescent="0.2">
      <c r="A1475" s="41"/>
      <c r="B1475" s="2"/>
      <c r="E1475" s="279"/>
      <c r="F1475" s="280"/>
      <c r="G1475" s="45"/>
      <c r="H1475" s="45"/>
      <c r="I1475" s="278"/>
      <c r="J1475" s="45"/>
      <c r="K1475" s="66"/>
      <c r="L1475" s="66"/>
    </row>
    <row r="1476" spans="1:12" x14ac:dyDescent="0.2">
      <c r="A1476" s="41"/>
      <c r="B1476" s="2"/>
      <c r="E1476" s="279"/>
      <c r="F1476" s="280"/>
      <c r="G1476" s="45"/>
      <c r="H1476" s="45"/>
      <c r="I1476" s="278"/>
      <c r="J1476" s="45"/>
      <c r="K1476" s="66"/>
      <c r="L1476" s="66"/>
    </row>
    <row r="1477" spans="1:12" x14ac:dyDescent="0.2">
      <c r="A1477" s="41"/>
      <c r="B1477" s="2"/>
      <c r="E1477" s="279"/>
      <c r="F1477" s="280"/>
      <c r="G1477" s="45"/>
      <c r="H1477" s="45"/>
      <c r="I1477" s="278"/>
      <c r="J1477" s="45"/>
      <c r="K1477" s="66"/>
      <c r="L1477" s="66"/>
    </row>
    <row r="1478" spans="1:12" x14ac:dyDescent="0.2">
      <c r="A1478" s="41"/>
      <c r="B1478" s="2"/>
      <c r="E1478" s="279"/>
      <c r="F1478" s="280"/>
      <c r="G1478" s="45"/>
      <c r="H1478" s="45"/>
      <c r="I1478" s="278"/>
      <c r="J1478" s="45"/>
      <c r="K1478" s="66"/>
      <c r="L1478" s="66"/>
    </row>
    <row r="1479" spans="1:12" x14ac:dyDescent="0.2">
      <c r="A1479" s="41"/>
      <c r="B1479" s="2"/>
      <c r="E1479" s="279"/>
      <c r="F1479" s="280"/>
      <c r="G1479" s="45"/>
      <c r="H1479" s="45"/>
      <c r="I1479" s="278"/>
      <c r="J1479" s="45"/>
      <c r="K1479" s="66"/>
      <c r="L1479" s="66"/>
    </row>
    <row r="1480" spans="1:12" x14ac:dyDescent="0.2">
      <c r="A1480" s="41"/>
      <c r="B1480" s="2"/>
      <c r="E1480" s="279"/>
      <c r="F1480" s="280"/>
      <c r="G1480" s="45"/>
      <c r="H1480" s="45"/>
      <c r="I1480" s="278"/>
      <c r="J1480" s="45"/>
      <c r="K1480" s="66"/>
      <c r="L1480" s="66"/>
    </row>
    <row r="1481" spans="1:12" x14ac:dyDescent="0.2">
      <c r="A1481" s="41"/>
      <c r="B1481" s="2"/>
      <c r="E1481" s="279"/>
      <c r="F1481" s="280"/>
      <c r="G1481" s="45"/>
      <c r="H1481" s="45"/>
      <c r="I1481" s="278"/>
      <c r="J1481" s="45"/>
      <c r="K1481" s="66"/>
      <c r="L1481" s="66"/>
    </row>
    <row r="1482" spans="1:12" x14ac:dyDescent="0.2">
      <c r="A1482" s="41"/>
      <c r="B1482" s="2"/>
      <c r="E1482" s="279"/>
      <c r="F1482" s="280"/>
      <c r="G1482" s="45"/>
      <c r="H1482" s="45"/>
      <c r="I1482" s="278"/>
      <c r="J1482" s="45"/>
      <c r="K1482" s="66"/>
      <c r="L1482" s="66"/>
    </row>
    <row r="1483" spans="1:12" x14ac:dyDescent="0.2">
      <c r="A1483" s="41"/>
      <c r="B1483" s="2"/>
      <c r="E1483" s="279"/>
      <c r="F1483" s="280"/>
      <c r="G1483" s="45"/>
      <c r="H1483" s="45"/>
      <c r="I1483" s="278"/>
      <c r="J1483" s="45"/>
      <c r="K1483" s="66"/>
      <c r="L1483" s="66"/>
    </row>
    <row r="1484" spans="1:12" x14ac:dyDescent="0.2">
      <c r="A1484" s="41"/>
      <c r="B1484" s="2"/>
      <c r="E1484" s="279"/>
      <c r="F1484" s="280"/>
      <c r="G1484" s="45"/>
      <c r="H1484" s="45"/>
      <c r="I1484" s="278"/>
      <c r="J1484" s="45"/>
      <c r="K1484" s="66"/>
      <c r="L1484" s="66"/>
    </row>
    <row r="1485" spans="1:12" x14ac:dyDescent="0.2">
      <c r="A1485" s="41"/>
      <c r="B1485" s="2"/>
      <c r="E1485" s="279"/>
      <c r="F1485" s="280"/>
      <c r="G1485" s="45"/>
      <c r="H1485" s="45"/>
      <c r="I1485" s="278"/>
      <c r="J1485" s="45"/>
      <c r="K1485" s="66"/>
      <c r="L1485" s="66"/>
    </row>
    <row r="1486" spans="1:12" x14ac:dyDescent="0.2">
      <c r="A1486" s="41"/>
      <c r="B1486" s="2"/>
      <c r="E1486" s="279"/>
      <c r="F1486" s="280"/>
      <c r="G1486" s="45"/>
      <c r="H1486" s="45"/>
      <c r="I1486" s="278"/>
      <c r="J1486" s="45"/>
      <c r="K1486" s="66"/>
      <c r="L1486" s="66"/>
    </row>
    <row r="1487" spans="1:12" x14ac:dyDescent="0.2">
      <c r="A1487" s="41"/>
      <c r="B1487" s="2"/>
      <c r="E1487" s="279"/>
      <c r="F1487" s="280"/>
      <c r="G1487" s="45"/>
      <c r="H1487" s="45"/>
      <c r="I1487" s="278"/>
      <c r="J1487" s="45"/>
      <c r="K1487" s="66"/>
      <c r="L1487" s="66"/>
    </row>
    <row r="1488" spans="1:12" x14ac:dyDescent="0.2">
      <c r="A1488" s="41"/>
      <c r="B1488" s="2"/>
      <c r="E1488" s="279"/>
      <c r="F1488" s="280"/>
      <c r="G1488" s="45"/>
      <c r="H1488" s="45"/>
      <c r="I1488" s="278"/>
      <c r="J1488" s="45"/>
      <c r="K1488" s="66"/>
      <c r="L1488" s="66"/>
    </row>
    <row r="1489" spans="1:12" x14ac:dyDescent="0.2">
      <c r="A1489" s="41"/>
      <c r="B1489" s="2"/>
      <c r="E1489" s="279"/>
      <c r="F1489" s="280"/>
      <c r="G1489" s="45"/>
      <c r="H1489" s="45"/>
      <c r="I1489" s="278"/>
      <c r="J1489" s="45"/>
      <c r="K1489" s="66"/>
      <c r="L1489" s="66"/>
    </row>
    <row r="1490" spans="1:12" x14ac:dyDescent="0.2">
      <c r="A1490" s="41"/>
      <c r="B1490" s="2"/>
      <c r="E1490" s="279"/>
      <c r="F1490" s="280"/>
      <c r="G1490" s="45"/>
      <c r="H1490" s="45"/>
      <c r="I1490" s="278"/>
      <c r="J1490" s="45"/>
      <c r="K1490" s="66"/>
      <c r="L1490" s="66"/>
    </row>
    <row r="1491" spans="1:12" x14ac:dyDescent="0.2">
      <c r="A1491" s="41"/>
      <c r="B1491" s="2"/>
      <c r="E1491" s="279"/>
      <c r="F1491" s="280"/>
      <c r="G1491" s="45"/>
      <c r="H1491" s="45"/>
      <c r="I1491" s="278"/>
      <c r="J1491" s="45"/>
      <c r="K1491" s="66"/>
      <c r="L1491" s="66"/>
    </row>
    <row r="1492" spans="1:12" x14ac:dyDescent="0.2">
      <c r="A1492" s="41"/>
      <c r="B1492" s="2"/>
      <c r="E1492" s="279"/>
      <c r="F1492" s="280"/>
      <c r="G1492" s="45"/>
      <c r="H1492" s="45"/>
      <c r="I1492" s="278"/>
      <c r="J1492" s="45"/>
      <c r="K1492" s="66"/>
      <c r="L1492" s="66"/>
    </row>
    <row r="1493" spans="1:12" x14ac:dyDescent="0.2">
      <c r="A1493" s="41"/>
      <c r="B1493" s="2"/>
      <c r="E1493" s="279"/>
      <c r="F1493" s="280"/>
      <c r="G1493" s="45"/>
      <c r="H1493" s="45"/>
      <c r="I1493" s="278"/>
      <c r="J1493" s="45"/>
      <c r="K1493" s="66"/>
      <c r="L1493" s="66"/>
    </row>
    <row r="1494" spans="1:12" x14ac:dyDescent="0.2">
      <c r="A1494" s="41"/>
      <c r="B1494" s="2"/>
      <c r="E1494" s="279"/>
      <c r="F1494" s="280"/>
      <c r="G1494" s="45"/>
      <c r="H1494" s="45"/>
      <c r="I1494" s="278"/>
      <c r="J1494" s="45"/>
      <c r="K1494" s="66"/>
      <c r="L1494" s="66"/>
    </row>
    <row r="1495" spans="1:12" x14ac:dyDescent="0.2">
      <c r="A1495" s="41"/>
      <c r="B1495" s="2"/>
      <c r="E1495" s="279"/>
      <c r="F1495" s="280"/>
      <c r="G1495" s="45"/>
      <c r="H1495" s="45"/>
      <c r="I1495" s="278"/>
      <c r="J1495" s="45"/>
      <c r="K1495" s="66"/>
      <c r="L1495" s="66"/>
    </row>
    <row r="1496" spans="1:12" x14ac:dyDescent="0.2">
      <c r="A1496" s="41"/>
      <c r="B1496" s="2"/>
      <c r="E1496" s="279"/>
      <c r="F1496" s="280"/>
      <c r="G1496" s="45"/>
      <c r="H1496" s="45"/>
      <c r="I1496" s="278"/>
      <c r="J1496" s="45"/>
      <c r="K1496" s="66"/>
      <c r="L1496" s="66"/>
    </row>
    <row r="1497" spans="1:12" x14ac:dyDescent="0.2">
      <c r="A1497" s="41"/>
      <c r="B1497" s="2"/>
      <c r="E1497" s="279"/>
      <c r="F1497" s="280"/>
      <c r="G1497" s="45"/>
      <c r="H1497" s="45"/>
      <c r="I1497" s="278"/>
      <c r="J1497" s="45"/>
      <c r="K1497" s="66"/>
      <c r="L1497" s="66"/>
    </row>
    <row r="1498" spans="1:12" x14ac:dyDescent="0.2">
      <c r="A1498" s="41"/>
      <c r="B1498" s="2"/>
      <c r="E1498" s="279"/>
      <c r="F1498" s="280"/>
      <c r="G1498" s="45"/>
      <c r="H1498" s="45"/>
      <c r="I1498" s="278"/>
      <c r="J1498" s="45"/>
      <c r="K1498" s="66"/>
      <c r="L1498" s="66"/>
    </row>
    <row r="1499" spans="1:12" x14ac:dyDescent="0.2">
      <c r="A1499" s="41"/>
      <c r="B1499" s="2"/>
      <c r="E1499" s="279"/>
      <c r="F1499" s="280"/>
      <c r="G1499" s="45"/>
      <c r="H1499" s="45"/>
      <c r="I1499" s="278"/>
      <c r="J1499" s="45"/>
      <c r="K1499" s="66"/>
      <c r="L1499" s="66"/>
    </row>
    <row r="1500" spans="1:12" x14ac:dyDescent="0.2">
      <c r="A1500" s="41"/>
      <c r="B1500" s="2"/>
      <c r="E1500" s="279"/>
      <c r="F1500" s="280"/>
      <c r="G1500" s="45"/>
      <c r="H1500" s="45"/>
      <c r="I1500" s="278"/>
      <c r="J1500" s="45"/>
      <c r="K1500" s="66"/>
      <c r="L1500" s="66"/>
    </row>
    <row r="1501" spans="1:12" x14ac:dyDescent="0.2">
      <c r="A1501" s="41"/>
      <c r="B1501" s="2"/>
      <c r="E1501" s="279"/>
      <c r="F1501" s="280"/>
      <c r="G1501" s="45"/>
      <c r="H1501" s="45"/>
      <c r="I1501" s="278"/>
      <c r="J1501" s="45"/>
      <c r="K1501" s="66"/>
      <c r="L1501" s="66"/>
    </row>
    <row r="1502" spans="1:12" x14ac:dyDescent="0.2">
      <c r="A1502" s="41"/>
      <c r="B1502" s="2"/>
      <c r="E1502" s="279"/>
      <c r="F1502" s="280"/>
      <c r="G1502" s="45"/>
      <c r="H1502" s="45"/>
      <c r="I1502" s="278"/>
      <c r="J1502" s="45"/>
      <c r="K1502" s="66"/>
      <c r="L1502" s="66"/>
    </row>
    <row r="1503" spans="1:12" x14ac:dyDescent="0.2">
      <c r="A1503" s="41"/>
      <c r="B1503" s="2"/>
      <c r="E1503" s="279"/>
      <c r="F1503" s="280"/>
      <c r="G1503" s="45"/>
      <c r="H1503" s="45"/>
      <c r="I1503" s="278"/>
      <c r="J1503" s="45"/>
      <c r="K1503" s="66"/>
      <c r="L1503" s="66"/>
    </row>
    <row r="1504" spans="1:12" x14ac:dyDescent="0.2">
      <c r="A1504" s="41"/>
      <c r="B1504" s="2"/>
      <c r="E1504" s="279"/>
      <c r="F1504" s="280"/>
      <c r="G1504" s="45"/>
      <c r="H1504" s="45"/>
      <c r="I1504" s="278"/>
      <c r="J1504" s="45"/>
      <c r="K1504" s="66"/>
      <c r="L1504" s="66"/>
    </row>
    <row r="1505" spans="1:12" x14ac:dyDescent="0.2">
      <c r="A1505" s="41"/>
      <c r="B1505" s="2"/>
      <c r="E1505" s="279"/>
      <c r="F1505" s="280"/>
      <c r="G1505" s="45"/>
      <c r="H1505" s="45"/>
      <c r="I1505" s="278"/>
      <c r="J1505" s="45"/>
      <c r="K1505" s="66"/>
      <c r="L1505" s="66"/>
    </row>
    <row r="1506" spans="1:12" x14ac:dyDescent="0.2">
      <c r="A1506" s="41"/>
      <c r="B1506" s="2"/>
      <c r="E1506" s="279"/>
      <c r="F1506" s="280"/>
      <c r="G1506" s="45"/>
      <c r="H1506" s="45"/>
      <c r="I1506" s="278"/>
      <c r="J1506" s="45"/>
      <c r="K1506" s="66"/>
      <c r="L1506" s="66"/>
    </row>
    <row r="1507" spans="1:12" x14ac:dyDescent="0.2">
      <c r="A1507" s="41"/>
      <c r="B1507" s="2"/>
      <c r="E1507" s="279"/>
      <c r="F1507" s="280"/>
      <c r="G1507" s="45"/>
      <c r="H1507" s="45"/>
      <c r="I1507" s="278"/>
      <c r="J1507" s="45"/>
      <c r="K1507" s="66"/>
      <c r="L1507" s="66"/>
    </row>
    <row r="1508" spans="1:12" x14ac:dyDescent="0.2">
      <c r="A1508" s="41"/>
      <c r="B1508" s="2"/>
      <c r="E1508" s="279"/>
      <c r="F1508" s="280"/>
      <c r="G1508" s="45"/>
      <c r="H1508" s="45"/>
      <c r="I1508" s="278"/>
      <c r="J1508" s="45"/>
      <c r="K1508" s="66"/>
      <c r="L1508" s="66"/>
    </row>
    <row r="1509" spans="1:12" x14ac:dyDescent="0.2">
      <c r="A1509" s="41"/>
      <c r="B1509" s="2"/>
      <c r="E1509" s="279"/>
      <c r="F1509" s="280"/>
      <c r="G1509" s="45"/>
      <c r="H1509" s="45"/>
      <c r="I1509" s="278"/>
      <c r="J1509" s="45"/>
      <c r="K1509" s="66"/>
      <c r="L1509" s="66"/>
    </row>
    <row r="1510" spans="1:12" x14ac:dyDescent="0.2">
      <c r="A1510" s="41"/>
      <c r="B1510" s="2"/>
      <c r="E1510" s="279"/>
      <c r="F1510" s="280"/>
      <c r="G1510" s="45"/>
      <c r="H1510" s="45"/>
      <c r="I1510" s="278"/>
      <c r="J1510" s="45"/>
      <c r="K1510" s="66"/>
      <c r="L1510" s="66"/>
    </row>
    <row r="1511" spans="1:12" x14ac:dyDescent="0.2">
      <c r="A1511" s="41"/>
      <c r="B1511" s="2"/>
      <c r="E1511" s="279"/>
      <c r="F1511" s="280"/>
      <c r="G1511" s="45"/>
      <c r="H1511" s="45"/>
      <c r="I1511" s="278"/>
      <c r="J1511" s="45"/>
      <c r="K1511" s="66"/>
      <c r="L1511" s="66"/>
    </row>
    <row r="1512" spans="1:12" x14ac:dyDescent="0.2">
      <c r="A1512" s="41"/>
      <c r="B1512" s="2"/>
      <c r="E1512" s="279"/>
      <c r="F1512" s="280"/>
      <c r="G1512" s="45"/>
      <c r="H1512" s="45"/>
      <c r="I1512" s="278"/>
      <c r="J1512" s="45"/>
      <c r="K1512" s="66"/>
      <c r="L1512" s="66"/>
    </row>
    <row r="1513" spans="1:12" x14ac:dyDescent="0.2">
      <c r="A1513" s="41"/>
      <c r="B1513" s="2"/>
      <c r="E1513" s="279"/>
      <c r="F1513" s="280"/>
      <c r="G1513" s="45"/>
      <c r="H1513" s="45"/>
      <c r="I1513" s="278"/>
      <c r="J1513" s="45"/>
      <c r="K1513" s="66"/>
      <c r="L1513" s="66"/>
    </row>
    <row r="1514" spans="1:12" x14ac:dyDescent="0.2">
      <c r="A1514" s="41"/>
      <c r="B1514" s="2"/>
      <c r="E1514" s="279"/>
      <c r="F1514" s="280"/>
      <c r="G1514" s="45"/>
      <c r="H1514" s="45"/>
      <c r="I1514" s="278"/>
      <c r="J1514" s="45"/>
      <c r="K1514" s="66"/>
      <c r="L1514" s="66"/>
    </row>
    <row r="1515" spans="1:12" x14ac:dyDescent="0.2">
      <c r="A1515" s="41"/>
      <c r="B1515" s="2"/>
      <c r="E1515" s="279"/>
      <c r="F1515" s="280"/>
      <c r="G1515" s="45"/>
      <c r="H1515" s="45"/>
      <c r="I1515" s="278"/>
      <c r="J1515" s="45"/>
      <c r="K1515" s="66"/>
      <c r="L1515" s="66"/>
    </row>
    <row r="1516" spans="1:12" x14ac:dyDescent="0.2">
      <c r="A1516" s="41"/>
      <c r="B1516" s="2"/>
      <c r="E1516" s="279"/>
      <c r="F1516" s="280"/>
      <c r="G1516" s="45"/>
      <c r="H1516" s="45"/>
      <c r="I1516" s="278"/>
      <c r="J1516" s="45"/>
      <c r="K1516" s="66"/>
      <c r="L1516" s="66"/>
    </row>
    <row r="1517" spans="1:12" x14ac:dyDescent="0.2">
      <c r="A1517" s="41"/>
      <c r="B1517" s="2"/>
      <c r="E1517" s="279"/>
      <c r="F1517" s="280"/>
      <c r="G1517" s="45"/>
      <c r="H1517" s="45"/>
      <c r="I1517" s="278"/>
      <c r="J1517" s="45"/>
      <c r="K1517" s="66"/>
      <c r="L1517" s="66"/>
    </row>
    <row r="1518" spans="1:12" x14ac:dyDescent="0.2">
      <c r="A1518" s="41"/>
      <c r="B1518" s="2"/>
      <c r="E1518" s="279"/>
      <c r="F1518" s="280"/>
      <c r="G1518" s="45"/>
      <c r="H1518" s="45"/>
      <c r="I1518" s="278"/>
      <c r="J1518" s="45"/>
      <c r="K1518" s="66"/>
      <c r="L1518" s="66"/>
    </row>
    <row r="1519" spans="1:12" x14ac:dyDescent="0.2">
      <c r="A1519" s="41"/>
      <c r="B1519" s="2"/>
      <c r="E1519" s="279"/>
      <c r="F1519" s="280"/>
      <c r="G1519" s="45"/>
      <c r="H1519" s="45"/>
      <c r="I1519" s="278"/>
      <c r="J1519" s="45"/>
      <c r="K1519" s="66"/>
      <c r="L1519" s="66"/>
    </row>
    <row r="1520" spans="1:12" x14ac:dyDescent="0.2">
      <c r="A1520" s="41"/>
      <c r="B1520" s="2"/>
      <c r="E1520" s="279"/>
      <c r="F1520" s="280"/>
      <c r="G1520" s="45"/>
      <c r="H1520" s="45"/>
      <c r="I1520" s="278"/>
      <c r="J1520" s="45"/>
      <c r="K1520" s="66"/>
      <c r="L1520" s="66"/>
    </row>
    <row r="1521" spans="1:12" x14ac:dyDescent="0.2">
      <c r="A1521" s="41"/>
      <c r="B1521" s="2"/>
      <c r="E1521" s="279"/>
      <c r="F1521" s="280"/>
      <c r="G1521" s="45"/>
      <c r="H1521" s="45"/>
      <c r="I1521" s="278"/>
      <c r="J1521" s="45"/>
      <c r="K1521" s="66"/>
      <c r="L1521" s="66"/>
    </row>
    <row r="1522" spans="1:12" x14ac:dyDescent="0.2">
      <c r="A1522" s="41"/>
      <c r="B1522" s="2"/>
      <c r="E1522" s="279"/>
      <c r="F1522" s="280"/>
      <c r="G1522" s="45"/>
      <c r="H1522" s="45"/>
      <c r="I1522" s="278"/>
      <c r="J1522" s="45"/>
      <c r="K1522" s="66"/>
      <c r="L1522" s="66"/>
    </row>
    <row r="1523" spans="1:12" x14ac:dyDescent="0.2">
      <c r="A1523" s="41"/>
      <c r="B1523" s="2"/>
      <c r="E1523" s="279"/>
      <c r="F1523" s="280"/>
      <c r="G1523" s="45"/>
      <c r="H1523" s="45"/>
      <c r="I1523" s="278"/>
      <c r="J1523" s="45"/>
      <c r="K1523" s="66"/>
      <c r="L1523" s="66"/>
    </row>
    <row r="1524" spans="1:12" x14ac:dyDescent="0.2">
      <c r="A1524" s="41"/>
      <c r="B1524" s="2"/>
      <c r="E1524" s="279"/>
      <c r="F1524" s="280"/>
      <c r="G1524" s="45"/>
      <c r="H1524" s="45"/>
      <c r="I1524" s="278"/>
      <c r="J1524" s="45"/>
      <c r="K1524" s="66"/>
      <c r="L1524" s="66"/>
    </row>
    <row r="1525" spans="1:12" x14ac:dyDescent="0.2">
      <c r="A1525" s="41"/>
      <c r="B1525" s="2"/>
      <c r="E1525" s="279"/>
      <c r="F1525" s="280"/>
      <c r="G1525" s="45"/>
      <c r="H1525" s="45"/>
      <c r="I1525" s="278"/>
      <c r="J1525" s="45"/>
      <c r="K1525" s="66"/>
      <c r="L1525" s="66"/>
    </row>
    <row r="1526" spans="1:12" x14ac:dyDescent="0.2">
      <c r="A1526" s="41"/>
      <c r="B1526" s="2"/>
      <c r="E1526" s="279"/>
      <c r="F1526" s="280"/>
      <c r="G1526" s="45"/>
      <c r="H1526" s="45"/>
      <c r="I1526" s="278"/>
      <c r="J1526" s="45"/>
      <c r="K1526" s="66"/>
      <c r="L1526" s="66"/>
    </row>
    <row r="1527" spans="1:12" x14ac:dyDescent="0.2">
      <c r="A1527" s="41"/>
      <c r="B1527" s="2"/>
      <c r="E1527" s="279"/>
      <c r="F1527" s="280"/>
      <c r="G1527" s="45"/>
      <c r="H1527" s="45"/>
      <c r="I1527" s="278"/>
      <c r="J1527" s="45"/>
      <c r="K1527" s="66"/>
      <c r="L1527" s="66"/>
    </row>
    <row r="1528" spans="1:12" x14ac:dyDescent="0.2">
      <c r="A1528" s="41"/>
      <c r="B1528" s="2"/>
      <c r="E1528" s="279"/>
      <c r="F1528" s="280"/>
      <c r="G1528" s="45"/>
      <c r="H1528" s="45"/>
      <c r="I1528" s="278"/>
      <c r="J1528" s="45"/>
      <c r="K1528" s="66"/>
      <c r="L1528" s="66"/>
    </row>
    <row r="1529" spans="1:12" x14ac:dyDescent="0.2">
      <c r="A1529" s="41"/>
      <c r="B1529" s="2"/>
      <c r="E1529" s="279"/>
      <c r="F1529" s="280"/>
      <c r="G1529" s="45"/>
      <c r="H1529" s="45"/>
      <c r="I1529" s="278"/>
      <c r="J1529" s="45"/>
      <c r="K1529" s="66"/>
      <c r="L1529" s="66"/>
    </row>
    <row r="1530" spans="1:12" x14ac:dyDescent="0.2">
      <c r="A1530" s="41"/>
      <c r="B1530" s="2"/>
      <c r="E1530" s="279"/>
      <c r="F1530" s="280"/>
      <c r="G1530" s="45"/>
      <c r="H1530" s="45"/>
      <c r="I1530" s="278"/>
      <c r="J1530" s="45"/>
      <c r="K1530" s="66"/>
      <c r="L1530" s="66"/>
    </row>
    <row r="1531" spans="1:12" x14ac:dyDescent="0.2">
      <c r="A1531" s="41"/>
      <c r="B1531" s="2"/>
      <c r="E1531" s="279"/>
      <c r="F1531" s="280"/>
      <c r="G1531" s="45"/>
      <c r="H1531" s="45"/>
      <c r="I1531" s="278"/>
      <c r="J1531" s="45"/>
      <c r="K1531" s="66"/>
      <c r="L1531" s="66"/>
    </row>
    <row r="1532" spans="1:12" x14ac:dyDescent="0.2">
      <c r="A1532" s="41"/>
      <c r="B1532" s="2"/>
      <c r="E1532" s="279"/>
      <c r="F1532" s="280"/>
      <c r="G1532" s="45"/>
      <c r="H1532" s="45"/>
      <c r="I1532" s="278"/>
      <c r="J1532" s="45"/>
      <c r="K1532" s="66"/>
      <c r="L1532" s="66"/>
    </row>
    <row r="1533" spans="1:12" x14ac:dyDescent="0.2">
      <c r="A1533" s="41"/>
      <c r="B1533" s="2"/>
      <c r="E1533" s="279"/>
      <c r="F1533" s="280"/>
      <c r="G1533" s="45"/>
      <c r="H1533" s="45"/>
      <c r="I1533" s="278"/>
      <c r="J1533" s="45"/>
      <c r="K1533" s="66"/>
      <c r="L1533" s="66"/>
    </row>
    <row r="1534" spans="1:12" x14ac:dyDescent="0.2">
      <c r="A1534" s="41"/>
      <c r="B1534" s="2"/>
      <c r="E1534" s="279"/>
      <c r="F1534" s="280"/>
      <c r="G1534" s="45"/>
      <c r="H1534" s="45"/>
      <c r="I1534" s="278"/>
      <c r="J1534" s="45"/>
      <c r="K1534" s="66"/>
      <c r="L1534" s="66"/>
    </row>
    <row r="1535" spans="1:12" x14ac:dyDescent="0.2">
      <c r="A1535" s="41"/>
      <c r="B1535" s="2"/>
      <c r="E1535" s="279"/>
      <c r="F1535" s="280"/>
      <c r="G1535" s="45"/>
      <c r="H1535" s="45"/>
      <c r="I1535" s="278"/>
      <c r="J1535" s="45"/>
      <c r="K1535" s="66"/>
      <c r="L1535" s="66"/>
    </row>
    <row r="1536" spans="1:12" x14ac:dyDescent="0.2">
      <c r="A1536" s="41"/>
      <c r="B1536" s="2"/>
      <c r="E1536" s="279"/>
      <c r="F1536" s="280"/>
      <c r="G1536" s="45"/>
      <c r="H1536" s="45"/>
      <c r="I1536" s="278"/>
      <c r="J1536" s="45"/>
      <c r="K1536" s="66"/>
      <c r="L1536" s="66"/>
    </row>
    <row r="1537" spans="1:12" x14ac:dyDescent="0.2">
      <c r="A1537" s="41"/>
      <c r="B1537" s="2"/>
      <c r="E1537" s="279"/>
      <c r="F1537" s="280"/>
      <c r="G1537" s="45"/>
      <c r="H1537" s="45"/>
      <c r="I1537" s="278"/>
      <c r="J1537" s="45"/>
      <c r="K1537" s="66"/>
      <c r="L1537" s="66"/>
    </row>
    <row r="1538" spans="1:12" x14ac:dyDescent="0.2">
      <c r="A1538" s="41"/>
      <c r="B1538" s="2"/>
      <c r="E1538" s="279"/>
      <c r="F1538" s="280"/>
      <c r="G1538" s="45"/>
      <c r="H1538" s="45"/>
      <c r="I1538" s="278"/>
      <c r="J1538" s="45"/>
      <c r="K1538" s="66"/>
      <c r="L1538" s="66"/>
    </row>
    <row r="1539" spans="1:12" x14ac:dyDescent="0.2">
      <c r="A1539" s="41"/>
      <c r="B1539" s="2"/>
      <c r="E1539" s="279"/>
      <c r="F1539" s="280"/>
      <c r="G1539" s="45"/>
      <c r="H1539" s="45"/>
      <c r="I1539" s="278"/>
      <c r="J1539" s="45"/>
      <c r="K1539" s="66"/>
      <c r="L1539" s="66"/>
    </row>
    <row r="1540" spans="1:12" x14ac:dyDescent="0.2">
      <c r="A1540" s="41"/>
      <c r="B1540" s="2"/>
      <c r="E1540" s="279"/>
      <c r="F1540" s="280"/>
      <c r="G1540" s="45"/>
      <c r="H1540" s="45"/>
      <c r="I1540" s="278"/>
      <c r="J1540" s="45"/>
      <c r="K1540" s="66"/>
      <c r="L1540" s="66"/>
    </row>
    <row r="1541" spans="1:12" x14ac:dyDescent="0.2">
      <c r="A1541" s="41"/>
      <c r="B1541" s="2"/>
      <c r="E1541" s="279"/>
      <c r="F1541" s="280"/>
      <c r="G1541" s="45"/>
      <c r="H1541" s="45"/>
      <c r="I1541" s="278"/>
      <c r="J1541" s="45"/>
      <c r="K1541" s="66"/>
      <c r="L1541" s="66"/>
    </row>
    <row r="1542" spans="1:12" x14ac:dyDescent="0.2">
      <c r="A1542" s="41"/>
      <c r="B1542" s="2"/>
      <c r="E1542" s="279"/>
      <c r="F1542" s="280"/>
      <c r="G1542" s="45"/>
      <c r="H1542" s="45"/>
      <c r="I1542" s="278"/>
      <c r="J1542" s="45"/>
      <c r="K1542" s="66"/>
      <c r="L1542" s="66"/>
    </row>
    <row r="1543" spans="1:12" x14ac:dyDescent="0.2">
      <c r="A1543" s="41"/>
      <c r="B1543" s="2"/>
      <c r="E1543" s="279"/>
      <c r="F1543" s="280"/>
      <c r="G1543" s="45"/>
      <c r="H1543" s="45"/>
      <c r="I1543" s="278"/>
      <c r="J1543" s="45"/>
      <c r="K1543" s="66"/>
      <c r="L1543" s="66"/>
    </row>
    <row r="1544" spans="1:12" x14ac:dyDescent="0.2">
      <c r="A1544" s="41"/>
      <c r="B1544" s="2"/>
      <c r="E1544" s="279"/>
      <c r="F1544" s="280"/>
      <c r="G1544" s="45"/>
      <c r="H1544" s="45"/>
      <c r="I1544" s="278"/>
      <c r="J1544" s="45"/>
      <c r="K1544" s="66"/>
      <c r="L1544" s="66"/>
    </row>
    <row r="1545" spans="1:12" x14ac:dyDescent="0.2">
      <c r="A1545" s="41"/>
      <c r="B1545" s="2"/>
      <c r="E1545" s="279"/>
      <c r="F1545" s="280"/>
      <c r="G1545" s="45"/>
      <c r="H1545" s="45"/>
      <c r="I1545" s="278"/>
      <c r="J1545" s="45"/>
      <c r="K1545" s="66"/>
      <c r="L1545" s="66"/>
    </row>
    <row r="1546" spans="1:12" x14ac:dyDescent="0.2">
      <c r="A1546" s="41"/>
      <c r="B1546" s="2"/>
      <c r="E1546" s="279"/>
      <c r="F1546" s="280"/>
      <c r="G1546" s="45"/>
      <c r="H1546" s="45"/>
      <c r="I1546" s="278"/>
      <c r="J1546" s="45"/>
      <c r="K1546" s="66"/>
      <c r="L1546" s="66"/>
    </row>
    <row r="1547" spans="1:12" x14ac:dyDescent="0.2">
      <c r="A1547" s="41"/>
      <c r="B1547" s="2"/>
      <c r="E1547" s="279"/>
      <c r="F1547" s="280"/>
      <c r="G1547" s="45"/>
      <c r="H1547" s="45"/>
      <c r="I1547" s="278"/>
      <c r="J1547" s="45"/>
      <c r="K1547" s="66"/>
      <c r="L1547" s="66"/>
    </row>
    <row r="1548" spans="1:12" x14ac:dyDescent="0.2">
      <c r="A1548" s="41"/>
      <c r="B1548" s="2"/>
      <c r="E1548" s="279"/>
      <c r="F1548" s="280"/>
      <c r="G1548" s="45"/>
      <c r="H1548" s="45"/>
      <c r="I1548" s="278"/>
      <c r="J1548" s="45"/>
      <c r="K1548" s="66"/>
      <c r="L1548" s="66"/>
    </row>
    <row r="1549" spans="1:12" x14ac:dyDescent="0.2">
      <c r="A1549" s="41"/>
      <c r="B1549" s="2"/>
      <c r="E1549" s="279"/>
      <c r="F1549" s="280"/>
      <c r="G1549" s="45"/>
      <c r="H1549" s="45"/>
      <c r="I1549" s="278"/>
      <c r="J1549" s="45"/>
      <c r="K1549" s="66"/>
      <c r="L1549" s="66"/>
    </row>
    <row r="1550" spans="1:12" x14ac:dyDescent="0.2">
      <c r="A1550" s="41"/>
      <c r="B1550" s="2"/>
      <c r="E1550" s="279"/>
      <c r="F1550" s="280"/>
      <c r="G1550" s="45"/>
      <c r="H1550" s="45"/>
      <c r="I1550" s="278"/>
      <c r="J1550" s="45"/>
      <c r="K1550" s="66"/>
      <c r="L1550" s="66"/>
    </row>
    <row r="1551" spans="1:12" x14ac:dyDescent="0.2">
      <c r="A1551" s="41"/>
      <c r="B1551" s="2"/>
      <c r="E1551" s="279"/>
      <c r="F1551" s="280"/>
      <c r="G1551" s="45"/>
      <c r="H1551" s="45"/>
      <c r="I1551" s="278"/>
      <c r="J1551" s="45"/>
      <c r="K1551" s="66"/>
      <c r="L1551" s="66"/>
    </row>
    <row r="1552" spans="1:12" x14ac:dyDescent="0.2">
      <c r="A1552" s="41"/>
      <c r="B1552" s="2"/>
      <c r="E1552" s="279"/>
      <c r="F1552" s="280"/>
      <c r="G1552" s="45"/>
      <c r="H1552" s="45"/>
      <c r="I1552" s="278"/>
      <c r="J1552" s="45"/>
      <c r="K1552" s="66"/>
      <c r="L1552" s="66"/>
    </row>
    <row r="1553" spans="1:12" x14ac:dyDescent="0.2">
      <c r="A1553" s="41"/>
      <c r="B1553" s="2"/>
      <c r="E1553" s="279"/>
      <c r="F1553" s="280"/>
      <c r="G1553" s="45"/>
      <c r="H1553" s="45"/>
      <c r="I1553" s="278"/>
      <c r="J1553" s="45"/>
      <c r="K1553" s="66"/>
      <c r="L1553" s="66"/>
    </row>
    <row r="1554" spans="1:12" x14ac:dyDescent="0.2">
      <c r="A1554" s="41"/>
      <c r="B1554" s="2"/>
      <c r="E1554" s="279"/>
      <c r="F1554" s="280"/>
      <c r="G1554" s="45"/>
      <c r="H1554" s="45"/>
      <c r="I1554" s="278"/>
      <c r="J1554" s="45"/>
      <c r="K1554" s="66"/>
      <c r="L1554" s="66"/>
    </row>
    <row r="1555" spans="1:12" x14ac:dyDescent="0.2">
      <c r="A1555" s="41"/>
      <c r="B1555" s="2"/>
      <c r="E1555" s="279"/>
      <c r="F1555" s="280"/>
      <c r="G1555" s="45"/>
      <c r="H1555" s="45"/>
      <c r="I1555" s="278"/>
      <c r="J1555" s="45"/>
      <c r="K1555" s="66"/>
      <c r="L1555" s="66"/>
    </row>
    <row r="1556" spans="1:12" x14ac:dyDescent="0.2">
      <c r="A1556" s="41"/>
      <c r="B1556" s="2"/>
      <c r="E1556" s="279"/>
      <c r="F1556" s="280"/>
      <c r="G1556" s="45"/>
      <c r="H1556" s="45"/>
      <c r="I1556" s="278"/>
      <c r="J1556" s="45"/>
      <c r="K1556" s="66"/>
      <c r="L1556" s="66"/>
    </row>
    <row r="1557" spans="1:12" x14ac:dyDescent="0.2">
      <c r="A1557" s="41"/>
      <c r="B1557" s="2"/>
      <c r="E1557" s="279"/>
      <c r="F1557" s="280"/>
      <c r="G1557" s="45"/>
      <c r="H1557" s="45"/>
      <c r="I1557" s="278"/>
      <c r="J1557" s="45"/>
      <c r="K1557" s="66"/>
      <c r="L1557" s="66"/>
    </row>
    <row r="1558" spans="1:12" x14ac:dyDescent="0.2">
      <c r="A1558" s="41"/>
      <c r="B1558" s="2"/>
      <c r="E1558" s="279"/>
      <c r="F1558" s="280"/>
      <c r="G1558" s="45"/>
      <c r="H1558" s="45"/>
      <c r="I1558" s="278"/>
      <c r="J1558" s="45"/>
      <c r="K1558" s="66"/>
      <c r="L1558" s="66"/>
    </row>
    <row r="1559" spans="1:12" x14ac:dyDescent="0.2">
      <c r="A1559" s="41"/>
      <c r="B1559" s="2"/>
      <c r="E1559" s="279"/>
      <c r="F1559" s="280"/>
      <c r="G1559" s="45"/>
      <c r="H1559" s="45"/>
      <c r="I1559" s="278"/>
      <c r="J1559" s="45"/>
      <c r="K1559" s="66"/>
      <c r="L1559" s="66"/>
    </row>
    <row r="1560" spans="1:12" x14ac:dyDescent="0.2">
      <c r="A1560" s="41"/>
      <c r="B1560" s="2"/>
      <c r="E1560" s="279"/>
      <c r="F1560" s="280"/>
      <c r="G1560" s="45"/>
      <c r="H1560" s="45"/>
      <c r="I1560" s="278"/>
      <c r="J1560" s="45"/>
      <c r="K1560" s="66"/>
      <c r="L1560" s="66"/>
    </row>
    <row r="1561" spans="1:12" x14ac:dyDescent="0.2">
      <c r="A1561" s="41"/>
      <c r="B1561" s="2"/>
      <c r="E1561" s="279"/>
      <c r="F1561" s="280"/>
      <c r="G1561" s="45"/>
      <c r="H1561" s="45"/>
      <c r="I1561" s="278"/>
      <c r="J1561" s="45"/>
      <c r="K1561" s="66"/>
      <c r="L1561" s="66"/>
    </row>
    <row r="1562" spans="1:12" x14ac:dyDescent="0.2">
      <c r="A1562" s="41"/>
      <c r="B1562" s="2"/>
      <c r="E1562" s="279"/>
      <c r="F1562" s="280"/>
      <c r="G1562" s="45"/>
      <c r="H1562" s="45"/>
      <c r="I1562" s="278"/>
      <c r="J1562" s="45"/>
      <c r="K1562" s="66"/>
      <c r="L1562" s="66"/>
    </row>
    <row r="1563" spans="1:12" x14ac:dyDescent="0.2">
      <c r="A1563" s="41"/>
      <c r="B1563" s="2"/>
      <c r="E1563" s="279"/>
      <c r="F1563" s="280"/>
      <c r="G1563" s="45"/>
      <c r="H1563" s="45"/>
      <c r="I1563" s="278"/>
      <c r="J1563" s="45"/>
      <c r="K1563" s="66"/>
      <c r="L1563" s="66"/>
    </row>
    <row r="1564" spans="1:12" x14ac:dyDescent="0.2">
      <c r="A1564" s="41"/>
      <c r="B1564" s="2"/>
      <c r="E1564" s="279"/>
      <c r="F1564" s="280"/>
      <c r="G1564" s="45"/>
      <c r="H1564" s="45"/>
      <c r="I1564" s="278"/>
      <c r="J1564" s="45"/>
      <c r="K1564" s="66"/>
      <c r="L1564" s="66"/>
    </row>
    <row r="1565" spans="1:12" x14ac:dyDescent="0.2">
      <c r="A1565" s="41"/>
      <c r="B1565" s="2"/>
      <c r="E1565" s="279"/>
      <c r="F1565" s="280"/>
      <c r="G1565" s="45"/>
      <c r="H1565" s="45"/>
      <c r="I1565" s="278"/>
      <c r="J1565" s="45"/>
      <c r="K1565" s="66"/>
      <c r="L1565" s="66"/>
    </row>
    <row r="1566" spans="1:12" x14ac:dyDescent="0.2">
      <c r="A1566" s="41"/>
      <c r="B1566" s="2"/>
      <c r="E1566" s="279"/>
      <c r="F1566" s="280"/>
      <c r="G1566" s="45"/>
      <c r="H1566" s="45"/>
      <c r="I1566" s="278"/>
      <c r="J1566" s="45"/>
      <c r="K1566" s="66"/>
      <c r="L1566" s="66"/>
    </row>
    <row r="1567" spans="1:12" x14ac:dyDescent="0.2">
      <c r="A1567" s="41"/>
      <c r="B1567" s="2"/>
      <c r="E1567" s="279"/>
      <c r="F1567" s="280"/>
      <c r="G1567" s="45"/>
      <c r="H1567" s="45"/>
      <c r="I1567" s="278"/>
      <c r="J1567" s="45"/>
      <c r="K1567" s="66"/>
      <c r="L1567" s="66"/>
    </row>
    <row r="1568" spans="1:12" x14ac:dyDescent="0.2">
      <c r="A1568" s="41"/>
      <c r="B1568" s="2"/>
      <c r="E1568" s="279"/>
      <c r="F1568" s="280"/>
      <c r="G1568" s="45"/>
      <c r="H1568" s="45"/>
      <c r="I1568" s="278"/>
      <c r="J1568" s="45"/>
      <c r="K1568" s="66"/>
      <c r="L1568" s="66"/>
    </row>
    <row r="1569" spans="1:12" x14ac:dyDescent="0.2">
      <c r="A1569" s="41"/>
      <c r="B1569" s="2"/>
      <c r="E1569" s="279"/>
      <c r="F1569" s="280"/>
      <c r="G1569" s="45"/>
      <c r="H1569" s="45"/>
      <c r="I1569" s="278"/>
      <c r="J1569" s="45"/>
      <c r="K1569" s="66"/>
      <c r="L1569" s="66"/>
    </row>
    <row r="1570" spans="1:12" x14ac:dyDescent="0.2">
      <c r="A1570" s="41"/>
      <c r="B1570" s="2"/>
      <c r="E1570" s="279"/>
      <c r="F1570" s="280"/>
      <c r="G1570" s="45"/>
      <c r="H1570" s="45"/>
      <c r="I1570" s="278"/>
      <c r="J1570" s="45"/>
      <c r="K1570" s="66"/>
      <c r="L1570" s="66"/>
    </row>
    <row r="1571" spans="1:12" x14ac:dyDescent="0.2">
      <c r="A1571" s="41"/>
      <c r="B1571" s="2"/>
      <c r="E1571" s="279"/>
      <c r="F1571" s="280"/>
      <c r="G1571" s="45"/>
      <c r="H1571" s="45"/>
      <c r="I1571" s="278"/>
      <c r="J1571" s="45"/>
      <c r="K1571" s="66"/>
      <c r="L1571" s="66"/>
    </row>
    <row r="1572" spans="1:12" x14ac:dyDescent="0.2">
      <c r="A1572" s="41"/>
      <c r="B1572" s="2"/>
      <c r="E1572" s="279"/>
      <c r="F1572" s="280"/>
      <c r="G1572" s="45"/>
      <c r="H1572" s="45"/>
      <c r="I1572" s="278"/>
      <c r="J1572" s="45"/>
      <c r="K1572" s="66"/>
      <c r="L1572" s="66"/>
    </row>
    <row r="1573" spans="1:12" x14ac:dyDescent="0.2">
      <c r="A1573" s="41"/>
      <c r="B1573" s="2"/>
      <c r="E1573" s="279"/>
      <c r="F1573" s="280"/>
      <c r="G1573" s="45"/>
      <c r="H1573" s="45"/>
      <c r="I1573" s="278"/>
      <c r="J1573" s="45"/>
      <c r="K1573" s="66"/>
      <c r="L1573" s="66"/>
    </row>
    <row r="1574" spans="1:12" x14ac:dyDescent="0.2">
      <c r="A1574" s="41"/>
      <c r="B1574" s="2"/>
      <c r="E1574" s="279"/>
      <c r="F1574" s="280"/>
      <c r="G1574" s="45"/>
      <c r="H1574" s="45"/>
      <c r="I1574" s="278"/>
      <c r="J1574" s="45"/>
      <c r="K1574" s="66"/>
      <c r="L1574" s="66"/>
    </row>
    <row r="1575" spans="1:12" x14ac:dyDescent="0.2">
      <c r="A1575" s="41"/>
      <c r="B1575" s="2"/>
      <c r="E1575" s="279"/>
      <c r="F1575" s="280"/>
      <c r="G1575" s="45"/>
      <c r="H1575" s="45"/>
      <c r="I1575" s="278"/>
      <c r="J1575" s="45"/>
      <c r="K1575" s="66"/>
      <c r="L1575" s="66"/>
    </row>
    <row r="1576" spans="1:12" x14ac:dyDescent="0.2">
      <c r="A1576" s="41"/>
      <c r="B1576" s="2"/>
      <c r="E1576" s="279"/>
      <c r="F1576" s="280"/>
      <c r="G1576" s="45"/>
      <c r="H1576" s="45"/>
      <c r="I1576" s="278"/>
      <c r="J1576" s="45"/>
      <c r="K1576" s="66"/>
      <c r="L1576" s="66"/>
    </row>
    <row r="1577" spans="1:12" x14ac:dyDescent="0.2">
      <c r="A1577" s="41"/>
      <c r="B1577" s="2"/>
      <c r="E1577" s="279"/>
      <c r="F1577" s="280"/>
      <c r="G1577" s="45"/>
      <c r="H1577" s="45"/>
      <c r="I1577" s="278"/>
      <c r="J1577" s="45"/>
      <c r="K1577" s="66"/>
      <c r="L1577" s="66"/>
    </row>
    <row r="1578" spans="1:12" x14ac:dyDescent="0.2">
      <c r="A1578" s="41"/>
      <c r="B1578" s="2"/>
      <c r="E1578" s="279"/>
      <c r="F1578" s="280"/>
      <c r="G1578" s="45"/>
      <c r="H1578" s="45"/>
      <c r="I1578" s="278"/>
      <c r="J1578" s="45"/>
      <c r="K1578" s="66"/>
      <c r="L1578" s="66"/>
    </row>
    <row r="1579" spans="1:12" x14ac:dyDescent="0.2">
      <c r="A1579" s="41"/>
      <c r="B1579" s="2"/>
      <c r="E1579" s="279"/>
      <c r="F1579" s="280"/>
      <c r="G1579" s="45"/>
      <c r="H1579" s="45"/>
      <c r="I1579" s="278"/>
      <c r="J1579" s="45"/>
      <c r="K1579" s="66"/>
      <c r="L1579" s="66"/>
    </row>
    <row r="1580" spans="1:12" x14ac:dyDescent="0.2">
      <c r="A1580" s="41"/>
      <c r="B1580" s="2"/>
      <c r="E1580" s="279"/>
      <c r="F1580" s="280"/>
      <c r="G1580" s="45"/>
      <c r="H1580" s="45"/>
      <c r="I1580" s="278"/>
      <c r="J1580" s="45"/>
      <c r="K1580" s="66"/>
      <c r="L1580" s="66"/>
    </row>
    <row r="1581" spans="1:12" x14ac:dyDescent="0.2">
      <c r="A1581" s="41"/>
      <c r="B1581" s="2"/>
      <c r="E1581" s="279"/>
      <c r="F1581" s="280"/>
      <c r="G1581" s="45"/>
      <c r="H1581" s="45"/>
      <c r="I1581" s="278"/>
      <c r="J1581" s="45"/>
      <c r="K1581" s="66"/>
      <c r="L1581" s="66"/>
    </row>
    <row r="1582" spans="1:12" x14ac:dyDescent="0.2">
      <c r="A1582" s="41"/>
      <c r="B1582" s="2"/>
      <c r="E1582" s="279"/>
      <c r="F1582" s="280"/>
      <c r="G1582" s="45"/>
      <c r="H1582" s="45"/>
      <c r="I1582" s="278"/>
      <c r="J1582" s="45"/>
      <c r="K1582" s="66"/>
      <c r="L1582" s="66"/>
    </row>
    <row r="1583" spans="1:12" x14ac:dyDescent="0.2">
      <c r="A1583" s="41"/>
      <c r="B1583" s="2"/>
      <c r="E1583" s="279"/>
      <c r="F1583" s="280"/>
      <c r="G1583" s="45"/>
      <c r="H1583" s="45"/>
      <c r="I1583" s="278"/>
      <c r="J1583" s="45"/>
      <c r="K1583" s="66"/>
      <c r="L1583" s="66"/>
    </row>
    <row r="1584" spans="1:12" x14ac:dyDescent="0.2">
      <c r="A1584" s="41"/>
      <c r="B1584" s="2"/>
      <c r="E1584" s="279"/>
      <c r="F1584" s="280"/>
      <c r="G1584" s="45"/>
      <c r="H1584" s="45"/>
      <c r="I1584" s="278"/>
      <c r="J1584" s="45"/>
      <c r="K1584" s="66"/>
      <c r="L1584" s="66"/>
    </row>
    <row r="1585" spans="1:12" x14ac:dyDescent="0.2">
      <c r="A1585" s="41"/>
      <c r="B1585" s="2"/>
      <c r="E1585" s="279"/>
      <c r="F1585" s="280"/>
      <c r="G1585" s="45"/>
      <c r="H1585" s="45"/>
      <c r="I1585" s="278"/>
      <c r="J1585" s="45"/>
      <c r="K1585" s="66"/>
      <c r="L1585" s="66"/>
    </row>
    <row r="1586" spans="1:12" x14ac:dyDescent="0.2">
      <c r="A1586" s="41"/>
      <c r="B1586" s="2"/>
      <c r="E1586" s="279"/>
      <c r="F1586" s="280"/>
      <c r="G1586" s="45"/>
      <c r="H1586" s="45"/>
      <c r="I1586" s="278"/>
      <c r="J1586" s="45"/>
      <c r="K1586" s="66"/>
      <c r="L1586" s="66"/>
    </row>
    <row r="1587" spans="1:12" x14ac:dyDescent="0.2">
      <c r="A1587" s="41"/>
      <c r="B1587" s="2"/>
      <c r="E1587" s="279"/>
      <c r="F1587" s="280"/>
      <c r="G1587" s="45"/>
      <c r="H1587" s="45"/>
      <c r="I1587" s="278"/>
      <c r="J1587" s="45"/>
      <c r="K1587" s="66"/>
      <c r="L1587" s="66"/>
    </row>
    <row r="1588" spans="1:12" x14ac:dyDescent="0.2">
      <c r="A1588" s="41"/>
      <c r="B1588" s="2"/>
      <c r="E1588" s="279"/>
      <c r="F1588" s="280"/>
      <c r="G1588" s="45"/>
      <c r="H1588" s="45"/>
      <c r="I1588" s="278"/>
      <c r="J1588" s="45"/>
      <c r="K1588" s="66"/>
      <c r="L1588" s="66"/>
    </row>
    <row r="1589" spans="1:12" x14ac:dyDescent="0.2">
      <c r="A1589" s="41"/>
      <c r="B1589" s="2"/>
      <c r="E1589" s="279"/>
      <c r="F1589" s="280"/>
      <c r="G1589" s="45"/>
      <c r="H1589" s="45"/>
      <c r="I1589" s="278"/>
      <c r="J1589" s="45"/>
      <c r="K1589" s="66"/>
      <c r="L1589" s="66"/>
    </row>
    <row r="1590" spans="1:12" x14ac:dyDescent="0.2">
      <c r="A1590" s="41"/>
      <c r="B1590" s="2"/>
      <c r="E1590" s="279"/>
      <c r="F1590" s="280"/>
      <c r="G1590" s="45"/>
      <c r="H1590" s="45"/>
      <c r="I1590" s="278"/>
      <c r="J1590" s="45"/>
      <c r="K1590" s="66"/>
      <c r="L1590" s="66"/>
    </row>
    <row r="1591" spans="1:12" x14ac:dyDescent="0.2">
      <c r="A1591" s="41"/>
      <c r="B1591" s="2"/>
      <c r="E1591" s="279"/>
      <c r="F1591" s="280"/>
      <c r="G1591" s="45"/>
      <c r="H1591" s="45"/>
      <c r="I1591" s="278"/>
      <c r="J1591" s="45"/>
      <c r="K1591" s="66"/>
      <c r="L1591" s="66"/>
    </row>
    <row r="1592" spans="1:12" x14ac:dyDescent="0.2">
      <c r="A1592" s="41"/>
      <c r="B1592" s="2"/>
      <c r="E1592" s="279"/>
      <c r="F1592" s="280"/>
      <c r="G1592" s="45"/>
      <c r="H1592" s="45"/>
      <c r="I1592" s="278"/>
      <c r="J1592" s="45"/>
      <c r="K1592" s="66"/>
      <c r="L1592" s="66"/>
    </row>
    <row r="1593" spans="1:12" x14ac:dyDescent="0.2">
      <c r="A1593" s="41"/>
      <c r="B1593" s="2"/>
      <c r="E1593" s="279"/>
      <c r="F1593" s="280"/>
      <c r="G1593" s="45"/>
      <c r="H1593" s="45"/>
      <c r="I1593" s="278"/>
      <c r="J1593" s="45"/>
      <c r="K1593" s="66"/>
      <c r="L1593" s="66"/>
    </row>
    <row r="1594" spans="1:12" x14ac:dyDescent="0.2">
      <c r="A1594" s="41"/>
      <c r="B1594" s="2"/>
      <c r="E1594" s="279"/>
      <c r="F1594" s="280"/>
      <c r="G1594" s="45"/>
      <c r="H1594" s="45"/>
      <c r="I1594" s="278"/>
      <c r="J1594" s="45"/>
      <c r="K1594" s="66"/>
      <c r="L1594" s="66"/>
    </row>
    <row r="1595" spans="1:12" x14ac:dyDescent="0.2">
      <c r="A1595" s="41"/>
      <c r="B1595" s="2"/>
      <c r="E1595" s="279"/>
      <c r="F1595" s="280"/>
      <c r="G1595" s="45"/>
      <c r="H1595" s="45"/>
      <c r="I1595" s="278"/>
      <c r="J1595" s="45"/>
      <c r="K1595" s="66"/>
      <c r="L1595" s="66"/>
    </row>
    <row r="1596" spans="1:12" x14ac:dyDescent="0.2">
      <c r="A1596" s="41"/>
      <c r="B1596" s="2"/>
      <c r="E1596" s="279"/>
      <c r="F1596" s="280"/>
      <c r="G1596" s="45"/>
      <c r="H1596" s="45"/>
      <c r="I1596" s="278"/>
      <c r="J1596" s="45"/>
      <c r="K1596" s="66"/>
      <c r="L1596" s="66"/>
    </row>
    <row r="1597" spans="1:12" x14ac:dyDescent="0.2">
      <c r="A1597" s="41"/>
      <c r="B1597" s="2"/>
      <c r="E1597" s="279"/>
      <c r="F1597" s="280"/>
      <c r="G1597" s="45"/>
      <c r="H1597" s="45"/>
      <c r="I1597" s="278"/>
      <c r="J1597" s="45"/>
      <c r="K1597" s="66"/>
      <c r="L1597" s="66"/>
    </row>
    <row r="1598" spans="1:12" x14ac:dyDescent="0.2">
      <c r="A1598" s="41"/>
      <c r="B1598" s="2"/>
      <c r="E1598" s="279"/>
      <c r="F1598" s="280"/>
      <c r="G1598" s="45"/>
      <c r="H1598" s="45"/>
      <c r="I1598" s="278"/>
      <c r="J1598" s="45"/>
      <c r="K1598" s="66"/>
      <c r="L1598" s="66"/>
    </row>
    <row r="1599" spans="1:12" x14ac:dyDescent="0.2">
      <c r="A1599" s="41"/>
      <c r="B1599" s="2"/>
      <c r="E1599" s="279"/>
      <c r="F1599" s="280"/>
      <c r="G1599" s="45"/>
      <c r="H1599" s="45"/>
      <c r="I1599" s="278"/>
      <c r="J1599" s="45"/>
      <c r="K1599" s="66"/>
      <c r="L1599" s="66"/>
    </row>
    <row r="1600" spans="1:12" x14ac:dyDescent="0.2">
      <c r="A1600" s="41"/>
      <c r="B1600" s="2"/>
      <c r="E1600" s="279"/>
      <c r="F1600" s="280"/>
      <c r="G1600" s="45"/>
      <c r="H1600" s="45"/>
      <c r="I1600" s="278"/>
      <c r="J1600" s="45"/>
      <c r="K1600" s="66"/>
      <c r="L1600" s="66"/>
    </row>
    <row r="1601" spans="1:12" x14ac:dyDescent="0.2">
      <c r="A1601" s="41"/>
      <c r="B1601" s="2"/>
      <c r="E1601" s="279"/>
      <c r="F1601" s="280"/>
      <c r="G1601" s="45"/>
      <c r="H1601" s="45"/>
      <c r="I1601" s="278"/>
      <c r="J1601" s="45"/>
      <c r="K1601" s="66"/>
      <c r="L1601" s="66"/>
    </row>
    <row r="1602" spans="1:12" x14ac:dyDescent="0.2">
      <c r="A1602" s="41"/>
      <c r="B1602" s="2"/>
      <c r="E1602" s="279"/>
      <c r="F1602" s="280"/>
      <c r="G1602" s="45"/>
      <c r="H1602" s="45"/>
      <c r="I1602" s="278"/>
      <c r="J1602" s="45"/>
      <c r="K1602" s="66"/>
      <c r="L1602" s="66"/>
    </row>
    <row r="1603" spans="1:12" x14ac:dyDescent="0.2">
      <c r="A1603" s="41"/>
      <c r="B1603" s="2"/>
      <c r="E1603" s="279"/>
      <c r="F1603" s="280"/>
      <c r="G1603" s="45"/>
      <c r="H1603" s="45"/>
      <c r="I1603" s="278"/>
      <c r="J1603" s="45"/>
      <c r="K1603" s="66"/>
      <c r="L1603" s="66"/>
    </row>
    <row r="1604" spans="1:12" x14ac:dyDescent="0.2">
      <c r="A1604" s="41"/>
      <c r="B1604" s="2"/>
      <c r="E1604" s="279"/>
      <c r="F1604" s="280"/>
      <c r="G1604" s="45"/>
      <c r="H1604" s="45"/>
      <c r="I1604" s="278"/>
      <c r="J1604" s="45"/>
      <c r="K1604" s="66"/>
      <c r="L1604" s="66"/>
    </row>
    <row r="1605" spans="1:12" x14ac:dyDescent="0.2">
      <c r="A1605" s="41"/>
      <c r="B1605" s="2"/>
      <c r="E1605" s="279"/>
      <c r="F1605" s="280"/>
      <c r="G1605" s="45"/>
      <c r="H1605" s="45"/>
      <c r="I1605" s="278"/>
      <c r="J1605" s="45"/>
      <c r="K1605" s="66"/>
      <c r="L1605" s="66"/>
    </row>
    <row r="1606" spans="1:12" x14ac:dyDescent="0.2">
      <c r="A1606" s="41"/>
      <c r="B1606" s="2"/>
      <c r="E1606" s="279"/>
      <c r="F1606" s="280"/>
      <c r="G1606" s="45"/>
      <c r="H1606" s="45"/>
      <c r="I1606" s="278"/>
      <c r="J1606" s="45"/>
      <c r="K1606" s="66"/>
      <c r="L1606" s="66"/>
    </row>
    <row r="1607" spans="1:12" x14ac:dyDescent="0.2">
      <c r="A1607" s="41"/>
      <c r="B1607" s="2"/>
      <c r="E1607" s="279"/>
      <c r="F1607" s="280"/>
      <c r="G1607" s="45"/>
      <c r="H1607" s="45"/>
      <c r="I1607" s="278"/>
      <c r="J1607" s="45"/>
      <c r="K1607" s="66"/>
      <c r="L1607" s="66"/>
    </row>
    <row r="1608" spans="1:12" x14ac:dyDescent="0.2">
      <c r="A1608" s="41"/>
      <c r="B1608" s="2"/>
      <c r="E1608" s="279"/>
      <c r="F1608" s="280"/>
      <c r="G1608" s="45"/>
      <c r="H1608" s="45"/>
      <c r="I1608" s="278"/>
      <c r="J1608" s="45"/>
      <c r="K1608" s="66"/>
      <c r="L1608" s="66"/>
    </row>
    <row r="1609" spans="1:12" x14ac:dyDescent="0.2">
      <c r="A1609" s="41"/>
      <c r="B1609" s="2"/>
      <c r="E1609" s="279"/>
      <c r="F1609" s="280"/>
      <c r="G1609" s="45"/>
      <c r="H1609" s="45"/>
      <c r="I1609" s="278"/>
      <c r="J1609" s="45"/>
      <c r="K1609" s="66"/>
      <c r="L1609" s="66"/>
    </row>
    <row r="1610" spans="1:12" x14ac:dyDescent="0.2">
      <c r="A1610" s="41"/>
      <c r="B1610" s="2"/>
      <c r="E1610" s="279"/>
      <c r="F1610" s="280"/>
      <c r="G1610" s="45"/>
      <c r="H1610" s="45"/>
      <c r="I1610" s="278"/>
      <c r="J1610" s="45"/>
      <c r="K1610" s="66"/>
      <c r="L1610" s="66"/>
    </row>
    <row r="1611" spans="1:12" x14ac:dyDescent="0.2">
      <c r="A1611" s="41"/>
      <c r="B1611" s="2"/>
      <c r="E1611" s="279"/>
      <c r="F1611" s="280"/>
      <c r="G1611" s="45"/>
      <c r="H1611" s="45"/>
      <c r="I1611" s="278"/>
      <c r="J1611" s="45"/>
      <c r="K1611" s="66"/>
      <c r="L1611" s="66"/>
    </row>
    <row r="1612" spans="1:12" x14ac:dyDescent="0.2">
      <c r="A1612" s="41"/>
      <c r="B1612" s="2"/>
      <c r="E1612" s="279"/>
      <c r="F1612" s="280"/>
      <c r="G1612" s="45"/>
      <c r="H1612" s="45"/>
      <c r="I1612" s="278"/>
      <c r="J1612" s="45"/>
      <c r="K1612" s="66"/>
      <c r="L1612" s="66"/>
    </row>
    <row r="1613" spans="1:12" x14ac:dyDescent="0.2">
      <c r="A1613" s="41"/>
      <c r="B1613" s="2"/>
      <c r="E1613" s="279"/>
      <c r="F1613" s="280"/>
      <c r="G1613" s="45"/>
      <c r="H1613" s="45"/>
      <c r="I1613" s="278"/>
      <c r="J1613" s="45"/>
      <c r="K1613" s="66"/>
      <c r="L1613" s="66"/>
    </row>
    <row r="1614" spans="1:12" x14ac:dyDescent="0.2">
      <c r="A1614" s="41"/>
      <c r="B1614" s="2"/>
      <c r="E1614" s="279"/>
      <c r="F1614" s="280"/>
      <c r="G1614" s="45"/>
      <c r="H1614" s="45"/>
      <c r="I1614" s="278"/>
      <c r="J1614" s="45"/>
      <c r="K1614" s="66"/>
      <c r="L1614" s="66"/>
    </row>
    <row r="1615" spans="1:12" x14ac:dyDescent="0.2">
      <c r="A1615" s="41"/>
      <c r="B1615" s="2"/>
      <c r="E1615" s="279"/>
      <c r="F1615" s="280"/>
      <c r="G1615" s="45"/>
      <c r="H1615" s="45"/>
      <c r="I1615" s="278"/>
      <c r="J1615" s="45"/>
      <c r="K1615" s="66"/>
      <c r="L1615" s="66"/>
    </row>
    <row r="1616" spans="1:12" x14ac:dyDescent="0.2">
      <c r="A1616" s="41"/>
      <c r="B1616" s="2"/>
      <c r="E1616" s="279"/>
      <c r="F1616" s="280"/>
      <c r="G1616" s="45"/>
      <c r="H1616" s="45"/>
      <c r="I1616" s="278"/>
      <c r="J1616" s="45"/>
      <c r="K1616" s="66"/>
      <c r="L1616" s="66"/>
    </row>
    <row r="1617" spans="1:12" x14ac:dyDescent="0.2">
      <c r="A1617" s="41"/>
      <c r="B1617" s="2"/>
      <c r="E1617" s="279"/>
      <c r="F1617" s="280"/>
      <c r="G1617" s="45"/>
      <c r="H1617" s="45"/>
      <c r="I1617" s="278"/>
      <c r="J1617" s="45"/>
      <c r="K1617" s="66"/>
      <c r="L1617" s="66"/>
    </row>
    <row r="1618" spans="1:12" x14ac:dyDescent="0.2">
      <c r="A1618" s="41"/>
      <c r="B1618" s="2"/>
      <c r="E1618" s="279"/>
      <c r="F1618" s="280"/>
      <c r="G1618" s="45"/>
      <c r="H1618" s="45"/>
      <c r="I1618" s="278"/>
      <c r="J1618" s="45"/>
      <c r="K1618" s="66"/>
      <c r="L1618" s="66"/>
    </row>
    <row r="1619" spans="1:12" x14ac:dyDescent="0.2">
      <c r="A1619" s="41"/>
      <c r="B1619" s="2"/>
      <c r="E1619" s="279"/>
      <c r="F1619" s="280"/>
      <c r="G1619" s="45"/>
      <c r="H1619" s="45"/>
      <c r="I1619" s="278"/>
      <c r="J1619" s="45"/>
      <c r="K1619" s="66"/>
      <c r="L1619" s="66"/>
    </row>
    <row r="1620" spans="1:12" x14ac:dyDescent="0.2">
      <c r="A1620" s="41"/>
      <c r="B1620" s="2"/>
      <c r="E1620" s="279"/>
      <c r="F1620" s="280"/>
      <c r="G1620" s="45"/>
      <c r="H1620" s="45"/>
      <c r="I1620" s="278"/>
      <c r="J1620" s="45"/>
      <c r="K1620" s="66"/>
      <c r="L1620" s="66"/>
    </row>
    <row r="1621" spans="1:12" x14ac:dyDescent="0.2">
      <c r="A1621" s="41"/>
      <c r="B1621" s="2"/>
      <c r="E1621" s="279"/>
      <c r="F1621" s="280"/>
      <c r="G1621" s="45"/>
      <c r="H1621" s="45"/>
      <c r="I1621" s="278"/>
      <c r="J1621" s="45"/>
      <c r="K1621" s="66"/>
      <c r="L1621" s="66"/>
    </row>
    <row r="1622" spans="1:12" x14ac:dyDescent="0.2">
      <c r="A1622" s="41"/>
      <c r="B1622" s="2"/>
      <c r="E1622" s="279"/>
      <c r="F1622" s="280"/>
      <c r="G1622" s="45"/>
      <c r="H1622" s="45"/>
      <c r="I1622" s="278"/>
      <c r="J1622" s="45"/>
      <c r="K1622" s="66"/>
      <c r="L1622" s="66"/>
    </row>
    <row r="1623" spans="1:12" x14ac:dyDescent="0.2">
      <c r="A1623" s="41"/>
      <c r="B1623" s="2"/>
      <c r="E1623" s="279"/>
      <c r="F1623" s="280"/>
      <c r="G1623" s="45"/>
      <c r="H1623" s="45"/>
      <c r="I1623" s="278"/>
      <c r="J1623" s="45"/>
      <c r="K1623" s="66"/>
      <c r="L1623" s="66"/>
    </row>
    <row r="1624" spans="1:12" x14ac:dyDescent="0.2">
      <c r="A1624" s="41"/>
      <c r="B1624" s="2"/>
      <c r="E1624" s="279"/>
      <c r="F1624" s="280"/>
      <c r="G1624" s="45"/>
      <c r="H1624" s="45"/>
      <c r="I1624" s="278"/>
      <c r="J1624" s="45"/>
      <c r="K1624" s="66"/>
      <c r="L1624" s="66"/>
    </row>
    <row r="1625" spans="1:12" x14ac:dyDescent="0.2">
      <c r="A1625" s="41"/>
      <c r="B1625" s="2"/>
      <c r="E1625" s="279"/>
      <c r="F1625" s="280"/>
      <c r="G1625" s="45"/>
      <c r="H1625" s="45"/>
      <c r="I1625" s="278"/>
      <c r="J1625" s="45"/>
      <c r="K1625" s="66"/>
      <c r="L1625" s="66"/>
    </row>
    <row r="1626" spans="1:12" x14ac:dyDescent="0.2">
      <c r="A1626" s="41"/>
      <c r="B1626" s="2"/>
      <c r="E1626" s="279"/>
      <c r="F1626" s="280"/>
      <c r="G1626" s="45"/>
      <c r="H1626" s="45"/>
      <c r="I1626" s="278"/>
      <c r="J1626" s="45"/>
      <c r="K1626" s="66"/>
      <c r="L1626" s="66"/>
    </row>
    <row r="1627" spans="1:12" x14ac:dyDescent="0.2">
      <c r="A1627" s="41"/>
      <c r="B1627" s="2"/>
      <c r="E1627" s="279"/>
      <c r="F1627" s="280"/>
      <c r="G1627" s="45"/>
      <c r="H1627" s="45"/>
      <c r="I1627" s="278"/>
      <c r="J1627" s="45"/>
      <c r="K1627" s="66"/>
      <c r="L1627" s="66"/>
    </row>
    <row r="1628" spans="1:12" x14ac:dyDescent="0.2">
      <c r="A1628" s="41"/>
      <c r="B1628" s="2"/>
      <c r="E1628" s="279"/>
      <c r="F1628" s="280"/>
      <c r="G1628" s="45"/>
      <c r="H1628" s="45"/>
      <c r="I1628" s="278"/>
      <c r="J1628" s="45"/>
      <c r="K1628" s="66"/>
      <c r="L1628" s="66"/>
    </row>
    <row r="1629" spans="1:12" x14ac:dyDescent="0.2">
      <c r="A1629" s="41"/>
      <c r="B1629" s="2"/>
      <c r="E1629" s="279"/>
      <c r="F1629" s="280"/>
      <c r="G1629" s="45"/>
      <c r="H1629" s="45"/>
      <c r="I1629" s="278"/>
      <c r="J1629" s="45"/>
      <c r="K1629" s="66"/>
      <c r="L1629" s="66"/>
    </row>
    <row r="1630" spans="1:12" x14ac:dyDescent="0.2">
      <c r="A1630" s="41"/>
      <c r="B1630" s="2"/>
      <c r="E1630" s="279"/>
      <c r="F1630" s="280"/>
      <c r="G1630" s="45"/>
      <c r="H1630" s="45"/>
      <c r="I1630" s="278"/>
      <c r="J1630" s="45"/>
      <c r="K1630" s="66"/>
      <c r="L1630" s="66"/>
    </row>
    <row r="1631" spans="1:12" x14ac:dyDescent="0.2">
      <c r="A1631" s="41"/>
      <c r="B1631" s="2"/>
      <c r="E1631" s="279"/>
      <c r="F1631" s="280"/>
      <c r="G1631" s="45"/>
      <c r="H1631" s="45"/>
      <c r="I1631" s="278"/>
      <c r="J1631" s="45"/>
      <c r="K1631" s="66"/>
      <c r="L1631" s="66"/>
    </row>
    <row r="1632" spans="1:12" x14ac:dyDescent="0.2">
      <c r="A1632" s="41"/>
      <c r="B1632" s="2"/>
      <c r="E1632" s="279"/>
      <c r="F1632" s="280"/>
      <c r="G1632" s="45"/>
      <c r="H1632" s="45"/>
      <c r="I1632" s="278"/>
      <c r="J1632" s="45"/>
      <c r="K1632" s="66"/>
      <c r="L1632" s="66"/>
    </row>
    <row r="1633" spans="1:12" x14ac:dyDescent="0.2">
      <c r="A1633" s="41"/>
      <c r="B1633" s="2"/>
      <c r="E1633" s="279"/>
      <c r="F1633" s="280"/>
      <c r="G1633" s="45"/>
      <c r="H1633" s="45"/>
      <c r="I1633" s="278"/>
      <c r="J1633" s="45"/>
      <c r="K1633" s="66"/>
      <c r="L1633" s="66"/>
    </row>
    <row r="1634" spans="1:12" x14ac:dyDescent="0.2">
      <c r="A1634" s="41"/>
      <c r="B1634" s="2"/>
      <c r="E1634" s="279"/>
      <c r="F1634" s="280"/>
      <c r="G1634" s="45"/>
      <c r="H1634" s="45"/>
      <c r="I1634" s="278"/>
      <c r="J1634" s="45"/>
      <c r="K1634" s="66"/>
      <c r="L1634" s="66"/>
    </row>
    <row r="1635" spans="1:12" x14ac:dyDescent="0.2">
      <c r="A1635" s="41"/>
      <c r="B1635" s="2"/>
      <c r="E1635" s="279"/>
      <c r="F1635" s="280"/>
      <c r="G1635" s="45"/>
      <c r="H1635" s="45"/>
      <c r="I1635" s="278"/>
      <c r="J1635" s="45"/>
      <c r="K1635" s="66"/>
      <c r="L1635" s="66"/>
    </row>
    <row r="1636" spans="1:12" x14ac:dyDescent="0.2">
      <c r="A1636" s="41"/>
      <c r="B1636" s="2"/>
      <c r="E1636" s="279"/>
      <c r="F1636" s="280"/>
      <c r="G1636" s="45"/>
      <c r="H1636" s="45"/>
      <c r="I1636" s="278"/>
      <c r="J1636" s="45"/>
      <c r="K1636" s="66"/>
      <c r="L1636" s="66"/>
    </row>
    <row r="1637" spans="1:12" x14ac:dyDescent="0.2">
      <c r="A1637" s="41"/>
      <c r="B1637" s="2"/>
      <c r="E1637" s="279"/>
      <c r="F1637" s="280"/>
      <c r="G1637" s="45"/>
      <c r="H1637" s="45"/>
      <c r="I1637" s="278"/>
      <c r="J1637" s="45"/>
      <c r="K1637" s="66"/>
      <c r="L1637" s="66"/>
    </row>
    <row r="1638" spans="1:12" x14ac:dyDescent="0.2">
      <c r="A1638" s="41"/>
      <c r="B1638" s="2"/>
      <c r="E1638" s="279"/>
      <c r="F1638" s="280"/>
      <c r="G1638" s="45"/>
      <c r="H1638" s="45"/>
      <c r="I1638" s="278"/>
      <c r="J1638" s="45"/>
      <c r="K1638" s="66"/>
      <c r="L1638" s="66"/>
    </row>
    <row r="1639" spans="1:12" x14ac:dyDescent="0.2">
      <c r="A1639" s="41"/>
      <c r="B1639" s="2"/>
      <c r="E1639" s="279"/>
      <c r="F1639" s="280"/>
      <c r="G1639" s="45"/>
      <c r="H1639" s="45"/>
      <c r="I1639" s="278"/>
      <c r="J1639" s="45"/>
      <c r="K1639" s="66"/>
      <c r="L1639" s="66"/>
    </row>
    <row r="1640" spans="1:12" x14ac:dyDescent="0.2">
      <c r="A1640" s="41"/>
      <c r="B1640" s="2"/>
      <c r="E1640" s="279"/>
      <c r="F1640" s="280"/>
      <c r="G1640" s="45"/>
      <c r="H1640" s="45"/>
      <c r="I1640" s="278"/>
      <c r="J1640" s="45"/>
      <c r="K1640" s="66"/>
      <c r="L1640" s="66"/>
    </row>
    <row r="1641" spans="1:12" x14ac:dyDescent="0.2">
      <c r="A1641" s="41"/>
      <c r="B1641" s="2"/>
      <c r="E1641" s="279"/>
      <c r="F1641" s="280"/>
      <c r="G1641" s="45"/>
      <c r="H1641" s="45"/>
      <c r="I1641" s="278"/>
      <c r="J1641" s="45"/>
      <c r="K1641" s="66"/>
      <c r="L1641" s="66"/>
    </row>
    <row r="1642" spans="1:12" x14ac:dyDescent="0.2">
      <c r="A1642" s="41"/>
      <c r="B1642" s="2"/>
      <c r="E1642" s="279"/>
      <c r="F1642" s="280"/>
      <c r="G1642" s="45"/>
      <c r="H1642" s="45"/>
      <c r="I1642" s="278"/>
      <c r="J1642" s="45"/>
      <c r="K1642" s="66"/>
      <c r="L1642" s="66"/>
    </row>
    <row r="1643" spans="1:12" x14ac:dyDescent="0.2">
      <c r="A1643" s="41"/>
      <c r="B1643" s="2"/>
      <c r="E1643" s="279"/>
      <c r="F1643" s="280"/>
      <c r="G1643" s="45"/>
      <c r="H1643" s="45"/>
      <c r="I1643" s="278"/>
      <c r="J1643" s="45"/>
      <c r="K1643" s="66"/>
      <c r="L1643" s="66"/>
    </row>
    <row r="1644" spans="1:12" x14ac:dyDescent="0.2">
      <c r="A1644" s="41"/>
      <c r="B1644" s="2"/>
      <c r="E1644" s="279"/>
      <c r="F1644" s="280"/>
      <c r="G1644" s="45"/>
      <c r="H1644" s="45"/>
      <c r="I1644" s="278"/>
      <c r="J1644" s="45"/>
      <c r="K1644" s="66"/>
      <c r="L1644" s="66"/>
    </row>
    <row r="1645" spans="1:12" x14ac:dyDescent="0.2">
      <c r="A1645" s="41"/>
      <c r="B1645" s="2"/>
      <c r="E1645" s="279"/>
      <c r="F1645" s="280"/>
      <c r="G1645" s="45"/>
      <c r="H1645" s="45"/>
      <c r="I1645" s="278"/>
      <c r="J1645" s="45"/>
      <c r="K1645" s="66"/>
      <c r="L1645" s="66"/>
    </row>
    <row r="1646" spans="1:12" x14ac:dyDescent="0.2">
      <c r="A1646" s="41"/>
      <c r="B1646" s="2"/>
      <c r="E1646" s="279"/>
      <c r="F1646" s="280"/>
      <c r="G1646" s="45"/>
      <c r="H1646" s="45"/>
      <c r="I1646" s="278"/>
      <c r="J1646" s="45"/>
      <c r="K1646" s="66"/>
      <c r="L1646" s="66"/>
    </row>
    <row r="1647" spans="1:12" x14ac:dyDescent="0.2">
      <c r="A1647" s="41"/>
      <c r="B1647" s="2"/>
      <c r="E1647" s="279"/>
      <c r="F1647" s="280"/>
      <c r="G1647" s="45"/>
      <c r="H1647" s="45"/>
      <c r="I1647" s="278"/>
      <c r="J1647" s="45"/>
      <c r="K1647" s="66"/>
      <c r="L1647" s="66"/>
    </row>
    <row r="1648" spans="1:12" x14ac:dyDescent="0.2">
      <c r="A1648" s="41"/>
      <c r="B1648" s="2"/>
      <c r="E1648" s="279"/>
      <c r="F1648" s="280"/>
      <c r="G1648" s="45"/>
      <c r="H1648" s="45"/>
      <c r="I1648" s="278"/>
      <c r="J1648" s="45"/>
      <c r="K1648" s="66"/>
      <c r="L1648" s="66"/>
    </row>
    <row r="1649" spans="1:12" x14ac:dyDescent="0.2">
      <c r="A1649" s="41"/>
      <c r="B1649" s="2"/>
      <c r="E1649" s="279"/>
      <c r="F1649" s="280"/>
      <c r="G1649" s="45"/>
      <c r="H1649" s="45"/>
      <c r="I1649" s="278"/>
      <c r="J1649" s="45"/>
      <c r="K1649" s="66"/>
      <c r="L1649" s="66"/>
    </row>
    <row r="1650" spans="1:12" x14ac:dyDescent="0.2">
      <c r="A1650" s="41"/>
      <c r="B1650" s="2"/>
      <c r="E1650" s="279"/>
      <c r="F1650" s="280"/>
      <c r="G1650" s="45"/>
      <c r="H1650" s="45"/>
      <c r="I1650" s="278"/>
      <c r="J1650" s="45"/>
      <c r="K1650" s="66"/>
      <c r="L1650" s="66"/>
    </row>
    <row r="1651" spans="1:12" x14ac:dyDescent="0.2">
      <c r="A1651" s="41"/>
      <c r="B1651" s="2"/>
      <c r="E1651" s="279"/>
      <c r="F1651" s="280"/>
      <c r="G1651" s="45"/>
      <c r="H1651" s="45"/>
      <c r="I1651" s="278"/>
      <c r="J1651" s="45"/>
      <c r="K1651" s="66"/>
      <c r="L1651" s="66"/>
    </row>
    <row r="1652" spans="1:12" x14ac:dyDescent="0.2">
      <c r="A1652" s="41"/>
      <c r="B1652" s="2"/>
      <c r="E1652" s="279"/>
      <c r="F1652" s="280"/>
      <c r="G1652" s="45"/>
      <c r="H1652" s="45"/>
      <c r="I1652" s="278"/>
      <c r="J1652" s="45"/>
      <c r="K1652" s="66"/>
      <c r="L1652" s="66"/>
    </row>
    <row r="1653" spans="1:12" x14ac:dyDescent="0.2">
      <c r="A1653" s="41"/>
      <c r="B1653" s="2"/>
      <c r="E1653" s="279"/>
      <c r="F1653" s="280"/>
      <c r="G1653" s="45"/>
      <c r="H1653" s="45"/>
      <c r="I1653" s="278"/>
      <c r="J1653" s="45"/>
      <c r="K1653" s="66"/>
      <c r="L1653" s="66"/>
    </row>
    <row r="1654" spans="1:12" x14ac:dyDescent="0.2">
      <c r="A1654" s="41"/>
      <c r="B1654" s="2"/>
      <c r="E1654" s="279"/>
      <c r="F1654" s="280"/>
      <c r="G1654" s="45"/>
      <c r="H1654" s="45"/>
      <c r="I1654" s="278"/>
      <c r="J1654" s="45"/>
      <c r="K1654" s="66"/>
      <c r="L1654" s="66"/>
    </row>
    <row r="1655" spans="1:12" x14ac:dyDescent="0.2">
      <c r="A1655" s="41"/>
      <c r="B1655" s="2"/>
      <c r="E1655" s="279"/>
      <c r="F1655" s="280"/>
      <c r="G1655" s="45"/>
      <c r="H1655" s="45"/>
      <c r="I1655" s="278"/>
      <c r="J1655" s="45"/>
      <c r="K1655" s="66"/>
      <c r="L1655" s="66"/>
    </row>
    <row r="1656" spans="1:12" x14ac:dyDescent="0.2">
      <c r="A1656" s="41"/>
      <c r="B1656" s="2"/>
      <c r="E1656" s="279"/>
      <c r="F1656" s="280"/>
      <c r="G1656" s="45"/>
      <c r="H1656" s="45"/>
      <c r="I1656" s="278"/>
      <c r="J1656" s="45"/>
      <c r="K1656" s="66"/>
      <c r="L1656" s="66"/>
    </row>
    <row r="1657" spans="1:12" x14ac:dyDescent="0.2">
      <c r="A1657" s="41"/>
      <c r="B1657" s="2"/>
      <c r="E1657" s="279"/>
      <c r="F1657" s="280"/>
      <c r="G1657" s="45"/>
      <c r="H1657" s="45"/>
      <c r="I1657" s="278"/>
      <c r="J1657" s="45"/>
      <c r="K1657" s="66"/>
      <c r="L1657" s="66"/>
    </row>
    <row r="1658" spans="1:12" x14ac:dyDescent="0.2">
      <c r="A1658" s="41"/>
      <c r="B1658" s="2"/>
      <c r="E1658" s="279"/>
      <c r="F1658" s="280"/>
      <c r="G1658" s="45"/>
      <c r="H1658" s="45"/>
      <c r="I1658" s="278"/>
      <c r="J1658" s="45"/>
      <c r="K1658" s="66"/>
      <c r="L1658" s="66"/>
    </row>
    <row r="1659" spans="1:12" x14ac:dyDescent="0.2">
      <c r="A1659" s="41"/>
      <c r="B1659" s="2"/>
      <c r="E1659" s="279"/>
      <c r="F1659" s="280"/>
      <c r="G1659" s="45"/>
      <c r="H1659" s="45"/>
      <c r="I1659" s="278"/>
      <c r="J1659" s="45"/>
      <c r="K1659" s="66"/>
      <c r="L1659" s="66"/>
    </row>
    <row r="1660" spans="1:12" x14ac:dyDescent="0.2">
      <c r="A1660" s="41"/>
      <c r="B1660" s="2"/>
      <c r="E1660" s="279"/>
      <c r="F1660" s="280"/>
      <c r="G1660" s="45"/>
      <c r="H1660" s="45"/>
      <c r="I1660" s="278"/>
      <c r="J1660" s="45"/>
      <c r="K1660" s="66"/>
      <c r="L1660" s="66"/>
    </row>
    <row r="1661" spans="1:12" x14ac:dyDescent="0.2">
      <c r="A1661" s="41"/>
      <c r="B1661" s="2"/>
      <c r="E1661" s="279"/>
      <c r="F1661" s="280"/>
      <c r="G1661" s="45"/>
      <c r="H1661" s="45"/>
      <c r="I1661" s="278"/>
      <c r="J1661" s="45"/>
      <c r="K1661" s="66"/>
      <c r="L1661" s="66"/>
    </row>
    <row r="1662" spans="1:12" x14ac:dyDescent="0.2">
      <c r="A1662" s="41"/>
      <c r="B1662" s="2"/>
      <c r="E1662" s="279"/>
      <c r="F1662" s="280"/>
      <c r="G1662" s="45"/>
      <c r="H1662" s="45"/>
      <c r="I1662" s="278"/>
      <c r="J1662" s="45"/>
      <c r="K1662" s="66"/>
      <c r="L1662" s="66"/>
    </row>
    <row r="1663" spans="1:12" x14ac:dyDescent="0.2">
      <c r="A1663" s="41"/>
      <c r="B1663" s="2"/>
      <c r="E1663" s="279"/>
      <c r="F1663" s="280"/>
      <c r="G1663" s="45"/>
      <c r="H1663" s="45"/>
      <c r="I1663" s="278"/>
      <c r="J1663" s="45"/>
      <c r="K1663" s="66"/>
      <c r="L1663" s="66"/>
    </row>
    <row r="1664" spans="1:12" x14ac:dyDescent="0.2">
      <c r="A1664" s="41"/>
      <c r="B1664" s="2"/>
      <c r="E1664" s="279"/>
      <c r="F1664" s="280"/>
      <c r="G1664" s="45"/>
      <c r="H1664" s="45"/>
      <c r="I1664" s="278"/>
      <c r="J1664" s="45"/>
      <c r="K1664" s="66"/>
      <c r="L1664" s="66"/>
    </row>
    <row r="1665" spans="1:12" x14ac:dyDescent="0.2">
      <c r="A1665" s="41"/>
      <c r="B1665" s="2"/>
      <c r="E1665" s="279"/>
      <c r="F1665" s="280"/>
      <c r="G1665" s="45"/>
      <c r="H1665" s="45"/>
      <c r="I1665" s="278"/>
      <c r="J1665" s="45"/>
      <c r="K1665" s="66"/>
      <c r="L1665" s="66"/>
    </row>
    <row r="1666" spans="1:12" x14ac:dyDescent="0.2">
      <c r="A1666" s="41"/>
      <c r="B1666" s="2"/>
      <c r="E1666" s="279"/>
      <c r="F1666" s="280"/>
      <c r="G1666" s="45"/>
      <c r="H1666" s="45"/>
      <c r="I1666" s="278"/>
      <c r="J1666" s="45"/>
      <c r="K1666" s="66"/>
      <c r="L1666" s="66"/>
    </row>
    <row r="1667" spans="1:12" x14ac:dyDescent="0.2">
      <c r="A1667" s="41"/>
      <c r="B1667" s="2"/>
      <c r="E1667" s="279"/>
      <c r="F1667" s="280"/>
      <c r="G1667" s="45"/>
      <c r="H1667" s="45"/>
      <c r="I1667" s="278"/>
      <c r="J1667" s="45"/>
      <c r="K1667" s="66"/>
      <c r="L1667" s="66"/>
    </row>
    <row r="1668" spans="1:12" x14ac:dyDescent="0.2">
      <c r="A1668" s="41"/>
      <c r="B1668" s="2"/>
      <c r="E1668" s="279"/>
      <c r="F1668" s="280"/>
      <c r="G1668" s="45"/>
      <c r="H1668" s="45"/>
      <c r="I1668" s="278"/>
      <c r="J1668" s="45"/>
      <c r="K1668" s="66"/>
      <c r="L1668" s="66"/>
    </row>
    <row r="1669" spans="1:12" x14ac:dyDescent="0.2">
      <c r="A1669" s="41"/>
      <c r="B1669" s="2"/>
      <c r="E1669" s="279"/>
      <c r="F1669" s="280"/>
      <c r="G1669" s="45"/>
      <c r="H1669" s="45"/>
      <c r="I1669" s="278"/>
      <c r="J1669" s="45"/>
      <c r="K1669" s="66"/>
      <c r="L1669" s="66"/>
    </row>
    <row r="1670" spans="1:12" x14ac:dyDescent="0.2">
      <c r="A1670" s="41"/>
      <c r="B1670" s="2"/>
      <c r="E1670" s="279"/>
      <c r="F1670" s="280"/>
      <c r="G1670" s="45"/>
      <c r="H1670" s="45"/>
      <c r="I1670" s="278"/>
      <c r="J1670" s="45"/>
      <c r="K1670" s="66"/>
      <c r="L1670" s="66"/>
    </row>
    <row r="1671" spans="1:12" x14ac:dyDescent="0.2">
      <c r="A1671" s="41"/>
      <c r="B1671" s="2"/>
      <c r="E1671" s="279"/>
      <c r="F1671" s="280"/>
      <c r="G1671" s="45"/>
      <c r="H1671" s="45"/>
      <c r="I1671" s="278"/>
      <c r="J1671" s="45"/>
      <c r="K1671" s="66"/>
      <c r="L1671" s="66"/>
    </row>
    <row r="1672" spans="1:12" x14ac:dyDescent="0.2">
      <c r="A1672" s="41"/>
      <c r="B1672" s="2"/>
      <c r="E1672" s="279"/>
      <c r="F1672" s="280"/>
      <c r="G1672" s="45"/>
      <c r="H1672" s="45"/>
      <c r="I1672" s="278"/>
      <c r="J1672" s="45"/>
      <c r="K1672" s="66"/>
      <c r="L1672" s="66"/>
    </row>
    <row r="1673" spans="1:12" x14ac:dyDescent="0.2">
      <c r="A1673" s="41"/>
      <c r="B1673" s="2"/>
      <c r="E1673" s="279"/>
      <c r="F1673" s="280"/>
      <c r="G1673" s="45"/>
      <c r="H1673" s="45"/>
      <c r="I1673" s="278"/>
      <c r="J1673" s="45"/>
      <c r="K1673" s="66"/>
      <c r="L1673" s="66"/>
    </row>
    <row r="1674" spans="1:12" x14ac:dyDescent="0.2">
      <c r="A1674" s="41"/>
      <c r="B1674" s="2"/>
      <c r="E1674" s="279"/>
      <c r="F1674" s="280"/>
      <c r="G1674" s="45"/>
      <c r="H1674" s="45"/>
      <c r="I1674" s="278"/>
      <c r="J1674" s="45"/>
      <c r="K1674" s="66"/>
      <c r="L1674" s="66"/>
    </row>
    <row r="1675" spans="1:12" x14ac:dyDescent="0.2">
      <c r="A1675" s="41"/>
      <c r="B1675" s="2"/>
      <c r="E1675" s="279"/>
      <c r="F1675" s="280"/>
      <c r="G1675" s="45"/>
      <c r="H1675" s="45"/>
      <c r="I1675" s="278"/>
      <c r="J1675" s="45"/>
      <c r="K1675" s="66"/>
      <c r="L1675" s="66"/>
    </row>
    <row r="1676" spans="1:12" x14ac:dyDescent="0.2">
      <c r="A1676" s="41"/>
      <c r="B1676" s="2"/>
      <c r="E1676" s="279"/>
      <c r="F1676" s="280"/>
      <c r="G1676" s="45"/>
      <c r="H1676" s="45"/>
      <c r="I1676" s="278"/>
      <c r="J1676" s="45"/>
      <c r="K1676" s="66"/>
      <c r="L1676" s="66"/>
    </row>
    <row r="1677" spans="1:12" x14ac:dyDescent="0.2">
      <c r="A1677" s="41"/>
      <c r="B1677" s="2"/>
      <c r="E1677" s="279"/>
      <c r="F1677" s="280"/>
      <c r="G1677" s="45"/>
      <c r="H1677" s="45"/>
      <c r="I1677" s="278"/>
      <c r="J1677" s="45"/>
      <c r="K1677" s="66"/>
      <c r="L1677" s="66"/>
    </row>
    <row r="1678" spans="1:12" x14ac:dyDescent="0.2">
      <c r="A1678" s="41"/>
      <c r="B1678" s="2"/>
      <c r="E1678" s="279"/>
      <c r="F1678" s="280"/>
      <c r="G1678" s="45"/>
      <c r="H1678" s="45"/>
      <c r="I1678" s="278"/>
      <c r="J1678" s="45"/>
      <c r="K1678" s="66"/>
      <c r="L1678" s="66"/>
    </row>
    <row r="1679" spans="1:12" x14ac:dyDescent="0.2">
      <c r="A1679" s="41"/>
      <c r="B1679" s="2"/>
      <c r="E1679" s="279"/>
      <c r="F1679" s="280"/>
      <c r="G1679" s="45"/>
      <c r="H1679" s="45"/>
      <c r="I1679" s="278"/>
      <c r="J1679" s="45"/>
      <c r="K1679" s="66"/>
      <c r="L1679" s="66"/>
    </row>
    <row r="1680" spans="1:12" x14ac:dyDescent="0.2">
      <c r="A1680" s="41"/>
      <c r="B1680" s="2"/>
      <c r="E1680" s="279"/>
      <c r="F1680" s="280"/>
      <c r="G1680" s="45"/>
      <c r="H1680" s="45"/>
      <c r="I1680" s="278"/>
      <c r="J1680" s="45"/>
      <c r="K1680" s="66"/>
      <c r="L1680" s="66"/>
    </row>
    <row r="1681" spans="1:12" x14ac:dyDescent="0.2">
      <c r="A1681" s="41"/>
      <c r="B1681" s="2"/>
      <c r="E1681" s="279"/>
      <c r="F1681" s="280"/>
      <c r="G1681" s="45"/>
      <c r="H1681" s="45"/>
      <c r="I1681" s="278"/>
      <c r="J1681" s="45"/>
      <c r="K1681" s="66"/>
      <c r="L1681" s="66"/>
    </row>
    <row r="1682" spans="1:12" x14ac:dyDescent="0.2">
      <c r="A1682" s="41"/>
      <c r="B1682" s="2"/>
      <c r="E1682" s="279"/>
      <c r="F1682" s="280"/>
      <c r="G1682" s="45"/>
      <c r="H1682" s="45"/>
      <c r="I1682" s="278"/>
      <c r="J1682" s="45"/>
      <c r="K1682" s="66"/>
      <c r="L1682" s="66"/>
    </row>
    <row r="1683" spans="1:12" x14ac:dyDescent="0.2">
      <c r="A1683" s="41"/>
      <c r="B1683" s="2"/>
      <c r="E1683" s="279"/>
      <c r="F1683" s="280"/>
      <c r="G1683" s="45"/>
      <c r="H1683" s="45"/>
      <c r="I1683" s="278"/>
      <c r="J1683" s="45"/>
      <c r="K1683" s="66"/>
      <c r="L1683" s="66"/>
    </row>
    <row r="1684" spans="1:12" x14ac:dyDescent="0.2">
      <c r="A1684" s="41"/>
      <c r="B1684" s="2"/>
      <c r="E1684" s="279"/>
      <c r="F1684" s="280"/>
      <c r="G1684" s="45"/>
      <c r="H1684" s="45"/>
      <c r="I1684" s="278"/>
      <c r="J1684" s="45"/>
      <c r="K1684" s="66"/>
      <c r="L1684" s="66"/>
    </row>
    <row r="1685" spans="1:12" x14ac:dyDescent="0.2">
      <c r="A1685" s="41"/>
      <c r="B1685" s="2"/>
      <c r="E1685" s="279"/>
      <c r="F1685" s="280"/>
      <c r="G1685" s="45"/>
      <c r="H1685" s="45"/>
      <c r="I1685" s="278"/>
      <c r="J1685" s="45"/>
      <c r="K1685" s="66"/>
      <c r="L1685" s="66"/>
    </row>
    <row r="1686" spans="1:12" x14ac:dyDescent="0.2">
      <c r="A1686" s="41"/>
      <c r="B1686" s="2"/>
      <c r="E1686" s="279"/>
      <c r="F1686" s="280"/>
      <c r="G1686" s="45"/>
      <c r="H1686" s="45"/>
      <c r="I1686" s="278"/>
      <c r="J1686" s="45"/>
      <c r="K1686" s="66"/>
      <c r="L1686" s="66"/>
    </row>
    <row r="1687" spans="1:12" x14ac:dyDescent="0.2">
      <c r="A1687" s="41"/>
      <c r="B1687" s="2"/>
      <c r="E1687" s="279"/>
      <c r="F1687" s="280"/>
      <c r="G1687" s="45"/>
      <c r="H1687" s="45"/>
      <c r="I1687" s="278"/>
      <c r="J1687" s="45"/>
      <c r="K1687" s="66"/>
      <c r="L1687" s="66"/>
    </row>
    <row r="1688" spans="1:12" x14ac:dyDescent="0.2">
      <c r="A1688" s="41"/>
      <c r="B1688" s="2"/>
      <c r="E1688" s="279"/>
      <c r="F1688" s="280"/>
      <c r="G1688" s="45"/>
      <c r="H1688" s="45"/>
      <c r="I1688" s="278"/>
      <c r="J1688" s="45"/>
      <c r="K1688" s="66"/>
      <c r="L1688" s="66"/>
    </row>
    <row r="1689" spans="1:12" x14ac:dyDescent="0.2">
      <c r="A1689" s="41"/>
      <c r="B1689" s="2"/>
      <c r="E1689" s="279"/>
      <c r="F1689" s="280"/>
      <c r="G1689" s="45"/>
      <c r="H1689" s="45"/>
      <c r="I1689" s="278"/>
      <c r="J1689" s="45"/>
      <c r="K1689" s="66"/>
      <c r="L1689" s="66"/>
    </row>
    <row r="1690" spans="1:12" x14ac:dyDescent="0.2">
      <c r="A1690" s="41"/>
      <c r="B1690" s="2"/>
      <c r="E1690" s="279"/>
      <c r="F1690" s="280"/>
      <c r="G1690" s="45"/>
      <c r="H1690" s="45"/>
      <c r="I1690" s="278"/>
      <c r="J1690" s="45"/>
      <c r="K1690" s="66"/>
      <c r="L1690" s="66"/>
    </row>
    <row r="1691" spans="1:12" x14ac:dyDescent="0.2">
      <c r="A1691" s="41"/>
      <c r="B1691" s="2"/>
      <c r="E1691" s="279"/>
      <c r="F1691" s="280"/>
      <c r="G1691" s="45"/>
      <c r="H1691" s="45"/>
      <c r="I1691" s="278"/>
      <c r="J1691" s="45"/>
      <c r="K1691" s="66"/>
      <c r="L1691" s="66"/>
    </row>
    <row r="1692" spans="1:12" x14ac:dyDescent="0.2">
      <c r="A1692" s="41"/>
      <c r="B1692" s="2"/>
      <c r="E1692" s="279"/>
      <c r="F1692" s="280"/>
      <c r="G1692" s="45"/>
      <c r="H1692" s="45"/>
      <c r="I1692" s="278"/>
      <c r="J1692" s="45"/>
      <c r="K1692" s="66"/>
      <c r="L1692" s="66"/>
    </row>
    <row r="1693" spans="1:12" x14ac:dyDescent="0.2">
      <c r="A1693" s="41"/>
      <c r="B1693" s="2"/>
      <c r="E1693" s="279"/>
      <c r="F1693" s="280"/>
      <c r="G1693" s="45"/>
      <c r="H1693" s="45"/>
      <c r="I1693" s="278"/>
      <c r="J1693" s="45"/>
      <c r="K1693" s="66"/>
      <c r="L1693" s="66"/>
    </row>
    <row r="1694" spans="1:12" x14ac:dyDescent="0.2">
      <c r="A1694" s="41"/>
      <c r="B1694" s="2"/>
      <c r="E1694" s="279"/>
      <c r="F1694" s="280"/>
      <c r="G1694" s="45"/>
      <c r="H1694" s="45"/>
      <c r="I1694" s="278"/>
      <c r="J1694" s="45"/>
      <c r="K1694" s="66"/>
      <c r="L1694" s="66"/>
    </row>
    <row r="1695" spans="1:12" x14ac:dyDescent="0.2">
      <c r="A1695" s="41"/>
      <c r="B1695" s="2"/>
      <c r="E1695" s="279"/>
      <c r="F1695" s="280"/>
      <c r="G1695" s="45"/>
      <c r="H1695" s="45"/>
      <c r="I1695" s="278"/>
      <c r="J1695" s="45"/>
      <c r="K1695" s="66"/>
      <c r="L1695" s="66"/>
    </row>
    <row r="1696" spans="1:12" x14ac:dyDescent="0.2">
      <c r="A1696" s="41"/>
      <c r="B1696" s="2"/>
      <c r="E1696" s="279"/>
      <c r="F1696" s="280"/>
      <c r="G1696" s="45"/>
      <c r="H1696" s="45"/>
      <c r="I1696" s="278"/>
      <c r="J1696" s="45"/>
      <c r="K1696" s="66"/>
      <c r="L1696" s="66"/>
    </row>
    <row r="1697" spans="1:12" x14ac:dyDescent="0.2">
      <c r="A1697" s="41"/>
      <c r="B1697" s="2"/>
      <c r="E1697" s="279"/>
      <c r="F1697" s="280"/>
      <c r="G1697" s="45"/>
      <c r="H1697" s="45"/>
      <c r="I1697" s="278"/>
      <c r="J1697" s="45"/>
      <c r="K1697" s="66"/>
      <c r="L1697" s="66"/>
    </row>
    <row r="1698" spans="1:12" x14ac:dyDescent="0.2">
      <c r="A1698" s="41"/>
      <c r="B1698" s="2"/>
      <c r="E1698" s="279"/>
      <c r="F1698" s="280"/>
      <c r="G1698" s="45"/>
      <c r="H1698" s="45"/>
      <c r="I1698" s="278"/>
      <c r="J1698" s="45"/>
      <c r="K1698" s="66"/>
      <c r="L1698" s="66"/>
    </row>
    <row r="1699" spans="1:12" x14ac:dyDescent="0.2">
      <c r="A1699" s="41"/>
      <c r="B1699" s="2"/>
      <c r="E1699" s="279"/>
      <c r="F1699" s="280"/>
      <c r="G1699" s="45"/>
      <c r="H1699" s="45"/>
      <c r="I1699" s="278"/>
      <c r="J1699" s="45"/>
      <c r="K1699" s="66"/>
      <c r="L1699" s="66"/>
    </row>
    <row r="1700" spans="1:12" x14ac:dyDescent="0.2">
      <c r="A1700" s="41"/>
      <c r="B1700" s="2"/>
      <c r="E1700" s="279"/>
      <c r="F1700" s="280"/>
      <c r="G1700" s="45"/>
      <c r="H1700" s="45"/>
      <c r="I1700" s="278"/>
      <c r="J1700" s="45"/>
      <c r="K1700" s="66"/>
      <c r="L1700" s="66"/>
    </row>
    <row r="1701" spans="1:12" x14ac:dyDescent="0.2">
      <c r="A1701" s="41"/>
      <c r="B1701" s="2"/>
      <c r="E1701" s="279"/>
      <c r="F1701" s="280"/>
      <c r="G1701" s="45"/>
      <c r="H1701" s="45"/>
      <c r="I1701" s="278"/>
      <c r="J1701" s="45"/>
      <c r="K1701" s="66"/>
      <c r="L1701" s="66"/>
    </row>
    <row r="1702" spans="1:12" x14ac:dyDescent="0.2">
      <c r="A1702" s="41"/>
      <c r="B1702" s="2"/>
      <c r="E1702" s="279"/>
      <c r="F1702" s="280"/>
      <c r="G1702" s="45"/>
      <c r="H1702" s="45"/>
      <c r="I1702" s="278"/>
      <c r="J1702" s="45"/>
      <c r="K1702" s="66"/>
      <c r="L1702" s="66"/>
    </row>
    <row r="1703" spans="1:12" x14ac:dyDescent="0.2">
      <c r="A1703" s="41"/>
      <c r="B1703" s="2"/>
      <c r="E1703" s="279"/>
      <c r="F1703" s="280"/>
      <c r="G1703" s="45"/>
      <c r="H1703" s="45"/>
      <c r="I1703" s="278"/>
      <c r="J1703" s="45"/>
      <c r="K1703" s="66"/>
      <c r="L1703" s="66"/>
    </row>
    <row r="1704" spans="1:12" x14ac:dyDescent="0.2">
      <c r="A1704" s="41"/>
      <c r="B1704" s="2"/>
      <c r="E1704" s="279"/>
      <c r="F1704" s="280"/>
      <c r="G1704" s="45"/>
      <c r="H1704" s="45"/>
      <c r="I1704" s="278"/>
      <c r="J1704" s="45"/>
      <c r="K1704" s="66"/>
      <c r="L1704" s="66"/>
    </row>
    <row r="1705" spans="1:12" x14ac:dyDescent="0.2">
      <c r="A1705" s="41"/>
      <c r="B1705" s="2"/>
      <c r="E1705" s="279"/>
      <c r="F1705" s="280"/>
      <c r="G1705" s="45"/>
      <c r="H1705" s="45"/>
      <c r="I1705" s="278"/>
      <c r="J1705" s="45"/>
      <c r="K1705" s="66"/>
      <c r="L1705" s="66"/>
    </row>
    <row r="1706" spans="1:12" x14ac:dyDescent="0.2">
      <c r="A1706" s="41"/>
      <c r="B1706" s="2"/>
      <c r="E1706" s="279"/>
      <c r="F1706" s="280"/>
      <c r="G1706" s="45"/>
      <c r="H1706" s="45"/>
      <c r="I1706" s="278"/>
      <c r="J1706" s="45"/>
      <c r="K1706" s="66"/>
      <c r="L1706" s="66"/>
    </row>
    <row r="1707" spans="1:12" x14ac:dyDescent="0.2">
      <c r="A1707" s="41"/>
      <c r="B1707" s="2"/>
      <c r="E1707" s="279"/>
      <c r="F1707" s="280"/>
      <c r="G1707" s="45"/>
      <c r="H1707" s="45"/>
      <c r="I1707" s="278"/>
      <c r="J1707" s="45"/>
      <c r="K1707" s="66"/>
      <c r="L1707" s="66"/>
    </row>
    <row r="1708" spans="1:12" x14ac:dyDescent="0.2">
      <c r="A1708" s="41"/>
      <c r="B1708" s="2"/>
      <c r="E1708" s="279"/>
      <c r="F1708" s="280"/>
      <c r="G1708" s="45"/>
      <c r="H1708" s="45"/>
      <c r="I1708" s="278"/>
      <c r="J1708" s="45"/>
      <c r="K1708" s="66"/>
      <c r="L1708" s="66"/>
    </row>
    <row r="1709" spans="1:12" x14ac:dyDescent="0.2">
      <c r="A1709" s="41"/>
      <c r="B1709" s="2"/>
      <c r="E1709" s="279"/>
      <c r="F1709" s="280"/>
      <c r="G1709" s="45"/>
      <c r="H1709" s="45"/>
      <c r="I1709" s="278"/>
      <c r="J1709" s="45"/>
      <c r="K1709" s="66"/>
      <c r="L1709" s="66"/>
    </row>
    <row r="1710" spans="1:12" x14ac:dyDescent="0.2">
      <c r="A1710" s="41"/>
      <c r="B1710" s="2"/>
      <c r="E1710" s="279"/>
      <c r="F1710" s="280"/>
      <c r="G1710" s="45"/>
      <c r="H1710" s="45"/>
      <c r="I1710" s="278"/>
      <c r="J1710" s="45"/>
      <c r="K1710" s="66"/>
      <c r="L1710" s="66"/>
    </row>
    <row r="1711" spans="1:12" x14ac:dyDescent="0.2">
      <c r="A1711" s="41"/>
      <c r="B1711" s="2"/>
      <c r="E1711" s="279"/>
      <c r="F1711" s="280"/>
      <c r="G1711" s="45"/>
      <c r="H1711" s="45"/>
      <c r="I1711" s="278"/>
      <c r="J1711" s="45"/>
      <c r="K1711" s="66"/>
      <c r="L1711" s="66"/>
    </row>
    <row r="1712" spans="1:12" x14ac:dyDescent="0.2">
      <c r="A1712" s="41"/>
      <c r="B1712" s="2"/>
      <c r="E1712" s="279"/>
      <c r="F1712" s="280"/>
      <c r="G1712" s="45"/>
      <c r="H1712" s="45"/>
      <c r="I1712" s="278"/>
      <c r="J1712" s="45"/>
      <c r="K1712" s="66"/>
      <c r="L1712" s="66"/>
    </row>
    <row r="1713" spans="1:12" x14ac:dyDescent="0.2">
      <c r="A1713" s="41"/>
      <c r="B1713" s="2"/>
      <c r="E1713" s="279"/>
      <c r="F1713" s="280"/>
      <c r="G1713" s="45"/>
      <c r="H1713" s="45"/>
      <c r="I1713" s="278"/>
      <c r="J1713" s="45"/>
      <c r="K1713" s="66"/>
      <c r="L1713" s="66"/>
    </row>
    <row r="1714" spans="1:12" x14ac:dyDescent="0.2">
      <c r="A1714" s="41"/>
      <c r="B1714" s="2"/>
      <c r="E1714" s="279"/>
      <c r="F1714" s="280"/>
      <c r="G1714" s="45"/>
      <c r="H1714" s="45"/>
      <c r="I1714" s="278"/>
      <c r="J1714" s="45"/>
      <c r="K1714" s="66"/>
      <c r="L1714" s="66"/>
    </row>
    <row r="1715" spans="1:12" x14ac:dyDescent="0.2">
      <c r="A1715" s="41"/>
      <c r="B1715" s="2"/>
      <c r="E1715" s="279"/>
      <c r="F1715" s="280"/>
      <c r="G1715" s="45"/>
      <c r="H1715" s="45"/>
      <c r="I1715" s="278"/>
      <c r="J1715" s="45"/>
      <c r="K1715" s="66"/>
      <c r="L1715" s="66"/>
    </row>
    <row r="1716" spans="1:12" x14ac:dyDescent="0.2">
      <c r="A1716" s="41"/>
      <c r="B1716" s="2"/>
      <c r="E1716" s="279"/>
      <c r="F1716" s="280"/>
      <c r="G1716" s="45"/>
      <c r="H1716" s="45"/>
      <c r="I1716" s="278"/>
      <c r="J1716" s="45"/>
      <c r="K1716" s="66"/>
      <c r="L1716" s="66"/>
    </row>
    <row r="1717" spans="1:12" x14ac:dyDescent="0.2">
      <c r="A1717" s="41"/>
      <c r="B1717" s="2"/>
      <c r="E1717" s="279"/>
      <c r="F1717" s="280"/>
      <c r="G1717" s="45"/>
      <c r="H1717" s="45"/>
      <c r="I1717" s="278"/>
      <c r="J1717" s="45"/>
      <c r="K1717" s="66"/>
      <c r="L1717" s="66"/>
    </row>
    <row r="1718" spans="1:12" x14ac:dyDescent="0.2">
      <c r="A1718" s="41"/>
      <c r="B1718" s="2"/>
      <c r="E1718" s="279"/>
      <c r="F1718" s="280"/>
      <c r="G1718" s="45"/>
      <c r="H1718" s="45"/>
      <c r="I1718" s="278"/>
      <c r="J1718" s="45"/>
      <c r="K1718" s="66"/>
      <c r="L1718" s="66"/>
    </row>
    <row r="1719" spans="1:12" x14ac:dyDescent="0.2">
      <c r="A1719" s="41"/>
      <c r="B1719" s="2"/>
      <c r="E1719" s="279"/>
      <c r="F1719" s="280"/>
      <c r="G1719" s="45"/>
      <c r="H1719" s="45"/>
      <c r="I1719" s="278"/>
      <c r="J1719" s="45"/>
      <c r="K1719" s="66"/>
      <c r="L1719" s="66"/>
    </row>
    <row r="1720" spans="1:12" x14ac:dyDescent="0.2">
      <c r="A1720" s="41"/>
      <c r="B1720" s="2"/>
      <c r="E1720" s="279"/>
      <c r="F1720" s="280"/>
      <c r="G1720" s="45"/>
      <c r="H1720" s="45"/>
      <c r="I1720" s="278"/>
      <c r="J1720" s="45"/>
      <c r="K1720" s="66"/>
      <c r="L1720" s="66"/>
    </row>
    <row r="1721" spans="1:12" x14ac:dyDescent="0.2">
      <c r="A1721" s="41"/>
      <c r="B1721" s="2"/>
      <c r="E1721" s="279"/>
      <c r="F1721" s="280"/>
      <c r="G1721" s="45"/>
      <c r="H1721" s="45"/>
      <c r="I1721" s="278"/>
      <c r="J1721" s="45"/>
      <c r="K1721" s="66"/>
      <c r="L1721" s="66"/>
    </row>
    <row r="1722" spans="1:12" x14ac:dyDescent="0.2">
      <c r="A1722" s="41"/>
      <c r="B1722" s="2"/>
      <c r="E1722" s="279"/>
      <c r="F1722" s="280"/>
      <c r="G1722" s="45"/>
      <c r="H1722" s="45"/>
      <c r="I1722" s="278"/>
      <c r="J1722" s="45"/>
      <c r="K1722" s="66"/>
      <c r="L1722" s="66"/>
    </row>
    <row r="1723" spans="1:12" x14ac:dyDescent="0.2">
      <c r="A1723" s="41"/>
      <c r="B1723" s="2"/>
      <c r="E1723" s="279"/>
      <c r="F1723" s="280"/>
      <c r="G1723" s="45"/>
      <c r="H1723" s="45"/>
      <c r="I1723" s="278"/>
      <c r="J1723" s="45"/>
      <c r="K1723" s="66"/>
      <c r="L1723" s="66"/>
    </row>
    <row r="1724" spans="1:12" x14ac:dyDescent="0.2">
      <c r="A1724" s="41"/>
      <c r="B1724" s="2"/>
      <c r="E1724" s="279"/>
      <c r="F1724" s="280"/>
      <c r="G1724" s="45"/>
      <c r="H1724" s="45"/>
      <c r="I1724" s="278"/>
      <c r="J1724" s="45"/>
      <c r="K1724" s="66"/>
      <c r="L1724" s="66"/>
    </row>
    <row r="1725" spans="1:12" x14ac:dyDescent="0.2">
      <c r="A1725" s="41"/>
      <c r="B1725" s="2"/>
      <c r="E1725" s="279"/>
      <c r="F1725" s="280"/>
      <c r="G1725" s="45"/>
      <c r="H1725" s="45"/>
      <c r="I1725" s="278"/>
      <c r="J1725" s="45"/>
      <c r="K1725" s="66"/>
      <c r="L1725" s="66"/>
    </row>
    <row r="1726" spans="1:12" x14ac:dyDescent="0.2">
      <c r="A1726" s="41"/>
      <c r="B1726" s="2"/>
      <c r="E1726" s="279"/>
      <c r="F1726" s="280"/>
      <c r="G1726" s="45"/>
      <c r="H1726" s="45"/>
      <c r="I1726" s="278"/>
      <c r="J1726" s="45"/>
      <c r="K1726" s="66"/>
      <c r="L1726" s="66"/>
    </row>
    <row r="1727" spans="1:12" x14ac:dyDescent="0.2">
      <c r="A1727" s="41"/>
      <c r="B1727" s="2"/>
      <c r="E1727" s="279"/>
      <c r="F1727" s="280"/>
      <c r="G1727" s="45"/>
      <c r="H1727" s="45"/>
      <c r="I1727" s="278"/>
      <c r="J1727" s="45"/>
      <c r="K1727" s="66"/>
      <c r="L1727" s="66"/>
    </row>
    <row r="1728" spans="1:12" x14ac:dyDescent="0.2">
      <c r="A1728" s="41"/>
      <c r="B1728" s="2"/>
      <c r="E1728" s="279"/>
      <c r="F1728" s="280"/>
      <c r="G1728" s="45"/>
      <c r="H1728" s="45"/>
      <c r="I1728" s="278"/>
      <c r="J1728" s="45"/>
      <c r="K1728" s="66"/>
      <c r="L1728" s="66"/>
    </row>
    <row r="1729" spans="1:12" x14ac:dyDescent="0.2">
      <c r="A1729" s="41"/>
      <c r="B1729" s="2"/>
      <c r="E1729" s="279"/>
      <c r="F1729" s="280"/>
      <c r="G1729" s="45"/>
      <c r="H1729" s="45"/>
      <c r="I1729" s="278"/>
      <c r="J1729" s="45"/>
      <c r="K1729" s="66"/>
      <c r="L1729" s="66"/>
    </row>
    <row r="1730" spans="1:12" x14ac:dyDescent="0.2">
      <c r="A1730" s="41"/>
      <c r="B1730" s="2"/>
      <c r="E1730" s="279"/>
      <c r="F1730" s="280"/>
      <c r="G1730" s="45"/>
      <c r="H1730" s="45"/>
      <c r="I1730" s="278"/>
      <c r="J1730" s="45"/>
      <c r="K1730" s="66"/>
      <c r="L1730" s="66"/>
    </row>
    <row r="1731" spans="1:12" x14ac:dyDescent="0.2">
      <c r="A1731" s="41"/>
      <c r="B1731" s="2"/>
      <c r="E1731" s="279"/>
      <c r="F1731" s="280"/>
      <c r="G1731" s="45"/>
      <c r="H1731" s="45"/>
      <c r="I1731" s="278"/>
      <c r="J1731" s="45"/>
      <c r="K1731" s="66"/>
      <c r="L1731" s="66"/>
    </row>
    <row r="1732" spans="1:12" x14ac:dyDescent="0.2">
      <c r="A1732" s="41"/>
      <c r="B1732" s="2"/>
      <c r="E1732" s="279"/>
      <c r="F1732" s="280"/>
      <c r="G1732" s="45"/>
      <c r="H1732" s="45"/>
      <c r="I1732" s="278"/>
      <c r="J1732" s="45"/>
      <c r="K1732" s="66"/>
      <c r="L1732" s="66"/>
    </row>
    <row r="1733" spans="1:12" x14ac:dyDescent="0.2">
      <c r="A1733" s="41"/>
      <c r="B1733" s="2"/>
      <c r="E1733" s="279"/>
      <c r="F1733" s="280"/>
      <c r="G1733" s="45"/>
      <c r="H1733" s="45"/>
      <c r="I1733" s="278"/>
      <c r="J1733" s="45"/>
      <c r="K1733" s="66"/>
      <c r="L1733" s="66"/>
    </row>
    <row r="1734" spans="1:12" x14ac:dyDescent="0.2">
      <c r="A1734" s="41"/>
      <c r="B1734" s="2"/>
      <c r="E1734" s="279"/>
      <c r="F1734" s="280"/>
      <c r="G1734" s="45"/>
      <c r="H1734" s="45"/>
      <c r="I1734" s="278"/>
      <c r="J1734" s="45"/>
      <c r="K1734" s="66"/>
      <c r="L1734" s="66"/>
    </row>
    <row r="1735" spans="1:12" x14ac:dyDescent="0.2">
      <c r="A1735" s="41"/>
      <c r="B1735" s="2"/>
      <c r="E1735" s="279"/>
      <c r="F1735" s="280"/>
      <c r="G1735" s="45"/>
      <c r="H1735" s="45"/>
      <c r="I1735" s="278"/>
      <c r="J1735" s="45"/>
      <c r="K1735" s="66"/>
      <c r="L1735" s="66"/>
    </row>
    <row r="1736" spans="1:12" x14ac:dyDescent="0.2">
      <c r="A1736" s="41"/>
      <c r="B1736" s="2"/>
      <c r="E1736" s="279"/>
      <c r="F1736" s="280"/>
      <c r="G1736" s="45"/>
      <c r="H1736" s="45"/>
      <c r="I1736" s="278"/>
      <c r="J1736" s="45"/>
      <c r="K1736" s="66"/>
      <c r="L1736" s="66"/>
    </row>
    <row r="1737" spans="1:12" x14ac:dyDescent="0.2">
      <c r="A1737" s="41"/>
      <c r="B1737" s="2"/>
      <c r="E1737" s="279"/>
      <c r="F1737" s="280"/>
      <c r="G1737" s="45"/>
      <c r="H1737" s="45"/>
      <c r="I1737" s="278"/>
      <c r="J1737" s="45"/>
      <c r="K1737" s="66"/>
      <c r="L1737" s="66"/>
    </row>
    <row r="1738" spans="1:12" x14ac:dyDescent="0.2">
      <c r="A1738" s="41"/>
      <c r="B1738" s="2"/>
      <c r="E1738" s="279"/>
      <c r="F1738" s="280"/>
      <c r="G1738" s="45"/>
      <c r="H1738" s="45"/>
      <c r="I1738" s="278"/>
      <c r="J1738" s="45"/>
      <c r="K1738" s="66"/>
      <c r="L1738" s="66"/>
    </row>
    <row r="1739" spans="1:12" x14ac:dyDescent="0.2">
      <c r="A1739" s="41"/>
      <c r="B1739" s="2"/>
      <c r="E1739" s="279"/>
      <c r="F1739" s="280"/>
      <c r="G1739" s="45"/>
      <c r="H1739" s="45"/>
      <c r="I1739" s="278"/>
      <c r="J1739" s="45"/>
      <c r="K1739" s="66"/>
      <c r="L1739" s="66"/>
    </row>
    <row r="1740" spans="1:12" x14ac:dyDescent="0.2">
      <c r="A1740" s="41"/>
      <c r="B1740" s="2"/>
      <c r="E1740" s="279"/>
      <c r="F1740" s="280"/>
      <c r="G1740" s="45"/>
      <c r="H1740" s="45"/>
      <c r="I1740" s="278"/>
      <c r="J1740" s="45"/>
      <c r="K1740" s="66"/>
      <c r="L1740" s="66"/>
    </row>
    <row r="1741" spans="1:12" x14ac:dyDescent="0.2">
      <c r="A1741" s="41"/>
      <c r="B1741" s="2"/>
      <c r="E1741" s="279"/>
      <c r="F1741" s="280"/>
      <c r="G1741" s="45"/>
      <c r="H1741" s="45"/>
      <c r="I1741" s="278"/>
      <c r="J1741" s="45"/>
      <c r="K1741" s="66"/>
      <c r="L1741" s="66"/>
    </row>
    <row r="1742" spans="1:12" x14ac:dyDescent="0.2">
      <c r="A1742" s="41"/>
      <c r="B1742" s="2"/>
      <c r="E1742" s="279"/>
      <c r="F1742" s="280"/>
      <c r="G1742" s="45"/>
      <c r="H1742" s="45"/>
      <c r="I1742" s="278"/>
      <c r="J1742" s="45"/>
      <c r="K1742" s="66"/>
      <c r="L1742" s="66"/>
    </row>
    <row r="1743" spans="1:12" x14ac:dyDescent="0.2">
      <c r="A1743" s="41"/>
      <c r="B1743" s="2"/>
      <c r="E1743" s="279"/>
      <c r="F1743" s="280"/>
      <c r="G1743" s="45"/>
      <c r="H1743" s="45"/>
      <c r="I1743" s="278"/>
      <c r="J1743" s="45"/>
      <c r="K1743" s="66"/>
      <c r="L1743" s="66"/>
    </row>
    <row r="1744" spans="1:12" x14ac:dyDescent="0.2">
      <c r="A1744" s="41"/>
      <c r="B1744" s="2"/>
      <c r="E1744" s="279"/>
      <c r="F1744" s="280"/>
      <c r="G1744" s="45"/>
      <c r="H1744" s="45"/>
      <c r="I1744" s="278"/>
      <c r="J1744" s="45"/>
      <c r="K1744" s="66"/>
      <c r="L1744" s="66"/>
    </row>
    <row r="1745" spans="1:12" x14ac:dyDescent="0.2">
      <c r="A1745" s="41"/>
      <c r="B1745" s="2"/>
      <c r="E1745" s="279"/>
      <c r="F1745" s="280"/>
      <c r="G1745" s="45"/>
      <c r="H1745" s="45"/>
      <c r="I1745" s="278"/>
      <c r="J1745" s="45"/>
      <c r="K1745" s="66"/>
      <c r="L1745" s="66"/>
    </row>
    <row r="1746" spans="1:12" x14ac:dyDescent="0.2">
      <c r="A1746" s="41"/>
      <c r="B1746" s="2"/>
      <c r="E1746" s="279"/>
      <c r="F1746" s="280"/>
      <c r="G1746" s="45"/>
      <c r="H1746" s="45"/>
      <c r="I1746" s="278"/>
      <c r="J1746" s="45"/>
      <c r="K1746" s="66"/>
      <c r="L1746" s="66"/>
    </row>
    <row r="1747" spans="1:12" x14ac:dyDescent="0.2">
      <c r="A1747" s="41"/>
      <c r="B1747" s="2"/>
      <c r="E1747" s="279"/>
      <c r="F1747" s="280"/>
      <c r="G1747" s="45"/>
      <c r="H1747" s="45"/>
      <c r="I1747" s="278"/>
      <c r="J1747" s="45"/>
      <c r="K1747" s="66"/>
      <c r="L1747" s="66"/>
    </row>
    <row r="1748" spans="1:12" x14ac:dyDescent="0.2">
      <c r="A1748" s="41"/>
      <c r="B1748" s="2"/>
      <c r="E1748" s="279"/>
      <c r="F1748" s="280"/>
      <c r="G1748" s="45"/>
      <c r="H1748" s="45"/>
      <c r="I1748" s="278"/>
      <c r="J1748" s="45"/>
      <c r="K1748" s="66"/>
      <c r="L1748" s="66"/>
    </row>
    <row r="1749" spans="1:12" x14ac:dyDescent="0.2">
      <c r="A1749" s="41"/>
      <c r="B1749" s="2"/>
      <c r="E1749" s="279"/>
      <c r="F1749" s="280"/>
      <c r="G1749" s="45"/>
      <c r="H1749" s="45"/>
      <c r="I1749" s="278"/>
      <c r="J1749" s="45"/>
      <c r="K1749" s="66"/>
      <c r="L1749" s="66"/>
    </row>
    <row r="1750" spans="1:12" x14ac:dyDescent="0.2">
      <c r="A1750" s="41"/>
      <c r="B1750" s="2"/>
      <c r="E1750" s="279"/>
      <c r="F1750" s="280"/>
      <c r="G1750" s="45"/>
      <c r="H1750" s="45"/>
      <c r="I1750" s="278"/>
      <c r="J1750" s="45"/>
      <c r="K1750" s="66"/>
      <c r="L1750" s="66"/>
    </row>
    <row r="1751" spans="1:12" x14ac:dyDescent="0.2">
      <c r="A1751" s="41"/>
      <c r="B1751" s="2"/>
      <c r="E1751" s="279"/>
      <c r="F1751" s="280"/>
      <c r="G1751" s="45"/>
      <c r="H1751" s="45"/>
      <c r="I1751" s="278"/>
      <c r="J1751" s="45"/>
      <c r="K1751" s="66"/>
      <c r="L1751" s="66"/>
    </row>
    <row r="1752" spans="1:12" x14ac:dyDescent="0.2">
      <c r="A1752" s="41"/>
      <c r="B1752" s="2"/>
      <c r="E1752" s="279"/>
      <c r="F1752" s="280"/>
      <c r="G1752" s="45"/>
      <c r="H1752" s="45"/>
      <c r="I1752" s="278"/>
      <c r="J1752" s="45"/>
      <c r="K1752" s="66"/>
      <c r="L1752" s="66"/>
    </row>
    <row r="1753" spans="1:12" x14ac:dyDescent="0.2">
      <c r="A1753" s="41"/>
      <c r="B1753" s="2"/>
      <c r="E1753" s="279"/>
      <c r="F1753" s="280"/>
      <c r="G1753" s="45"/>
      <c r="H1753" s="45"/>
      <c r="I1753" s="278"/>
      <c r="J1753" s="45"/>
      <c r="K1753" s="66"/>
      <c r="L1753" s="66"/>
    </row>
    <row r="1754" spans="1:12" x14ac:dyDescent="0.2">
      <c r="A1754" s="41"/>
      <c r="B1754" s="2"/>
      <c r="E1754" s="279"/>
      <c r="F1754" s="280"/>
      <c r="G1754" s="45"/>
      <c r="H1754" s="45"/>
      <c r="I1754" s="278"/>
      <c r="J1754" s="45"/>
      <c r="K1754" s="66"/>
      <c r="L1754" s="66"/>
    </row>
    <row r="1755" spans="1:12" x14ac:dyDescent="0.2">
      <c r="A1755" s="41"/>
      <c r="B1755" s="2"/>
      <c r="E1755" s="279"/>
      <c r="F1755" s="280"/>
      <c r="G1755" s="45"/>
      <c r="H1755" s="45"/>
      <c r="I1755" s="278"/>
      <c r="J1755" s="45"/>
      <c r="K1755" s="66"/>
      <c r="L1755" s="66"/>
    </row>
    <row r="1756" spans="1:12" x14ac:dyDescent="0.2">
      <c r="A1756" s="41"/>
      <c r="B1756" s="2"/>
      <c r="E1756" s="279"/>
      <c r="F1756" s="280"/>
      <c r="G1756" s="45"/>
      <c r="H1756" s="45"/>
      <c r="I1756" s="278"/>
      <c r="J1756" s="45"/>
      <c r="K1756" s="66"/>
      <c r="L1756" s="66"/>
    </row>
    <row r="1757" spans="1:12" x14ac:dyDescent="0.2">
      <c r="A1757" s="41"/>
      <c r="B1757" s="2"/>
      <c r="E1757" s="279"/>
      <c r="F1757" s="280"/>
      <c r="G1757" s="45"/>
      <c r="H1757" s="45"/>
      <c r="I1757" s="278"/>
      <c r="J1757" s="45"/>
      <c r="K1757" s="66"/>
      <c r="L1757" s="66"/>
    </row>
    <row r="1758" spans="1:12" x14ac:dyDescent="0.2">
      <c r="A1758" s="41"/>
      <c r="B1758" s="2"/>
      <c r="E1758" s="279"/>
      <c r="F1758" s="280"/>
      <c r="G1758" s="45"/>
      <c r="H1758" s="45"/>
      <c r="I1758" s="278"/>
      <c r="J1758" s="45"/>
      <c r="K1758" s="66"/>
      <c r="L1758" s="66"/>
    </row>
    <row r="1759" spans="1:12" x14ac:dyDescent="0.2">
      <c r="A1759" s="41"/>
      <c r="B1759" s="2"/>
      <c r="E1759" s="279"/>
      <c r="F1759" s="280"/>
      <c r="G1759" s="45"/>
      <c r="H1759" s="45"/>
      <c r="I1759" s="278"/>
      <c r="J1759" s="45"/>
      <c r="K1759" s="66"/>
      <c r="L1759" s="66"/>
    </row>
    <row r="1760" spans="1:12" x14ac:dyDescent="0.2">
      <c r="A1760" s="41"/>
      <c r="B1760" s="2"/>
      <c r="E1760" s="279"/>
      <c r="F1760" s="280"/>
      <c r="G1760" s="45"/>
      <c r="H1760" s="45"/>
      <c r="I1760" s="278"/>
      <c r="J1760" s="45"/>
      <c r="K1760" s="66"/>
      <c r="L1760" s="66"/>
    </row>
    <row r="1761" spans="1:12" x14ac:dyDescent="0.2">
      <c r="A1761" s="41"/>
      <c r="B1761" s="2"/>
      <c r="E1761" s="279"/>
      <c r="F1761" s="280"/>
      <c r="G1761" s="45"/>
      <c r="H1761" s="45"/>
      <c r="I1761" s="278"/>
      <c r="J1761" s="45"/>
      <c r="K1761" s="66"/>
      <c r="L1761" s="66"/>
    </row>
    <row r="1762" spans="1:12" x14ac:dyDescent="0.2">
      <c r="A1762" s="41"/>
      <c r="B1762" s="2"/>
      <c r="E1762" s="279"/>
      <c r="F1762" s="280"/>
      <c r="G1762" s="45"/>
      <c r="H1762" s="45"/>
      <c r="I1762" s="278"/>
      <c r="J1762" s="45"/>
      <c r="K1762" s="66"/>
      <c r="L1762" s="66"/>
    </row>
    <row r="1763" spans="1:12" x14ac:dyDescent="0.2">
      <c r="A1763" s="41"/>
      <c r="B1763" s="2"/>
      <c r="E1763" s="279"/>
      <c r="F1763" s="280"/>
      <c r="G1763" s="45"/>
      <c r="H1763" s="45"/>
      <c r="I1763" s="278"/>
      <c r="J1763" s="45"/>
      <c r="K1763" s="66"/>
      <c r="L1763" s="66"/>
    </row>
    <row r="1764" spans="1:12" x14ac:dyDescent="0.2">
      <c r="A1764" s="41"/>
      <c r="B1764" s="2"/>
      <c r="E1764" s="279"/>
      <c r="F1764" s="280"/>
      <c r="G1764" s="45"/>
      <c r="H1764" s="45"/>
      <c r="I1764" s="278"/>
      <c r="J1764" s="45"/>
      <c r="K1764" s="66"/>
      <c r="L1764" s="66"/>
    </row>
    <row r="1765" spans="1:12" x14ac:dyDescent="0.2">
      <c r="A1765" s="41"/>
      <c r="B1765" s="2"/>
      <c r="E1765" s="279"/>
      <c r="F1765" s="280"/>
      <c r="G1765" s="45"/>
      <c r="H1765" s="45"/>
      <c r="I1765" s="278"/>
      <c r="J1765" s="45"/>
      <c r="K1765" s="66"/>
      <c r="L1765" s="66"/>
    </row>
    <row r="1766" spans="1:12" x14ac:dyDescent="0.2">
      <c r="A1766" s="41"/>
      <c r="B1766" s="2"/>
      <c r="E1766" s="279"/>
      <c r="F1766" s="280"/>
      <c r="G1766" s="45"/>
      <c r="H1766" s="45"/>
      <c r="I1766" s="278"/>
      <c r="J1766" s="45"/>
      <c r="K1766" s="66"/>
      <c r="L1766" s="66"/>
    </row>
    <row r="1767" spans="1:12" x14ac:dyDescent="0.2">
      <c r="A1767" s="41"/>
      <c r="B1767" s="2"/>
      <c r="E1767" s="279"/>
      <c r="F1767" s="280"/>
      <c r="G1767" s="45"/>
      <c r="H1767" s="45"/>
      <c r="I1767" s="278"/>
      <c r="J1767" s="45"/>
      <c r="K1767" s="66"/>
      <c r="L1767" s="66"/>
    </row>
    <row r="1768" spans="1:12" x14ac:dyDescent="0.2">
      <c r="A1768" s="41"/>
      <c r="B1768" s="2"/>
      <c r="E1768" s="279"/>
      <c r="F1768" s="280"/>
      <c r="G1768" s="45"/>
      <c r="H1768" s="45"/>
      <c r="I1768" s="278"/>
      <c r="J1768" s="45"/>
      <c r="K1768" s="66"/>
      <c r="L1768" s="66"/>
    </row>
    <row r="1769" spans="1:12" x14ac:dyDescent="0.2">
      <c r="A1769" s="41"/>
      <c r="B1769" s="2"/>
      <c r="E1769" s="279"/>
      <c r="F1769" s="280"/>
      <c r="G1769" s="45"/>
      <c r="H1769" s="45"/>
      <c r="I1769" s="278"/>
      <c r="J1769" s="45"/>
      <c r="K1769" s="66"/>
      <c r="L1769" s="66"/>
    </row>
    <row r="1770" spans="1:12" x14ac:dyDescent="0.2">
      <c r="A1770" s="41"/>
      <c r="B1770" s="2"/>
      <c r="E1770" s="279"/>
      <c r="F1770" s="280"/>
      <c r="G1770" s="45"/>
      <c r="H1770" s="45"/>
      <c r="I1770" s="278"/>
      <c r="J1770" s="45"/>
      <c r="K1770" s="66"/>
      <c r="L1770" s="66"/>
    </row>
    <row r="1771" spans="1:12" x14ac:dyDescent="0.2">
      <c r="A1771" s="41"/>
      <c r="B1771" s="2"/>
      <c r="E1771" s="279"/>
      <c r="F1771" s="280"/>
      <c r="G1771" s="45"/>
      <c r="H1771" s="45"/>
      <c r="I1771" s="278"/>
      <c r="J1771" s="45"/>
      <c r="K1771" s="66"/>
      <c r="L1771" s="66"/>
    </row>
    <row r="1772" spans="1:12" x14ac:dyDescent="0.2">
      <c r="A1772" s="41"/>
      <c r="B1772" s="2"/>
      <c r="E1772" s="279"/>
      <c r="F1772" s="280"/>
      <c r="G1772" s="45"/>
      <c r="H1772" s="45"/>
      <c r="I1772" s="278"/>
      <c r="J1772" s="45"/>
      <c r="K1772" s="66"/>
      <c r="L1772" s="66"/>
    </row>
    <row r="1773" spans="1:12" x14ac:dyDescent="0.2">
      <c r="A1773" s="41"/>
      <c r="B1773" s="2"/>
      <c r="E1773" s="279"/>
      <c r="F1773" s="280"/>
      <c r="G1773" s="45"/>
      <c r="H1773" s="45"/>
      <c r="I1773" s="278"/>
      <c r="J1773" s="45"/>
      <c r="K1773" s="66"/>
      <c r="L1773" s="66"/>
    </row>
    <row r="1774" spans="1:12" x14ac:dyDescent="0.2">
      <c r="A1774" s="41"/>
      <c r="B1774" s="2"/>
      <c r="E1774" s="279"/>
      <c r="F1774" s="280"/>
      <c r="G1774" s="45"/>
      <c r="H1774" s="45"/>
      <c r="I1774" s="278"/>
      <c r="J1774" s="45"/>
      <c r="K1774" s="66"/>
      <c r="L1774" s="66"/>
    </row>
    <row r="1775" spans="1:12" x14ac:dyDescent="0.2">
      <c r="A1775" s="41"/>
      <c r="B1775" s="2"/>
      <c r="E1775" s="279"/>
      <c r="F1775" s="280"/>
      <c r="G1775" s="45"/>
      <c r="H1775" s="45"/>
      <c r="I1775" s="278"/>
      <c r="J1775" s="45"/>
      <c r="K1775" s="66"/>
      <c r="L1775" s="66"/>
    </row>
    <row r="1776" spans="1:12" x14ac:dyDescent="0.2">
      <c r="A1776" s="41"/>
      <c r="B1776" s="2"/>
      <c r="E1776" s="279"/>
      <c r="F1776" s="280"/>
      <c r="G1776" s="45"/>
      <c r="H1776" s="45"/>
      <c r="I1776" s="278"/>
      <c r="J1776" s="45"/>
      <c r="K1776" s="66"/>
      <c r="L1776" s="66"/>
    </row>
    <row r="1777" spans="1:12" x14ac:dyDescent="0.2">
      <c r="A1777" s="41"/>
      <c r="B1777" s="2"/>
      <c r="E1777" s="279"/>
      <c r="F1777" s="280"/>
      <c r="G1777" s="45"/>
      <c r="H1777" s="45"/>
      <c r="I1777" s="278"/>
      <c r="J1777" s="45"/>
      <c r="K1777" s="66"/>
      <c r="L1777" s="66"/>
    </row>
    <row r="1778" spans="1:12" x14ac:dyDescent="0.2">
      <c r="A1778" s="41"/>
      <c r="B1778" s="2"/>
      <c r="E1778" s="279"/>
      <c r="F1778" s="280"/>
      <c r="G1778" s="45"/>
      <c r="H1778" s="45"/>
      <c r="I1778" s="278"/>
      <c r="J1778" s="45"/>
      <c r="K1778" s="66"/>
      <c r="L1778" s="66"/>
    </row>
    <row r="1779" spans="1:12" x14ac:dyDescent="0.2">
      <c r="A1779" s="41"/>
      <c r="B1779" s="2"/>
      <c r="E1779" s="279"/>
      <c r="F1779" s="280"/>
      <c r="G1779" s="45"/>
      <c r="H1779" s="45"/>
      <c r="I1779" s="278"/>
      <c r="J1779" s="45"/>
      <c r="K1779" s="66"/>
      <c r="L1779" s="66"/>
    </row>
    <row r="1780" spans="1:12" x14ac:dyDescent="0.2">
      <c r="A1780" s="41"/>
      <c r="B1780" s="2"/>
      <c r="E1780" s="279"/>
      <c r="F1780" s="280"/>
      <c r="G1780" s="45"/>
      <c r="H1780" s="45"/>
      <c r="I1780" s="278"/>
      <c r="J1780" s="45"/>
      <c r="K1780" s="66"/>
      <c r="L1780" s="66"/>
    </row>
    <row r="1781" spans="1:12" x14ac:dyDescent="0.2">
      <c r="A1781" s="41"/>
      <c r="B1781" s="2"/>
      <c r="E1781" s="279"/>
      <c r="F1781" s="280"/>
      <c r="G1781" s="45"/>
      <c r="H1781" s="45"/>
      <c r="I1781" s="278"/>
      <c r="J1781" s="45"/>
      <c r="K1781" s="66"/>
      <c r="L1781" s="66"/>
    </row>
    <row r="1782" spans="1:12" x14ac:dyDescent="0.2">
      <c r="A1782" s="41"/>
      <c r="B1782" s="2"/>
      <c r="E1782" s="279"/>
      <c r="F1782" s="280"/>
      <c r="G1782" s="45"/>
      <c r="H1782" s="45"/>
      <c r="I1782" s="278"/>
      <c r="J1782" s="45"/>
      <c r="K1782" s="66"/>
      <c r="L1782" s="66"/>
    </row>
    <row r="1783" spans="1:12" x14ac:dyDescent="0.2">
      <c r="A1783" s="41"/>
      <c r="B1783" s="2"/>
      <c r="E1783" s="279"/>
      <c r="F1783" s="280"/>
      <c r="G1783" s="45"/>
      <c r="H1783" s="45"/>
      <c r="I1783" s="278"/>
      <c r="J1783" s="45"/>
      <c r="K1783" s="66"/>
      <c r="L1783" s="66"/>
    </row>
    <row r="1784" spans="1:12" x14ac:dyDescent="0.2">
      <c r="A1784" s="41"/>
      <c r="B1784" s="2"/>
      <c r="E1784" s="279"/>
      <c r="F1784" s="280"/>
      <c r="G1784" s="45"/>
      <c r="H1784" s="45"/>
      <c r="I1784" s="278"/>
      <c r="J1784" s="45"/>
      <c r="K1784" s="66"/>
      <c r="L1784" s="66"/>
    </row>
    <row r="1785" spans="1:12" x14ac:dyDescent="0.2">
      <c r="A1785" s="41"/>
      <c r="B1785" s="2"/>
      <c r="E1785" s="279"/>
      <c r="F1785" s="280"/>
      <c r="G1785" s="45"/>
      <c r="H1785" s="45"/>
      <c r="I1785" s="278"/>
      <c r="J1785" s="45"/>
      <c r="K1785" s="66"/>
      <c r="L1785" s="66"/>
    </row>
    <row r="1786" spans="1:12" x14ac:dyDescent="0.2">
      <c r="A1786" s="41"/>
      <c r="B1786" s="2"/>
      <c r="E1786" s="279"/>
      <c r="F1786" s="280"/>
      <c r="G1786" s="45"/>
      <c r="H1786" s="45"/>
      <c r="I1786" s="278"/>
      <c r="J1786" s="45"/>
      <c r="K1786" s="66"/>
      <c r="L1786" s="66"/>
    </row>
    <row r="1787" spans="1:12" x14ac:dyDescent="0.2">
      <c r="A1787" s="41"/>
      <c r="B1787" s="2"/>
      <c r="E1787" s="279"/>
      <c r="F1787" s="280"/>
      <c r="G1787" s="45"/>
      <c r="H1787" s="45"/>
      <c r="I1787" s="278"/>
      <c r="J1787" s="45"/>
      <c r="K1787" s="66"/>
      <c r="L1787" s="66"/>
    </row>
    <row r="1788" spans="1:12" x14ac:dyDescent="0.2">
      <c r="A1788" s="41"/>
      <c r="B1788" s="2"/>
      <c r="E1788" s="279"/>
      <c r="F1788" s="280"/>
      <c r="G1788" s="45"/>
      <c r="H1788" s="45"/>
      <c r="I1788" s="278"/>
      <c r="J1788" s="45"/>
      <c r="K1788" s="66"/>
      <c r="L1788" s="66"/>
    </row>
    <row r="1789" spans="1:12" x14ac:dyDescent="0.2">
      <c r="A1789" s="41"/>
      <c r="B1789" s="2"/>
      <c r="E1789" s="279"/>
      <c r="F1789" s="280"/>
      <c r="G1789" s="45"/>
      <c r="H1789" s="45"/>
      <c r="I1789" s="278"/>
      <c r="J1789" s="45"/>
      <c r="K1789" s="66"/>
      <c r="L1789" s="66"/>
    </row>
    <row r="1790" spans="1:12" x14ac:dyDescent="0.2">
      <c r="A1790" s="41"/>
      <c r="B1790" s="2"/>
      <c r="E1790" s="279"/>
      <c r="F1790" s="280"/>
      <c r="G1790" s="45"/>
      <c r="H1790" s="45"/>
      <c r="I1790" s="278"/>
      <c r="J1790" s="45"/>
      <c r="K1790" s="66"/>
      <c r="L1790" s="66"/>
    </row>
    <row r="1791" spans="1:12" x14ac:dyDescent="0.2">
      <c r="A1791" s="41"/>
      <c r="B1791" s="2"/>
      <c r="E1791" s="279"/>
      <c r="F1791" s="280"/>
      <c r="G1791" s="45"/>
      <c r="H1791" s="45"/>
      <c r="I1791" s="278"/>
      <c r="J1791" s="45"/>
      <c r="K1791" s="66"/>
      <c r="L1791" s="66"/>
    </row>
    <row r="1792" spans="1:12" x14ac:dyDescent="0.2">
      <c r="A1792" s="41"/>
      <c r="B1792" s="2"/>
      <c r="E1792" s="279"/>
      <c r="F1792" s="280"/>
      <c r="G1792" s="45"/>
      <c r="H1792" s="45"/>
      <c r="I1792" s="278"/>
      <c r="J1792" s="45"/>
      <c r="K1792" s="66"/>
      <c r="L1792" s="66"/>
    </row>
    <row r="1793" spans="1:12" x14ac:dyDescent="0.2">
      <c r="A1793" s="41"/>
      <c r="B1793" s="2"/>
      <c r="E1793" s="279"/>
      <c r="F1793" s="280"/>
      <c r="G1793" s="45"/>
      <c r="H1793" s="45"/>
      <c r="I1793" s="278"/>
      <c r="J1793" s="45"/>
      <c r="K1793" s="66"/>
      <c r="L1793" s="66"/>
    </row>
    <row r="1794" spans="1:12" x14ac:dyDescent="0.2">
      <c r="A1794" s="41"/>
      <c r="B1794" s="2"/>
      <c r="E1794" s="279"/>
      <c r="F1794" s="280"/>
      <c r="G1794" s="45"/>
      <c r="H1794" s="45"/>
      <c r="I1794" s="278"/>
      <c r="J1794" s="45"/>
      <c r="K1794" s="66"/>
      <c r="L1794" s="66"/>
    </row>
    <row r="1795" spans="1:12" x14ac:dyDescent="0.2">
      <c r="A1795" s="41"/>
      <c r="B1795" s="2"/>
      <c r="E1795" s="279"/>
      <c r="F1795" s="280"/>
      <c r="G1795" s="45"/>
      <c r="H1795" s="45"/>
      <c r="I1795" s="278"/>
      <c r="J1795" s="45"/>
      <c r="K1795" s="66"/>
      <c r="L1795" s="66"/>
    </row>
    <row r="1796" spans="1:12" x14ac:dyDescent="0.2">
      <c r="A1796" s="41"/>
      <c r="B1796" s="2"/>
      <c r="E1796" s="279"/>
      <c r="F1796" s="280"/>
      <c r="G1796" s="45"/>
      <c r="H1796" s="45"/>
      <c r="I1796" s="278"/>
      <c r="J1796" s="45"/>
      <c r="K1796" s="66"/>
      <c r="L1796" s="66"/>
    </row>
    <row r="1797" spans="1:12" x14ac:dyDescent="0.2">
      <c r="A1797" s="41"/>
      <c r="B1797" s="2"/>
      <c r="E1797" s="279"/>
      <c r="F1797" s="280"/>
      <c r="G1797" s="45"/>
      <c r="H1797" s="45"/>
      <c r="I1797" s="278"/>
      <c r="J1797" s="45"/>
      <c r="K1797" s="66"/>
      <c r="L1797" s="66"/>
    </row>
    <row r="1798" spans="1:12" x14ac:dyDescent="0.2">
      <c r="A1798" s="41"/>
      <c r="B1798" s="2"/>
      <c r="E1798" s="279"/>
      <c r="F1798" s="280"/>
      <c r="G1798" s="45"/>
      <c r="H1798" s="45"/>
      <c r="I1798" s="278"/>
      <c r="J1798" s="45"/>
      <c r="K1798" s="66"/>
      <c r="L1798" s="66"/>
    </row>
    <row r="1799" spans="1:12" x14ac:dyDescent="0.2">
      <c r="A1799" s="41"/>
      <c r="B1799" s="2"/>
      <c r="E1799" s="279"/>
      <c r="F1799" s="280"/>
      <c r="G1799" s="45"/>
      <c r="H1799" s="45"/>
      <c r="I1799" s="278"/>
      <c r="J1799" s="45"/>
      <c r="K1799" s="66"/>
      <c r="L1799" s="66"/>
    </row>
    <row r="1800" spans="1:12" x14ac:dyDescent="0.2">
      <c r="A1800" s="41"/>
      <c r="B1800" s="2"/>
      <c r="E1800" s="279"/>
      <c r="F1800" s="280"/>
      <c r="G1800" s="45"/>
      <c r="H1800" s="45"/>
      <c r="I1800" s="278"/>
      <c r="J1800" s="45"/>
      <c r="K1800" s="66"/>
      <c r="L1800" s="66"/>
    </row>
    <row r="1801" spans="1:12" x14ac:dyDescent="0.2">
      <c r="A1801" s="41"/>
      <c r="B1801" s="2"/>
      <c r="E1801" s="279"/>
      <c r="F1801" s="280"/>
      <c r="G1801" s="45"/>
      <c r="H1801" s="45"/>
      <c r="I1801" s="278"/>
      <c r="J1801" s="45"/>
      <c r="K1801" s="66"/>
      <c r="L1801" s="66"/>
    </row>
    <row r="1802" spans="1:12" x14ac:dyDescent="0.2">
      <c r="A1802" s="41"/>
      <c r="B1802" s="2"/>
      <c r="E1802" s="279"/>
      <c r="F1802" s="280"/>
      <c r="G1802" s="45"/>
      <c r="H1802" s="45"/>
      <c r="I1802" s="278"/>
      <c r="J1802" s="45"/>
      <c r="K1802" s="66"/>
      <c r="L1802" s="66"/>
    </row>
    <row r="1803" spans="1:12" x14ac:dyDescent="0.2">
      <c r="A1803" s="41"/>
      <c r="B1803" s="2"/>
      <c r="E1803" s="279"/>
      <c r="F1803" s="280"/>
      <c r="G1803" s="45"/>
      <c r="H1803" s="45"/>
      <c r="I1803" s="278"/>
      <c r="J1803" s="45"/>
      <c r="K1803" s="66"/>
      <c r="L1803" s="66"/>
    </row>
    <row r="1804" spans="1:12" x14ac:dyDescent="0.2">
      <c r="A1804" s="41"/>
      <c r="B1804" s="2"/>
      <c r="E1804" s="279"/>
      <c r="F1804" s="280"/>
      <c r="G1804" s="45"/>
      <c r="H1804" s="45"/>
      <c r="I1804" s="278"/>
      <c r="J1804" s="45"/>
      <c r="K1804" s="66"/>
      <c r="L1804" s="66"/>
    </row>
    <row r="1805" spans="1:12" x14ac:dyDescent="0.2">
      <c r="A1805" s="41"/>
      <c r="B1805" s="2"/>
      <c r="E1805" s="279"/>
      <c r="F1805" s="280"/>
      <c r="G1805" s="45"/>
      <c r="H1805" s="45"/>
      <c r="I1805" s="278"/>
      <c r="J1805" s="45"/>
      <c r="K1805" s="66"/>
      <c r="L1805" s="66"/>
    </row>
    <row r="1806" spans="1:12" x14ac:dyDescent="0.2">
      <c r="A1806" s="41"/>
      <c r="B1806" s="2"/>
      <c r="E1806" s="279"/>
      <c r="F1806" s="280"/>
      <c r="G1806" s="45"/>
      <c r="H1806" s="45"/>
      <c r="I1806" s="278"/>
      <c r="J1806" s="45"/>
      <c r="K1806" s="66"/>
      <c r="L1806" s="66"/>
    </row>
    <row r="1807" spans="1:12" x14ac:dyDescent="0.2">
      <c r="A1807" s="41"/>
      <c r="B1807" s="2"/>
      <c r="E1807" s="279"/>
      <c r="F1807" s="280"/>
      <c r="G1807" s="45"/>
      <c r="H1807" s="45"/>
      <c r="I1807" s="278"/>
      <c r="J1807" s="45"/>
      <c r="K1807" s="66"/>
      <c r="L1807" s="66"/>
    </row>
    <row r="1808" spans="1:12" x14ac:dyDescent="0.2">
      <c r="A1808" s="41"/>
      <c r="B1808" s="2"/>
      <c r="E1808" s="279"/>
      <c r="F1808" s="280"/>
      <c r="G1808" s="45"/>
      <c r="H1808" s="45"/>
      <c r="I1808" s="278"/>
      <c r="J1808" s="45"/>
      <c r="K1808" s="66"/>
      <c r="L1808" s="66"/>
    </row>
    <row r="1809" spans="1:12" x14ac:dyDescent="0.2">
      <c r="A1809" s="41"/>
      <c r="B1809" s="2"/>
      <c r="E1809" s="279"/>
      <c r="F1809" s="280"/>
      <c r="G1809" s="45"/>
      <c r="H1809" s="45"/>
      <c r="I1809" s="278"/>
      <c r="J1809" s="45"/>
      <c r="K1809" s="66"/>
      <c r="L1809" s="66"/>
    </row>
    <row r="1810" spans="1:12" x14ac:dyDescent="0.2">
      <c r="A1810" s="41"/>
      <c r="B1810" s="2"/>
      <c r="E1810" s="279"/>
      <c r="F1810" s="280"/>
      <c r="G1810" s="45"/>
      <c r="H1810" s="45"/>
      <c r="I1810" s="278"/>
      <c r="J1810" s="45"/>
      <c r="K1810" s="66"/>
      <c r="L1810" s="66"/>
    </row>
    <row r="1811" spans="1:12" x14ac:dyDescent="0.2">
      <c r="A1811" s="41"/>
      <c r="B1811" s="2"/>
      <c r="E1811" s="279"/>
      <c r="F1811" s="280"/>
      <c r="G1811" s="45"/>
      <c r="H1811" s="45"/>
      <c r="I1811" s="278"/>
      <c r="J1811" s="45"/>
      <c r="K1811" s="66"/>
      <c r="L1811" s="66"/>
    </row>
    <row r="1812" spans="1:12" x14ac:dyDescent="0.2">
      <c r="A1812" s="41"/>
      <c r="B1812" s="2"/>
      <c r="E1812" s="279"/>
      <c r="F1812" s="280"/>
      <c r="G1812" s="45"/>
      <c r="H1812" s="45"/>
      <c r="I1812" s="278"/>
      <c r="J1812" s="45"/>
      <c r="K1812" s="66"/>
      <c r="L1812" s="66"/>
    </row>
    <row r="1813" spans="1:12" x14ac:dyDescent="0.2">
      <c r="A1813" s="41"/>
      <c r="B1813" s="2"/>
      <c r="E1813" s="279"/>
      <c r="F1813" s="280"/>
      <c r="G1813" s="45"/>
      <c r="H1813" s="45"/>
      <c r="I1813" s="278"/>
      <c r="J1813" s="45"/>
      <c r="K1813" s="66"/>
      <c r="L1813" s="66"/>
    </row>
    <row r="1814" spans="1:12" x14ac:dyDescent="0.2">
      <c r="A1814" s="41"/>
      <c r="B1814" s="2"/>
      <c r="E1814" s="279"/>
      <c r="F1814" s="280"/>
      <c r="G1814" s="45"/>
      <c r="H1814" s="45"/>
      <c r="I1814" s="278"/>
      <c r="J1814" s="45"/>
      <c r="K1814" s="66"/>
      <c r="L1814" s="66"/>
    </row>
    <row r="1815" spans="1:12" x14ac:dyDescent="0.2">
      <c r="A1815" s="41"/>
      <c r="B1815" s="2"/>
      <c r="E1815" s="279"/>
      <c r="F1815" s="280"/>
      <c r="G1815" s="45"/>
      <c r="H1815" s="45"/>
      <c r="I1815" s="278"/>
      <c r="J1815" s="45"/>
      <c r="K1815" s="66"/>
      <c r="L1815" s="66"/>
    </row>
    <row r="1816" spans="1:12" x14ac:dyDescent="0.2">
      <c r="A1816" s="41"/>
      <c r="B1816" s="2"/>
      <c r="E1816" s="279"/>
      <c r="F1816" s="280"/>
      <c r="G1816" s="45"/>
      <c r="H1816" s="45"/>
      <c r="I1816" s="278"/>
      <c r="J1816" s="45"/>
      <c r="K1816" s="66"/>
      <c r="L1816" s="66"/>
    </row>
    <row r="1817" spans="1:12" x14ac:dyDescent="0.2">
      <c r="A1817" s="41"/>
      <c r="B1817" s="2"/>
      <c r="E1817" s="279"/>
      <c r="F1817" s="280"/>
      <c r="G1817" s="45"/>
      <c r="H1817" s="45"/>
      <c r="I1817" s="278"/>
      <c r="J1817" s="45"/>
      <c r="K1817" s="66"/>
      <c r="L1817" s="66"/>
    </row>
    <row r="1818" spans="1:12" x14ac:dyDescent="0.2">
      <c r="A1818" s="41"/>
      <c r="B1818" s="2"/>
      <c r="E1818" s="279"/>
      <c r="F1818" s="280"/>
      <c r="G1818" s="45"/>
      <c r="H1818" s="45"/>
      <c r="I1818" s="278"/>
      <c r="J1818" s="45"/>
      <c r="K1818" s="66"/>
      <c r="L1818" s="66"/>
    </row>
    <row r="1819" spans="1:12" x14ac:dyDescent="0.2">
      <c r="A1819" s="41"/>
      <c r="B1819" s="2"/>
      <c r="E1819" s="279"/>
      <c r="F1819" s="280"/>
      <c r="G1819" s="45"/>
      <c r="H1819" s="45"/>
      <c r="I1819" s="278"/>
      <c r="J1819" s="45"/>
      <c r="K1819" s="66"/>
      <c r="L1819" s="66"/>
    </row>
    <row r="1820" spans="1:12" x14ac:dyDescent="0.2">
      <c r="A1820" s="41"/>
      <c r="B1820" s="2"/>
      <c r="E1820" s="279"/>
      <c r="F1820" s="280"/>
      <c r="G1820" s="45"/>
      <c r="H1820" s="45"/>
      <c r="I1820" s="278"/>
      <c r="J1820" s="45"/>
      <c r="K1820" s="66"/>
      <c r="L1820" s="66"/>
    </row>
    <row r="1821" spans="1:12" x14ac:dyDescent="0.2">
      <c r="A1821" s="41"/>
      <c r="B1821" s="2"/>
      <c r="E1821" s="279"/>
      <c r="F1821" s="280"/>
      <c r="G1821" s="45"/>
      <c r="H1821" s="45"/>
      <c r="I1821" s="278"/>
      <c r="J1821" s="45"/>
      <c r="K1821" s="66"/>
      <c r="L1821" s="66"/>
    </row>
    <row r="1822" spans="1:12" x14ac:dyDescent="0.2">
      <c r="A1822" s="41"/>
      <c r="B1822" s="2"/>
      <c r="E1822" s="279"/>
      <c r="F1822" s="280"/>
      <c r="G1822" s="45"/>
      <c r="H1822" s="45"/>
      <c r="I1822" s="278"/>
      <c r="J1822" s="45"/>
      <c r="K1822" s="66"/>
      <c r="L1822" s="66"/>
    </row>
    <row r="1823" spans="1:12" x14ac:dyDescent="0.2">
      <c r="A1823" s="41"/>
      <c r="B1823" s="2"/>
      <c r="E1823" s="279"/>
      <c r="F1823" s="280"/>
      <c r="G1823" s="45"/>
      <c r="H1823" s="45"/>
      <c r="I1823" s="278"/>
      <c r="J1823" s="45"/>
      <c r="K1823" s="66"/>
      <c r="L1823" s="66"/>
    </row>
    <row r="1824" spans="1:12" x14ac:dyDescent="0.2">
      <c r="A1824" s="41"/>
      <c r="B1824" s="2"/>
      <c r="E1824" s="279"/>
      <c r="F1824" s="280"/>
      <c r="G1824" s="45"/>
      <c r="H1824" s="45"/>
      <c r="I1824" s="278"/>
      <c r="J1824" s="45"/>
      <c r="K1824" s="66"/>
      <c r="L1824" s="66"/>
    </row>
    <row r="1825" spans="1:12" x14ac:dyDescent="0.2">
      <c r="A1825" s="41"/>
      <c r="B1825" s="2"/>
      <c r="E1825" s="279"/>
      <c r="F1825" s="280"/>
      <c r="G1825" s="45"/>
      <c r="H1825" s="45"/>
      <c r="I1825" s="278"/>
      <c r="J1825" s="45"/>
      <c r="K1825" s="66"/>
      <c r="L1825" s="66"/>
    </row>
    <row r="1826" spans="1:12" x14ac:dyDescent="0.2">
      <c r="A1826" s="41"/>
      <c r="B1826" s="2"/>
      <c r="E1826" s="279"/>
      <c r="F1826" s="280"/>
      <c r="G1826" s="45"/>
      <c r="H1826" s="45"/>
      <c r="I1826" s="278"/>
      <c r="J1826" s="45"/>
      <c r="K1826" s="66"/>
      <c r="L1826" s="66"/>
    </row>
    <row r="1827" spans="1:12" x14ac:dyDescent="0.2">
      <c r="A1827" s="41"/>
      <c r="B1827" s="2"/>
      <c r="E1827" s="279"/>
      <c r="F1827" s="280"/>
      <c r="G1827" s="45"/>
      <c r="H1827" s="45"/>
      <c r="I1827" s="278"/>
      <c r="J1827" s="45"/>
      <c r="K1827" s="66"/>
      <c r="L1827" s="66"/>
    </row>
    <row r="1828" spans="1:12" x14ac:dyDescent="0.2">
      <c r="A1828" s="41"/>
      <c r="B1828" s="2"/>
      <c r="E1828" s="279"/>
      <c r="F1828" s="280"/>
      <c r="G1828" s="45"/>
      <c r="H1828" s="45"/>
      <c r="I1828" s="278"/>
      <c r="J1828" s="45"/>
      <c r="K1828" s="66"/>
      <c r="L1828" s="66"/>
    </row>
    <row r="1829" spans="1:12" x14ac:dyDescent="0.2">
      <c r="A1829" s="41"/>
      <c r="B1829" s="2"/>
      <c r="E1829" s="279"/>
      <c r="F1829" s="280"/>
      <c r="G1829" s="45"/>
      <c r="H1829" s="45"/>
      <c r="I1829" s="278"/>
      <c r="J1829" s="45"/>
      <c r="K1829" s="66"/>
      <c r="L1829" s="66"/>
    </row>
    <row r="1830" spans="1:12" x14ac:dyDescent="0.2">
      <c r="A1830" s="41"/>
      <c r="B1830" s="2"/>
      <c r="E1830" s="279"/>
      <c r="F1830" s="280"/>
      <c r="G1830" s="45"/>
      <c r="H1830" s="45"/>
      <c r="I1830" s="278"/>
      <c r="J1830" s="45"/>
      <c r="K1830" s="66"/>
      <c r="L1830" s="66"/>
    </row>
    <row r="1831" spans="1:12" x14ac:dyDescent="0.2">
      <c r="A1831" s="41"/>
      <c r="B1831" s="2"/>
      <c r="E1831" s="279"/>
      <c r="F1831" s="280"/>
      <c r="G1831" s="45"/>
      <c r="H1831" s="45"/>
      <c r="I1831" s="278"/>
      <c r="J1831" s="45"/>
      <c r="K1831" s="66"/>
      <c r="L1831" s="66"/>
    </row>
    <row r="1832" spans="1:12" x14ac:dyDescent="0.2">
      <c r="A1832" s="41"/>
      <c r="B1832" s="2"/>
      <c r="E1832" s="279"/>
      <c r="F1832" s="280"/>
      <c r="G1832" s="45"/>
      <c r="H1832" s="45"/>
      <c r="I1832" s="278"/>
      <c r="J1832" s="45"/>
      <c r="K1832" s="66"/>
      <c r="L1832" s="66"/>
    </row>
    <row r="1833" spans="1:12" x14ac:dyDescent="0.2">
      <c r="A1833" s="41"/>
      <c r="B1833" s="2"/>
      <c r="E1833" s="279"/>
      <c r="F1833" s="280"/>
      <c r="G1833" s="45"/>
      <c r="H1833" s="45"/>
      <c r="I1833" s="278"/>
      <c r="J1833" s="45"/>
      <c r="K1833" s="66"/>
      <c r="L1833" s="66"/>
    </row>
    <row r="1834" spans="1:12" x14ac:dyDescent="0.2">
      <c r="A1834" s="41"/>
      <c r="B1834" s="2"/>
      <c r="E1834" s="279"/>
      <c r="F1834" s="280"/>
      <c r="G1834" s="45"/>
      <c r="H1834" s="45"/>
      <c r="I1834" s="278"/>
      <c r="J1834" s="45"/>
      <c r="K1834" s="66"/>
      <c r="L1834" s="66"/>
    </row>
    <row r="1835" spans="1:12" x14ac:dyDescent="0.2">
      <c r="A1835" s="41"/>
      <c r="B1835" s="2"/>
      <c r="E1835" s="279"/>
      <c r="F1835" s="280"/>
      <c r="G1835" s="45"/>
      <c r="H1835" s="45"/>
      <c r="I1835" s="278"/>
      <c r="J1835" s="45"/>
      <c r="K1835" s="66"/>
      <c r="L1835" s="66"/>
    </row>
    <row r="1836" spans="1:12" x14ac:dyDescent="0.2">
      <c r="A1836" s="41"/>
      <c r="B1836" s="2"/>
      <c r="E1836" s="279"/>
      <c r="F1836" s="280"/>
      <c r="G1836" s="45"/>
      <c r="H1836" s="45"/>
      <c r="I1836" s="278"/>
      <c r="J1836" s="45"/>
      <c r="K1836" s="66"/>
      <c r="L1836" s="66"/>
    </row>
    <row r="1837" spans="1:12" x14ac:dyDescent="0.2">
      <c r="A1837" s="41"/>
      <c r="B1837" s="2"/>
      <c r="E1837" s="279"/>
      <c r="F1837" s="280"/>
      <c r="G1837" s="45"/>
      <c r="H1837" s="45"/>
      <c r="I1837" s="278"/>
      <c r="J1837" s="45"/>
      <c r="K1837" s="66"/>
      <c r="L1837" s="66"/>
    </row>
    <row r="1838" spans="1:12" x14ac:dyDescent="0.2">
      <c r="A1838" s="41"/>
      <c r="B1838" s="2"/>
      <c r="E1838" s="279"/>
      <c r="F1838" s="280"/>
      <c r="G1838" s="45"/>
      <c r="H1838" s="45"/>
      <c r="I1838" s="278"/>
      <c r="J1838" s="45"/>
      <c r="K1838" s="66"/>
      <c r="L1838" s="66"/>
    </row>
    <row r="1839" spans="1:12" x14ac:dyDescent="0.2">
      <c r="A1839" s="41"/>
      <c r="B1839" s="2"/>
      <c r="E1839" s="279"/>
      <c r="F1839" s="280"/>
      <c r="G1839" s="45"/>
      <c r="H1839" s="45"/>
      <c r="I1839" s="278"/>
      <c r="J1839" s="45"/>
      <c r="K1839" s="66"/>
      <c r="L1839" s="66"/>
    </row>
    <row r="1840" spans="1:12" x14ac:dyDescent="0.2">
      <c r="A1840" s="41"/>
      <c r="B1840" s="2"/>
      <c r="E1840" s="279"/>
      <c r="F1840" s="280"/>
      <c r="G1840" s="45"/>
      <c r="H1840" s="45"/>
      <c r="I1840" s="278"/>
      <c r="J1840" s="45"/>
      <c r="K1840" s="66"/>
      <c r="L1840" s="66"/>
    </row>
    <row r="1841" spans="1:12" x14ac:dyDescent="0.2">
      <c r="A1841" s="41"/>
      <c r="B1841" s="2"/>
      <c r="E1841" s="279"/>
      <c r="F1841" s="280"/>
      <c r="G1841" s="45"/>
      <c r="H1841" s="45"/>
      <c r="I1841" s="278"/>
      <c r="J1841" s="45"/>
      <c r="K1841" s="66"/>
      <c r="L1841" s="66"/>
    </row>
    <row r="1842" spans="1:12" x14ac:dyDescent="0.2">
      <c r="A1842" s="41"/>
      <c r="B1842" s="2"/>
      <c r="E1842" s="279"/>
      <c r="F1842" s="280"/>
      <c r="G1842" s="45"/>
      <c r="H1842" s="45"/>
      <c r="I1842" s="278"/>
      <c r="J1842" s="45"/>
      <c r="K1842" s="66"/>
      <c r="L1842" s="66"/>
    </row>
    <row r="1843" spans="1:12" x14ac:dyDescent="0.2">
      <c r="A1843" s="41"/>
      <c r="B1843" s="2"/>
      <c r="E1843" s="279"/>
      <c r="F1843" s="280"/>
      <c r="G1843" s="45"/>
      <c r="H1843" s="45"/>
      <c r="I1843" s="278"/>
      <c r="J1843" s="45"/>
      <c r="K1843" s="66"/>
      <c r="L1843" s="66"/>
    </row>
    <row r="1844" spans="1:12" x14ac:dyDescent="0.2">
      <c r="A1844" s="41"/>
      <c r="B1844" s="2"/>
      <c r="E1844" s="279"/>
      <c r="F1844" s="280"/>
      <c r="G1844" s="45"/>
      <c r="H1844" s="45"/>
      <c r="I1844" s="278"/>
      <c r="J1844" s="45"/>
      <c r="K1844" s="66"/>
      <c r="L1844" s="66"/>
    </row>
    <row r="1845" spans="1:12" x14ac:dyDescent="0.2">
      <c r="A1845" s="41"/>
      <c r="B1845" s="2"/>
      <c r="E1845" s="279"/>
      <c r="F1845" s="280"/>
      <c r="G1845" s="45"/>
      <c r="H1845" s="45"/>
      <c r="I1845" s="278"/>
      <c r="J1845" s="45"/>
      <c r="K1845" s="66"/>
      <c r="L1845" s="66"/>
    </row>
    <row r="1846" spans="1:12" x14ac:dyDescent="0.2">
      <c r="A1846" s="41"/>
      <c r="B1846" s="2"/>
      <c r="E1846" s="279"/>
      <c r="F1846" s="280"/>
      <c r="G1846" s="45"/>
      <c r="H1846" s="45"/>
      <c r="I1846" s="278"/>
      <c r="J1846" s="45"/>
      <c r="K1846" s="66"/>
      <c r="L1846" s="66"/>
    </row>
    <row r="1847" spans="1:12" x14ac:dyDescent="0.2">
      <c r="A1847" s="41"/>
      <c r="B1847" s="2"/>
      <c r="E1847" s="279"/>
      <c r="F1847" s="280"/>
      <c r="G1847" s="45"/>
      <c r="H1847" s="45"/>
      <c r="I1847" s="278"/>
      <c r="J1847" s="45"/>
      <c r="K1847" s="66"/>
      <c r="L1847" s="66"/>
    </row>
    <row r="1848" spans="1:12" x14ac:dyDescent="0.2">
      <c r="A1848" s="41"/>
      <c r="B1848" s="2"/>
      <c r="E1848" s="279"/>
      <c r="F1848" s="280"/>
      <c r="G1848" s="45"/>
      <c r="H1848" s="45"/>
      <c r="I1848" s="278"/>
      <c r="J1848" s="45"/>
      <c r="K1848" s="66"/>
      <c r="L1848" s="66"/>
    </row>
    <row r="1849" spans="1:12" x14ac:dyDescent="0.2">
      <c r="A1849" s="41"/>
      <c r="B1849" s="2"/>
      <c r="E1849" s="279"/>
      <c r="F1849" s="280"/>
      <c r="G1849" s="45"/>
      <c r="H1849" s="45"/>
      <c r="I1849" s="278"/>
      <c r="J1849" s="45"/>
      <c r="K1849" s="66"/>
      <c r="L1849" s="66"/>
    </row>
    <row r="1850" spans="1:12" x14ac:dyDescent="0.2">
      <c r="A1850" s="41"/>
      <c r="B1850" s="2"/>
      <c r="E1850" s="279"/>
      <c r="F1850" s="280"/>
      <c r="G1850" s="45"/>
      <c r="H1850" s="45"/>
      <c r="I1850" s="278"/>
      <c r="J1850" s="45"/>
      <c r="K1850" s="66"/>
      <c r="L1850" s="66"/>
    </row>
    <row r="1851" spans="1:12" x14ac:dyDescent="0.2">
      <c r="A1851" s="41"/>
      <c r="B1851" s="2"/>
      <c r="E1851" s="279"/>
      <c r="F1851" s="280"/>
      <c r="G1851" s="45"/>
      <c r="H1851" s="45"/>
      <c r="I1851" s="278"/>
      <c r="J1851" s="45"/>
      <c r="K1851" s="66"/>
      <c r="L1851" s="66"/>
    </row>
    <row r="1852" spans="1:12" x14ac:dyDescent="0.2">
      <c r="A1852" s="41"/>
      <c r="B1852" s="2"/>
      <c r="E1852" s="279"/>
      <c r="F1852" s="280"/>
      <c r="G1852" s="45"/>
      <c r="H1852" s="45"/>
      <c r="I1852" s="278"/>
      <c r="J1852" s="45"/>
      <c r="K1852" s="66"/>
      <c r="L1852" s="66"/>
    </row>
    <row r="1853" spans="1:12" x14ac:dyDescent="0.2">
      <c r="A1853" s="41"/>
      <c r="B1853" s="2"/>
      <c r="E1853" s="279"/>
      <c r="F1853" s="280"/>
      <c r="G1853" s="45"/>
      <c r="H1853" s="45"/>
      <c r="I1853" s="278"/>
      <c r="J1853" s="45"/>
      <c r="K1853" s="66"/>
      <c r="L1853" s="66"/>
    </row>
    <row r="1854" spans="1:12" x14ac:dyDescent="0.2">
      <c r="A1854" s="41"/>
      <c r="B1854" s="2"/>
      <c r="E1854" s="279"/>
      <c r="F1854" s="280"/>
      <c r="G1854" s="45"/>
      <c r="H1854" s="45"/>
      <c r="I1854" s="278"/>
      <c r="J1854" s="45"/>
      <c r="K1854" s="66"/>
      <c r="L1854" s="66"/>
    </row>
    <row r="1855" spans="1:12" x14ac:dyDescent="0.2">
      <c r="A1855" s="41"/>
      <c r="B1855" s="2"/>
      <c r="E1855" s="279"/>
      <c r="F1855" s="280"/>
      <c r="G1855" s="45"/>
      <c r="H1855" s="45"/>
      <c r="I1855" s="278"/>
      <c r="J1855" s="45"/>
      <c r="K1855" s="66"/>
      <c r="L1855" s="66"/>
    </row>
    <row r="1856" spans="1:12" x14ac:dyDescent="0.2">
      <c r="A1856" s="41"/>
      <c r="B1856" s="2"/>
      <c r="E1856" s="279"/>
      <c r="F1856" s="280"/>
      <c r="G1856" s="45"/>
      <c r="H1856" s="45"/>
      <c r="I1856" s="278"/>
      <c r="J1856" s="45"/>
      <c r="K1856" s="66"/>
      <c r="L1856" s="66"/>
    </row>
    <row r="1857" spans="1:12" x14ac:dyDescent="0.2">
      <c r="A1857" s="41"/>
      <c r="B1857" s="2"/>
      <c r="E1857" s="279"/>
      <c r="F1857" s="280"/>
      <c r="G1857" s="45"/>
      <c r="H1857" s="45"/>
      <c r="I1857" s="278"/>
      <c r="J1857" s="45"/>
      <c r="K1857" s="66"/>
      <c r="L1857" s="66"/>
    </row>
    <row r="1858" spans="1:12" x14ac:dyDescent="0.2">
      <c r="A1858" s="41"/>
      <c r="B1858" s="2"/>
      <c r="E1858" s="279"/>
      <c r="F1858" s="280"/>
      <c r="G1858" s="45"/>
      <c r="H1858" s="45"/>
      <c r="I1858" s="278"/>
      <c r="J1858" s="45"/>
      <c r="K1858" s="66"/>
      <c r="L1858" s="66"/>
    </row>
    <row r="1859" spans="1:12" x14ac:dyDescent="0.2">
      <c r="A1859" s="41"/>
      <c r="B1859" s="2"/>
      <c r="E1859" s="279"/>
      <c r="F1859" s="280"/>
      <c r="G1859" s="45"/>
      <c r="H1859" s="45"/>
      <c r="I1859" s="278"/>
      <c r="J1859" s="45"/>
      <c r="K1859" s="66"/>
      <c r="L1859" s="66"/>
    </row>
    <row r="1860" spans="1:12" x14ac:dyDescent="0.2">
      <c r="A1860" s="41"/>
      <c r="B1860" s="2"/>
      <c r="E1860" s="279"/>
      <c r="F1860" s="280"/>
      <c r="G1860" s="45"/>
      <c r="H1860" s="45"/>
      <c r="I1860" s="278"/>
      <c r="J1860" s="45"/>
      <c r="K1860" s="66"/>
      <c r="L1860" s="66"/>
    </row>
    <row r="1861" spans="1:12" x14ac:dyDescent="0.2">
      <c r="A1861" s="41"/>
      <c r="B1861" s="2"/>
      <c r="E1861" s="279"/>
      <c r="F1861" s="280"/>
      <c r="G1861" s="45"/>
      <c r="H1861" s="45"/>
      <c r="I1861" s="278"/>
      <c r="J1861" s="45"/>
      <c r="K1861" s="66"/>
      <c r="L1861" s="66"/>
    </row>
    <row r="1862" spans="1:12" x14ac:dyDescent="0.2">
      <c r="A1862" s="41"/>
      <c r="B1862" s="2"/>
      <c r="E1862" s="279"/>
      <c r="F1862" s="280"/>
      <c r="G1862" s="45"/>
      <c r="H1862" s="45"/>
      <c r="I1862" s="278"/>
      <c r="J1862" s="45"/>
      <c r="K1862" s="66"/>
      <c r="L1862" s="66"/>
    </row>
    <row r="1863" spans="1:12" x14ac:dyDescent="0.2">
      <c r="A1863" s="41"/>
      <c r="B1863" s="2"/>
      <c r="E1863" s="279"/>
      <c r="F1863" s="280"/>
      <c r="G1863" s="45"/>
      <c r="H1863" s="45"/>
      <c r="I1863" s="278"/>
      <c r="J1863" s="45"/>
      <c r="K1863" s="66"/>
      <c r="L1863" s="66"/>
    </row>
    <row r="1864" spans="1:12" x14ac:dyDescent="0.2">
      <c r="A1864" s="41"/>
      <c r="B1864" s="2"/>
      <c r="E1864" s="279"/>
      <c r="F1864" s="280"/>
      <c r="G1864" s="45"/>
      <c r="H1864" s="45"/>
      <c r="I1864" s="278"/>
      <c r="J1864" s="45"/>
      <c r="K1864" s="66"/>
      <c r="L1864" s="66"/>
    </row>
    <row r="1865" spans="1:12" x14ac:dyDescent="0.2">
      <c r="A1865" s="41"/>
      <c r="B1865" s="2"/>
      <c r="E1865" s="279"/>
      <c r="F1865" s="280"/>
      <c r="G1865" s="45"/>
      <c r="H1865" s="45"/>
      <c r="I1865" s="278"/>
      <c r="J1865" s="45"/>
      <c r="K1865" s="66"/>
      <c r="L1865" s="66"/>
    </row>
    <row r="1866" spans="1:12" x14ac:dyDescent="0.2">
      <c r="A1866" s="41"/>
      <c r="B1866" s="2"/>
      <c r="E1866" s="279"/>
      <c r="F1866" s="280"/>
      <c r="G1866" s="45"/>
      <c r="H1866" s="45"/>
      <c r="I1866" s="278"/>
      <c r="J1866" s="45"/>
      <c r="K1866" s="66"/>
      <c r="L1866" s="66"/>
    </row>
    <row r="1867" spans="1:12" x14ac:dyDescent="0.2">
      <c r="A1867" s="41"/>
      <c r="B1867" s="2"/>
      <c r="E1867" s="279"/>
      <c r="F1867" s="280"/>
      <c r="G1867" s="45"/>
      <c r="H1867" s="45"/>
      <c r="I1867" s="278"/>
      <c r="J1867" s="45"/>
      <c r="K1867" s="66"/>
      <c r="L1867" s="66"/>
    </row>
    <row r="1868" spans="1:12" x14ac:dyDescent="0.2">
      <c r="A1868" s="41"/>
      <c r="B1868" s="2"/>
      <c r="E1868" s="279"/>
      <c r="F1868" s="280"/>
      <c r="G1868" s="45"/>
      <c r="H1868" s="45"/>
      <c r="I1868" s="278"/>
      <c r="J1868" s="45"/>
      <c r="K1868" s="66"/>
      <c r="L1868" s="66"/>
    </row>
    <row r="1869" spans="1:12" x14ac:dyDescent="0.2">
      <c r="A1869" s="41"/>
      <c r="B1869" s="2"/>
      <c r="E1869" s="279"/>
      <c r="F1869" s="280"/>
      <c r="G1869" s="45"/>
      <c r="H1869" s="45"/>
      <c r="I1869" s="278"/>
      <c r="J1869" s="45"/>
      <c r="K1869" s="66"/>
      <c r="L1869" s="66"/>
    </row>
    <row r="1870" spans="1:12" x14ac:dyDescent="0.2">
      <c r="A1870" s="41"/>
      <c r="B1870" s="2"/>
      <c r="E1870" s="279"/>
      <c r="F1870" s="280"/>
      <c r="G1870" s="45"/>
      <c r="H1870" s="45"/>
      <c r="I1870" s="278"/>
      <c r="J1870" s="45"/>
      <c r="K1870" s="66"/>
      <c r="L1870" s="66"/>
    </row>
    <row r="1871" spans="1:12" x14ac:dyDescent="0.2">
      <c r="A1871" s="41"/>
      <c r="B1871" s="2"/>
      <c r="E1871" s="279"/>
      <c r="F1871" s="280"/>
      <c r="G1871" s="45"/>
      <c r="H1871" s="45"/>
      <c r="I1871" s="278"/>
      <c r="J1871" s="45"/>
      <c r="K1871" s="66"/>
      <c r="L1871" s="66"/>
    </row>
    <row r="1872" spans="1:12" x14ac:dyDescent="0.2">
      <c r="A1872" s="41"/>
      <c r="B1872" s="2"/>
      <c r="E1872" s="279"/>
      <c r="F1872" s="280"/>
      <c r="G1872" s="45"/>
      <c r="H1872" s="45"/>
      <c r="I1872" s="278"/>
      <c r="J1872" s="45"/>
      <c r="K1872" s="66"/>
      <c r="L1872" s="66"/>
    </row>
    <row r="1873" spans="1:12" x14ac:dyDescent="0.2">
      <c r="A1873" s="41"/>
      <c r="B1873" s="2"/>
      <c r="E1873" s="279"/>
      <c r="F1873" s="280"/>
      <c r="G1873" s="45"/>
      <c r="H1873" s="45"/>
      <c r="I1873" s="278"/>
      <c r="J1873" s="45"/>
      <c r="K1873" s="66"/>
      <c r="L1873" s="66"/>
    </row>
    <row r="1874" spans="1:12" x14ac:dyDescent="0.2">
      <c r="A1874" s="41"/>
      <c r="B1874" s="2"/>
      <c r="E1874" s="279"/>
      <c r="F1874" s="280"/>
      <c r="G1874" s="45"/>
      <c r="H1874" s="45"/>
      <c r="I1874" s="278"/>
      <c r="J1874" s="45"/>
      <c r="K1874" s="66"/>
      <c r="L1874" s="66"/>
    </row>
    <row r="1875" spans="1:12" x14ac:dyDescent="0.2">
      <c r="A1875" s="41"/>
      <c r="B1875" s="2"/>
      <c r="E1875" s="279"/>
      <c r="F1875" s="280"/>
      <c r="G1875" s="45"/>
      <c r="H1875" s="45"/>
      <c r="I1875" s="278"/>
      <c r="J1875" s="45"/>
      <c r="K1875" s="66"/>
      <c r="L1875" s="66"/>
    </row>
    <row r="1876" spans="1:12" x14ac:dyDescent="0.2">
      <c r="A1876" s="41"/>
      <c r="B1876" s="2"/>
      <c r="E1876" s="279"/>
      <c r="F1876" s="280"/>
      <c r="G1876" s="45"/>
      <c r="H1876" s="45"/>
      <c r="I1876" s="278"/>
      <c r="J1876" s="45"/>
      <c r="K1876" s="66"/>
      <c r="L1876" s="66"/>
    </row>
    <row r="1877" spans="1:12" x14ac:dyDescent="0.2">
      <c r="A1877" s="41"/>
      <c r="B1877" s="2"/>
      <c r="E1877" s="279"/>
      <c r="F1877" s="280"/>
      <c r="G1877" s="45"/>
      <c r="H1877" s="45"/>
      <c r="I1877" s="278"/>
      <c r="J1877" s="45"/>
      <c r="K1877" s="66"/>
      <c r="L1877" s="66"/>
    </row>
    <row r="1878" spans="1:12" x14ac:dyDescent="0.2">
      <c r="A1878" s="41"/>
      <c r="B1878" s="2"/>
      <c r="E1878" s="279"/>
      <c r="F1878" s="280"/>
      <c r="G1878" s="45"/>
      <c r="H1878" s="45"/>
      <c r="I1878" s="278"/>
      <c r="J1878" s="45"/>
      <c r="K1878" s="66"/>
      <c r="L1878" s="66"/>
    </row>
    <row r="1879" spans="1:12" x14ac:dyDescent="0.2">
      <c r="A1879" s="41"/>
      <c r="B1879" s="2"/>
      <c r="E1879" s="279"/>
      <c r="F1879" s="280"/>
      <c r="G1879" s="45"/>
      <c r="H1879" s="45"/>
      <c r="I1879" s="278"/>
      <c r="J1879" s="45"/>
      <c r="K1879" s="66"/>
      <c r="L1879" s="66"/>
    </row>
    <row r="1880" spans="1:12" x14ac:dyDescent="0.2">
      <c r="A1880" s="41"/>
      <c r="B1880" s="2"/>
      <c r="E1880" s="279"/>
      <c r="F1880" s="280"/>
      <c r="G1880" s="45"/>
      <c r="H1880" s="45"/>
      <c r="I1880" s="278"/>
      <c r="J1880" s="45"/>
      <c r="K1880" s="66"/>
      <c r="L1880" s="66"/>
    </row>
    <row r="1881" spans="1:12" x14ac:dyDescent="0.2">
      <c r="A1881" s="41"/>
      <c r="B1881" s="2"/>
      <c r="E1881" s="279"/>
      <c r="F1881" s="280"/>
      <c r="G1881" s="45"/>
      <c r="H1881" s="45"/>
      <c r="I1881" s="278"/>
      <c r="J1881" s="45"/>
      <c r="K1881" s="66"/>
      <c r="L1881" s="66"/>
    </row>
    <row r="1882" spans="1:12" x14ac:dyDescent="0.2">
      <c r="A1882" s="41"/>
      <c r="B1882" s="2"/>
      <c r="E1882" s="279"/>
      <c r="F1882" s="280"/>
      <c r="G1882" s="45"/>
      <c r="H1882" s="45"/>
      <c r="I1882" s="278"/>
      <c r="J1882" s="45"/>
      <c r="K1882" s="66"/>
      <c r="L1882" s="66"/>
    </row>
    <row r="1883" spans="1:12" x14ac:dyDescent="0.2">
      <c r="A1883" s="41"/>
      <c r="B1883" s="2"/>
      <c r="E1883" s="279"/>
      <c r="F1883" s="280"/>
      <c r="G1883" s="45"/>
      <c r="H1883" s="45"/>
      <c r="I1883" s="278"/>
      <c r="J1883" s="45"/>
      <c r="K1883" s="66"/>
      <c r="L1883" s="66"/>
    </row>
    <row r="1884" spans="1:12" x14ac:dyDescent="0.2">
      <c r="A1884" s="41"/>
      <c r="B1884" s="2"/>
      <c r="E1884" s="279"/>
      <c r="F1884" s="280"/>
      <c r="G1884" s="45"/>
      <c r="H1884" s="45"/>
      <c r="I1884" s="278"/>
      <c r="J1884" s="45"/>
      <c r="K1884" s="66"/>
      <c r="L1884" s="66"/>
    </row>
    <row r="1885" spans="1:12" x14ac:dyDescent="0.2">
      <c r="A1885" s="41"/>
      <c r="B1885" s="2"/>
      <c r="E1885" s="279"/>
      <c r="F1885" s="280"/>
      <c r="G1885" s="45"/>
      <c r="H1885" s="45"/>
      <c r="I1885" s="278"/>
      <c r="J1885" s="45"/>
      <c r="K1885" s="66"/>
      <c r="L1885" s="66"/>
    </row>
    <row r="1886" spans="1:12" x14ac:dyDescent="0.2">
      <c r="A1886" s="41"/>
      <c r="B1886" s="2"/>
      <c r="E1886" s="279"/>
      <c r="F1886" s="280"/>
      <c r="G1886" s="45"/>
      <c r="H1886" s="45"/>
      <c r="I1886" s="278"/>
      <c r="J1886" s="45"/>
      <c r="K1886" s="66"/>
      <c r="L1886" s="66"/>
    </row>
    <row r="1887" spans="1:12" x14ac:dyDescent="0.2">
      <c r="A1887" s="41"/>
      <c r="B1887" s="2"/>
      <c r="E1887" s="279"/>
      <c r="F1887" s="280"/>
      <c r="G1887" s="45"/>
      <c r="H1887" s="45"/>
      <c r="I1887" s="278"/>
      <c r="J1887" s="45"/>
      <c r="K1887" s="66"/>
      <c r="L1887" s="66"/>
    </row>
    <row r="1888" spans="1:12" x14ac:dyDescent="0.2">
      <c r="A1888" s="41"/>
      <c r="B1888" s="2"/>
      <c r="E1888" s="279"/>
      <c r="F1888" s="280"/>
      <c r="G1888" s="45"/>
      <c r="H1888" s="45"/>
      <c r="I1888" s="278"/>
      <c r="J1888" s="45"/>
      <c r="K1888" s="66"/>
      <c r="L1888" s="66"/>
    </row>
    <row r="1889" spans="1:12" x14ac:dyDescent="0.2">
      <c r="A1889" s="41"/>
      <c r="B1889" s="2"/>
      <c r="E1889" s="279"/>
      <c r="F1889" s="280"/>
      <c r="G1889" s="45"/>
      <c r="H1889" s="45"/>
      <c r="I1889" s="278"/>
      <c r="J1889" s="45"/>
      <c r="K1889" s="66"/>
      <c r="L1889" s="66"/>
    </row>
    <row r="1890" spans="1:12" x14ac:dyDescent="0.2">
      <c r="A1890" s="41"/>
      <c r="B1890" s="2"/>
      <c r="E1890" s="279"/>
      <c r="F1890" s="280"/>
      <c r="G1890" s="45"/>
      <c r="H1890" s="45"/>
      <c r="I1890" s="278"/>
      <c r="J1890" s="45"/>
      <c r="K1890" s="66"/>
      <c r="L1890" s="66"/>
    </row>
    <row r="1891" spans="1:12" x14ac:dyDescent="0.2">
      <c r="A1891" s="41"/>
      <c r="B1891" s="2"/>
      <c r="E1891" s="279"/>
      <c r="F1891" s="280"/>
      <c r="G1891" s="45"/>
      <c r="H1891" s="45"/>
      <c r="I1891" s="278"/>
      <c r="J1891" s="45"/>
      <c r="K1891" s="66"/>
      <c r="L1891" s="66"/>
    </row>
    <row r="1892" spans="1:12" x14ac:dyDescent="0.2">
      <c r="A1892" s="41"/>
      <c r="B1892" s="2"/>
      <c r="E1892" s="279"/>
      <c r="F1892" s="280"/>
      <c r="G1892" s="45"/>
      <c r="H1892" s="45"/>
      <c r="I1892" s="278"/>
      <c r="J1892" s="45"/>
      <c r="K1892" s="66"/>
      <c r="L1892" s="66"/>
    </row>
    <row r="1893" spans="1:12" x14ac:dyDescent="0.2">
      <c r="A1893" s="41"/>
      <c r="B1893" s="2"/>
      <c r="E1893" s="279"/>
      <c r="F1893" s="280"/>
      <c r="G1893" s="45"/>
      <c r="H1893" s="45"/>
      <c r="I1893" s="278"/>
      <c r="J1893" s="45"/>
      <c r="K1893" s="66"/>
      <c r="L1893" s="66"/>
    </row>
    <row r="1894" spans="1:12" x14ac:dyDescent="0.2">
      <c r="A1894" s="41"/>
      <c r="B1894" s="2"/>
      <c r="E1894" s="279"/>
      <c r="F1894" s="280"/>
      <c r="G1894" s="45"/>
      <c r="H1894" s="45"/>
      <c r="I1894" s="278"/>
      <c r="J1894" s="45"/>
      <c r="K1894" s="66"/>
      <c r="L1894" s="66"/>
    </row>
    <row r="1895" spans="1:12" x14ac:dyDescent="0.2">
      <c r="A1895" s="41"/>
      <c r="B1895" s="2"/>
      <c r="E1895" s="279"/>
      <c r="F1895" s="280"/>
      <c r="G1895" s="45"/>
      <c r="H1895" s="45"/>
      <c r="I1895" s="278"/>
      <c r="J1895" s="45"/>
      <c r="K1895" s="66"/>
      <c r="L1895" s="66"/>
    </row>
    <row r="1896" spans="1:12" x14ac:dyDescent="0.2">
      <c r="A1896" s="41"/>
      <c r="B1896" s="2"/>
      <c r="E1896" s="279"/>
      <c r="F1896" s="280"/>
      <c r="G1896" s="45"/>
      <c r="H1896" s="45"/>
      <c r="I1896" s="278"/>
      <c r="J1896" s="45"/>
      <c r="K1896" s="66"/>
      <c r="L1896" s="66"/>
    </row>
    <row r="1897" spans="1:12" x14ac:dyDescent="0.2">
      <c r="A1897" s="41"/>
      <c r="B1897" s="2"/>
      <c r="E1897" s="279"/>
      <c r="F1897" s="280"/>
      <c r="G1897" s="45"/>
      <c r="H1897" s="45"/>
      <c r="I1897" s="278"/>
      <c r="J1897" s="45"/>
      <c r="K1897" s="66"/>
      <c r="L1897" s="66"/>
    </row>
    <row r="1898" spans="1:12" x14ac:dyDescent="0.2">
      <c r="A1898" s="41"/>
      <c r="B1898" s="2"/>
      <c r="E1898" s="279"/>
      <c r="F1898" s="280"/>
      <c r="G1898" s="45"/>
      <c r="H1898" s="45"/>
      <c r="I1898" s="278"/>
      <c r="J1898" s="45"/>
      <c r="K1898" s="66"/>
      <c r="L1898" s="66"/>
    </row>
    <row r="1899" spans="1:12" x14ac:dyDescent="0.2">
      <c r="A1899" s="41"/>
      <c r="B1899" s="2"/>
      <c r="E1899" s="279"/>
      <c r="F1899" s="280"/>
      <c r="G1899" s="45"/>
      <c r="H1899" s="45"/>
      <c r="I1899" s="278"/>
      <c r="J1899" s="45"/>
      <c r="K1899" s="66"/>
      <c r="L1899" s="66"/>
    </row>
    <row r="1900" spans="1:12" x14ac:dyDescent="0.2">
      <c r="A1900" s="41"/>
      <c r="B1900" s="2"/>
      <c r="E1900" s="279"/>
      <c r="F1900" s="280"/>
      <c r="G1900" s="45"/>
      <c r="H1900" s="45"/>
      <c r="I1900" s="278"/>
      <c r="J1900" s="45"/>
      <c r="K1900" s="66"/>
      <c r="L1900" s="66"/>
    </row>
    <row r="1901" spans="1:12" x14ac:dyDescent="0.2">
      <c r="A1901" s="41"/>
      <c r="B1901" s="2"/>
      <c r="E1901" s="279"/>
      <c r="F1901" s="280"/>
      <c r="G1901" s="45"/>
      <c r="H1901" s="45"/>
      <c r="I1901" s="278"/>
      <c r="J1901" s="45"/>
      <c r="K1901" s="66"/>
      <c r="L1901" s="66"/>
    </row>
    <row r="1902" spans="1:12" x14ac:dyDescent="0.2">
      <c r="A1902" s="41"/>
      <c r="B1902" s="2"/>
      <c r="E1902" s="279"/>
      <c r="F1902" s="280"/>
      <c r="G1902" s="45"/>
      <c r="H1902" s="45"/>
      <c r="I1902" s="278"/>
      <c r="J1902" s="45"/>
      <c r="K1902" s="66"/>
      <c r="L1902" s="66"/>
    </row>
    <row r="1903" spans="1:12" x14ac:dyDescent="0.2">
      <c r="A1903" s="41"/>
      <c r="B1903" s="2"/>
      <c r="E1903" s="279"/>
      <c r="F1903" s="280"/>
      <c r="G1903" s="45"/>
      <c r="H1903" s="45"/>
      <c r="I1903" s="278"/>
      <c r="J1903" s="45"/>
      <c r="K1903" s="66"/>
      <c r="L1903" s="66"/>
    </row>
    <row r="1904" spans="1:12" x14ac:dyDescent="0.2">
      <c r="A1904" s="41"/>
      <c r="B1904" s="2"/>
      <c r="E1904" s="279"/>
      <c r="F1904" s="280"/>
      <c r="G1904" s="45"/>
      <c r="H1904" s="45"/>
      <c r="I1904" s="278"/>
      <c r="J1904" s="45"/>
      <c r="K1904" s="66"/>
      <c r="L1904" s="66"/>
    </row>
    <row r="1905" spans="1:12" x14ac:dyDescent="0.2">
      <c r="A1905" s="41"/>
      <c r="B1905" s="2"/>
      <c r="E1905" s="279"/>
      <c r="F1905" s="280"/>
      <c r="G1905" s="45"/>
      <c r="H1905" s="45"/>
      <c r="I1905" s="278"/>
      <c r="J1905" s="45"/>
      <c r="K1905" s="66"/>
      <c r="L1905" s="66"/>
    </row>
    <row r="1906" spans="1:12" x14ac:dyDescent="0.2">
      <c r="A1906" s="41"/>
      <c r="B1906" s="2"/>
      <c r="E1906" s="279"/>
      <c r="F1906" s="280"/>
      <c r="G1906" s="45"/>
      <c r="H1906" s="45"/>
      <c r="I1906" s="278"/>
      <c r="J1906" s="45"/>
      <c r="K1906" s="66"/>
      <c r="L1906" s="66"/>
    </row>
    <row r="1907" spans="1:12" x14ac:dyDescent="0.2">
      <c r="A1907" s="41"/>
      <c r="B1907" s="2"/>
      <c r="E1907" s="279"/>
      <c r="F1907" s="280"/>
      <c r="G1907" s="45"/>
      <c r="H1907" s="45"/>
      <c r="I1907" s="278"/>
      <c r="J1907" s="45"/>
      <c r="K1907" s="66"/>
      <c r="L1907" s="66"/>
    </row>
    <row r="1908" spans="1:12" x14ac:dyDescent="0.2">
      <c r="A1908" s="41"/>
      <c r="B1908" s="2"/>
      <c r="E1908" s="279"/>
      <c r="F1908" s="280"/>
      <c r="G1908" s="45"/>
      <c r="H1908" s="45"/>
      <c r="I1908" s="278"/>
      <c r="J1908" s="45"/>
      <c r="K1908" s="66"/>
      <c r="L1908" s="66"/>
    </row>
    <row r="1909" spans="1:12" x14ac:dyDescent="0.2">
      <c r="A1909" s="41"/>
      <c r="B1909" s="2"/>
      <c r="E1909" s="279"/>
      <c r="F1909" s="280"/>
      <c r="G1909" s="45"/>
      <c r="H1909" s="45"/>
      <c r="I1909" s="278"/>
      <c r="J1909" s="45"/>
      <c r="K1909" s="66"/>
      <c r="L1909" s="66"/>
    </row>
    <row r="1910" spans="1:12" x14ac:dyDescent="0.2">
      <c r="A1910" s="41"/>
      <c r="B1910" s="2"/>
      <c r="E1910" s="279"/>
      <c r="F1910" s="280"/>
      <c r="G1910" s="45"/>
      <c r="H1910" s="45"/>
      <c r="I1910" s="278"/>
      <c r="J1910" s="45"/>
      <c r="K1910" s="66"/>
      <c r="L1910" s="66"/>
    </row>
    <row r="1911" spans="1:12" x14ac:dyDescent="0.2">
      <c r="A1911" s="41"/>
      <c r="B1911" s="2"/>
      <c r="E1911" s="279"/>
      <c r="F1911" s="280"/>
      <c r="G1911" s="45"/>
      <c r="H1911" s="45"/>
      <c r="I1911" s="278"/>
      <c r="J1911" s="45"/>
      <c r="K1911" s="66"/>
      <c r="L1911" s="66"/>
    </row>
    <row r="1912" spans="1:12" x14ac:dyDescent="0.2">
      <c r="A1912" s="41"/>
      <c r="B1912" s="2"/>
      <c r="E1912" s="279"/>
      <c r="F1912" s="280"/>
      <c r="G1912" s="45"/>
      <c r="H1912" s="45"/>
      <c r="I1912" s="278"/>
      <c r="J1912" s="45"/>
      <c r="K1912" s="66"/>
      <c r="L1912" s="66"/>
    </row>
    <row r="1913" spans="1:12" x14ac:dyDescent="0.2">
      <c r="A1913" s="41"/>
      <c r="B1913" s="2"/>
      <c r="E1913" s="279"/>
      <c r="F1913" s="280"/>
      <c r="G1913" s="45"/>
      <c r="H1913" s="45"/>
      <c r="I1913" s="278"/>
      <c r="J1913" s="45"/>
      <c r="K1913" s="66"/>
      <c r="L1913" s="66"/>
    </row>
    <row r="1914" spans="1:12" x14ac:dyDescent="0.2">
      <c r="A1914" s="41"/>
      <c r="B1914" s="2"/>
      <c r="E1914" s="279"/>
      <c r="F1914" s="280"/>
      <c r="G1914" s="45"/>
      <c r="H1914" s="45"/>
      <c r="I1914" s="278"/>
      <c r="J1914" s="45"/>
      <c r="K1914" s="66"/>
      <c r="L1914" s="66"/>
    </row>
    <row r="1915" spans="1:12" x14ac:dyDescent="0.2">
      <c r="A1915" s="41"/>
      <c r="B1915" s="2"/>
      <c r="E1915" s="279"/>
      <c r="F1915" s="280"/>
      <c r="G1915" s="45"/>
      <c r="H1915" s="45"/>
      <c r="I1915" s="278"/>
      <c r="J1915" s="45"/>
      <c r="K1915" s="66"/>
      <c r="L1915" s="66"/>
    </row>
    <row r="1916" spans="1:12" x14ac:dyDescent="0.2">
      <c r="A1916" s="41"/>
      <c r="B1916" s="2"/>
      <c r="E1916" s="279"/>
      <c r="F1916" s="280"/>
      <c r="G1916" s="45"/>
      <c r="H1916" s="45"/>
      <c r="I1916" s="278"/>
      <c r="J1916" s="45"/>
      <c r="K1916" s="66"/>
      <c r="L1916" s="66"/>
    </row>
    <row r="1917" spans="1:12" x14ac:dyDescent="0.2">
      <c r="A1917" s="41"/>
      <c r="B1917" s="2"/>
      <c r="E1917" s="279"/>
      <c r="F1917" s="280"/>
      <c r="G1917" s="45"/>
      <c r="H1917" s="45"/>
      <c r="I1917" s="278"/>
      <c r="J1917" s="45"/>
      <c r="K1917" s="66"/>
      <c r="L1917" s="66"/>
    </row>
    <row r="1918" spans="1:12" x14ac:dyDescent="0.2">
      <c r="A1918" s="41"/>
      <c r="B1918" s="2"/>
      <c r="E1918" s="279"/>
      <c r="F1918" s="280"/>
      <c r="G1918" s="45"/>
      <c r="H1918" s="45"/>
      <c r="I1918" s="278"/>
      <c r="J1918" s="45"/>
      <c r="K1918" s="66"/>
      <c r="L1918" s="66"/>
    </row>
    <row r="1919" spans="1:12" x14ac:dyDescent="0.2">
      <c r="A1919" s="41"/>
      <c r="B1919" s="2"/>
      <c r="E1919" s="279"/>
      <c r="F1919" s="280"/>
      <c r="G1919" s="45"/>
      <c r="H1919" s="45"/>
      <c r="I1919" s="278"/>
      <c r="J1919" s="45"/>
      <c r="K1919" s="66"/>
      <c r="L1919" s="66"/>
    </row>
    <row r="1920" spans="1:12" x14ac:dyDescent="0.2">
      <c r="A1920" s="41"/>
      <c r="B1920" s="2"/>
      <c r="E1920" s="279"/>
      <c r="F1920" s="280"/>
      <c r="G1920" s="45"/>
      <c r="H1920" s="45"/>
      <c r="I1920" s="278"/>
      <c r="J1920" s="45"/>
      <c r="K1920" s="66"/>
      <c r="L1920" s="66"/>
    </row>
    <row r="1921" spans="1:12" x14ac:dyDescent="0.2">
      <c r="A1921" s="41"/>
      <c r="B1921" s="2"/>
      <c r="E1921" s="279"/>
      <c r="F1921" s="280"/>
      <c r="G1921" s="45"/>
      <c r="H1921" s="45"/>
      <c r="I1921" s="278"/>
      <c r="J1921" s="45"/>
      <c r="K1921" s="66"/>
      <c r="L1921" s="66"/>
    </row>
    <row r="1922" spans="1:12" x14ac:dyDescent="0.2">
      <c r="A1922" s="41"/>
      <c r="B1922" s="2"/>
      <c r="E1922" s="279"/>
      <c r="F1922" s="280"/>
      <c r="G1922" s="45"/>
      <c r="H1922" s="45"/>
      <c r="I1922" s="278"/>
      <c r="J1922" s="45"/>
      <c r="K1922" s="66"/>
      <c r="L1922" s="66"/>
    </row>
    <row r="1923" spans="1:12" x14ac:dyDescent="0.2">
      <c r="A1923" s="41"/>
      <c r="B1923" s="2"/>
      <c r="E1923" s="279"/>
      <c r="F1923" s="280"/>
      <c r="G1923" s="45"/>
      <c r="H1923" s="45"/>
      <c r="I1923" s="278"/>
      <c r="J1923" s="45"/>
      <c r="K1923" s="66"/>
      <c r="L1923" s="66"/>
    </row>
    <row r="1924" spans="1:12" x14ac:dyDescent="0.2">
      <c r="A1924" s="41"/>
      <c r="B1924" s="2"/>
      <c r="E1924" s="279"/>
      <c r="F1924" s="280"/>
      <c r="G1924" s="45"/>
      <c r="H1924" s="45"/>
      <c r="I1924" s="278"/>
      <c r="J1924" s="45"/>
      <c r="K1924" s="66"/>
      <c r="L1924" s="66"/>
    </row>
    <row r="1925" spans="1:12" x14ac:dyDescent="0.2">
      <c r="A1925" s="41"/>
      <c r="B1925" s="2"/>
      <c r="E1925" s="279"/>
      <c r="F1925" s="280"/>
      <c r="G1925" s="45"/>
      <c r="H1925" s="45"/>
      <c r="I1925" s="278"/>
      <c r="J1925" s="45"/>
      <c r="K1925" s="66"/>
      <c r="L1925" s="66"/>
    </row>
    <row r="1926" spans="1:12" x14ac:dyDescent="0.2">
      <c r="A1926" s="41"/>
      <c r="B1926" s="2"/>
      <c r="E1926" s="279"/>
      <c r="F1926" s="280"/>
      <c r="G1926" s="45"/>
      <c r="H1926" s="45"/>
      <c r="I1926" s="278"/>
      <c r="J1926" s="45"/>
      <c r="K1926" s="66"/>
      <c r="L1926" s="66"/>
    </row>
    <row r="1927" spans="1:12" x14ac:dyDescent="0.2">
      <c r="A1927" s="41"/>
      <c r="B1927" s="2"/>
      <c r="E1927" s="279"/>
      <c r="F1927" s="280"/>
      <c r="G1927" s="45"/>
      <c r="H1927" s="45"/>
      <c r="I1927" s="278"/>
      <c r="J1927" s="45"/>
      <c r="K1927" s="66"/>
      <c r="L1927" s="66"/>
    </row>
    <row r="1928" spans="1:12" x14ac:dyDescent="0.2">
      <c r="A1928" s="41"/>
      <c r="B1928" s="2"/>
      <c r="E1928" s="279"/>
      <c r="F1928" s="280"/>
      <c r="G1928" s="45"/>
      <c r="H1928" s="45"/>
      <c r="I1928" s="278"/>
      <c r="J1928" s="45"/>
      <c r="K1928" s="66"/>
      <c r="L1928" s="66"/>
    </row>
    <row r="1929" spans="1:12" x14ac:dyDescent="0.2">
      <c r="A1929" s="41"/>
      <c r="B1929" s="2"/>
      <c r="E1929" s="279"/>
      <c r="F1929" s="280"/>
      <c r="G1929" s="45"/>
      <c r="H1929" s="45"/>
      <c r="I1929" s="278"/>
      <c r="J1929" s="45"/>
      <c r="K1929" s="66"/>
      <c r="L1929" s="66"/>
    </row>
    <row r="1930" spans="1:12" x14ac:dyDescent="0.2">
      <c r="A1930" s="41"/>
      <c r="B1930" s="2"/>
      <c r="E1930" s="279"/>
      <c r="F1930" s="280"/>
      <c r="G1930" s="45"/>
      <c r="H1930" s="45"/>
      <c r="I1930" s="278"/>
      <c r="J1930" s="45"/>
      <c r="K1930" s="66"/>
      <c r="L1930" s="66"/>
    </row>
    <row r="1931" spans="1:12" x14ac:dyDescent="0.2">
      <c r="A1931" s="41"/>
      <c r="B1931" s="2"/>
      <c r="E1931" s="279"/>
      <c r="F1931" s="280"/>
      <c r="G1931" s="45"/>
      <c r="H1931" s="45"/>
      <c r="I1931" s="278"/>
      <c r="J1931" s="45"/>
      <c r="K1931" s="66"/>
      <c r="L1931" s="66"/>
    </row>
    <row r="1932" spans="1:12" x14ac:dyDescent="0.2">
      <c r="A1932" s="41"/>
      <c r="B1932" s="2"/>
      <c r="E1932" s="279"/>
      <c r="F1932" s="280"/>
      <c r="G1932" s="45"/>
      <c r="H1932" s="45"/>
      <c r="I1932" s="278"/>
      <c r="J1932" s="45"/>
      <c r="K1932" s="66"/>
      <c r="L1932" s="66"/>
    </row>
    <row r="1933" spans="1:12" x14ac:dyDescent="0.2">
      <c r="A1933" s="41"/>
      <c r="B1933" s="2"/>
      <c r="E1933" s="279"/>
      <c r="F1933" s="280"/>
      <c r="G1933" s="45"/>
      <c r="H1933" s="45"/>
      <c r="I1933" s="278"/>
      <c r="J1933" s="45"/>
      <c r="K1933" s="66"/>
      <c r="L1933" s="66"/>
    </row>
    <row r="1934" spans="1:12" x14ac:dyDescent="0.2">
      <c r="A1934" s="41"/>
      <c r="B1934" s="2"/>
      <c r="E1934" s="279"/>
      <c r="F1934" s="280"/>
      <c r="G1934" s="45"/>
      <c r="H1934" s="45"/>
      <c r="I1934" s="278"/>
      <c r="J1934" s="45"/>
      <c r="K1934" s="66"/>
      <c r="L1934" s="66"/>
    </row>
    <row r="1935" spans="1:12" x14ac:dyDescent="0.2">
      <c r="A1935" s="41"/>
      <c r="B1935" s="2"/>
      <c r="E1935" s="279"/>
      <c r="F1935" s="280"/>
      <c r="G1935" s="45"/>
      <c r="H1935" s="45"/>
      <c r="I1935" s="278"/>
      <c r="J1935" s="45"/>
      <c r="K1935" s="66"/>
      <c r="L1935" s="66"/>
    </row>
    <row r="1936" spans="1:12" x14ac:dyDescent="0.2">
      <c r="A1936" s="41"/>
      <c r="B1936" s="2"/>
      <c r="E1936" s="279"/>
      <c r="F1936" s="280"/>
      <c r="G1936" s="45"/>
      <c r="H1936" s="45"/>
      <c r="I1936" s="278"/>
      <c r="J1936" s="45"/>
      <c r="K1936" s="66"/>
      <c r="L1936" s="66"/>
    </row>
    <row r="1937" spans="1:12" x14ac:dyDescent="0.2">
      <c r="A1937" s="41"/>
      <c r="B1937" s="2"/>
      <c r="E1937" s="279"/>
      <c r="F1937" s="280"/>
      <c r="G1937" s="45"/>
      <c r="H1937" s="45"/>
      <c r="I1937" s="278"/>
      <c r="J1937" s="45"/>
      <c r="K1937" s="66"/>
      <c r="L1937" s="66"/>
    </row>
    <row r="1938" spans="1:12" x14ac:dyDescent="0.2">
      <c r="A1938" s="41"/>
      <c r="B1938" s="2"/>
      <c r="E1938" s="279"/>
      <c r="F1938" s="280"/>
      <c r="G1938" s="45"/>
      <c r="H1938" s="45"/>
      <c r="I1938" s="278"/>
      <c r="J1938" s="45"/>
      <c r="K1938" s="66"/>
      <c r="L1938" s="66"/>
    </row>
    <row r="1939" spans="1:12" x14ac:dyDescent="0.2">
      <c r="A1939" s="41"/>
      <c r="B1939" s="2"/>
      <c r="E1939" s="279"/>
      <c r="F1939" s="280"/>
      <c r="G1939" s="45"/>
      <c r="H1939" s="45"/>
      <c r="I1939" s="278"/>
      <c r="J1939" s="45"/>
      <c r="K1939" s="66"/>
      <c r="L1939" s="66"/>
    </row>
    <row r="1940" spans="1:12" x14ac:dyDescent="0.2">
      <c r="A1940" s="41"/>
      <c r="B1940" s="2"/>
      <c r="E1940" s="279"/>
      <c r="F1940" s="280"/>
      <c r="G1940" s="45"/>
      <c r="H1940" s="45"/>
      <c r="I1940" s="278"/>
      <c r="J1940" s="45"/>
      <c r="K1940" s="66"/>
      <c r="L1940" s="66"/>
    </row>
    <row r="1941" spans="1:12" x14ac:dyDescent="0.2">
      <c r="A1941" s="41"/>
      <c r="B1941" s="2"/>
      <c r="E1941" s="279"/>
      <c r="F1941" s="280"/>
      <c r="G1941" s="45"/>
      <c r="H1941" s="45"/>
      <c r="I1941" s="278"/>
      <c r="J1941" s="45"/>
      <c r="K1941" s="66"/>
      <c r="L1941" s="66"/>
    </row>
    <row r="1942" spans="1:12" x14ac:dyDescent="0.2">
      <c r="A1942" s="41"/>
      <c r="B1942" s="2"/>
      <c r="E1942" s="279"/>
      <c r="F1942" s="280"/>
      <c r="G1942" s="45"/>
      <c r="H1942" s="45"/>
      <c r="I1942" s="278"/>
      <c r="J1942" s="45"/>
      <c r="K1942" s="66"/>
      <c r="L1942" s="66"/>
    </row>
    <row r="1943" spans="1:12" x14ac:dyDescent="0.2">
      <c r="A1943" s="41"/>
      <c r="B1943" s="2"/>
      <c r="E1943" s="279"/>
      <c r="F1943" s="280"/>
      <c r="G1943" s="45"/>
      <c r="H1943" s="45"/>
      <c r="I1943" s="278"/>
      <c r="J1943" s="45"/>
      <c r="K1943" s="66"/>
      <c r="L1943" s="66"/>
    </row>
    <row r="1944" spans="1:12" x14ac:dyDescent="0.2">
      <c r="A1944" s="41"/>
      <c r="B1944" s="2"/>
      <c r="E1944" s="279"/>
      <c r="F1944" s="280"/>
      <c r="G1944" s="45"/>
      <c r="H1944" s="45"/>
      <c r="I1944" s="278"/>
      <c r="J1944" s="45"/>
      <c r="K1944" s="66"/>
      <c r="L1944" s="66"/>
    </row>
    <row r="1945" spans="1:12" x14ac:dyDescent="0.2">
      <c r="A1945" s="41"/>
      <c r="B1945" s="2"/>
      <c r="E1945" s="279"/>
      <c r="F1945" s="280"/>
      <c r="G1945" s="45"/>
      <c r="H1945" s="45"/>
      <c r="I1945" s="278"/>
      <c r="J1945" s="45"/>
      <c r="K1945" s="66"/>
      <c r="L1945" s="66"/>
    </row>
    <row r="1946" spans="1:12" x14ac:dyDescent="0.2">
      <c r="A1946" s="41"/>
      <c r="B1946" s="2"/>
      <c r="E1946" s="279"/>
      <c r="F1946" s="280"/>
      <c r="G1946" s="45"/>
      <c r="H1946" s="45"/>
      <c r="I1946" s="278"/>
      <c r="J1946" s="45"/>
      <c r="K1946" s="66"/>
      <c r="L1946" s="66"/>
    </row>
    <row r="1947" spans="1:12" x14ac:dyDescent="0.2">
      <c r="A1947" s="41"/>
      <c r="B1947" s="2"/>
      <c r="E1947" s="279"/>
      <c r="F1947" s="280"/>
      <c r="G1947" s="45"/>
      <c r="H1947" s="45"/>
      <c r="I1947" s="278"/>
      <c r="J1947" s="45"/>
      <c r="K1947" s="66"/>
      <c r="L1947" s="66"/>
    </row>
    <row r="1948" spans="1:12" x14ac:dyDescent="0.2">
      <c r="A1948" s="41"/>
      <c r="B1948" s="2"/>
      <c r="E1948" s="279"/>
      <c r="F1948" s="280"/>
      <c r="G1948" s="45"/>
      <c r="H1948" s="45"/>
      <c r="I1948" s="278"/>
      <c r="J1948" s="45"/>
      <c r="K1948" s="66"/>
      <c r="L1948" s="66"/>
    </row>
    <row r="1949" spans="1:12" x14ac:dyDescent="0.2">
      <c r="A1949" s="41"/>
      <c r="B1949" s="2"/>
      <c r="E1949" s="279"/>
      <c r="F1949" s="280"/>
      <c r="G1949" s="45"/>
      <c r="H1949" s="45"/>
      <c r="I1949" s="278"/>
      <c r="J1949" s="45"/>
      <c r="K1949" s="66"/>
      <c r="L1949" s="66"/>
    </row>
    <row r="1950" spans="1:12" x14ac:dyDescent="0.2">
      <c r="A1950" s="41"/>
      <c r="B1950" s="2"/>
      <c r="E1950" s="279"/>
      <c r="F1950" s="280"/>
      <c r="G1950" s="45"/>
      <c r="H1950" s="45"/>
      <c r="I1950" s="278"/>
      <c r="J1950" s="45"/>
      <c r="K1950" s="66"/>
      <c r="L1950" s="66"/>
    </row>
    <row r="1951" spans="1:12" x14ac:dyDescent="0.2">
      <c r="A1951" s="41"/>
      <c r="B1951" s="2"/>
      <c r="E1951" s="279"/>
      <c r="F1951" s="280"/>
      <c r="G1951" s="45"/>
      <c r="H1951" s="45"/>
      <c r="I1951" s="278"/>
      <c r="J1951" s="45"/>
      <c r="K1951" s="66"/>
      <c r="L1951" s="66"/>
    </row>
    <row r="1952" spans="1:12" x14ac:dyDescent="0.2">
      <c r="A1952" s="41"/>
      <c r="B1952" s="2"/>
      <c r="E1952" s="279"/>
      <c r="F1952" s="280"/>
      <c r="G1952" s="45"/>
      <c r="H1952" s="45"/>
      <c r="I1952" s="278"/>
      <c r="J1952" s="45"/>
      <c r="K1952" s="66"/>
      <c r="L1952" s="66"/>
    </row>
    <row r="1953" spans="1:9" x14ac:dyDescent="0.2">
      <c r="A1953" s="41"/>
      <c r="B1953" s="2"/>
      <c r="E1953" s="279"/>
      <c r="F1953" s="280"/>
      <c r="G1953" s="45"/>
      <c r="H1953" s="45"/>
      <c r="I1953" s="278"/>
    </row>
  </sheetData>
  <sheetProtection algorithmName="SHA-512" hashValue="SOnFowtcdIaxUZ2rALLHio436q3cq+y3RK6akk5xVBcvzUx0Bvmf23fRR6AaPbuegCO0FrziNhBEBkS3/dIAIw==" saltValue="ILef01EXIQdRMUbh4y0/5Q==" spinCount="100000" sheet="1" objects="1" scenarios="1"/>
  <protectedRanges>
    <protectedRange sqref="G17:G18 H121:H123 H135:H136 H37:H44 H48:H50 H28:H33 E64:E66 G64:G66 D75:E80 G75:G80 D89:E89 G89 H90:H95 H101:H105 H109:H111 G120 H60 G59 E59 C146:C149 E120 E146:E149 H127:H130 H172:H173 G167:G168 F146:G157 C155 E155" name="Bereich1"/>
    <protectedRange sqref="H131" name="Bereich1_2"/>
    <protectedRange sqref="H96" name="Bereich1_1"/>
  </protectedRanges>
  <mergeCells count="102">
    <mergeCell ref="A4:L4"/>
    <mergeCell ref="A6:L6"/>
    <mergeCell ref="B7:I7"/>
    <mergeCell ref="A8:L8"/>
    <mergeCell ref="B10:L10"/>
    <mergeCell ref="A12:G12"/>
    <mergeCell ref="A19:F19"/>
    <mergeCell ref="K22:L22"/>
    <mergeCell ref="B23:D23"/>
    <mergeCell ref="B27:I27"/>
    <mergeCell ref="B28:D28"/>
    <mergeCell ref="B29:D29"/>
    <mergeCell ref="A13:C13"/>
    <mergeCell ref="A14:C14"/>
    <mergeCell ref="A15:F15"/>
    <mergeCell ref="A16:G16"/>
    <mergeCell ref="A17:C17"/>
    <mergeCell ref="A18:C18"/>
    <mergeCell ref="B37:D37"/>
    <mergeCell ref="B38:D38"/>
    <mergeCell ref="B39:D39"/>
    <mergeCell ref="B40:D40"/>
    <mergeCell ref="B41:D41"/>
    <mergeCell ref="B42:D42"/>
    <mergeCell ref="B30:D30"/>
    <mergeCell ref="B31:D31"/>
    <mergeCell ref="B32:D32"/>
    <mergeCell ref="B33:D33"/>
    <mergeCell ref="B34:G34"/>
    <mergeCell ref="B36:I36"/>
    <mergeCell ref="B50:D50"/>
    <mergeCell ref="B51:G51"/>
    <mergeCell ref="K53:L53"/>
    <mergeCell ref="B54:D54"/>
    <mergeCell ref="B58:I58"/>
    <mergeCell ref="B61:G61"/>
    <mergeCell ref="B43:D43"/>
    <mergeCell ref="B44:D44"/>
    <mergeCell ref="B45:G45"/>
    <mergeCell ref="B47:I47"/>
    <mergeCell ref="B48:D48"/>
    <mergeCell ref="B49:D49"/>
    <mergeCell ref="C74:G74"/>
    <mergeCell ref="B81:G81"/>
    <mergeCell ref="K83:L83"/>
    <mergeCell ref="B84:D84"/>
    <mergeCell ref="B88:I88"/>
    <mergeCell ref="B90:D90"/>
    <mergeCell ref="B63:I63"/>
    <mergeCell ref="B64:D64"/>
    <mergeCell ref="B65:D65"/>
    <mergeCell ref="B66:D66"/>
    <mergeCell ref="B67:G67"/>
    <mergeCell ref="B73:I73"/>
    <mergeCell ref="B99:I99"/>
    <mergeCell ref="B100:D100"/>
    <mergeCell ref="E100:G100"/>
    <mergeCell ref="B101:D101"/>
    <mergeCell ref="B102:D102"/>
    <mergeCell ref="B103:D103"/>
    <mergeCell ref="B91:D91"/>
    <mergeCell ref="B92:D92"/>
    <mergeCell ref="B93:D93"/>
    <mergeCell ref="B94:D94"/>
    <mergeCell ref="B95:D95"/>
    <mergeCell ref="B97:G97"/>
    <mergeCell ref="B111:D111"/>
    <mergeCell ref="B112:G112"/>
    <mergeCell ref="K114:L114"/>
    <mergeCell ref="B115:D115"/>
    <mergeCell ref="B119:I119"/>
    <mergeCell ref="B120:D120"/>
    <mergeCell ref="B104:D104"/>
    <mergeCell ref="B105:D105"/>
    <mergeCell ref="B106:G106"/>
    <mergeCell ref="B108:I108"/>
    <mergeCell ref="B109:D109"/>
    <mergeCell ref="B110:D110"/>
    <mergeCell ref="B130:D130"/>
    <mergeCell ref="B132:G132"/>
    <mergeCell ref="B136:D136"/>
    <mergeCell ref="B140:G140"/>
    <mergeCell ref="K142:L142"/>
    <mergeCell ref="A145:I145"/>
    <mergeCell ref="B121:D121"/>
    <mergeCell ref="B122:D122"/>
    <mergeCell ref="B123:D123"/>
    <mergeCell ref="B124:G124"/>
    <mergeCell ref="B126:I126"/>
    <mergeCell ref="B127:D127"/>
    <mergeCell ref="B174:G174"/>
    <mergeCell ref="B176:G176"/>
    <mergeCell ref="A178:H178"/>
    <mergeCell ref="A158:E158"/>
    <mergeCell ref="B160:G160"/>
    <mergeCell ref="B162:D162"/>
    <mergeCell ref="B166:I166"/>
    <mergeCell ref="M166:N173"/>
    <mergeCell ref="B167:D167"/>
    <mergeCell ref="B169:G169"/>
    <mergeCell ref="B171:I171"/>
    <mergeCell ref="B172:G172"/>
  </mergeCells>
  <conditionalFormatting sqref="H28:H33">
    <cfRule type="cellIs" dxfId="91" priority="11" stopIfTrue="1" operator="equal">
      <formula>""""""</formula>
    </cfRule>
    <cfRule type="cellIs" dxfId="90" priority="12" stopIfTrue="1" operator="notEqual">
      <formula>""""""</formula>
    </cfRule>
  </conditionalFormatting>
  <conditionalFormatting sqref="E76:E78 E80">
    <cfRule type="cellIs" dxfId="89" priority="9" stopIfTrue="1" operator="equal">
      <formula>0</formula>
    </cfRule>
    <cfRule type="cellIs" dxfId="88" priority="10" stopIfTrue="1" operator="notEqual">
      <formula>0</formula>
    </cfRule>
  </conditionalFormatting>
  <conditionalFormatting sqref="H100">
    <cfRule type="cellIs" dxfId="87" priority="7" stopIfTrue="1" operator="equal">
      <formula>""""""</formula>
    </cfRule>
    <cfRule type="cellIs" dxfId="86" priority="8" stopIfTrue="1" operator="notEqual">
      <formula>""""""</formula>
    </cfRule>
  </conditionalFormatting>
  <conditionalFormatting sqref="H120">
    <cfRule type="cellIs" dxfId="85" priority="5" stopIfTrue="1" operator="equal">
      <formula>""""""</formula>
    </cfRule>
    <cfRule type="cellIs" dxfId="84" priority="6" stopIfTrue="1" operator="notEqual">
      <formula>""""""</formula>
    </cfRule>
  </conditionalFormatting>
  <conditionalFormatting sqref="H37:H44">
    <cfRule type="cellIs" dxfId="83" priority="3" stopIfTrue="1" operator="equal">
      <formula>""""""</formula>
    </cfRule>
    <cfRule type="cellIs" dxfId="82" priority="4" stopIfTrue="1" operator="notEqual">
      <formula>""""""</formula>
    </cfRule>
  </conditionalFormatting>
  <conditionalFormatting sqref="E79">
    <cfRule type="cellIs" dxfId="81" priority="1" stopIfTrue="1" operator="equal">
      <formula>0</formula>
    </cfRule>
    <cfRule type="cellIs" dxfId="80" priority="2" stopIfTrue="1" operator="notEqual">
      <formula>0</formula>
    </cfRule>
  </conditionalFormatting>
  <printOptions horizontalCentered="1"/>
  <pageMargins left="0.78740157480314965" right="0.78740157480314965" top="0.78740157480314965" bottom="0.78740157480314965" header="0.31496062992125984" footer="0.47244094488188981"/>
  <pageSetup paperSize="9" scale="85" fitToHeight="0"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53"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6FB8F-535F-4A47-B27D-3FF95C50FF8E}">
  <dimension ref="A1:P1953"/>
  <sheetViews>
    <sheetView showGridLines="0" topLeftCell="A79" zoomScaleNormal="100" zoomScaleSheetLayoutView="100" zoomScalePageLayoutView="115" workbookViewId="0">
      <selection activeCell="B104" sqref="B104:D104"/>
    </sheetView>
  </sheetViews>
  <sheetFormatPr baseColWidth="10" defaultColWidth="11.42578125" defaultRowHeight="12.75" x14ac:dyDescent="0.2"/>
  <cols>
    <col min="1" max="1" width="14.28515625" style="1" customWidth="1"/>
    <col min="2" max="2" width="39.28515625" style="205" customWidth="1"/>
    <col min="3" max="3" width="21.28515625" style="2" customWidth="1"/>
    <col min="4" max="4" width="17.140625" style="2" customWidth="1"/>
    <col min="5" max="5" width="12.28515625" style="3" customWidth="1"/>
    <col min="6" max="6" width="20.42578125" style="31" customWidth="1"/>
    <col min="7" max="7" width="21.28515625" style="43" customWidth="1"/>
    <col min="8" max="8" width="19.28515625" style="43" customWidth="1"/>
    <col min="9" max="9" width="17" style="46" customWidth="1"/>
    <col min="10" max="10" width="1.7109375" style="43" customWidth="1"/>
    <col min="11" max="12" width="6.5703125" style="42" customWidth="1"/>
    <col min="13" max="13" width="5.7109375" style="43" customWidth="1"/>
    <col min="14" max="14" width="10.42578125" style="43" customWidth="1"/>
    <col min="15" max="16384" width="11.42578125" style="43"/>
  </cols>
  <sheetData>
    <row r="1" spans="1:12" ht="18" x14ac:dyDescent="0.2">
      <c r="A1" s="203" t="s">
        <v>434</v>
      </c>
      <c r="B1" s="203" t="s">
        <v>469</v>
      </c>
      <c r="C1" s="203"/>
      <c r="D1" s="203"/>
      <c r="F1" s="4"/>
      <c r="G1" s="61"/>
      <c r="I1" s="61"/>
    </row>
    <row r="2" spans="1:12" ht="18" x14ac:dyDescent="0.2">
      <c r="A2" s="4" t="str">
        <f>Übersicht!B2</f>
        <v>Südthüringen-Unterfranken-Netz (SUN) Los B</v>
      </c>
      <c r="B2" s="331"/>
      <c r="C2" s="5"/>
      <c r="D2" s="5"/>
      <c r="G2" s="62"/>
      <c r="H2" s="62"/>
      <c r="I2" s="62"/>
    </row>
    <row r="3" spans="1:12" s="135" customFormat="1" ht="15" customHeight="1" x14ac:dyDescent="0.2">
      <c r="A3" s="131" t="s">
        <v>470</v>
      </c>
      <c r="B3" s="204"/>
      <c r="C3" s="132"/>
      <c r="D3" s="132"/>
      <c r="E3" s="133"/>
      <c r="F3" s="132"/>
      <c r="G3" s="132"/>
      <c r="H3" s="132"/>
      <c r="I3" s="134"/>
      <c r="K3" s="136"/>
      <c r="L3" s="136"/>
    </row>
    <row r="4" spans="1:12" s="29" customFormat="1" ht="12.75" customHeight="1" x14ac:dyDescent="0.2">
      <c r="A4" s="860" t="s">
        <v>499</v>
      </c>
      <c r="B4" s="860"/>
      <c r="C4" s="860"/>
      <c r="D4" s="860"/>
      <c r="E4" s="860"/>
      <c r="F4" s="860"/>
      <c r="G4" s="860"/>
      <c r="H4" s="860"/>
      <c r="I4" s="860"/>
      <c r="J4" s="860"/>
      <c r="K4" s="860"/>
      <c r="L4" s="860"/>
    </row>
    <row r="5" spans="1:12" ht="15" customHeight="1" x14ac:dyDescent="0.2">
      <c r="A5" s="215"/>
      <c r="B5" s="2"/>
    </row>
    <row r="6" spans="1:12" s="10" customFormat="1" ht="15" customHeight="1" x14ac:dyDescent="0.2">
      <c r="A6" s="812" t="str">
        <f>Übersicht!B5</f>
        <v>Nur grün hinterlegte Felder sind vom Bieter auszufüllen.</v>
      </c>
      <c r="B6" s="812"/>
      <c r="C6" s="812"/>
      <c r="D6" s="812"/>
      <c r="E6" s="812"/>
      <c r="F6" s="812"/>
      <c r="G6" s="812"/>
      <c r="H6" s="812"/>
      <c r="I6" s="812"/>
      <c r="J6" s="812"/>
      <c r="K6" s="812"/>
      <c r="L6" s="812"/>
    </row>
    <row r="7" spans="1:12" s="129" customFormat="1" ht="24.75" customHeight="1" thickBot="1" x14ac:dyDescent="0.25">
      <c r="A7" s="433" t="str">
        <f>Übersicht!B7</f>
        <v>Bieter:</v>
      </c>
      <c r="B7" s="808">
        <f>Übersicht!C7</f>
        <v>0</v>
      </c>
      <c r="C7" s="808"/>
      <c r="D7" s="808"/>
      <c r="E7" s="808"/>
      <c r="F7" s="808"/>
      <c r="G7" s="808"/>
      <c r="H7" s="808"/>
      <c r="I7" s="808"/>
      <c r="K7" s="130"/>
      <c r="L7" s="130"/>
    </row>
    <row r="8" spans="1:12" s="19" customFormat="1" ht="43.5" customHeight="1" thickBot="1" x14ac:dyDescent="0.25">
      <c r="A8" s="818" t="s">
        <v>28</v>
      </c>
      <c r="B8" s="819"/>
      <c r="C8" s="819"/>
      <c r="D8" s="819"/>
      <c r="E8" s="819"/>
      <c r="F8" s="819"/>
      <c r="G8" s="819"/>
      <c r="H8" s="819"/>
      <c r="I8" s="819"/>
      <c r="J8" s="819"/>
      <c r="K8" s="819"/>
      <c r="L8" s="820"/>
    </row>
    <row r="9" spans="1:12" s="18" customFormat="1" ht="15" customHeight="1" x14ac:dyDescent="0.2">
      <c r="A9" s="21"/>
      <c r="B9" s="13"/>
      <c r="C9" s="13"/>
      <c r="D9" s="13"/>
      <c r="E9" s="14"/>
      <c r="F9" s="15"/>
      <c r="G9" s="16"/>
      <c r="H9" s="20"/>
      <c r="I9" s="50"/>
      <c r="K9" s="65"/>
      <c r="L9" s="65"/>
    </row>
    <row r="10" spans="1:12" s="19" customFormat="1" ht="18" customHeight="1" x14ac:dyDescent="0.2">
      <c r="A10" s="224"/>
      <c r="B10" s="836" t="s">
        <v>472</v>
      </c>
      <c r="C10" s="836"/>
      <c r="D10" s="836"/>
      <c r="E10" s="836"/>
      <c r="F10" s="836"/>
      <c r="G10" s="836"/>
      <c r="H10" s="836"/>
      <c r="I10" s="836"/>
      <c r="J10" s="836"/>
      <c r="K10" s="836"/>
      <c r="L10" s="836"/>
    </row>
    <row r="11" spans="1:12" s="19" customFormat="1" ht="9.9499999999999993" customHeight="1" x14ac:dyDescent="0.2">
      <c r="A11" s="225"/>
      <c r="B11" s="226"/>
      <c r="C11" s="226"/>
      <c r="D11" s="226"/>
      <c r="E11" s="227"/>
      <c r="F11" s="228"/>
      <c r="G11" s="229"/>
      <c r="H11" s="229"/>
      <c r="I11" s="49"/>
      <c r="K11" s="42"/>
      <c r="L11" s="42"/>
    </row>
    <row r="12" spans="1:12" s="19" customFormat="1" ht="18" customHeight="1" x14ac:dyDescent="0.2">
      <c r="A12" s="849"/>
      <c r="B12" s="850"/>
      <c r="C12" s="850"/>
      <c r="D12" s="850"/>
      <c r="E12" s="850"/>
      <c r="F12" s="850"/>
      <c r="G12" s="851"/>
      <c r="H12" s="49"/>
      <c r="J12" s="42"/>
      <c r="K12" s="42"/>
    </row>
    <row r="13" spans="1:12" s="57" customFormat="1" ht="18" customHeight="1" x14ac:dyDescent="0.2">
      <c r="A13" s="814" t="s">
        <v>342</v>
      </c>
      <c r="B13" s="814"/>
      <c r="C13" s="814"/>
      <c r="D13" s="54"/>
      <c r="E13" s="55" t="s">
        <v>21</v>
      </c>
      <c r="F13" s="218"/>
      <c r="G13" s="355">
        <v>0</v>
      </c>
      <c r="H13" s="342"/>
      <c r="J13" s="67"/>
      <c r="K13" s="67"/>
    </row>
    <row r="14" spans="1:12" s="57" customFormat="1" ht="18" customHeight="1" x14ac:dyDescent="0.2">
      <c r="A14" s="814" t="s">
        <v>364</v>
      </c>
      <c r="B14" s="814"/>
      <c r="C14" s="814"/>
      <c r="D14" s="352"/>
      <c r="E14" s="55" t="s">
        <v>21</v>
      </c>
      <c r="F14" s="353"/>
      <c r="G14" s="355">
        <v>176482.92600000001</v>
      </c>
      <c r="H14" s="345"/>
      <c r="J14" s="67"/>
      <c r="K14" s="67"/>
    </row>
    <row r="15" spans="1:12" s="19" customFormat="1" ht="18" customHeight="1" x14ac:dyDescent="0.2">
      <c r="A15" s="824"/>
      <c r="B15" s="825"/>
      <c r="C15" s="825"/>
      <c r="D15" s="825"/>
      <c r="E15" s="825"/>
      <c r="F15" s="826"/>
      <c r="G15" s="219">
        <f>SUM(G14)</f>
        <v>176482.92600000001</v>
      </c>
      <c r="H15" s="49"/>
      <c r="J15" s="42"/>
      <c r="K15" s="42"/>
    </row>
    <row r="16" spans="1:12" s="19" customFormat="1" ht="18" customHeight="1" x14ac:dyDescent="0.2">
      <c r="A16" s="849"/>
      <c r="B16" s="850"/>
      <c r="C16" s="850"/>
      <c r="D16" s="850"/>
      <c r="E16" s="850"/>
      <c r="F16" s="850"/>
      <c r="G16" s="851"/>
      <c r="H16" s="49"/>
      <c r="J16" s="42"/>
      <c r="K16" s="42"/>
    </row>
    <row r="17" spans="1:16" s="57" customFormat="1" ht="18" customHeight="1" x14ac:dyDescent="0.2">
      <c r="A17" s="852" t="s">
        <v>58</v>
      </c>
      <c r="B17" s="852"/>
      <c r="C17" s="852"/>
      <c r="D17" s="54"/>
      <c r="E17" s="55" t="s">
        <v>48</v>
      </c>
      <c r="F17" s="218"/>
      <c r="G17" s="220"/>
      <c r="H17" s="56"/>
      <c r="J17" s="67"/>
      <c r="K17" s="67"/>
    </row>
    <row r="18" spans="1:16" s="57" customFormat="1" ht="18" customHeight="1" x14ac:dyDescent="0.2">
      <c r="A18" s="852" t="s">
        <v>59</v>
      </c>
      <c r="B18" s="852"/>
      <c r="C18" s="852"/>
      <c r="D18" s="221"/>
      <c r="E18" s="55" t="s">
        <v>60</v>
      </c>
      <c r="F18" s="222"/>
      <c r="G18" s="220"/>
      <c r="H18" s="56"/>
      <c r="J18" s="67"/>
      <c r="K18" s="67"/>
    </row>
    <row r="19" spans="1:16" s="19" customFormat="1" ht="18" customHeight="1" x14ac:dyDescent="0.2">
      <c r="A19" s="824"/>
      <c r="B19" s="825"/>
      <c r="C19" s="825"/>
      <c r="D19" s="825"/>
      <c r="E19" s="825"/>
      <c r="F19" s="826"/>
      <c r="G19" s="219">
        <f>SUM(G17:G18)</f>
        <v>0</v>
      </c>
      <c r="H19" s="49"/>
      <c r="J19" s="42"/>
      <c r="K19" s="42"/>
    </row>
    <row r="20" spans="1:16" s="19" customFormat="1" ht="18" customHeight="1" x14ac:dyDescent="0.2">
      <c r="A20" s="322"/>
      <c r="B20" s="322"/>
      <c r="C20" s="322"/>
      <c r="D20" s="322"/>
      <c r="E20" s="322"/>
      <c r="F20" s="322"/>
      <c r="G20" s="323"/>
      <c r="H20" s="49"/>
      <c r="J20" s="42"/>
      <c r="K20" s="42"/>
    </row>
    <row r="21" spans="1:16" s="24" customFormat="1" ht="10.5" customHeight="1" x14ac:dyDescent="0.2">
      <c r="A21" s="314"/>
      <c r="B21" s="348"/>
      <c r="C21" s="348"/>
      <c r="D21" s="348"/>
      <c r="E21" s="348"/>
      <c r="F21" s="348"/>
      <c r="G21" s="313"/>
      <c r="H21" s="309"/>
      <c r="I21" s="309"/>
      <c r="K21" s="309"/>
      <c r="L21" s="309"/>
    </row>
    <row r="22" spans="1:16" s="24" customFormat="1" ht="15.75" customHeight="1" x14ac:dyDescent="0.2">
      <c r="A22" s="314"/>
      <c r="B22" s="348"/>
      <c r="C22" s="348"/>
      <c r="D22" s="348"/>
      <c r="E22" s="348"/>
      <c r="F22" s="348"/>
      <c r="G22" s="313"/>
      <c r="H22" s="309"/>
      <c r="I22" s="309"/>
      <c r="K22" s="853" t="s">
        <v>261</v>
      </c>
      <c r="L22" s="853"/>
    </row>
    <row r="23" spans="1:16" s="24" customFormat="1" ht="41.25" customHeight="1" x14ac:dyDescent="0.2">
      <c r="A23" s="312" t="s">
        <v>2</v>
      </c>
      <c r="B23" s="841" t="s">
        <v>3</v>
      </c>
      <c r="C23" s="841"/>
      <c r="D23" s="841"/>
      <c r="E23" s="703" t="s">
        <v>18</v>
      </c>
      <c r="F23" s="703" t="s">
        <v>1</v>
      </c>
      <c r="G23" s="703" t="s">
        <v>29</v>
      </c>
      <c r="H23" s="703" t="s">
        <v>30</v>
      </c>
      <c r="I23" s="703" t="s">
        <v>69</v>
      </c>
      <c r="J23" s="315"/>
      <c r="K23" s="703" t="s">
        <v>262</v>
      </c>
      <c r="L23" s="703" t="s">
        <v>263</v>
      </c>
      <c r="N23" s="170" t="s">
        <v>322</v>
      </c>
    </row>
    <row r="24" spans="1:16" s="45" customFormat="1" ht="7.5" customHeight="1" x14ac:dyDescent="0.2">
      <c r="A24" s="225" t="s">
        <v>2</v>
      </c>
      <c r="B24" s="226" t="s">
        <v>3</v>
      </c>
      <c r="C24" s="226"/>
      <c r="D24" s="226"/>
      <c r="E24" s="227" t="s">
        <v>18</v>
      </c>
      <c r="F24" s="228" t="s">
        <v>1</v>
      </c>
      <c r="G24" s="229" t="s">
        <v>29</v>
      </c>
      <c r="H24" s="229" t="s">
        <v>30</v>
      </c>
      <c r="I24" s="52"/>
      <c r="K24" s="66"/>
      <c r="L24" s="66"/>
    </row>
    <row r="25" spans="1:16" ht="18" customHeight="1" x14ac:dyDescent="0.2">
      <c r="A25" s="224" t="s">
        <v>9</v>
      </c>
      <c r="B25" s="716" t="s">
        <v>94</v>
      </c>
      <c r="C25" s="716"/>
      <c r="D25" s="716"/>
      <c r="E25" s="230"/>
      <c r="F25" s="231"/>
      <c r="G25" s="232"/>
      <c r="H25" s="232"/>
      <c r="I25" s="232"/>
      <c r="J25" s="233"/>
      <c r="K25" s="234"/>
      <c r="L25" s="234"/>
      <c r="M25" s="234"/>
      <c r="N25" s="234"/>
    </row>
    <row r="26" spans="1:16" ht="9.9499999999999993" customHeight="1" x14ac:dyDescent="0.2">
      <c r="A26" s="225"/>
      <c r="B26" s="226"/>
      <c r="C26" s="226"/>
      <c r="D26" s="226"/>
      <c r="E26" s="227"/>
      <c r="F26" s="228"/>
      <c r="G26" s="229"/>
      <c r="H26" s="229"/>
      <c r="I26" s="47"/>
      <c r="J26" s="45"/>
      <c r="K26" s="66"/>
      <c r="L26" s="66"/>
    </row>
    <row r="27" spans="1:16" ht="18" customHeight="1" x14ac:dyDescent="0.2">
      <c r="A27" s="216" t="s">
        <v>5</v>
      </c>
      <c r="B27" s="842" t="s">
        <v>95</v>
      </c>
      <c r="C27" s="843"/>
      <c r="D27" s="843"/>
      <c r="E27" s="843"/>
      <c r="F27" s="843"/>
      <c r="G27" s="843"/>
      <c r="H27" s="843"/>
      <c r="I27" s="844"/>
      <c r="M27" s="19"/>
      <c r="N27" s="19"/>
      <c r="O27" s="19"/>
      <c r="P27" s="19"/>
    </row>
    <row r="28" spans="1:16" s="24" customFormat="1" ht="18" customHeight="1" x14ac:dyDescent="0.2">
      <c r="A28" s="217" t="s">
        <v>11</v>
      </c>
      <c r="B28" s="833" t="s">
        <v>63</v>
      </c>
      <c r="C28" s="834"/>
      <c r="D28" s="835"/>
      <c r="E28" s="54"/>
      <c r="F28" s="53"/>
      <c r="G28" s="218"/>
      <c r="H28" s="236"/>
      <c r="I28" s="237">
        <f>IF($G$15=0,0,ROUND(H28/FplkmBS1,3))</f>
        <v>0</v>
      </c>
      <c r="K28" s="317" t="s">
        <v>71</v>
      </c>
      <c r="L28" s="316"/>
      <c r="M28" s="19"/>
      <c r="N28" s="434"/>
      <c r="O28" s="19"/>
      <c r="P28" s="19"/>
    </row>
    <row r="29" spans="1:16" s="24" customFormat="1" ht="18" customHeight="1" x14ac:dyDescent="0.2">
      <c r="A29" s="217" t="s">
        <v>10</v>
      </c>
      <c r="B29" s="833" t="s">
        <v>62</v>
      </c>
      <c r="C29" s="834"/>
      <c r="D29" s="835"/>
      <c r="E29" s="54"/>
      <c r="F29" s="53"/>
      <c r="G29" s="218"/>
      <c r="H29" s="236"/>
      <c r="I29" s="237">
        <f>IF($G$15=0,0,ROUND(H29/FplkmBS1,3))</f>
        <v>0</v>
      </c>
      <c r="K29" s="317" t="s">
        <v>71</v>
      </c>
      <c r="L29" s="316"/>
      <c r="M29" s="19"/>
      <c r="N29" s="434"/>
      <c r="O29" s="19"/>
      <c r="P29" s="19"/>
    </row>
    <row r="30" spans="1:16" s="24" customFormat="1" ht="18" customHeight="1" x14ac:dyDescent="0.2">
      <c r="A30" s="217" t="s">
        <v>15</v>
      </c>
      <c r="B30" s="833" t="s">
        <v>93</v>
      </c>
      <c r="C30" s="834"/>
      <c r="D30" s="835"/>
      <c r="E30" s="54"/>
      <c r="F30" s="53"/>
      <c r="G30" s="218"/>
      <c r="H30" s="236"/>
      <c r="I30" s="237">
        <f>IF($G$15=0,0,ROUND(H30/FplkmBS1,3))</f>
        <v>0</v>
      </c>
      <c r="K30" s="317" t="s">
        <v>71</v>
      </c>
      <c r="L30" s="316"/>
      <c r="M30" s="19"/>
      <c r="N30" s="434"/>
      <c r="O30" s="19"/>
      <c r="P30" s="19"/>
    </row>
    <row r="31" spans="1:16" s="24" customFormat="1" ht="18" customHeight="1" x14ac:dyDescent="0.2">
      <c r="A31" s="217" t="s">
        <v>37</v>
      </c>
      <c r="B31" s="833" t="s">
        <v>61</v>
      </c>
      <c r="C31" s="834"/>
      <c r="D31" s="835"/>
      <c r="E31" s="54"/>
      <c r="F31" s="53"/>
      <c r="G31" s="218"/>
      <c r="H31" s="236"/>
      <c r="I31" s="237">
        <f>IF($G$15=0,0,ROUND(H31/FplkmBS1,3))</f>
        <v>0</v>
      </c>
      <c r="K31" s="317" t="s">
        <v>71</v>
      </c>
      <c r="L31" s="316"/>
      <c r="M31" s="19"/>
      <c r="N31" s="434"/>
      <c r="O31" s="19"/>
      <c r="P31" s="19"/>
    </row>
    <row r="32" spans="1:16" s="24" customFormat="1" ht="18" customHeight="1" x14ac:dyDescent="0.2">
      <c r="A32" s="217" t="s">
        <v>307</v>
      </c>
      <c r="B32" s="814" t="s">
        <v>101</v>
      </c>
      <c r="C32" s="814"/>
      <c r="D32" s="814"/>
      <c r="E32" s="54"/>
      <c r="F32" s="53"/>
      <c r="G32" s="218"/>
      <c r="H32" s="236"/>
      <c r="I32" s="237">
        <f t="shared" ref="I32:I33" si="0">IF($G$15=0,0,ROUND(H32/FplkmBS1,3))</f>
        <v>0</v>
      </c>
      <c r="K32" s="317" t="s">
        <v>71</v>
      </c>
      <c r="L32" s="316"/>
      <c r="M32" s="19"/>
      <c r="N32" s="434"/>
      <c r="O32" s="19"/>
      <c r="P32" s="19"/>
    </row>
    <row r="33" spans="1:16" s="24" customFormat="1" ht="18" customHeight="1" x14ac:dyDescent="0.2">
      <c r="A33" s="217" t="s">
        <v>308</v>
      </c>
      <c r="B33" s="837" t="s">
        <v>111</v>
      </c>
      <c r="C33" s="838"/>
      <c r="D33" s="839"/>
      <c r="E33" s="54"/>
      <c r="F33" s="53"/>
      <c r="G33" s="218"/>
      <c r="H33" s="236"/>
      <c r="I33" s="237">
        <f t="shared" si="0"/>
        <v>0</v>
      </c>
      <c r="K33" s="317" t="s">
        <v>71</v>
      </c>
      <c r="L33" s="316"/>
      <c r="M33" s="19"/>
      <c r="N33" s="434"/>
      <c r="O33" s="19"/>
      <c r="P33" s="19"/>
    </row>
    <row r="34" spans="1:16" ht="18" customHeight="1" x14ac:dyDescent="0.2">
      <c r="A34" s="238"/>
      <c r="B34" s="824" t="s">
        <v>26</v>
      </c>
      <c r="C34" s="825"/>
      <c r="D34" s="825"/>
      <c r="E34" s="825"/>
      <c r="F34" s="825"/>
      <c r="G34" s="826"/>
      <c r="H34" s="239">
        <f>ROUND(SUM(H28:H33),2)</f>
        <v>0</v>
      </c>
      <c r="I34" s="240">
        <f>IF($G$15=0,0,ROUND(H34/FplkmBS1,3))</f>
        <v>0</v>
      </c>
      <c r="K34" s="66"/>
      <c r="L34" s="66"/>
      <c r="M34" s="19"/>
      <c r="N34" s="19"/>
      <c r="O34" s="19"/>
      <c r="P34" s="19"/>
    </row>
    <row r="35" spans="1:16" ht="9.9499999999999993" customHeight="1" x14ac:dyDescent="0.2">
      <c r="A35" s="245"/>
      <c r="B35" s="241"/>
      <c r="C35" s="241"/>
      <c r="D35" s="241"/>
      <c r="E35" s="241"/>
      <c r="F35" s="242"/>
      <c r="G35" s="241"/>
      <c r="H35" s="243"/>
      <c r="I35" s="33"/>
    </row>
    <row r="36" spans="1:16" ht="18" customHeight="1" x14ac:dyDescent="0.2">
      <c r="A36" s="216" t="s">
        <v>6</v>
      </c>
      <c r="B36" s="842" t="s">
        <v>96</v>
      </c>
      <c r="C36" s="843"/>
      <c r="D36" s="843"/>
      <c r="E36" s="843"/>
      <c r="F36" s="843"/>
      <c r="G36" s="843"/>
      <c r="H36" s="843"/>
      <c r="I36" s="844"/>
    </row>
    <row r="37" spans="1:16" s="24" customFormat="1" ht="18" customHeight="1" x14ac:dyDescent="0.2">
      <c r="A37" s="217" t="s">
        <v>12</v>
      </c>
      <c r="B37" s="852" t="s">
        <v>97</v>
      </c>
      <c r="C37" s="852"/>
      <c r="D37" s="852"/>
      <c r="E37" s="54"/>
      <c r="F37" s="53"/>
      <c r="G37" s="218"/>
      <c r="H37" s="236"/>
      <c r="I37" s="237">
        <f t="shared" ref="I37:I45" si="1">IF($G$15=0,0,ROUND(H37/FplkmBS1,3))</f>
        <v>0</v>
      </c>
      <c r="K37" s="317" t="s">
        <v>71</v>
      </c>
      <c r="L37" s="316"/>
      <c r="N37" s="317" t="s">
        <v>71</v>
      </c>
    </row>
    <row r="38" spans="1:16" s="24" customFormat="1" ht="18" customHeight="1" x14ac:dyDescent="0.2">
      <c r="A38" s="217" t="s">
        <v>13</v>
      </c>
      <c r="B38" s="833" t="s">
        <v>98</v>
      </c>
      <c r="C38" s="834"/>
      <c r="D38" s="835"/>
      <c r="E38" s="54"/>
      <c r="F38" s="53"/>
      <c r="G38" s="218"/>
      <c r="H38" s="236"/>
      <c r="I38" s="237">
        <f t="shared" si="1"/>
        <v>0</v>
      </c>
      <c r="K38" s="317" t="s">
        <v>71</v>
      </c>
      <c r="L38" s="316"/>
      <c r="N38" s="317" t="s">
        <v>71</v>
      </c>
    </row>
    <row r="39" spans="1:16" s="24" customFormat="1" ht="18" customHeight="1" x14ac:dyDescent="0.2">
      <c r="A39" s="217" t="s">
        <v>14</v>
      </c>
      <c r="B39" s="833" t="s">
        <v>258</v>
      </c>
      <c r="C39" s="834"/>
      <c r="D39" s="835"/>
      <c r="E39" s="54"/>
      <c r="F39" s="53"/>
      <c r="G39" s="218"/>
      <c r="H39" s="236"/>
      <c r="I39" s="237">
        <f t="shared" si="1"/>
        <v>0</v>
      </c>
      <c r="K39" s="317" t="s">
        <v>71</v>
      </c>
      <c r="L39" s="316"/>
      <c r="N39" s="317" t="s">
        <v>71</v>
      </c>
    </row>
    <row r="40" spans="1:16" s="24" customFormat="1" ht="18" customHeight="1" x14ac:dyDescent="0.2">
      <c r="A40" s="217" t="s">
        <v>112</v>
      </c>
      <c r="B40" s="852" t="s">
        <v>99</v>
      </c>
      <c r="C40" s="852"/>
      <c r="D40" s="852"/>
      <c r="E40" s="54"/>
      <c r="F40" s="53"/>
      <c r="G40" s="218"/>
      <c r="H40" s="236"/>
      <c r="I40" s="237">
        <f t="shared" si="1"/>
        <v>0</v>
      </c>
      <c r="K40" s="317" t="s">
        <v>71</v>
      </c>
      <c r="L40" s="316"/>
      <c r="N40" s="317" t="s">
        <v>71</v>
      </c>
    </row>
    <row r="41" spans="1:16" s="24" customFormat="1" ht="18" customHeight="1" x14ac:dyDescent="0.2">
      <c r="A41" s="217" t="s">
        <v>113</v>
      </c>
      <c r="B41" s="833" t="s">
        <v>235</v>
      </c>
      <c r="C41" s="834"/>
      <c r="D41" s="835"/>
      <c r="E41" s="54"/>
      <c r="F41" s="53"/>
      <c r="G41" s="218"/>
      <c r="H41" s="236"/>
      <c r="I41" s="237">
        <f t="shared" si="1"/>
        <v>0</v>
      </c>
      <c r="K41" s="317" t="s">
        <v>71</v>
      </c>
      <c r="L41" s="316"/>
      <c r="N41" s="317" t="s">
        <v>71</v>
      </c>
    </row>
    <row r="42" spans="1:16" s="24" customFormat="1" ht="18" customHeight="1" x14ac:dyDescent="0.2">
      <c r="A42" s="217" t="s">
        <v>114</v>
      </c>
      <c r="B42" s="837" t="s">
        <v>236</v>
      </c>
      <c r="C42" s="838"/>
      <c r="D42" s="839"/>
      <c r="E42" s="54"/>
      <c r="F42" s="53"/>
      <c r="G42" s="218"/>
      <c r="H42" s="236"/>
      <c r="I42" s="237">
        <f t="shared" si="1"/>
        <v>0</v>
      </c>
      <c r="K42" s="317" t="s">
        <v>71</v>
      </c>
      <c r="L42" s="316"/>
      <c r="N42" s="317" t="s">
        <v>71</v>
      </c>
    </row>
    <row r="43" spans="1:16" s="24" customFormat="1" ht="18" customHeight="1" x14ac:dyDescent="0.2">
      <c r="A43" s="217" t="s">
        <v>115</v>
      </c>
      <c r="B43" s="821" t="s">
        <v>100</v>
      </c>
      <c r="C43" s="822"/>
      <c r="D43" s="823"/>
      <c r="E43" s="54"/>
      <c r="F43" s="53"/>
      <c r="G43" s="218"/>
      <c r="H43" s="236"/>
      <c r="I43" s="237">
        <f t="shared" si="1"/>
        <v>0</v>
      </c>
      <c r="K43" s="317" t="s">
        <v>71</v>
      </c>
      <c r="L43" s="316"/>
      <c r="N43" s="317" t="s">
        <v>71</v>
      </c>
    </row>
    <row r="44" spans="1:16" s="24" customFormat="1" ht="18" customHeight="1" x14ac:dyDescent="0.2">
      <c r="A44" s="217" t="s">
        <v>116</v>
      </c>
      <c r="B44" s="814" t="s">
        <v>286</v>
      </c>
      <c r="C44" s="814"/>
      <c r="D44" s="814"/>
      <c r="E44" s="54"/>
      <c r="F44" s="53"/>
      <c r="G44" s="218"/>
      <c r="H44" s="236"/>
      <c r="I44" s="237">
        <f t="shared" si="1"/>
        <v>0</v>
      </c>
      <c r="K44" s="317" t="s">
        <v>71</v>
      </c>
      <c r="L44" s="316"/>
      <c r="N44" s="317" t="s">
        <v>71</v>
      </c>
    </row>
    <row r="45" spans="1:16" ht="18" customHeight="1" x14ac:dyDescent="0.2">
      <c r="A45" s="238"/>
      <c r="B45" s="824" t="s">
        <v>25</v>
      </c>
      <c r="C45" s="825"/>
      <c r="D45" s="825"/>
      <c r="E45" s="825"/>
      <c r="F45" s="825"/>
      <c r="G45" s="826"/>
      <c r="H45" s="239">
        <f>ROUND(SUM(H37:H44),2)</f>
        <v>0</v>
      </c>
      <c r="I45" s="240">
        <f t="shared" si="1"/>
        <v>0</v>
      </c>
      <c r="K45" s="66"/>
      <c r="L45" s="66"/>
    </row>
    <row r="46" spans="1:16" s="45" customFormat="1" ht="9.9499999999999993" customHeight="1" x14ac:dyDescent="0.2">
      <c r="A46" s="246"/>
      <c r="B46" s="226"/>
      <c r="C46" s="226"/>
      <c r="D46" s="226"/>
      <c r="E46" s="227"/>
      <c r="F46" s="228"/>
      <c r="G46" s="229"/>
      <c r="H46" s="247"/>
      <c r="I46" s="52"/>
      <c r="K46" s="66"/>
      <c r="L46" s="66"/>
    </row>
    <row r="47" spans="1:16" ht="18" customHeight="1" x14ac:dyDescent="0.2">
      <c r="A47" s="216" t="s">
        <v>7</v>
      </c>
      <c r="B47" s="827" t="s">
        <v>102</v>
      </c>
      <c r="C47" s="828"/>
      <c r="D47" s="828"/>
      <c r="E47" s="828"/>
      <c r="F47" s="828"/>
      <c r="G47" s="828"/>
      <c r="H47" s="828"/>
      <c r="I47" s="829"/>
      <c r="K47" s="128"/>
    </row>
    <row r="48" spans="1:16" ht="18" customHeight="1" x14ac:dyDescent="0.2">
      <c r="A48" s="217" t="s">
        <v>39</v>
      </c>
      <c r="B48" s="837" t="s">
        <v>104</v>
      </c>
      <c r="C48" s="838"/>
      <c r="D48" s="839"/>
      <c r="E48" s="53"/>
      <c r="F48" s="53"/>
      <c r="G48" s="53"/>
      <c r="H48" s="198"/>
      <c r="I48" s="237">
        <f t="shared" ref="I48:I51" si="2">IF($G$15=0,0,ROUND(H48/FplkmBS1,3))</f>
        <v>0</v>
      </c>
      <c r="K48" s="317" t="s">
        <v>71</v>
      </c>
      <c r="L48" s="318"/>
      <c r="N48" s="328"/>
    </row>
    <row r="49" spans="1:16" ht="18" customHeight="1" x14ac:dyDescent="0.2">
      <c r="A49" s="217" t="s">
        <v>40</v>
      </c>
      <c r="B49" s="821" t="s">
        <v>268</v>
      </c>
      <c r="C49" s="822"/>
      <c r="D49" s="823"/>
      <c r="E49" s="53"/>
      <c r="F49" s="53"/>
      <c r="G49" s="53"/>
      <c r="H49" s="198"/>
      <c r="I49" s="237">
        <f t="shared" si="2"/>
        <v>0</v>
      </c>
      <c r="K49" s="317" t="s">
        <v>71</v>
      </c>
      <c r="L49" s="317"/>
      <c r="N49" s="328"/>
    </row>
    <row r="50" spans="1:16" ht="18" customHeight="1" x14ac:dyDescent="0.2">
      <c r="A50" s="217" t="s">
        <v>233</v>
      </c>
      <c r="B50" s="845" t="s">
        <v>103</v>
      </c>
      <c r="C50" s="846"/>
      <c r="D50" s="847"/>
      <c r="E50" s="53"/>
      <c r="F50" s="53"/>
      <c r="G50" s="53"/>
      <c r="H50" s="198"/>
      <c r="I50" s="237">
        <f t="shared" si="2"/>
        <v>0</v>
      </c>
      <c r="K50" s="317" t="s">
        <v>71</v>
      </c>
      <c r="L50" s="317"/>
      <c r="N50" s="328"/>
    </row>
    <row r="51" spans="1:16" ht="18" customHeight="1" x14ac:dyDescent="0.2">
      <c r="A51" s="238"/>
      <c r="B51" s="824" t="s">
        <v>43</v>
      </c>
      <c r="C51" s="825"/>
      <c r="D51" s="825"/>
      <c r="E51" s="825"/>
      <c r="F51" s="825"/>
      <c r="G51" s="826"/>
      <c r="H51" s="239">
        <f>ROUND(SUM(H48:H50),2)</f>
        <v>0</v>
      </c>
      <c r="I51" s="240">
        <f t="shared" si="2"/>
        <v>0</v>
      </c>
    </row>
    <row r="52" spans="1:16" ht="18" customHeight="1" x14ac:dyDescent="0.2">
      <c r="A52" s="249"/>
      <c r="B52" s="250"/>
      <c r="C52" s="250"/>
      <c r="D52" s="250"/>
      <c r="E52" s="251"/>
      <c r="F52" s="252"/>
      <c r="G52" s="253" t="s">
        <v>73</v>
      </c>
      <c r="H52" s="254">
        <f>H51+H45+H34</f>
        <v>0</v>
      </c>
      <c r="I52" s="255">
        <f>IF(FplkmBS1=0,0,ROUND(H52/FplkmBS1,3))</f>
        <v>0</v>
      </c>
    </row>
    <row r="53" spans="1:16" s="18" customFormat="1" ht="15" customHeight="1" x14ac:dyDescent="0.2">
      <c r="A53" s="21"/>
      <c r="B53" s="13"/>
      <c r="C53" s="13"/>
      <c r="D53" s="13"/>
      <c r="E53" s="22"/>
      <c r="F53" s="23"/>
      <c r="G53" s="16"/>
      <c r="H53" s="269"/>
      <c r="I53" s="50"/>
      <c r="K53" s="853" t="s">
        <v>261</v>
      </c>
      <c r="L53" s="853"/>
    </row>
    <row r="54" spans="1:16" s="24" customFormat="1" ht="42" customHeight="1" x14ac:dyDescent="0.2">
      <c r="A54" s="235" t="s">
        <v>2</v>
      </c>
      <c r="B54" s="830" t="s">
        <v>3</v>
      </c>
      <c r="C54" s="831"/>
      <c r="D54" s="832"/>
      <c r="E54" s="703" t="s">
        <v>18</v>
      </c>
      <c r="F54" s="703" t="s">
        <v>1</v>
      </c>
      <c r="G54" s="703" t="s">
        <v>29</v>
      </c>
      <c r="H54" s="260" t="s">
        <v>30</v>
      </c>
      <c r="I54" s="703" t="s">
        <v>69</v>
      </c>
      <c r="K54" s="703" t="s">
        <v>262</v>
      </c>
      <c r="L54" s="703" t="s">
        <v>263</v>
      </c>
      <c r="N54" s="170" t="s">
        <v>322</v>
      </c>
    </row>
    <row r="55" spans="1:16" s="45" customFormat="1" ht="9.9499999999999993" customHeight="1" x14ac:dyDescent="0.2">
      <c r="A55" s="225" t="s">
        <v>0</v>
      </c>
      <c r="B55" s="226"/>
      <c r="C55" s="226"/>
      <c r="D55" s="226"/>
      <c r="E55" s="227"/>
      <c r="F55" s="228"/>
      <c r="G55" s="229"/>
      <c r="H55" s="247"/>
      <c r="I55" s="52"/>
      <c r="K55" s="66"/>
      <c r="L55" s="66"/>
    </row>
    <row r="56" spans="1:16" ht="18" customHeight="1" x14ac:dyDescent="0.2">
      <c r="A56" s="224" t="s">
        <v>22</v>
      </c>
      <c r="B56" s="716" t="s">
        <v>31</v>
      </c>
      <c r="C56" s="716"/>
      <c r="D56" s="716"/>
      <c r="E56" s="230"/>
      <c r="F56" s="231"/>
      <c r="G56" s="232"/>
      <c r="H56" s="256"/>
      <c r="I56" s="232"/>
      <c r="J56" s="233"/>
      <c r="K56" s="234"/>
      <c r="L56" s="234"/>
      <c r="M56" s="234"/>
      <c r="N56" s="234"/>
    </row>
    <row r="57" spans="1:16" ht="9.9499999999999993" customHeight="1" x14ac:dyDescent="0.2">
      <c r="A57" s="276"/>
      <c r="B57" s="226"/>
      <c r="C57" s="226"/>
      <c r="D57" s="226"/>
      <c r="E57" s="227"/>
      <c r="F57" s="228"/>
      <c r="G57" s="229"/>
      <c r="H57" s="247"/>
      <c r="I57" s="47"/>
    </row>
    <row r="58" spans="1:16" ht="18" customHeight="1" x14ac:dyDescent="0.2">
      <c r="A58" s="216" t="s">
        <v>117</v>
      </c>
      <c r="B58" s="827" t="s">
        <v>38</v>
      </c>
      <c r="C58" s="828"/>
      <c r="D58" s="828"/>
      <c r="E58" s="828"/>
      <c r="F58" s="828"/>
      <c r="G58" s="828"/>
      <c r="H58" s="828"/>
      <c r="I58" s="829"/>
    </row>
    <row r="59" spans="1:16" ht="18" customHeight="1" x14ac:dyDescent="0.2">
      <c r="A59" s="217" t="s">
        <v>118</v>
      </c>
      <c r="B59" s="711" t="s">
        <v>366</v>
      </c>
      <c r="C59" s="712"/>
      <c r="D59" s="329"/>
      <c r="E59" s="783"/>
      <c r="F59" s="55" t="s">
        <v>35</v>
      </c>
      <c r="G59" s="198"/>
      <c r="H59" s="259">
        <f>ROUND(E59*G59,2)</f>
        <v>0</v>
      </c>
      <c r="I59" s="237">
        <f>IFERROR(H59/FplkmBS1,0)</f>
        <v>0</v>
      </c>
      <c r="K59" s="319"/>
      <c r="L59" s="317" t="s">
        <v>71</v>
      </c>
      <c r="N59" s="317" t="s">
        <v>71</v>
      </c>
      <c r="P59" s="784" t="s">
        <v>537</v>
      </c>
    </row>
    <row r="60" spans="1:16" ht="18" customHeight="1" x14ac:dyDescent="0.2">
      <c r="A60" s="217" t="s">
        <v>119</v>
      </c>
      <c r="B60" s="711" t="s">
        <v>367</v>
      </c>
      <c r="C60" s="712"/>
      <c r="D60" s="329"/>
      <c r="E60" s="53"/>
      <c r="F60" s="53"/>
      <c r="G60" s="53"/>
      <c r="H60" s="198"/>
      <c r="I60" s="237">
        <f>IFERROR(H60/FplkmBS1,0)</f>
        <v>0</v>
      </c>
      <c r="K60" s="319"/>
      <c r="L60" s="317" t="s">
        <v>71</v>
      </c>
      <c r="N60" s="317" t="s">
        <v>71</v>
      </c>
    </row>
    <row r="61" spans="1:16" ht="18" customHeight="1" x14ac:dyDescent="0.2">
      <c r="A61" s="238"/>
      <c r="B61" s="824" t="s">
        <v>179</v>
      </c>
      <c r="C61" s="825"/>
      <c r="D61" s="825"/>
      <c r="E61" s="825"/>
      <c r="F61" s="825"/>
      <c r="G61" s="826"/>
      <c r="H61" s="239">
        <f>ROUND(SUM(H59:H60),2)</f>
        <v>0</v>
      </c>
      <c r="I61" s="240">
        <f>IF($G$15=0,0,ROUND(H61/FplkmBS1,3))</f>
        <v>0</v>
      </c>
    </row>
    <row r="62" spans="1:16" ht="9.9499999999999993" customHeight="1" x14ac:dyDescent="0.2">
      <c r="A62" s="245"/>
      <c r="B62" s="25"/>
      <c r="C62" s="25"/>
      <c r="D62" s="25"/>
      <c r="E62" s="26"/>
      <c r="F62" s="27"/>
      <c r="G62" s="28"/>
      <c r="H62" s="199"/>
      <c r="I62" s="40"/>
    </row>
    <row r="63" spans="1:16" ht="18" customHeight="1" x14ac:dyDescent="0.2">
      <c r="A63" s="216" t="s">
        <v>120</v>
      </c>
      <c r="B63" s="827" t="s">
        <v>31</v>
      </c>
      <c r="C63" s="828"/>
      <c r="D63" s="828"/>
      <c r="E63" s="828"/>
      <c r="F63" s="828"/>
      <c r="G63" s="828"/>
      <c r="H63" s="828"/>
      <c r="I63" s="829"/>
    </row>
    <row r="64" spans="1:16" ht="18" customHeight="1" x14ac:dyDescent="0.2">
      <c r="A64" s="217" t="s">
        <v>176</v>
      </c>
      <c r="B64" s="814" t="s">
        <v>287</v>
      </c>
      <c r="C64" s="814"/>
      <c r="D64" s="814"/>
      <c r="E64" s="257"/>
      <c r="F64" s="55" t="s">
        <v>35</v>
      </c>
      <c r="G64" s="258"/>
      <c r="H64" s="259">
        <f>ROUND(E64*G64,2)</f>
        <v>0</v>
      </c>
      <c r="I64" s="237">
        <f>IF($G$15=0,0,ROUND(H64/FplkmBS1,3))</f>
        <v>0</v>
      </c>
      <c r="K64" s="318"/>
      <c r="L64" s="317" t="s">
        <v>71</v>
      </c>
      <c r="N64" s="317" t="s">
        <v>71</v>
      </c>
    </row>
    <row r="65" spans="1:15" ht="18" customHeight="1" x14ac:dyDescent="0.2">
      <c r="A65" s="217" t="s">
        <v>177</v>
      </c>
      <c r="B65" s="837" t="s">
        <v>36</v>
      </c>
      <c r="C65" s="838"/>
      <c r="D65" s="839"/>
      <c r="E65" s="257"/>
      <c r="F65" s="55" t="s">
        <v>35</v>
      </c>
      <c r="G65" s="258"/>
      <c r="H65" s="259">
        <f>ROUND(E65*G65,2)</f>
        <v>0</v>
      </c>
      <c r="I65" s="237">
        <f>IF($G$15=0,0,ROUND(H65/FplkmBS1,3))</f>
        <v>0</v>
      </c>
      <c r="K65" s="354" t="s">
        <v>71</v>
      </c>
      <c r="L65" s="346"/>
      <c r="M65" s="342"/>
      <c r="N65" s="317" t="s">
        <v>71</v>
      </c>
    </row>
    <row r="66" spans="1:15" ht="18" customHeight="1" x14ac:dyDescent="0.2">
      <c r="A66" s="217" t="s">
        <v>178</v>
      </c>
      <c r="B66" s="814" t="s">
        <v>23</v>
      </c>
      <c r="C66" s="814"/>
      <c r="D66" s="814"/>
      <c r="E66" s="257"/>
      <c r="F66" s="55" t="s">
        <v>47</v>
      </c>
      <c r="G66" s="258"/>
      <c r="H66" s="259">
        <f>ROUND(E66*G66,2)</f>
        <v>0</v>
      </c>
      <c r="I66" s="237">
        <f>IF($G$15=0,0,ROUND(H66/FplkmBS1,3))</f>
        <v>0</v>
      </c>
      <c r="K66" s="354" t="s">
        <v>71</v>
      </c>
      <c r="L66" s="346"/>
      <c r="M66" s="342"/>
      <c r="N66" s="317" t="s">
        <v>71</v>
      </c>
    </row>
    <row r="67" spans="1:15" ht="18" customHeight="1" x14ac:dyDescent="0.2">
      <c r="A67" s="238"/>
      <c r="B67" s="824" t="s">
        <v>180</v>
      </c>
      <c r="C67" s="825"/>
      <c r="D67" s="825"/>
      <c r="E67" s="825"/>
      <c r="F67" s="825"/>
      <c r="G67" s="826"/>
      <c r="H67" s="239">
        <f>ROUND(SUM(H64,H65,H66),2)</f>
        <v>0</v>
      </c>
      <c r="I67" s="240">
        <f>IF($G$15=0,0,ROUND(H67/FplkmBS1,3))</f>
        <v>0</v>
      </c>
      <c r="K67" s="68"/>
      <c r="L67" s="127"/>
    </row>
    <row r="68" spans="1:15" ht="18" customHeight="1" x14ac:dyDescent="0.2">
      <c r="A68" s="249"/>
      <c r="B68" s="250"/>
      <c r="C68" s="250"/>
      <c r="D68" s="250"/>
      <c r="E68" s="251"/>
      <c r="F68" s="252"/>
      <c r="G68" s="253" t="s">
        <v>182</v>
      </c>
      <c r="H68" s="254">
        <f>H61+H67</f>
        <v>0</v>
      </c>
      <c r="I68" s="255">
        <f>IF(FplkmBS1=0,0,ROUND(H68/FplkmBS1,3))</f>
        <v>0</v>
      </c>
    </row>
    <row r="69" spans="1:15" ht="9.9499999999999993" customHeight="1" x14ac:dyDescent="0.2">
      <c r="A69" s="137"/>
      <c r="B69" s="25"/>
      <c r="C69" s="25"/>
      <c r="D69" s="25"/>
      <c r="E69" s="26"/>
      <c r="F69" s="27"/>
      <c r="G69" s="28"/>
      <c r="H69" s="199"/>
      <c r="I69" s="40"/>
    </row>
    <row r="70" spans="1:15" s="45" customFormat="1" ht="9.9499999999999993" customHeight="1" x14ac:dyDescent="0.2">
      <c r="A70" s="225"/>
      <c r="B70" s="226"/>
      <c r="C70" s="226"/>
      <c r="D70" s="226"/>
      <c r="E70" s="227"/>
      <c r="F70" s="228"/>
      <c r="G70" s="229"/>
      <c r="H70" s="247"/>
      <c r="I70" s="52"/>
      <c r="K70" s="66"/>
      <c r="L70" s="66"/>
    </row>
    <row r="71" spans="1:15" ht="18" customHeight="1" x14ac:dyDescent="0.2">
      <c r="A71" s="224" t="s">
        <v>8</v>
      </c>
      <c r="B71" s="716" t="s">
        <v>41</v>
      </c>
      <c r="C71" s="716"/>
      <c r="D71" s="716"/>
      <c r="E71" s="230"/>
      <c r="F71" s="231"/>
      <c r="G71" s="232"/>
      <c r="H71" s="256"/>
      <c r="I71" s="232"/>
      <c r="J71" s="233"/>
      <c r="K71" s="234"/>
      <c r="L71" s="234"/>
      <c r="M71" s="234"/>
      <c r="N71" s="234"/>
    </row>
    <row r="72" spans="1:15" ht="9.9499999999999993" customHeight="1" x14ac:dyDescent="0.2">
      <c r="A72" s="225" t="s">
        <v>0</v>
      </c>
      <c r="B72" s="226"/>
      <c r="C72" s="226"/>
      <c r="D72" s="226"/>
      <c r="E72" s="227"/>
      <c r="F72" s="228"/>
      <c r="G72" s="229"/>
      <c r="H72" s="247"/>
      <c r="I72" s="52"/>
    </row>
    <row r="73" spans="1:15" ht="18" customHeight="1" x14ac:dyDescent="0.2">
      <c r="A73" s="216" t="s">
        <v>8</v>
      </c>
      <c r="B73" s="827" t="s">
        <v>41</v>
      </c>
      <c r="C73" s="828"/>
      <c r="D73" s="828"/>
      <c r="E73" s="828"/>
      <c r="F73" s="828"/>
      <c r="G73" s="828"/>
      <c r="H73" s="828"/>
      <c r="I73" s="829"/>
      <c r="K73" s="80"/>
    </row>
    <row r="74" spans="1:15" ht="18" customHeight="1" x14ac:dyDescent="0.2">
      <c r="A74" s="217" t="s">
        <v>121</v>
      </c>
      <c r="B74" s="223" t="s">
        <v>4</v>
      </c>
      <c r="C74" s="863"/>
      <c r="D74" s="864"/>
      <c r="E74" s="864"/>
      <c r="F74" s="864"/>
      <c r="G74" s="865"/>
      <c r="H74" s="259">
        <f>SUM(H75:H76)</f>
        <v>0</v>
      </c>
      <c r="I74" s="237">
        <f>IF($G$15=0,0,ROUND(H74/FplkmBS1,3))</f>
        <v>0</v>
      </c>
      <c r="K74" s="128"/>
    </row>
    <row r="75" spans="1:15" ht="18" customHeight="1" x14ac:dyDescent="0.2">
      <c r="A75" s="262" t="s">
        <v>122</v>
      </c>
      <c r="B75" s="206" t="s">
        <v>33</v>
      </c>
      <c r="C75" s="206" t="s">
        <v>264</v>
      </c>
      <c r="D75" s="308" t="s">
        <v>257</v>
      </c>
      <c r="E75" s="258"/>
      <c r="F75" s="263" t="s">
        <v>265</v>
      </c>
      <c r="G75" s="360"/>
      <c r="H75" s="259">
        <f t="shared" ref="H75:H80" si="3">ROUND(E75*G75,2)</f>
        <v>0</v>
      </c>
      <c r="I75" s="237">
        <f t="shared" ref="I75:I80" si="4">IF($G$15=0,0,ROUND(H75/FplkmBS1,3))</f>
        <v>0</v>
      </c>
      <c r="K75" s="318"/>
      <c r="L75" s="320" t="s">
        <v>71</v>
      </c>
      <c r="M75" s="307"/>
      <c r="N75" s="318" t="s">
        <v>71</v>
      </c>
    </row>
    <row r="76" spans="1:15" ht="18" customHeight="1" x14ac:dyDescent="0.2">
      <c r="A76" s="262" t="s">
        <v>123</v>
      </c>
      <c r="B76" s="206" t="s">
        <v>42</v>
      </c>
      <c r="C76" s="206" t="s">
        <v>264</v>
      </c>
      <c r="D76" s="308" t="s">
        <v>257</v>
      </c>
      <c r="E76" s="58"/>
      <c r="F76" s="263" t="s">
        <v>265</v>
      </c>
      <c r="G76" s="360"/>
      <c r="H76" s="259">
        <f t="shared" si="3"/>
        <v>0</v>
      </c>
      <c r="I76" s="237">
        <f t="shared" si="4"/>
        <v>0</v>
      </c>
      <c r="K76" s="317"/>
      <c r="L76" s="320" t="s">
        <v>71</v>
      </c>
      <c r="M76" s="307"/>
      <c r="N76" s="318" t="s">
        <v>71</v>
      </c>
      <c r="O76" s="19"/>
    </row>
    <row r="77" spans="1:15" ht="18" customHeight="1" x14ac:dyDescent="0.2">
      <c r="A77" s="217" t="s">
        <v>124</v>
      </c>
      <c r="B77" s="248" t="s">
        <v>237</v>
      </c>
      <c r="C77" s="248" t="s">
        <v>264</v>
      </c>
      <c r="D77" s="308" t="s">
        <v>257</v>
      </c>
      <c r="E77" s="58"/>
      <c r="F77" s="55" t="s">
        <v>265</v>
      </c>
      <c r="G77" s="360"/>
      <c r="H77" s="259">
        <f t="shared" si="3"/>
        <v>0</v>
      </c>
      <c r="I77" s="237">
        <f t="shared" si="4"/>
        <v>0</v>
      </c>
      <c r="K77" s="317" t="s">
        <v>71</v>
      </c>
      <c r="L77" s="320"/>
      <c r="M77" s="307"/>
      <c r="N77" s="317" t="s">
        <v>71</v>
      </c>
      <c r="O77" s="342"/>
    </row>
    <row r="78" spans="1:15" ht="18" customHeight="1" x14ac:dyDescent="0.2">
      <c r="A78" s="217" t="s">
        <v>238</v>
      </c>
      <c r="B78" s="248" t="s">
        <v>280</v>
      </c>
      <c r="C78" s="248" t="s">
        <v>264</v>
      </c>
      <c r="D78" s="308" t="s">
        <v>257</v>
      </c>
      <c r="E78" s="58"/>
      <c r="F78" s="55" t="s">
        <v>265</v>
      </c>
      <c r="G78" s="360"/>
      <c r="H78" s="259">
        <f t="shared" si="3"/>
        <v>0</v>
      </c>
      <c r="I78" s="237">
        <f t="shared" si="4"/>
        <v>0</v>
      </c>
      <c r="K78" s="317" t="s">
        <v>71</v>
      </c>
      <c r="L78" s="347"/>
      <c r="M78" s="342"/>
      <c r="N78" s="317" t="s">
        <v>71</v>
      </c>
    </row>
    <row r="79" spans="1:15" ht="24" customHeight="1" x14ac:dyDescent="0.2">
      <c r="A79" s="217" t="s">
        <v>245</v>
      </c>
      <c r="B79" s="708" t="s">
        <v>279</v>
      </c>
      <c r="C79" s="53"/>
      <c r="D79" s="53"/>
      <c r="E79" s="58"/>
      <c r="F79" s="55" t="s">
        <v>355</v>
      </c>
      <c r="G79" s="360"/>
      <c r="H79" s="259">
        <f t="shared" si="3"/>
        <v>0</v>
      </c>
      <c r="I79" s="237">
        <f>IF($G$15=0,0,ROUND(H79/FplkmBS1,3))</f>
        <v>0</v>
      </c>
      <c r="K79" s="317"/>
      <c r="L79" s="321" t="s">
        <v>71</v>
      </c>
      <c r="M79" s="307"/>
      <c r="N79" s="317" t="s">
        <v>71</v>
      </c>
    </row>
    <row r="80" spans="1:15" ht="24.75" customHeight="1" x14ac:dyDescent="0.2">
      <c r="A80" s="217" t="s">
        <v>304</v>
      </c>
      <c r="B80" s="704" t="s">
        <v>239</v>
      </c>
      <c r="C80" s="248" t="s">
        <v>264</v>
      </c>
      <c r="D80" s="308" t="s">
        <v>257</v>
      </c>
      <c r="E80" s="59"/>
      <c r="F80" s="55" t="s">
        <v>265</v>
      </c>
      <c r="G80" s="361"/>
      <c r="H80" s="259">
        <f t="shared" si="3"/>
        <v>0</v>
      </c>
      <c r="I80" s="237">
        <f t="shared" si="4"/>
        <v>0</v>
      </c>
      <c r="K80" s="317" t="s">
        <v>71</v>
      </c>
      <c r="L80" s="321"/>
      <c r="M80" s="307"/>
      <c r="N80" s="317" t="s">
        <v>71</v>
      </c>
      <c r="O80" s="342"/>
    </row>
    <row r="81" spans="1:15" s="19" customFormat="1" ht="18" customHeight="1" x14ac:dyDescent="0.2">
      <c r="A81" s="238"/>
      <c r="B81" s="824" t="s">
        <v>181</v>
      </c>
      <c r="C81" s="825"/>
      <c r="D81" s="825"/>
      <c r="E81" s="825"/>
      <c r="F81" s="825"/>
      <c r="G81" s="826"/>
      <c r="H81" s="239">
        <f>ROUND(SUM(H74,H77,H78,H79,H80),2)</f>
        <v>0</v>
      </c>
      <c r="I81" s="240">
        <f>IF($G$15=0,0,ROUND(H81/FplkmBS1,3))</f>
        <v>0</v>
      </c>
      <c r="K81" s="42"/>
      <c r="L81" s="42"/>
      <c r="O81" s="341"/>
    </row>
    <row r="82" spans="1:15" ht="18" customHeight="1" x14ac:dyDescent="0.2">
      <c r="A82" s="249"/>
      <c r="B82" s="250"/>
      <c r="C82" s="250"/>
      <c r="D82" s="250"/>
      <c r="E82" s="251"/>
      <c r="F82" s="252"/>
      <c r="G82" s="253" t="s">
        <v>181</v>
      </c>
      <c r="H82" s="254">
        <f>H81</f>
        <v>0</v>
      </c>
      <c r="I82" s="255">
        <f>IF(FplkmBS1=0,0,ROUND(H82/FplkmBS1,3))</f>
        <v>0</v>
      </c>
    </row>
    <row r="83" spans="1:15" ht="15" customHeight="1" x14ac:dyDescent="0.2">
      <c r="A83" s="137"/>
      <c r="B83" s="25"/>
      <c r="C83" s="25"/>
      <c r="D83" s="25"/>
      <c r="E83" s="26"/>
      <c r="F83" s="27"/>
      <c r="G83" s="28"/>
      <c r="H83" s="199"/>
      <c r="I83" s="40"/>
      <c r="K83" s="853" t="s">
        <v>261</v>
      </c>
      <c r="L83" s="853"/>
    </row>
    <row r="84" spans="1:15" ht="36" customHeight="1" x14ac:dyDescent="0.2">
      <c r="A84" s="235" t="s">
        <v>2</v>
      </c>
      <c r="B84" s="830" t="s">
        <v>3</v>
      </c>
      <c r="C84" s="831"/>
      <c r="D84" s="832"/>
      <c r="E84" s="703" t="s">
        <v>18</v>
      </c>
      <c r="F84" s="703" t="s">
        <v>1</v>
      </c>
      <c r="G84" s="703" t="s">
        <v>29</v>
      </c>
      <c r="H84" s="260" t="s">
        <v>30</v>
      </c>
      <c r="I84" s="703" t="s">
        <v>69</v>
      </c>
      <c r="K84" s="703" t="s">
        <v>262</v>
      </c>
      <c r="L84" s="703" t="s">
        <v>263</v>
      </c>
      <c r="N84" s="170" t="s">
        <v>322</v>
      </c>
    </row>
    <row r="85" spans="1:15" ht="9.9499999999999993" customHeight="1" x14ac:dyDescent="0.2">
      <c r="A85" s="35"/>
      <c r="B85" s="34"/>
      <c r="C85" s="34"/>
      <c r="D85" s="34"/>
      <c r="E85" s="36"/>
      <c r="F85" s="37"/>
      <c r="G85" s="38"/>
      <c r="H85" s="200"/>
      <c r="I85" s="40"/>
    </row>
    <row r="86" spans="1:15" ht="18" customHeight="1" x14ac:dyDescent="0.2">
      <c r="A86" s="224" t="s">
        <v>74</v>
      </c>
      <c r="B86" s="716" t="s">
        <v>105</v>
      </c>
      <c r="C86" s="716"/>
      <c r="D86" s="716"/>
      <c r="E86" s="230"/>
      <c r="F86" s="231"/>
      <c r="G86" s="232"/>
      <c r="H86" s="256"/>
      <c r="I86" s="232"/>
      <c r="J86" s="233"/>
      <c r="K86" s="234"/>
      <c r="L86" s="234"/>
      <c r="M86" s="234"/>
      <c r="N86" s="234"/>
    </row>
    <row r="87" spans="1:15" ht="9.9499999999999993" customHeight="1" x14ac:dyDescent="0.2">
      <c r="A87" s="225" t="s">
        <v>0</v>
      </c>
      <c r="B87" s="226"/>
      <c r="C87" s="226"/>
      <c r="D87" s="226"/>
      <c r="E87" s="227"/>
      <c r="F87" s="228"/>
      <c r="G87" s="229"/>
      <c r="H87" s="247"/>
      <c r="I87" s="52"/>
    </row>
    <row r="88" spans="1:15" ht="18" customHeight="1" x14ac:dyDescent="0.2">
      <c r="A88" s="216" t="s">
        <v>106</v>
      </c>
      <c r="B88" s="827" t="s">
        <v>44</v>
      </c>
      <c r="C88" s="828"/>
      <c r="D88" s="828"/>
      <c r="E88" s="828"/>
      <c r="F88" s="828"/>
      <c r="G88" s="828"/>
      <c r="H88" s="828"/>
      <c r="I88" s="829"/>
    </row>
    <row r="89" spans="1:15" ht="18" customHeight="1" x14ac:dyDescent="0.2">
      <c r="A89" s="265" t="s">
        <v>107</v>
      </c>
      <c r="B89" s="702" t="s">
        <v>223</v>
      </c>
      <c r="C89" s="248" t="s">
        <v>264</v>
      </c>
      <c r="D89" s="308" t="s">
        <v>257</v>
      </c>
      <c r="E89" s="258"/>
      <c r="F89" s="55" t="s">
        <v>265</v>
      </c>
      <c r="G89" s="360"/>
      <c r="H89" s="264">
        <f>ROUND(E89*G89,2)</f>
        <v>0</v>
      </c>
      <c r="I89" s="237">
        <f t="shared" ref="I89:I97" si="5">IF($G$15=0,0,ROUND(H89/FplkmBS1,3))</f>
        <v>0</v>
      </c>
      <c r="K89" s="318" t="s">
        <v>71</v>
      </c>
      <c r="L89" s="318"/>
      <c r="M89" s="307"/>
      <c r="N89" s="317" t="s">
        <v>71</v>
      </c>
      <c r="O89" s="342"/>
    </row>
    <row r="90" spans="1:15" ht="18" customHeight="1" x14ac:dyDescent="0.2">
      <c r="A90" s="265" t="s">
        <v>108</v>
      </c>
      <c r="B90" s="837" t="s">
        <v>224</v>
      </c>
      <c r="C90" s="838"/>
      <c r="D90" s="839"/>
      <c r="E90" s="48"/>
      <c r="F90" s="48"/>
      <c r="G90" s="48"/>
      <c r="H90" s="266"/>
      <c r="I90" s="237">
        <f t="shared" si="5"/>
        <v>0</v>
      </c>
      <c r="K90" s="318" t="s">
        <v>71</v>
      </c>
      <c r="L90" s="318"/>
      <c r="N90" s="328"/>
    </row>
    <row r="91" spans="1:15" ht="18" customHeight="1" x14ac:dyDescent="0.2">
      <c r="A91" s="265" t="s">
        <v>110</v>
      </c>
      <c r="B91" s="837" t="s">
        <v>225</v>
      </c>
      <c r="C91" s="838"/>
      <c r="D91" s="839"/>
      <c r="E91" s="48"/>
      <c r="F91" s="48"/>
      <c r="G91" s="48"/>
      <c r="H91" s="266"/>
      <c r="I91" s="237">
        <f t="shared" si="5"/>
        <v>0</v>
      </c>
      <c r="K91" s="318" t="s">
        <v>71</v>
      </c>
      <c r="L91" s="318"/>
      <c r="N91" s="328"/>
    </row>
    <row r="92" spans="1:15" ht="18" customHeight="1" x14ac:dyDescent="0.2">
      <c r="A92" s="265" t="s">
        <v>270</v>
      </c>
      <c r="B92" s="837" t="s">
        <v>226</v>
      </c>
      <c r="C92" s="838"/>
      <c r="D92" s="839"/>
      <c r="E92" s="48"/>
      <c r="F92" s="48"/>
      <c r="G92" s="48"/>
      <c r="H92" s="266"/>
      <c r="I92" s="237">
        <f t="shared" si="5"/>
        <v>0</v>
      </c>
      <c r="K92" s="318" t="s">
        <v>71</v>
      </c>
      <c r="L92" s="318"/>
      <c r="N92" s="328"/>
    </row>
    <row r="93" spans="1:15" ht="18" customHeight="1" x14ac:dyDescent="0.2">
      <c r="A93" s="265" t="s">
        <v>283</v>
      </c>
      <c r="B93" s="814" t="s">
        <v>310</v>
      </c>
      <c r="C93" s="814"/>
      <c r="D93" s="814"/>
      <c r="E93" s="48"/>
      <c r="F93" s="48"/>
      <c r="G93" s="48"/>
      <c r="H93" s="266"/>
      <c r="I93" s="237">
        <f t="shared" si="5"/>
        <v>0</v>
      </c>
      <c r="K93" s="318" t="s">
        <v>71</v>
      </c>
      <c r="L93" s="318"/>
      <c r="N93" s="328"/>
    </row>
    <row r="94" spans="1:15" ht="18" customHeight="1" x14ac:dyDescent="0.2">
      <c r="A94" s="265" t="s">
        <v>284</v>
      </c>
      <c r="B94" s="837" t="s">
        <v>52</v>
      </c>
      <c r="C94" s="838"/>
      <c r="D94" s="839"/>
      <c r="E94" s="48"/>
      <c r="F94" s="48"/>
      <c r="G94" s="48"/>
      <c r="H94" s="266"/>
      <c r="I94" s="237">
        <f t="shared" si="5"/>
        <v>0</v>
      </c>
      <c r="K94" s="318" t="s">
        <v>71</v>
      </c>
      <c r="L94" s="318"/>
      <c r="N94" s="328"/>
    </row>
    <row r="95" spans="1:15" ht="18" customHeight="1" x14ac:dyDescent="0.2">
      <c r="A95" s="265" t="s">
        <v>285</v>
      </c>
      <c r="B95" s="814" t="s">
        <v>231</v>
      </c>
      <c r="C95" s="814"/>
      <c r="D95" s="814"/>
      <c r="E95" s="48"/>
      <c r="F95" s="48"/>
      <c r="G95" s="48"/>
      <c r="H95" s="266"/>
      <c r="I95" s="237">
        <f t="shared" si="5"/>
        <v>0</v>
      </c>
      <c r="K95" s="318" t="s">
        <v>71</v>
      </c>
      <c r="L95" s="318"/>
      <c r="N95" s="328"/>
    </row>
    <row r="96" spans="1:15" s="793" customFormat="1" ht="18" customHeight="1" x14ac:dyDescent="0.2">
      <c r="A96" s="787" t="s">
        <v>588</v>
      </c>
      <c r="B96" s="788" t="s">
        <v>589</v>
      </c>
      <c r="C96" s="789"/>
      <c r="D96" s="789"/>
      <c r="E96" s="797"/>
      <c r="F96" s="797"/>
      <c r="G96" s="798"/>
      <c r="H96" s="266"/>
      <c r="I96" s="792">
        <f>IF($G$15=0,0,ROUND(H96/FplkmBS1,3))</f>
        <v>0</v>
      </c>
      <c r="K96" s="794" t="s">
        <v>71</v>
      </c>
      <c r="L96" s="794"/>
      <c r="N96" s="796"/>
    </row>
    <row r="97" spans="1:15" ht="18" customHeight="1" x14ac:dyDescent="0.2">
      <c r="A97" s="238"/>
      <c r="B97" s="824" t="s">
        <v>184</v>
      </c>
      <c r="C97" s="825"/>
      <c r="D97" s="825"/>
      <c r="E97" s="825"/>
      <c r="F97" s="825"/>
      <c r="G97" s="826"/>
      <c r="H97" s="239">
        <f>ROUND(SUM(H89:H95),2)</f>
        <v>0</v>
      </c>
      <c r="I97" s="240">
        <f t="shared" si="5"/>
        <v>0</v>
      </c>
    </row>
    <row r="98" spans="1:15" s="19" customFormat="1" ht="9.9499999999999993" customHeight="1" x14ac:dyDescent="0.2">
      <c r="A98" s="30"/>
      <c r="B98" s="30"/>
      <c r="C98" s="30"/>
      <c r="D98" s="30"/>
      <c r="H98" s="201"/>
      <c r="K98" s="42"/>
      <c r="L98" s="42"/>
    </row>
    <row r="99" spans="1:15" ht="18" customHeight="1" x14ac:dyDescent="0.2">
      <c r="A99" s="216" t="s">
        <v>125</v>
      </c>
      <c r="B99" s="827" t="s">
        <v>34</v>
      </c>
      <c r="C99" s="828"/>
      <c r="D99" s="828"/>
      <c r="E99" s="828"/>
      <c r="F99" s="828"/>
      <c r="G99" s="828"/>
      <c r="H99" s="828"/>
      <c r="I99" s="829"/>
    </row>
    <row r="100" spans="1:15" ht="18" customHeight="1" x14ac:dyDescent="0.2">
      <c r="A100" s="265" t="s">
        <v>126</v>
      </c>
      <c r="B100" s="852" t="s">
        <v>317</v>
      </c>
      <c r="C100" s="852"/>
      <c r="D100" s="852"/>
      <c r="E100" s="862" t="s">
        <v>68</v>
      </c>
      <c r="F100" s="862"/>
      <c r="G100" s="862"/>
      <c r="H100" s="326">
        <v>0</v>
      </c>
      <c r="I100" s="237">
        <f t="shared" ref="I100:I106" si="6">IF($G$15=0,0,ROUND(H100/FplkmBS1,3))</f>
        <v>0</v>
      </c>
      <c r="K100" s="318" t="s">
        <v>71</v>
      </c>
      <c r="L100" s="320"/>
      <c r="N100" s="328"/>
      <c r="O100" s="342"/>
    </row>
    <row r="101" spans="1:15" ht="18" customHeight="1" x14ac:dyDescent="0.2">
      <c r="A101" s="265" t="s">
        <v>228</v>
      </c>
      <c r="B101" s="833" t="s">
        <v>232</v>
      </c>
      <c r="C101" s="834"/>
      <c r="D101" s="835"/>
      <c r="E101" s="53"/>
      <c r="F101" s="53"/>
      <c r="G101" s="53"/>
      <c r="H101" s="198"/>
      <c r="I101" s="237">
        <f t="shared" si="6"/>
        <v>0</v>
      </c>
      <c r="K101" s="318" t="s">
        <v>71</v>
      </c>
      <c r="L101" s="320"/>
      <c r="N101" s="328"/>
    </row>
    <row r="102" spans="1:15" ht="18" customHeight="1" x14ac:dyDescent="0.2">
      <c r="A102" s="265" t="s">
        <v>127</v>
      </c>
      <c r="B102" s="833" t="s">
        <v>66</v>
      </c>
      <c r="C102" s="834"/>
      <c r="D102" s="835"/>
      <c r="E102" s="53"/>
      <c r="F102" s="53"/>
      <c r="G102" s="53"/>
      <c r="H102" s="198"/>
      <c r="I102" s="237">
        <f t="shared" si="6"/>
        <v>0</v>
      </c>
      <c r="K102" s="318" t="s">
        <v>71</v>
      </c>
      <c r="L102" s="320"/>
      <c r="M102" s="69"/>
      <c r="N102" s="328"/>
    </row>
    <row r="103" spans="1:15" ht="21" customHeight="1" x14ac:dyDescent="0.2">
      <c r="A103" s="265" t="s">
        <v>229</v>
      </c>
      <c r="B103" s="833" t="s">
        <v>269</v>
      </c>
      <c r="C103" s="834"/>
      <c r="D103" s="835"/>
      <c r="E103" s="53"/>
      <c r="F103" s="53"/>
      <c r="G103" s="53"/>
      <c r="H103" s="198"/>
      <c r="I103" s="237">
        <f t="shared" si="6"/>
        <v>0</v>
      </c>
      <c r="K103" s="318" t="s">
        <v>71</v>
      </c>
      <c r="L103" s="320"/>
      <c r="M103" s="69"/>
      <c r="N103" s="328"/>
    </row>
    <row r="104" spans="1:15" ht="18" customHeight="1" x14ac:dyDescent="0.2">
      <c r="A104" s="265" t="s">
        <v>227</v>
      </c>
      <c r="B104" s="833" t="s">
        <v>323</v>
      </c>
      <c r="C104" s="834"/>
      <c r="D104" s="835"/>
      <c r="E104" s="53"/>
      <c r="F104" s="53"/>
      <c r="G104" s="53"/>
      <c r="H104" s="198"/>
      <c r="I104" s="237">
        <f t="shared" si="6"/>
        <v>0</v>
      </c>
      <c r="K104" s="318" t="s">
        <v>71</v>
      </c>
      <c r="L104" s="320"/>
      <c r="M104" s="69"/>
      <c r="N104" s="328"/>
    </row>
    <row r="105" spans="1:15" ht="18" customHeight="1" x14ac:dyDescent="0.2">
      <c r="A105" s="265" t="s">
        <v>230</v>
      </c>
      <c r="B105" s="833" t="s">
        <v>56</v>
      </c>
      <c r="C105" s="834"/>
      <c r="D105" s="835"/>
      <c r="E105" s="53"/>
      <c r="F105" s="53"/>
      <c r="G105" s="53"/>
      <c r="H105" s="198"/>
      <c r="I105" s="237">
        <f t="shared" si="6"/>
        <v>0</v>
      </c>
      <c r="K105" s="318" t="s">
        <v>71</v>
      </c>
      <c r="L105" s="320"/>
      <c r="M105" s="69"/>
      <c r="N105" s="328"/>
    </row>
    <row r="106" spans="1:15" ht="18" customHeight="1" x14ac:dyDescent="0.2">
      <c r="A106" s="238"/>
      <c r="B106" s="824" t="s">
        <v>185</v>
      </c>
      <c r="C106" s="825"/>
      <c r="D106" s="825"/>
      <c r="E106" s="825"/>
      <c r="F106" s="825"/>
      <c r="G106" s="826"/>
      <c r="H106" s="239">
        <f>ROUND(SUM(H100:H105),2)</f>
        <v>0</v>
      </c>
      <c r="I106" s="240">
        <f t="shared" si="6"/>
        <v>0</v>
      </c>
      <c r="O106" s="43" t="s">
        <v>309</v>
      </c>
    </row>
    <row r="107" spans="1:15" s="45" customFormat="1" ht="9.9499999999999993" customHeight="1" x14ac:dyDescent="0.2">
      <c r="A107" s="225" t="s">
        <v>0</v>
      </c>
      <c r="B107" s="226"/>
      <c r="C107" s="226"/>
      <c r="D107" s="226"/>
      <c r="E107" s="227"/>
      <c r="F107" s="228"/>
      <c r="G107" s="229"/>
      <c r="H107" s="247"/>
      <c r="I107" s="52"/>
      <c r="K107" s="66"/>
      <c r="L107" s="66"/>
    </row>
    <row r="108" spans="1:15" ht="18" customHeight="1" x14ac:dyDescent="0.2">
      <c r="A108" s="216" t="s">
        <v>128</v>
      </c>
      <c r="B108" s="827" t="s">
        <v>45</v>
      </c>
      <c r="C108" s="828"/>
      <c r="D108" s="828"/>
      <c r="E108" s="828"/>
      <c r="F108" s="828"/>
      <c r="G108" s="828"/>
      <c r="H108" s="828"/>
      <c r="I108" s="829"/>
    </row>
    <row r="109" spans="1:15" ht="18" customHeight="1" x14ac:dyDescent="0.2">
      <c r="A109" s="265" t="s">
        <v>129</v>
      </c>
      <c r="B109" s="833" t="s">
        <v>64</v>
      </c>
      <c r="C109" s="834"/>
      <c r="D109" s="835"/>
      <c r="E109" s="48"/>
      <c r="F109" s="48"/>
      <c r="G109" s="48"/>
      <c r="H109" s="266"/>
      <c r="I109" s="237">
        <f>IF($G$15=0,0,ROUND(H109/FplkmBS1,3))</f>
        <v>0</v>
      </c>
      <c r="K109" s="318"/>
      <c r="L109" s="318" t="s">
        <v>71</v>
      </c>
      <c r="N109" s="328"/>
    </row>
    <row r="110" spans="1:15" ht="18" customHeight="1" x14ac:dyDescent="0.2">
      <c r="A110" s="265" t="s">
        <v>130</v>
      </c>
      <c r="B110" s="833" t="s">
        <v>65</v>
      </c>
      <c r="C110" s="834"/>
      <c r="D110" s="835"/>
      <c r="E110" s="48"/>
      <c r="F110" s="48"/>
      <c r="G110" s="48"/>
      <c r="H110" s="266"/>
      <c r="I110" s="237">
        <f>IF($G$15=0,0,ROUND(H110/FplkmBS1,3))</f>
        <v>0</v>
      </c>
      <c r="K110" s="318"/>
      <c r="L110" s="318" t="s">
        <v>71</v>
      </c>
      <c r="N110" s="328"/>
    </row>
    <row r="111" spans="1:15" ht="18" customHeight="1" x14ac:dyDescent="0.2">
      <c r="A111" s="265" t="s">
        <v>131</v>
      </c>
      <c r="B111" s="814" t="s">
        <v>57</v>
      </c>
      <c r="C111" s="814"/>
      <c r="D111" s="814"/>
      <c r="E111" s="48"/>
      <c r="F111" s="48"/>
      <c r="G111" s="48"/>
      <c r="H111" s="266"/>
      <c r="I111" s="237">
        <f>IF($G$15=0,0,ROUND(H111/FplkmBS1,3))</f>
        <v>0</v>
      </c>
      <c r="K111" s="318" t="s">
        <v>71</v>
      </c>
      <c r="L111" s="318"/>
      <c r="N111" s="328"/>
    </row>
    <row r="112" spans="1:15" ht="20.100000000000001" customHeight="1" x14ac:dyDescent="0.2">
      <c r="A112" s="238"/>
      <c r="B112" s="824" t="s">
        <v>186</v>
      </c>
      <c r="C112" s="825"/>
      <c r="D112" s="825"/>
      <c r="E112" s="825"/>
      <c r="F112" s="825"/>
      <c r="G112" s="826"/>
      <c r="H112" s="239">
        <f>ROUND(SUM(H109:H111),2)</f>
        <v>0</v>
      </c>
      <c r="I112" s="240">
        <f>IF($G$15=0,0,ROUND(H112/FplkmBS1,3))</f>
        <v>0</v>
      </c>
    </row>
    <row r="113" spans="1:14" ht="20.100000000000001" customHeight="1" x14ac:dyDescent="0.2">
      <c r="A113" s="249"/>
      <c r="B113" s="250"/>
      <c r="C113" s="250"/>
      <c r="D113" s="250"/>
      <c r="E113" s="251"/>
      <c r="F113" s="252"/>
      <c r="G113" s="253" t="s">
        <v>183</v>
      </c>
      <c r="H113" s="254">
        <f>H97+H106+H112</f>
        <v>0</v>
      </c>
      <c r="I113" s="255">
        <f>IF(FplkmBS1=0,0,ROUND(H113/FplkmBS1,3))</f>
        <v>0</v>
      </c>
    </row>
    <row r="114" spans="1:14" ht="15" customHeight="1" x14ac:dyDescent="0.2">
      <c r="A114" s="137"/>
      <c r="B114" s="25"/>
      <c r="C114" s="25"/>
      <c r="D114" s="25"/>
      <c r="E114" s="26"/>
      <c r="F114" s="27"/>
      <c r="G114" s="28"/>
      <c r="H114" s="199"/>
      <c r="I114" s="40"/>
      <c r="K114" s="853" t="s">
        <v>261</v>
      </c>
      <c r="L114" s="853"/>
    </row>
    <row r="115" spans="1:14" ht="36" customHeight="1" x14ac:dyDescent="0.2">
      <c r="A115" s="235" t="s">
        <v>2</v>
      </c>
      <c r="B115" s="830" t="s">
        <v>3</v>
      </c>
      <c r="C115" s="831"/>
      <c r="D115" s="832"/>
      <c r="E115" s="703" t="s">
        <v>18</v>
      </c>
      <c r="F115" s="703" t="s">
        <v>1</v>
      </c>
      <c r="G115" s="703" t="s">
        <v>29</v>
      </c>
      <c r="H115" s="260" t="s">
        <v>30</v>
      </c>
      <c r="I115" s="703" t="s">
        <v>69</v>
      </c>
      <c r="K115" s="703" t="s">
        <v>262</v>
      </c>
      <c r="L115" s="703" t="s">
        <v>263</v>
      </c>
      <c r="N115" s="170" t="s">
        <v>322</v>
      </c>
    </row>
    <row r="116" spans="1:14" s="45" customFormat="1" ht="9.9499999999999993" customHeight="1" x14ac:dyDescent="0.2">
      <c r="A116" s="225"/>
      <c r="B116" s="226"/>
      <c r="C116" s="226"/>
      <c r="D116" s="226"/>
      <c r="E116" s="227"/>
      <c r="F116" s="228"/>
      <c r="G116" s="229"/>
      <c r="H116" s="247"/>
      <c r="I116" s="52"/>
      <c r="K116" s="66"/>
      <c r="L116" s="66"/>
    </row>
    <row r="117" spans="1:14" ht="18" customHeight="1" x14ac:dyDescent="0.2">
      <c r="A117" s="224" t="s">
        <v>75</v>
      </c>
      <c r="B117" s="716" t="s">
        <v>19</v>
      </c>
      <c r="C117" s="716"/>
      <c r="D117" s="716"/>
      <c r="E117" s="230"/>
      <c r="F117" s="231"/>
      <c r="G117" s="232"/>
      <c r="H117" s="256"/>
      <c r="I117" s="232"/>
      <c r="J117" s="233"/>
      <c r="K117" s="234"/>
      <c r="L117" s="234"/>
      <c r="M117" s="234"/>
      <c r="N117" s="234"/>
    </row>
    <row r="118" spans="1:14" ht="9" customHeight="1" x14ac:dyDescent="0.2">
      <c r="A118" s="225" t="s">
        <v>0</v>
      </c>
      <c r="B118" s="226"/>
      <c r="C118" s="226"/>
      <c r="D118" s="226"/>
      <c r="E118" s="227"/>
      <c r="F118" s="228"/>
      <c r="G118" s="229"/>
      <c r="H118" s="247"/>
      <c r="I118" s="52"/>
    </row>
    <row r="119" spans="1:14" ht="18" customHeight="1" x14ac:dyDescent="0.2">
      <c r="A119" s="216" t="s">
        <v>76</v>
      </c>
      <c r="B119" s="827" t="s">
        <v>19</v>
      </c>
      <c r="C119" s="828"/>
      <c r="D119" s="828"/>
      <c r="E119" s="828"/>
      <c r="F119" s="828"/>
      <c r="G119" s="828"/>
      <c r="H119" s="828"/>
      <c r="I119" s="829"/>
    </row>
    <row r="120" spans="1:14" ht="18" customHeight="1" x14ac:dyDescent="0.2">
      <c r="A120" s="265" t="s">
        <v>77</v>
      </c>
      <c r="B120" s="837" t="s">
        <v>49</v>
      </c>
      <c r="C120" s="838"/>
      <c r="D120" s="839"/>
      <c r="E120" s="267"/>
      <c r="F120" s="55" t="s">
        <v>51</v>
      </c>
      <c r="G120" s="607"/>
      <c r="H120" s="259">
        <f>ROUND(E120*G120,2)</f>
        <v>0</v>
      </c>
      <c r="I120" s="237">
        <f t="shared" ref="I120:I124" si="7">IF($G$15=0,0,ROUND(H120/FplkmBS1,3))</f>
        <v>0</v>
      </c>
      <c r="K120" s="318" t="s">
        <v>71</v>
      </c>
      <c r="L120" s="318"/>
      <c r="N120" s="328"/>
    </row>
    <row r="121" spans="1:14" ht="18" customHeight="1" x14ac:dyDescent="0.2">
      <c r="A121" s="265" t="s">
        <v>78</v>
      </c>
      <c r="B121" s="833" t="s">
        <v>70</v>
      </c>
      <c r="C121" s="834"/>
      <c r="D121" s="835"/>
      <c r="E121" s="53"/>
      <c r="F121" s="53"/>
      <c r="G121" s="53"/>
      <c r="H121" s="198"/>
      <c r="I121" s="237">
        <f t="shared" si="7"/>
        <v>0</v>
      </c>
      <c r="K121" s="318" t="s">
        <v>71</v>
      </c>
      <c r="L121" s="318"/>
      <c r="N121" s="328"/>
    </row>
    <row r="122" spans="1:14" ht="18" customHeight="1" x14ac:dyDescent="0.2">
      <c r="A122" s="265" t="s">
        <v>79</v>
      </c>
      <c r="B122" s="833" t="s">
        <v>370</v>
      </c>
      <c r="C122" s="834"/>
      <c r="D122" s="835"/>
      <c r="E122" s="53"/>
      <c r="F122" s="53"/>
      <c r="G122" s="53"/>
      <c r="H122" s="198"/>
      <c r="I122" s="237">
        <f t="shared" ref="I122" si="8">IF($G$15=0,0,ROUND(H122/FplkmBS1,3))</f>
        <v>0</v>
      </c>
      <c r="J122" s="717"/>
      <c r="K122" s="318" t="s">
        <v>71</v>
      </c>
      <c r="L122" s="318"/>
      <c r="N122" s="328"/>
    </row>
    <row r="123" spans="1:14" ht="18" customHeight="1" x14ac:dyDescent="0.2">
      <c r="A123" s="265" t="s">
        <v>80</v>
      </c>
      <c r="B123" s="833" t="s">
        <v>50</v>
      </c>
      <c r="C123" s="834"/>
      <c r="D123" s="835"/>
      <c r="E123" s="53"/>
      <c r="F123" s="53"/>
      <c r="G123" s="53"/>
      <c r="H123" s="198"/>
      <c r="I123" s="237">
        <f t="shared" si="7"/>
        <v>0</v>
      </c>
      <c r="K123" s="318" t="s">
        <v>71</v>
      </c>
      <c r="L123" s="318"/>
      <c r="N123" s="328"/>
    </row>
    <row r="124" spans="1:14" ht="18" customHeight="1" x14ac:dyDescent="0.2">
      <c r="A124" s="238"/>
      <c r="B124" s="824" t="s">
        <v>86</v>
      </c>
      <c r="C124" s="825"/>
      <c r="D124" s="825"/>
      <c r="E124" s="825"/>
      <c r="F124" s="825"/>
      <c r="G124" s="826"/>
      <c r="H124" s="239">
        <f>ROUND(SUM(H120:H123),2)</f>
        <v>0</v>
      </c>
      <c r="I124" s="240">
        <f t="shared" si="7"/>
        <v>0</v>
      </c>
    </row>
    <row r="125" spans="1:14" s="19" customFormat="1" ht="9.9499999999999993" customHeight="1" x14ac:dyDescent="0.2">
      <c r="A125" s="30"/>
      <c r="B125" s="30"/>
      <c r="C125" s="30"/>
      <c r="D125" s="30"/>
      <c r="H125" s="201"/>
      <c r="K125" s="42"/>
      <c r="L125" s="42"/>
    </row>
    <row r="126" spans="1:14" ht="18" customHeight="1" x14ac:dyDescent="0.2">
      <c r="A126" s="216" t="s">
        <v>81</v>
      </c>
      <c r="B126" s="827" t="s">
        <v>132</v>
      </c>
      <c r="C126" s="828"/>
      <c r="D126" s="828"/>
      <c r="E126" s="828"/>
      <c r="F126" s="828"/>
      <c r="G126" s="828"/>
      <c r="H126" s="828"/>
      <c r="I126" s="829"/>
    </row>
    <row r="127" spans="1:14" ht="18" customHeight="1" x14ac:dyDescent="0.2">
      <c r="A127" s="265" t="s">
        <v>82</v>
      </c>
      <c r="B127" s="833" t="s">
        <v>90</v>
      </c>
      <c r="C127" s="834"/>
      <c r="D127" s="835"/>
      <c r="E127" s="53"/>
      <c r="F127" s="53"/>
      <c r="G127" s="53"/>
      <c r="H127" s="198"/>
      <c r="I127" s="237">
        <f t="shared" ref="I127:I132" si="9">IF($G$15=0,0,ROUND(H127/FplkmBS1,3))</f>
        <v>0</v>
      </c>
      <c r="K127" s="318" t="s">
        <v>71</v>
      </c>
      <c r="L127" s="318"/>
      <c r="N127" s="328"/>
    </row>
    <row r="128" spans="1:14" ht="18" customHeight="1" x14ac:dyDescent="0.2">
      <c r="A128" s="265" t="s">
        <v>83</v>
      </c>
      <c r="B128" s="705" t="s">
        <v>458</v>
      </c>
      <c r="C128" s="706"/>
      <c r="D128" s="707"/>
      <c r="E128" s="53"/>
      <c r="F128" s="53"/>
      <c r="G128" s="53"/>
      <c r="H128" s="198"/>
      <c r="I128" s="237">
        <f t="shared" si="9"/>
        <v>0</v>
      </c>
      <c r="K128" s="318" t="s">
        <v>71</v>
      </c>
      <c r="L128" s="318"/>
      <c r="M128" s="69"/>
      <c r="N128" s="328"/>
    </row>
    <row r="129" spans="1:14" ht="18" customHeight="1" x14ac:dyDescent="0.2">
      <c r="A129" s="265" t="s">
        <v>84</v>
      </c>
      <c r="B129" s="705" t="s">
        <v>459</v>
      </c>
      <c r="C129" s="706"/>
      <c r="D129" s="707"/>
      <c r="E129" s="53"/>
      <c r="F129" s="53"/>
      <c r="G129" s="53"/>
      <c r="H129" s="198"/>
      <c r="I129" s="237">
        <f t="shared" si="9"/>
        <v>0</v>
      </c>
      <c r="K129" s="317" t="s">
        <v>71</v>
      </c>
      <c r="L129" s="318"/>
      <c r="M129" s="69"/>
      <c r="N129" s="328"/>
    </row>
    <row r="130" spans="1:14" ht="18" customHeight="1" x14ac:dyDescent="0.2">
      <c r="A130" s="265" t="s">
        <v>344</v>
      </c>
      <c r="B130" s="833" t="s">
        <v>266</v>
      </c>
      <c r="C130" s="834"/>
      <c r="D130" s="835"/>
      <c r="E130" s="53"/>
      <c r="F130" s="53"/>
      <c r="G130" s="53"/>
      <c r="H130" s="198"/>
      <c r="I130" s="237">
        <f t="shared" si="9"/>
        <v>0</v>
      </c>
      <c r="K130" s="318" t="s">
        <v>71</v>
      </c>
      <c r="L130" s="318"/>
      <c r="M130" s="69"/>
      <c r="N130" s="328"/>
    </row>
    <row r="131" spans="1:14" ht="18" customHeight="1" x14ac:dyDescent="0.2">
      <c r="A131" s="787" t="s">
        <v>586</v>
      </c>
      <c r="B131" s="788" t="s">
        <v>587</v>
      </c>
      <c r="C131" s="789"/>
      <c r="D131" s="789"/>
      <c r="E131" s="790"/>
      <c r="F131" s="790"/>
      <c r="G131" s="791"/>
      <c r="H131" s="198"/>
      <c r="I131" s="792">
        <f>IF($G$15=0,0,ROUND(H131/FplkmBS1,3))</f>
        <v>0</v>
      </c>
      <c r="J131" s="793"/>
      <c r="K131" s="794" t="s">
        <v>71</v>
      </c>
      <c r="L131" s="794"/>
      <c r="M131" s="795"/>
      <c r="N131" s="796"/>
    </row>
    <row r="132" spans="1:14" ht="18" customHeight="1" x14ac:dyDescent="0.2">
      <c r="A132" s="238"/>
      <c r="B132" s="824" t="s">
        <v>85</v>
      </c>
      <c r="C132" s="825"/>
      <c r="D132" s="825"/>
      <c r="E132" s="825"/>
      <c r="F132" s="825"/>
      <c r="G132" s="826"/>
      <c r="H132" s="239">
        <f>ROUND(SUM(H127:H131),2)</f>
        <v>0</v>
      </c>
      <c r="I132" s="240">
        <f t="shared" si="9"/>
        <v>0</v>
      </c>
    </row>
    <row r="133" spans="1:14" ht="11.25" customHeight="1" x14ac:dyDescent="0.2">
      <c r="A133" s="43"/>
      <c r="B133" s="43"/>
      <c r="C133" s="43"/>
      <c r="D133" s="43"/>
      <c r="E133" s="43"/>
      <c r="F133" s="43"/>
      <c r="I133" s="43"/>
    </row>
    <row r="134" spans="1:14" ht="18" customHeight="1" x14ac:dyDescent="0.2">
      <c r="A134" s="216" t="s">
        <v>311</v>
      </c>
      <c r="B134" s="435" t="s">
        <v>312</v>
      </c>
      <c r="C134" s="436"/>
      <c r="D134" s="436"/>
      <c r="E134" s="436"/>
      <c r="F134" s="436"/>
      <c r="G134" s="436"/>
      <c r="H134" s="436"/>
      <c r="I134" s="437"/>
    </row>
    <row r="135" spans="1:14" ht="21" customHeight="1" x14ac:dyDescent="0.2">
      <c r="A135" s="265" t="s">
        <v>313</v>
      </c>
      <c r="B135" s="708" t="s">
        <v>316</v>
      </c>
      <c r="C135" s="709"/>
      <c r="D135" s="710"/>
      <c r="E135" s="438"/>
      <c r="F135" s="53"/>
      <c r="G135" s="53"/>
      <c r="H135" s="198"/>
      <c r="I135" s="237">
        <f>IF($G$15=0,0,ROUND(H135/FplkmBS1,3))</f>
        <v>0</v>
      </c>
      <c r="K135" s="346"/>
      <c r="L135" s="354" t="s">
        <v>71</v>
      </c>
      <c r="M135" s="342"/>
      <c r="N135" s="328"/>
    </row>
    <row r="136" spans="1:14" ht="18" customHeight="1" x14ac:dyDescent="0.2">
      <c r="A136" s="265" t="s">
        <v>423</v>
      </c>
      <c r="B136" s="837" t="s">
        <v>314</v>
      </c>
      <c r="C136" s="838"/>
      <c r="D136" s="839"/>
      <c r="E136" s="438"/>
      <c r="F136" s="53"/>
      <c r="G136" s="53"/>
      <c r="H136" s="198"/>
      <c r="I136" s="237">
        <f>IF($G$15=0,0,ROUND(H136/FplkmBS1,3))</f>
        <v>0</v>
      </c>
      <c r="K136" s="346"/>
      <c r="L136" s="354" t="s">
        <v>71</v>
      </c>
      <c r="M136" s="342"/>
      <c r="N136" s="328"/>
    </row>
    <row r="137" spans="1:14" ht="18" customHeight="1" x14ac:dyDescent="0.2">
      <c r="A137" s="439"/>
      <c r="B137" s="440"/>
      <c r="C137" s="441"/>
      <c r="D137" s="720"/>
      <c r="E137" s="441"/>
      <c r="F137" s="441"/>
      <c r="G137" s="443" t="s">
        <v>315</v>
      </c>
      <c r="H137" s="444">
        <f>ROUND(SUM(H135:H136),2)</f>
        <v>0</v>
      </c>
      <c r="I137" s="240">
        <f>IF($G$15=0,0,ROUND(H137/FplkmBS1,3))</f>
        <v>0</v>
      </c>
    </row>
    <row r="138" spans="1:14" ht="18" customHeight="1" x14ac:dyDescent="0.2">
      <c r="A138" s="249"/>
      <c r="B138" s="250"/>
      <c r="C138" s="250"/>
      <c r="D138" s="250"/>
      <c r="E138" s="251"/>
      <c r="F138" s="252"/>
      <c r="G138" s="253" t="s">
        <v>187</v>
      </c>
      <c r="H138" s="254">
        <f>H132+H124+H137</f>
        <v>0</v>
      </c>
      <c r="I138" s="240">
        <f>IF($G$15=0,0,ROUND(H138/FplkmBS1,3))</f>
        <v>0</v>
      </c>
    </row>
    <row r="139" spans="1:14" s="45" customFormat="1" ht="9.9499999999999993" customHeight="1" x14ac:dyDescent="0.2">
      <c r="A139" s="225" t="s">
        <v>0</v>
      </c>
      <c r="B139" s="226"/>
      <c r="C139" s="226"/>
      <c r="D139" s="226"/>
      <c r="E139" s="227"/>
      <c r="F139" s="228"/>
      <c r="G139" s="229"/>
      <c r="H139" s="247"/>
      <c r="I139" s="52"/>
      <c r="K139" s="66"/>
      <c r="L139" s="66"/>
    </row>
    <row r="140" spans="1:14" ht="18" customHeight="1" x14ac:dyDescent="0.2">
      <c r="A140" s="275" t="s">
        <v>133</v>
      </c>
      <c r="B140" s="848" t="s">
        <v>420</v>
      </c>
      <c r="C140" s="848"/>
      <c r="D140" s="848"/>
      <c r="E140" s="848"/>
      <c r="F140" s="848"/>
      <c r="G140" s="848"/>
      <c r="H140" s="271">
        <f>SUM(H34,H45,H51,H61,H67,H81,H97,H106,H112,H124,H132,H137)</f>
        <v>0</v>
      </c>
      <c r="I140" s="240">
        <f>IF($G$15=0,0,ROUND(H140/FplkmBS1,3))</f>
        <v>0</v>
      </c>
    </row>
    <row r="141" spans="1:14" ht="23.25" customHeight="1" x14ac:dyDescent="0.2">
      <c r="A141"/>
      <c r="B141"/>
      <c r="C141"/>
      <c r="D141"/>
      <c r="E141"/>
      <c r="F141"/>
      <c r="G141"/>
      <c r="H141"/>
      <c r="I141"/>
    </row>
    <row r="142" spans="1:14" ht="9" customHeight="1" x14ac:dyDescent="0.2">
      <c r="A142" s="137"/>
      <c r="B142" s="25"/>
      <c r="C142" s="25"/>
      <c r="D142" s="25"/>
      <c r="E142" s="26"/>
      <c r="F142" s="27"/>
      <c r="G142" s="28"/>
      <c r="H142" s="199"/>
      <c r="I142" s="40"/>
      <c r="K142" s="853" t="s">
        <v>261</v>
      </c>
      <c r="L142" s="853"/>
    </row>
    <row r="143" spans="1:14" ht="36" x14ac:dyDescent="0.2">
      <c r="A143" s="235" t="s">
        <v>2</v>
      </c>
      <c r="B143" s="405" t="s">
        <v>3</v>
      </c>
      <c r="C143" s="703" t="s">
        <v>18</v>
      </c>
      <c r="D143" s="703" t="s">
        <v>1</v>
      </c>
      <c r="E143" s="703" t="s">
        <v>29</v>
      </c>
      <c r="F143" s="260" t="s">
        <v>409</v>
      </c>
      <c r="G143" s="260" t="s">
        <v>417</v>
      </c>
      <c r="H143" s="703" t="s">
        <v>416</v>
      </c>
      <c r="I143" s="703" t="s">
        <v>418</v>
      </c>
      <c r="K143" s="703" t="s">
        <v>262</v>
      </c>
      <c r="L143" s="703" t="s">
        <v>263</v>
      </c>
      <c r="N143" s="170" t="s">
        <v>322</v>
      </c>
    </row>
    <row r="144" spans="1:14" x14ac:dyDescent="0.2">
      <c r="A144" s="39"/>
      <c r="B144" s="34"/>
      <c r="C144" s="34"/>
      <c r="D144" s="36"/>
      <c r="E144" s="37"/>
      <c r="F144" s="38"/>
      <c r="G144" s="38"/>
      <c r="H144" s="40"/>
      <c r="I144" s="40"/>
    </row>
    <row r="145" spans="1:14" ht="20.25" customHeight="1" x14ac:dyDescent="0.2">
      <c r="A145" s="854" t="s">
        <v>419</v>
      </c>
      <c r="B145" s="855"/>
      <c r="C145" s="855"/>
      <c r="D145" s="855"/>
      <c r="E145" s="855"/>
      <c r="F145" s="855"/>
      <c r="G145" s="855"/>
      <c r="H145" s="855"/>
      <c r="I145" s="856"/>
    </row>
    <row r="146" spans="1:14" ht="20.25" customHeight="1" x14ac:dyDescent="0.2">
      <c r="A146" s="265" t="s">
        <v>240</v>
      </c>
      <c r="B146" s="700" t="s">
        <v>72</v>
      </c>
      <c r="C146" s="60"/>
      <c r="D146" s="55" t="s">
        <v>51</v>
      </c>
      <c r="E146" s="607"/>
      <c r="F146" s="53"/>
      <c r="G146" s="198"/>
      <c r="H146" s="237">
        <f>IF($G$15=0,0,ROUND(F146/FplkmBS1,3))</f>
        <v>0</v>
      </c>
      <c r="I146" s="237">
        <f>IF($G$15=0,0,ROUND(G146/FplkmBS1,3))</f>
        <v>0</v>
      </c>
      <c r="K146" s="318" t="s">
        <v>71</v>
      </c>
      <c r="L146" s="318"/>
      <c r="N146" s="328"/>
    </row>
    <row r="147" spans="1:14" ht="20.25" customHeight="1" x14ac:dyDescent="0.2">
      <c r="A147" s="265" t="s">
        <v>241</v>
      </c>
      <c r="B147" s="700" t="s">
        <v>294</v>
      </c>
      <c r="C147" s="60"/>
      <c r="D147" s="55" t="s">
        <v>51</v>
      </c>
      <c r="E147" s="607"/>
      <c r="F147" s="53"/>
      <c r="G147" s="198"/>
      <c r="H147" s="237">
        <f t="shared" ref="H147:H152" si="10">IF($G$15=0,0,ROUND(F147/FplkmBS1,3))</f>
        <v>0</v>
      </c>
      <c r="I147" s="237">
        <f t="shared" ref="I147:I158" si="11">IF($G$15=0,0,ROUND(G147/FplkmBS1,3))</f>
        <v>0</v>
      </c>
      <c r="K147" s="318" t="s">
        <v>71</v>
      </c>
      <c r="L147" s="318"/>
      <c r="N147" s="328"/>
    </row>
    <row r="148" spans="1:14" ht="19.5" customHeight="1" x14ac:dyDescent="0.2">
      <c r="A148" s="265" t="s">
        <v>411</v>
      </c>
      <c r="B148" s="700" t="s">
        <v>368</v>
      </c>
      <c r="C148" s="60"/>
      <c r="D148" s="55" t="s">
        <v>51</v>
      </c>
      <c r="E148" s="607"/>
      <c r="F148" s="53"/>
      <c r="G148" s="198"/>
      <c r="H148" s="237">
        <f t="shared" si="10"/>
        <v>0</v>
      </c>
      <c r="I148" s="237">
        <f t="shared" si="11"/>
        <v>0</v>
      </c>
      <c r="K148" s="318" t="s">
        <v>71</v>
      </c>
      <c r="L148" s="318"/>
      <c r="N148" s="328"/>
    </row>
    <row r="149" spans="1:14" ht="21" customHeight="1" x14ac:dyDescent="0.2">
      <c r="A149" s="265" t="s">
        <v>412</v>
      </c>
      <c r="B149" s="705" t="s">
        <v>369</v>
      </c>
      <c r="C149" s="60"/>
      <c r="D149" s="55" t="s">
        <v>51</v>
      </c>
      <c r="E149" s="607"/>
      <c r="F149" s="53"/>
      <c r="G149" s="198"/>
      <c r="H149" s="237">
        <f t="shared" si="10"/>
        <v>0</v>
      </c>
      <c r="I149" s="237">
        <f t="shared" si="11"/>
        <v>0</v>
      </c>
      <c r="K149" s="318" t="s">
        <v>71</v>
      </c>
      <c r="L149" s="318"/>
      <c r="N149" s="328"/>
    </row>
    <row r="150" spans="1:14" ht="22.5" customHeight="1" x14ac:dyDescent="0.2">
      <c r="A150" s="265" t="s">
        <v>413</v>
      </c>
      <c r="B150" s="700" t="s">
        <v>343</v>
      </c>
      <c r="C150" s="53"/>
      <c r="D150" s="53"/>
      <c r="E150" s="53"/>
      <c r="F150" s="53"/>
      <c r="G150" s="198"/>
      <c r="H150" s="237">
        <f t="shared" si="10"/>
        <v>0</v>
      </c>
      <c r="I150" s="237">
        <f t="shared" si="11"/>
        <v>0</v>
      </c>
      <c r="K150" s="354" t="s">
        <v>71</v>
      </c>
      <c r="L150" s="354"/>
      <c r="M150" s="342"/>
      <c r="N150" s="328"/>
    </row>
    <row r="151" spans="1:14" ht="24" customHeight="1" x14ac:dyDescent="0.2">
      <c r="A151" s="265" t="s">
        <v>414</v>
      </c>
      <c r="B151" s="700" t="s">
        <v>135</v>
      </c>
      <c r="C151" s="53"/>
      <c r="D151" s="53"/>
      <c r="E151" s="53"/>
      <c r="F151" s="53"/>
      <c r="G151" s="198"/>
      <c r="H151" s="237">
        <f t="shared" si="10"/>
        <v>0</v>
      </c>
      <c r="I151" s="237">
        <f t="shared" si="11"/>
        <v>0</v>
      </c>
      <c r="K151" s="354" t="s">
        <v>71</v>
      </c>
      <c r="L151" s="354"/>
      <c r="M151" s="342"/>
      <c r="N151" s="328"/>
    </row>
    <row r="152" spans="1:14" ht="21" customHeight="1" x14ac:dyDescent="0.2">
      <c r="A152" s="265" t="s">
        <v>415</v>
      </c>
      <c r="B152" s="700" t="s">
        <v>92</v>
      </c>
      <c r="C152" s="53"/>
      <c r="D152" s="53"/>
      <c r="E152" s="53"/>
      <c r="F152" s="53"/>
      <c r="G152" s="198"/>
      <c r="H152" s="237">
        <f t="shared" si="10"/>
        <v>0</v>
      </c>
      <c r="I152" s="237">
        <f t="shared" si="11"/>
        <v>0</v>
      </c>
      <c r="K152" s="354" t="s">
        <v>71</v>
      </c>
      <c r="L152" s="354"/>
      <c r="M152" s="342"/>
      <c r="N152" s="328"/>
    </row>
    <row r="153" spans="1:14" ht="21" customHeight="1" x14ac:dyDescent="0.2">
      <c r="A153" s="265" t="s">
        <v>424</v>
      </c>
      <c r="B153" s="700" t="s">
        <v>292</v>
      </c>
      <c r="C153" s="53"/>
      <c r="D153" s="53"/>
      <c r="E153" s="53"/>
      <c r="F153" s="53"/>
      <c r="G153" s="198"/>
      <c r="H153" s="237">
        <f t="shared" ref="H153:H158" si="12">IF($G$15=0,0,ROUND(F153/FplkmBS1,3))</f>
        <v>0</v>
      </c>
      <c r="I153" s="237">
        <f t="shared" ref="I153:I157" si="13">IF($G$15=0,0,ROUND(G153/FplkmBS1,3))</f>
        <v>0</v>
      </c>
      <c r="K153" s="354" t="s">
        <v>71</v>
      </c>
      <c r="L153" s="354"/>
      <c r="M153" s="342"/>
      <c r="N153" s="328"/>
    </row>
    <row r="154" spans="1:14" ht="21" customHeight="1" x14ac:dyDescent="0.2">
      <c r="A154" s="265" t="s">
        <v>425</v>
      </c>
      <c r="B154" s="700" t="s">
        <v>429</v>
      </c>
      <c r="C154" s="53"/>
      <c r="D154" s="53"/>
      <c r="E154" s="53"/>
      <c r="F154" s="53"/>
      <c r="G154" s="198"/>
      <c r="H154" s="237">
        <f t="shared" si="12"/>
        <v>0</v>
      </c>
      <c r="I154" s="237">
        <f t="shared" si="13"/>
        <v>0</v>
      </c>
      <c r="K154" s="354" t="s">
        <v>71</v>
      </c>
      <c r="L154" s="354"/>
      <c r="M154" s="342"/>
      <c r="N154" s="328"/>
    </row>
    <row r="155" spans="1:14" ht="27" customHeight="1" x14ac:dyDescent="0.2">
      <c r="A155" s="265" t="s">
        <v>426</v>
      </c>
      <c r="B155" s="700" t="s">
        <v>430</v>
      </c>
      <c r="C155" s="60"/>
      <c r="D155" s="55" t="s">
        <v>433</v>
      </c>
      <c r="E155" s="607"/>
      <c r="F155" s="53"/>
      <c r="G155" s="719">
        <f>ROUND(C155*E155,2)</f>
        <v>0</v>
      </c>
      <c r="H155" s="237">
        <f t="shared" si="12"/>
        <v>0</v>
      </c>
      <c r="I155" s="237">
        <f t="shared" si="13"/>
        <v>0</v>
      </c>
      <c r="K155" s="354" t="s">
        <v>71</v>
      </c>
      <c r="L155" s="354"/>
      <c r="M155" s="342"/>
      <c r="N155" s="328"/>
    </row>
    <row r="156" spans="1:14" ht="21" customHeight="1" x14ac:dyDescent="0.2">
      <c r="A156" s="265" t="s">
        <v>427</v>
      </c>
      <c r="B156" s="700" t="s">
        <v>431</v>
      </c>
      <c r="C156" s="53"/>
      <c r="D156" s="53"/>
      <c r="E156" s="53"/>
      <c r="F156" s="53"/>
      <c r="G156" s="198"/>
      <c r="H156" s="237">
        <f t="shared" si="12"/>
        <v>0</v>
      </c>
      <c r="I156" s="237">
        <f t="shared" si="13"/>
        <v>0</v>
      </c>
      <c r="K156" s="354" t="s">
        <v>71</v>
      </c>
      <c r="L156" s="354"/>
      <c r="M156" s="342"/>
      <c r="N156" s="328"/>
    </row>
    <row r="157" spans="1:14" ht="21.75" customHeight="1" x14ac:dyDescent="0.2">
      <c r="A157" s="265" t="s">
        <v>428</v>
      </c>
      <c r="B157" s="700" t="s">
        <v>432</v>
      </c>
      <c r="C157" s="53"/>
      <c r="D157" s="53"/>
      <c r="E157" s="53"/>
      <c r="F157" s="53"/>
      <c r="G157" s="198"/>
      <c r="H157" s="237">
        <f t="shared" si="12"/>
        <v>0</v>
      </c>
      <c r="I157" s="237">
        <f t="shared" si="13"/>
        <v>0</v>
      </c>
      <c r="K157" s="354" t="s">
        <v>71</v>
      </c>
      <c r="L157" s="354"/>
      <c r="N157" s="328"/>
    </row>
    <row r="158" spans="1:14" ht="18.75" customHeight="1" x14ac:dyDescent="0.2">
      <c r="A158" s="857" t="s">
        <v>410</v>
      </c>
      <c r="B158" s="858"/>
      <c r="C158" s="858"/>
      <c r="D158" s="858"/>
      <c r="E158" s="858"/>
      <c r="F158" s="444">
        <f>ROUND(SUM(F146:F157),2)</f>
        <v>0</v>
      </c>
      <c r="G158" s="444">
        <f>ROUND(SUM(G146:G157),2)</f>
        <v>0</v>
      </c>
      <c r="H158" s="240">
        <f t="shared" si="12"/>
        <v>0</v>
      </c>
      <c r="I158" s="240">
        <f t="shared" si="11"/>
        <v>0</v>
      </c>
    </row>
    <row r="159" spans="1:14" s="19" customFormat="1" ht="18" customHeight="1" x14ac:dyDescent="0.2">
      <c r="A159" s="73"/>
      <c r="B159" s="74"/>
      <c r="C159" s="74"/>
      <c r="D159" s="74"/>
      <c r="E159" s="75"/>
      <c r="F159" s="76"/>
      <c r="G159" s="77"/>
      <c r="H159" s="202"/>
      <c r="I159" s="78"/>
      <c r="J159" s="72"/>
      <c r="K159" s="79"/>
      <c r="L159" s="79"/>
      <c r="M159" s="43"/>
      <c r="N159" s="43"/>
    </row>
    <row r="160" spans="1:14" s="19" customFormat="1" ht="23.25" customHeight="1" x14ac:dyDescent="0.2">
      <c r="A160" s="275" t="s">
        <v>421</v>
      </c>
      <c r="B160" s="848" t="s">
        <v>422</v>
      </c>
      <c r="C160" s="848"/>
      <c r="D160" s="848"/>
      <c r="E160" s="848"/>
      <c r="F160" s="848"/>
      <c r="G160" s="848"/>
      <c r="H160" s="271">
        <f>SUM(H140+F158+G158)</f>
        <v>0</v>
      </c>
      <c r="I160" s="240">
        <f>IF($G$15=0,0,ROUND(H160/FplkmBS1,3))</f>
        <v>0</v>
      </c>
      <c r="J160" s="43"/>
      <c r="K160" s="42"/>
      <c r="L160" s="42"/>
      <c r="M160" s="43"/>
      <c r="N160" s="43"/>
    </row>
    <row r="161" spans="1:14" customFormat="1" ht="18" customHeight="1" x14ac:dyDescent="0.2"/>
    <row r="162" spans="1:14" s="19" customFormat="1" ht="34.5" customHeight="1" x14ac:dyDescent="0.2">
      <c r="A162" s="235" t="s">
        <v>2</v>
      </c>
      <c r="B162" s="830" t="s">
        <v>3</v>
      </c>
      <c r="C162" s="831"/>
      <c r="D162" s="832"/>
      <c r="E162" s="703" t="s">
        <v>18</v>
      </c>
      <c r="F162" s="703" t="s">
        <v>1</v>
      </c>
      <c r="G162" s="703" t="s">
        <v>29</v>
      </c>
      <c r="H162" s="260" t="s">
        <v>30</v>
      </c>
      <c r="I162" s="703" t="s">
        <v>69</v>
      </c>
      <c r="K162" s="42"/>
      <c r="L162" s="42"/>
    </row>
    <row r="163" spans="1:14" s="19" customFormat="1" ht="9.75" customHeight="1" x14ac:dyDescent="0.2">
      <c r="A163" s="225" t="s">
        <v>0</v>
      </c>
      <c r="B163" s="226"/>
      <c r="C163" s="226"/>
      <c r="D163" s="226"/>
      <c r="E163" s="227"/>
      <c r="F163" s="228"/>
      <c r="G163" s="229"/>
      <c r="H163" s="247"/>
      <c r="I163" s="52"/>
      <c r="J163"/>
      <c r="K163"/>
      <c r="L163"/>
      <c r="M163"/>
      <c r="N163"/>
    </row>
    <row r="164" spans="1:14" s="19" customFormat="1" ht="18" customHeight="1" x14ac:dyDescent="0.2">
      <c r="A164" s="224" t="s">
        <v>448</v>
      </c>
      <c r="B164" s="716" t="s">
        <v>46</v>
      </c>
      <c r="C164" s="716"/>
      <c r="D164" s="716"/>
      <c r="E164" s="230"/>
      <c r="F164" s="231"/>
      <c r="G164" s="232"/>
      <c r="H164" s="256"/>
      <c r="I164" s="232"/>
      <c r="J164" s="261"/>
      <c r="K164" s="234"/>
      <c r="L164" s="234"/>
      <c r="M164" s="234"/>
      <c r="N164" s="234"/>
    </row>
    <row r="165" spans="1:14" s="19" customFormat="1" ht="18" customHeight="1" x14ac:dyDescent="0.2">
      <c r="A165" s="30"/>
      <c r="B165" s="30"/>
      <c r="C165" s="30"/>
      <c r="D165" s="30"/>
      <c r="H165" s="201"/>
      <c r="K165" s="42"/>
      <c r="L165" s="42"/>
    </row>
    <row r="166" spans="1:14" s="19" customFormat="1" ht="18" customHeight="1" x14ac:dyDescent="0.2">
      <c r="A166" s="216" t="s">
        <v>449</v>
      </c>
      <c r="B166" s="827" t="s">
        <v>500</v>
      </c>
      <c r="C166" s="828"/>
      <c r="D166" s="828"/>
      <c r="E166" s="828"/>
      <c r="F166" s="828"/>
      <c r="G166" s="828"/>
      <c r="H166" s="828"/>
      <c r="I166" s="829"/>
      <c r="K166" s="42"/>
      <c r="L166" s="42"/>
      <c r="M166" s="859"/>
      <c r="N166" s="859"/>
    </row>
    <row r="167" spans="1:14" s="19" customFormat="1" ht="19.5" customHeight="1" x14ac:dyDescent="0.2">
      <c r="A167" s="217" t="s">
        <v>450</v>
      </c>
      <c r="B167" s="821" t="s">
        <v>345</v>
      </c>
      <c r="C167" s="822"/>
      <c r="D167" s="823"/>
      <c r="E167" s="272">
        <f>G13</f>
        <v>0</v>
      </c>
      <c r="F167" s="273" t="s">
        <v>21</v>
      </c>
      <c r="G167" s="721">
        <v>0</v>
      </c>
      <c r="H167" s="259">
        <f>ROUND(E167*G167,2)</f>
        <v>0</v>
      </c>
      <c r="I167" s="237">
        <f t="shared" ref="I167:I168" si="14">IF($G$15=0,0,ROUND(H167/FplkmBS1,3))</f>
        <v>0</v>
      </c>
      <c r="K167" s="42"/>
      <c r="L167" s="42"/>
      <c r="M167" s="859"/>
      <c r="N167" s="859"/>
    </row>
    <row r="168" spans="1:14" s="19" customFormat="1" ht="18" customHeight="1" x14ac:dyDescent="0.2">
      <c r="A168" s="217" t="s">
        <v>451</v>
      </c>
      <c r="B168" s="713" t="s">
        <v>371</v>
      </c>
      <c r="C168" s="714"/>
      <c r="D168" s="714"/>
      <c r="E168" s="272">
        <f>G14</f>
        <v>176482.92600000001</v>
      </c>
      <c r="F168" s="273" t="s">
        <v>21</v>
      </c>
      <c r="G168" s="274"/>
      <c r="H168" s="259">
        <f>ROUND(E168*G168,2)</f>
        <v>0</v>
      </c>
      <c r="I168" s="237">
        <f t="shared" si="14"/>
        <v>0</v>
      </c>
      <c r="K168" s="42"/>
      <c r="L168" s="42"/>
      <c r="M168" s="859"/>
      <c r="N168" s="859"/>
    </row>
    <row r="169" spans="1:14" s="19" customFormat="1" ht="18" customHeight="1" x14ac:dyDescent="0.2">
      <c r="A169" s="238"/>
      <c r="B169" s="824" t="s">
        <v>455</v>
      </c>
      <c r="C169" s="825"/>
      <c r="D169" s="825"/>
      <c r="E169" s="825"/>
      <c r="F169" s="825"/>
      <c r="G169" s="826"/>
      <c r="H169" s="239">
        <f>ROUND(SUM(H167:H168),2)</f>
        <v>0</v>
      </c>
      <c r="I169" s="240">
        <f>IF($G$15=0,0,ROUND(H169/FplkmBS1,3))</f>
        <v>0</v>
      </c>
      <c r="K169" s="42"/>
      <c r="L169" s="42"/>
      <c r="M169" s="859"/>
      <c r="N169" s="859"/>
    </row>
    <row r="170" spans="1:14" s="19" customFormat="1" ht="18" customHeight="1" x14ac:dyDescent="0.2">
      <c r="A170" s="30"/>
      <c r="B170" s="30"/>
      <c r="C170" s="30"/>
      <c r="D170" s="30"/>
      <c r="H170" s="201"/>
      <c r="K170" s="42"/>
      <c r="L170" s="42"/>
      <c r="M170" s="859"/>
      <c r="N170" s="859"/>
    </row>
    <row r="171" spans="1:14" s="19" customFormat="1" ht="18" customHeight="1" x14ac:dyDescent="0.2">
      <c r="A171" s="216" t="s">
        <v>452</v>
      </c>
      <c r="B171" s="827" t="s">
        <v>501</v>
      </c>
      <c r="C171" s="828"/>
      <c r="D171" s="828"/>
      <c r="E171" s="828"/>
      <c r="F171" s="828"/>
      <c r="G171" s="828"/>
      <c r="H171" s="828"/>
      <c r="I171" s="829"/>
      <c r="K171" s="42"/>
      <c r="L171" s="42"/>
      <c r="M171" s="859"/>
      <c r="N171" s="859"/>
    </row>
    <row r="172" spans="1:14" s="19" customFormat="1" ht="18.75" customHeight="1" x14ac:dyDescent="0.2">
      <c r="A172" s="217" t="s">
        <v>453</v>
      </c>
      <c r="B172" s="821" t="str">
        <f>B167</f>
        <v>TLBV</v>
      </c>
      <c r="C172" s="822"/>
      <c r="D172" s="822"/>
      <c r="E172" s="822"/>
      <c r="F172" s="822"/>
      <c r="G172" s="823"/>
      <c r="H172" s="719">
        <v>0</v>
      </c>
      <c r="I172" s="237">
        <f>IF($G$15=0,0,ROUND(H172/FplkmBS1,3))</f>
        <v>0</v>
      </c>
      <c r="K172" s="42"/>
      <c r="L172" s="42"/>
      <c r="M172" s="859"/>
      <c r="N172" s="859"/>
    </row>
    <row r="173" spans="1:14" s="19" customFormat="1" ht="18" customHeight="1" x14ac:dyDescent="0.2">
      <c r="A173" s="217" t="s">
        <v>454</v>
      </c>
      <c r="B173" s="713" t="s">
        <v>371</v>
      </c>
      <c r="C173" s="714"/>
      <c r="D173" s="714"/>
      <c r="E173" s="714"/>
      <c r="F173" s="714"/>
      <c r="G173" s="715"/>
      <c r="H173" s="198"/>
      <c r="I173" s="237">
        <f>IF($G$15=0,0,ROUND(H173/FplkmBS1,3))</f>
        <v>0</v>
      </c>
      <c r="K173" s="42"/>
      <c r="L173" s="42"/>
      <c r="M173" s="859"/>
      <c r="N173" s="859"/>
    </row>
    <row r="174" spans="1:14" s="19" customFormat="1" ht="20.100000000000001" customHeight="1" x14ac:dyDescent="0.2">
      <c r="A174" s="238"/>
      <c r="B174" s="824" t="s">
        <v>456</v>
      </c>
      <c r="C174" s="825"/>
      <c r="D174" s="825"/>
      <c r="E174" s="825"/>
      <c r="F174" s="825"/>
      <c r="G174" s="826"/>
      <c r="H174" s="239">
        <f>ROUND(SUM(H172:H173),2)</f>
        <v>0</v>
      </c>
      <c r="I174" s="240">
        <f>IF($G$15=0,0,ROUND(H174/FplkmBS1,3))</f>
        <v>0</v>
      </c>
      <c r="K174" s="42"/>
      <c r="L174" s="42"/>
    </row>
    <row r="175" spans="1:14" s="19" customFormat="1" ht="20.100000000000001" customHeight="1" x14ac:dyDescent="0.2">
      <c r="A175" s="30"/>
      <c r="B175" s="30"/>
      <c r="C175" s="30"/>
      <c r="D175" s="30"/>
      <c r="K175" s="42"/>
      <c r="L175" s="42"/>
    </row>
    <row r="176" spans="1:14" s="19" customFormat="1" ht="20.100000000000001" customHeight="1" x14ac:dyDescent="0.2">
      <c r="A176" s="270"/>
      <c r="B176" s="861" t="s">
        <v>457</v>
      </c>
      <c r="C176" s="861"/>
      <c r="D176" s="861"/>
      <c r="E176" s="861"/>
      <c r="F176" s="861"/>
      <c r="G176" s="861"/>
      <c r="H176" s="271">
        <f>H169+H174</f>
        <v>0</v>
      </c>
      <c r="I176" s="240">
        <f>IF($G$15=0,0,ROUND(H176/FplkmBS1,3))</f>
        <v>0</v>
      </c>
      <c r="J176" s="30"/>
      <c r="K176" s="66"/>
      <c r="L176" s="66"/>
    </row>
    <row r="177" spans="1:14" s="19" customFormat="1" ht="20.100000000000001" customHeight="1" x14ac:dyDescent="0.2">
      <c r="A177" s="30"/>
      <c r="B177" s="30"/>
      <c r="C177" s="30"/>
      <c r="D177" s="30"/>
      <c r="E177" s="30"/>
      <c r="F177" s="30"/>
      <c r="G177" s="30"/>
      <c r="H177" s="277"/>
      <c r="I177" s="30"/>
      <c r="J177" s="30"/>
      <c r="K177" s="66"/>
      <c r="L177" s="66"/>
    </row>
    <row r="178" spans="1:14" s="19" customFormat="1" ht="20.100000000000001" customHeight="1" x14ac:dyDescent="0.2">
      <c r="A178" s="840"/>
      <c r="B178" s="840"/>
      <c r="C178" s="840"/>
      <c r="D178" s="840"/>
      <c r="E178" s="840"/>
      <c r="F178" s="840"/>
      <c r="G178" s="840"/>
      <c r="H178" s="840"/>
      <c r="I178" s="30"/>
      <c r="J178" s="30"/>
      <c r="K178" s="66"/>
      <c r="L178" s="66"/>
    </row>
    <row r="179" spans="1:14" s="19" customFormat="1" ht="20.100000000000001" customHeight="1" x14ac:dyDescent="0.2">
      <c r="A179" s="30"/>
      <c r="B179" s="30"/>
      <c r="C179" s="30"/>
      <c r="D179" s="30"/>
      <c r="E179" s="30"/>
      <c r="F179" s="30"/>
      <c r="G179" s="30"/>
      <c r="H179" s="30"/>
      <c r="I179" s="30"/>
      <c r="J179" s="30"/>
      <c r="K179" s="66"/>
      <c r="L179" s="66"/>
    </row>
    <row r="180" spans="1:14" ht="9.9499999999999993" customHeight="1" x14ac:dyDescent="0.2">
      <c r="A180" s="30"/>
      <c r="B180" s="30"/>
      <c r="C180" s="30"/>
      <c r="D180" s="30"/>
      <c r="E180" s="30"/>
      <c r="F180" s="30"/>
      <c r="G180" s="30"/>
      <c r="H180" s="30"/>
      <c r="I180" s="30"/>
      <c r="J180" s="30"/>
      <c r="K180" s="66"/>
      <c r="L180" s="66"/>
      <c r="M180" s="19"/>
      <c r="N180" s="19"/>
    </row>
    <row r="181" spans="1:14" ht="9.9499999999999993" customHeight="1" x14ac:dyDescent="0.2">
      <c r="A181" s="30"/>
      <c r="B181" s="30"/>
      <c r="C181" s="30"/>
      <c r="D181" s="30"/>
      <c r="E181" s="30"/>
      <c r="F181" s="30"/>
      <c r="G181" s="30"/>
      <c r="H181" s="30"/>
      <c r="I181" s="30"/>
      <c r="J181" s="30"/>
      <c r="K181" s="66"/>
      <c r="L181" s="66"/>
      <c r="M181" s="19"/>
      <c r="N181" s="19"/>
    </row>
    <row r="182" spans="1:14" ht="9.9499999999999993" customHeight="1" x14ac:dyDescent="0.2">
      <c r="A182" s="30"/>
      <c r="B182" s="30"/>
      <c r="C182" s="30"/>
      <c r="D182" s="30"/>
      <c r="E182" s="30"/>
      <c r="F182" s="30"/>
      <c r="G182" s="30"/>
      <c r="H182" s="30"/>
      <c r="I182" s="30"/>
      <c r="J182" s="45"/>
      <c r="K182" s="66"/>
      <c r="L182" s="66"/>
    </row>
    <row r="183" spans="1:14" x14ac:dyDescent="0.2">
      <c r="A183" s="30"/>
      <c r="B183" s="30"/>
      <c r="C183" s="30"/>
      <c r="D183" s="30"/>
      <c r="E183" s="30"/>
      <c r="F183" s="30"/>
      <c r="G183" s="30"/>
      <c r="H183" s="30"/>
      <c r="I183" s="30"/>
      <c r="J183" s="45"/>
      <c r="K183" s="66"/>
      <c r="L183" s="66"/>
    </row>
    <row r="184" spans="1:14" x14ac:dyDescent="0.2">
      <c r="A184" s="30"/>
      <c r="B184" s="30"/>
      <c r="C184" s="30"/>
      <c r="D184" s="30"/>
      <c r="E184" s="30"/>
      <c r="F184" s="30"/>
      <c r="G184" s="30"/>
      <c r="H184" s="30"/>
      <c r="I184" s="30"/>
      <c r="J184" s="45"/>
      <c r="K184" s="66"/>
      <c r="L184" s="66"/>
    </row>
    <row r="185" spans="1:14" x14ac:dyDescent="0.2">
      <c r="A185" s="39"/>
      <c r="B185" s="34"/>
      <c r="C185" s="34"/>
      <c r="D185" s="34"/>
      <c r="E185" s="36"/>
      <c r="F185" s="37"/>
      <c r="G185" s="38"/>
      <c r="H185" s="38"/>
      <c r="I185" s="40"/>
      <c r="J185" s="45"/>
      <c r="K185" s="66"/>
      <c r="L185" s="66"/>
    </row>
    <row r="186" spans="1:14" x14ac:dyDescent="0.2">
      <c r="A186" s="39"/>
      <c r="B186" s="34"/>
      <c r="C186" s="34"/>
      <c r="D186" s="34"/>
      <c r="E186" s="36"/>
      <c r="F186" s="37"/>
      <c r="G186" s="38"/>
      <c r="H186" s="38"/>
      <c r="I186" s="40"/>
      <c r="J186" s="45"/>
      <c r="K186" s="66"/>
      <c r="L186" s="66"/>
    </row>
    <row r="187" spans="1:14" x14ac:dyDescent="0.2">
      <c r="A187" s="39"/>
      <c r="B187" s="34"/>
      <c r="C187" s="34"/>
      <c r="D187" s="34"/>
      <c r="E187" s="36"/>
      <c r="F187" s="37"/>
      <c r="G187" s="38"/>
      <c r="H187" s="38"/>
      <c r="I187" s="40"/>
      <c r="J187" s="45"/>
      <c r="K187" s="66"/>
      <c r="L187" s="66"/>
    </row>
    <row r="188" spans="1:14" x14ac:dyDescent="0.2">
      <c r="A188" s="45"/>
      <c r="B188" s="45"/>
      <c r="C188" s="45"/>
      <c r="D188" s="45"/>
      <c r="E188" s="45"/>
      <c r="F188" s="45"/>
      <c r="G188" s="45"/>
      <c r="H188" s="45"/>
      <c r="I188" s="278"/>
      <c r="J188" s="45"/>
      <c r="K188" s="66"/>
      <c r="L188" s="66"/>
    </row>
    <row r="189" spans="1:14" x14ac:dyDescent="0.2">
      <c r="A189" s="41"/>
      <c r="B189" s="2"/>
      <c r="E189" s="279"/>
      <c r="F189" s="280"/>
      <c r="G189" s="45"/>
      <c r="H189" s="45"/>
      <c r="I189" s="278"/>
      <c r="J189" s="45"/>
      <c r="K189" s="66"/>
      <c r="L189" s="66"/>
    </row>
    <row r="190" spans="1:14" x14ac:dyDescent="0.2">
      <c r="A190" s="41"/>
      <c r="B190" s="2"/>
      <c r="E190" s="279"/>
      <c r="F190" s="280"/>
      <c r="G190" s="45"/>
      <c r="H190" s="45"/>
      <c r="I190" s="278"/>
      <c r="J190" s="45"/>
      <c r="K190" s="66"/>
      <c r="L190" s="66"/>
    </row>
    <row r="191" spans="1:14" x14ac:dyDescent="0.2">
      <c r="A191" s="41"/>
      <c r="B191" s="2"/>
      <c r="E191" s="279"/>
      <c r="F191" s="280"/>
      <c r="G191" s="45"/>
      <c r="H191" s="45"/>
      <c r="I191" s="278"/>
      <c r="J191" s="45"/>
      <c r="K191" s="66"/>
      <c r="L191" s="66"/>
    </row>
    <row r="192" spans="1:14" x14ac:dyDescent="0.2">
      <c r="A192" s="41"/>
      <c r="B192" s="2"/>
      <c r="E192" s="279"/>
      <c r="F192" s="280"/>
      <c r="G192" s="45"/>
      <c r="H192" s="45"/>
      <c r="I192" s="278"/>
      <c r="J192" s="45"/>
      <c r="K192" s="66"/>
      <c r="L192" s="66"/>
    </row>
    <row r="193" spans="1:12" x14ac:dyDescent="0.2">
      <c r="A193" s="41"/>
      <c r="B193" s="2"/>
      <c r="E193" s="279"/>
      <c r="F193" s="280"/>
      <c r="G193" s="45"/>
      <c r="H193" s="45"/>
      <c r="I193" s="278"/>
      <c r="J193" s="45"/>
      <c r="K193" s="66"/>
      <c r="L193" s="66"/>
    </row>
    <row r="194" spans="1:12" x14ac:dyDescent="0.2">
      <c r="A194" s="41"/>
      <c r="B194" s="2"/>
      <c r="E194" s="279"/>
      <c r="F194" s="280"/>
      <c r="G194" s="45"/>
      <c r="H194" s="45"/>
      <c r="I194" s="278"/>
      <c r="J194" s="45"/>
      <c r="K194" s="66"/>
      <c r="L194" s="66"/>
    </row>
    <row r="195" spans="1:12" x14ac:dyDescent="0.2">
      <c r="A195" s="41"/>
      <c r="B195" s="2"/>
      <c r="E195" s="279"/>
      <c r="F195" s="280"/>
      <c r="G195" s="45"/>
      <c r="H195" s="45"/>
      <c r="I195" s="278"/>
      <c r="J195" s="45"/>
      <c r="K195" s="66"/>
      <c r="L195" s="66"/>
    </row>
    <row r="196" spans="1:12" x14ac:dyDescent="0.2">
      <c r="A196" s="41"/>
      <c r="B196" s="2"/>
      <c r="E196" s="279"/>
      <c r="F196" s="280"/>
      <c r="G196" s="45"/>
      <c r="H196" s="45"/>
      <c r="I196" s="278"/>
      <c r="J196" s="45"/>
      <c r="K196" s="66"/>
      <c r="L196" s="66"/>
    </row>
    <row r="197" spans="1:12" x14ac:dyDescent="0.2">
      <c r="A197" s="41"/>
      <c r="B197" s="2"/>
      <c r="E197" s="279"/>
      <c r="F197" s="280"/>
      <c r="G197" s="45"/>
      <c r="H197" s="45"/>
      <c r="I197" s="278"/>
      <c r="J197" s="45"/>
      <c r="K197" s="66"/>
      <c r="L197" s="66"/>
    </row>
    <row r="198" spans="1:12" x14ac:dyDescent="0.2">
      <c r="A198" s="41"/>
      <c r="B198" s="2"/>
      <c r="E198" s="279"/>
      <c r="F198" s="280"/>
      <c r="G198" s="45"/>
      <c r="H198" s="45"/>
      <c r="I198" s="278"/>
      <c r="J198" s="45"/>
      <c r="K198" s="66"/>
      <c r="L198" s="66"/>
    </row>
    <row r="199" spans="1:12" x14ac:dyDescent="0.2">
      <c r="A199" s="41"/>
      <c r="B199" s="2"/>
      <c r="E199" s="279"/>
      <c r="F199" s="280"/>
      <c r="G199" s="45"/>
      <c r="H199" s="45"/>
      <c r="I199" s="278"/>
      <c r="J199" s="45"/>
      <c r="K199" s="66"/>
      <c r="L199" s="66"/>
    </row>
    <row r="200" spans="1:12" x14ac:dyDescent="0.2">
      <c r="A200" s="41"/>
      <c r="B200" s="2"/>
      <c r="E200" s="279"/>
      <c r="F200" s="280"/>
      <c r="G200" s="45"/>
      <c r="H200" s="45"/>
      <c r="I200" s="278"/>
      <c r="J200" s="45"/>
      <c r="K200" s="66"/>
      <c r="L200" s="66"/>
    </row>
    <row r="201" spans="1:12" x14ac:dyDescent="0.2">
      <c r="A201" s="41"/>
      <c r="B201" s="2"/>
      <c r="E201" s="279"/>
      <c r="F201" s="280"/>
      <c r="G201" s="45"/>
      <c r="H201" s="45"/>
      <c r="I201" s="278"/>
      <c r="J201" s="45"/>
      <c r="K201" s="66"/>
      <c r="L201" s="66"/>
    </row>
    <row r="202" spans="1:12" x14ac:dyDescent="0.2">
      <c r="A202" s="41"/>
      <c r="B202" s="2"/>
      <c r="E202" s="279"/>
      <c r="F202" s="280"/>
      <c r="G202" s="45"/>
      <c r="H202" s="45"/>
      <c r="I202" s="278"/>
      <c r="J202" s="45"/>
      <c r="K202" s="66"/>
      <c r="L202" s="66"/>
    </row>
    <row r="203" spans="1:12" x14ac:dyDescent="0.2">
      <c r="A203" s="41"/>
      <c r="B203" s="2"/>
      <c r="E203" s="279"/>
      <c r="F203" s="280"/>
      <c r="G203" s="45"/>
      <c r="H203" s="45"/>
      <c r="I203" s="278"/>
      <c r="J203" s="45"/>
      <c r="K203" s="66"/>
      <c r="L203" s="66"/>
    </row>
    <row r="204" spans="1:12" x14ac:dyDescent="0.2">
      <c r="A204" s="41"/>
      <c r="B204" s="2"/>
      <c r="E204" s="279"/>
      <c r="F204" s="280"/>
      <c r="G204" s="45"/>
      <c r="H204" s="45"/>
      <c r="I204" s="278"/>
      <c r="J204" s="45"/>
      <c r="K204" s="66"/>
      <c r="L204" s="66"/>
    </row>
    <row r="205" spans="1:12" x14ac:dyDescent="0.2">
      <c r="A205" s="41"/>
      <c r="B205" s="2"/>
      <c r="E205" s="279"/>
      <c r="F205" s="280"/>
      <c r="G205" s="45"/>
      <c r="H205" s="45"/>
      <c r="I205" s="278"/>
      <c r="J205" s="45"/>
      <c r="K205" s="66"/>
      <c r="L205" s="66"/>
    </row>
    <row r="206" spans="1:12" x14ac:dyDescent="0.2">
      <c r="A206" s="41"/>
      <c r="B206" s="2"/>
      <c r="E206" s="279"/>
      <c r="F206" s="280"/>
      <c r="G206" s="45"/>
      <c r="H206" s="45"/>
      <c r="I206" s="278"/>
      <c r="J206" s="45"/>
      <c r="K206" s="66"/>
      <c r="L206" s="66"/>
    </row>
    <row r="207" spans="1:12" x14ac:dyDescent="0.2">
      <c r="A207" s="41"/>
      <c r="B207" s="2"/>
      <c r="E207" s="279"/>
      <c r="F207" s="280"/>
      <c r="G207" s="45"/>
      <c r="H207" s="45"/>
      <c r="I207" s="278"/>
      <c r="J207" s="45"/>
      <c r="K207" s="66"/>
      <c r="L207" s="66"/>
    </row>
    <row r="208" spans="1:12" x14ac:dyDescent="0.2">
      <c r="A208" s="41"/>
      <c r="B208" s="2"/>
      <c r="E208" s="279"/>
      <c r="F208" s="280"/>
      <c r="G208" s="45"/>
      <c r="H208" s="45"/>
      <c r="I208" s="278"/>
      <c r="J208" s="45"/>
      <c r="K208" s="66"/>
      <c r="L208" s="66"/>
    </row>
    <row r="209" spans="1:12" x14ac:dyDescent="0.2">
      <c r="A209" s="41"/>
      <c r="B209" s="2"/>
      <c r="E209" s="279"/>
      <c r="F209" s="280"/>
      <c r="G209" s="45"/>
      <c r="H209" s="45"/>
      <c r="I209" s="278"/>
      <c r="J209" s="45"/>
      <c r="K209" s="66"/>
      <c r="L209" s="66"/>
    </row>
    <row r="210" spans="1:12" x14ac:dyDescent="0.2">
      <c r="A210" s="41"/>
      <c r="B210" s="2"/>
      <c r="E210" s="279"/>
      <c r="F210" s="280"/>
      <c r="G210" s="45"/>
      <c r="H210" s="45"/>
      <c r="I210" s="278"/>
      <c r="J210" s="45"/>
      <c r="K210" s="66"/>
      <c r="L210" s="66"/>
    </row>
    <row r="211" spans="1:12" x14ac:dyDescent="0.2">
      <c r="A211" s="41"/>
      <c r="B211" s="2"/>
      <c r="E211" s="279"/>
      <c r="F211" s="280"/>
      <c r="G211" s="45"/>
      <c r="H211" s="45"/>
      <c r="I211" s="278"/>
      <c r="J211" s="45"/>
      <c r="K211" s="66"/>
      <c r="L211" s="66"/>
    </row>
    <row r="212" spans="1:12" x14ac:dyDescent="0.2">
      <c r="A212" s="41"/>
      <c r="B212" s="2"/>
      <c r="E212" s="279"/>
      <c r="F212" s="280"/>
      <c r="G212" s="45"/>
      <c r="H212" s="45"/>
      <c r="I212" s="278"/>
      <c r="J212" s="45"/>
      <c r="K212" s="66"/>
      <c r="L212" s="66"/>
    </row>
    <row r="213" spans="1:12" x14ac:dyDescent="0.2">
      <c r="A213" s="41"/>
      <c r="B213" s="2"/>
      <c r="E213" s="279"/>
      <c r="F213" s="280"/>
      <c r="G213" s="45"/>
      <c r="H213" s="45"/>
      <c r="I213" s="278"/>
      <c r="J213" s="45"/>
      <c r="K213" s="66"/>
      <c r="L213" s="66"/>
    </row>
    <row r="214" spans="1:12" x14ac:dyDescent="0.2">
      <c r="A214" s="41"/>
      <c r="B214" s="2"/>
      <c r="E214" s="279"/>
      <c r="F214" s="280"/>
      <c r="G214" s="45"/>
      <c r="H214" s="45"/>
      <c r="I214" s="278"/>
      <c r="J214" s="45"/>
      <c r="K214" s="66"/>
      <c r="L214" s="66"/>
    </row>
    <row r="215" spans="1:12" x14ac:dyDescent="0.2">
      <c r="A215" s="41"/>
      <c r="B215" s="2"/>
      <c r="E215" s="279"/>
      <c r="F215" s="280"/>
      <c r="G215" s="45"/>
      <c r="H215" s="45"/>
      <c r="I215" s="278"/>
      <c r="J215" s="45"/>
      <c r="K215" s="66"/>
      <c r="L215" s="66"/>
    </row>
    <row r="216" spans="1:12" x14ac:dyDescent="0.2">
      <c r="A216" s="41"/>
      <c r="B216" s="2"/>
      <c r="E216" s="279"/>
      <c r="F216" s="280"/>
      <c r="G216" s="45"/>
      <c r="H216" s="45"/>
      <c r="I216" s="278"/>
      <c r="J216" s="45"/>
      <c r="K216" s="66"/>
      <c r="L216" s="66"/>
    </row>
    <row r="217" spans="1:12" x14ac:dyDescent="0.2">
      <c r="A217" s="41"/>
      <c r="B217" s="2"/>
      <c r="E217" s="279"/>
      <c r="F217" s="280"/>
      <c r="G217" s="45"/>
      <c r="H217" s="45"/>
      <c r="I217" s="278"/>
      <c r="J217" s="45"/>
      <c r="K217" s="66"/>
      <c r="L217" s="66"/>
    </row>
    <row r="218" spans="1:12" x14ac:dyDescent="0.2">
      <c r="A218" s="41"/>
      <c r="B218" s="2"/>
      <c r="E218" s="279"/>
      <c r="F218" s="280"/>
      <c r="G218" s="45"/>
      <c r="H218" s="45"/>
      <c r="I218" s="278"/>
      <c r="J218" s="45"/>
      <c r="K218" s="66"/>
      <c r="L218" s="66"/>
    </row>
    <row r="219" spans="1:12" x14ac:dyDescent="0.2">
      <c r="A219" s="41"/>
      <c r="B219" s="2"/>
      <c r="E219" s="279"/>
      <c r="F219" s="280"/>
      <c r="G219" s="45"/>
      <c r="H219" s="45"/>
      <c r="I219" s="278"/>
      <c r="J219" s="45"/>
      <c r="K219" s="66"/>
      <c r="L219" s="66"/>
    </row>
    <row r="220" spans="1:12" x14ac:dyDescent="0.2">
      <c r="A220" s="41"/>
      <c r="B220" s="2"/>
      <c r="E220" s="279"/>
      <c r="F220" s="280"/>
      <c r="G220" s="45"/>
      <c r="H220" s="45"/>
      <c r="I220" s="278"/>
      <c r="J220" s="45"/>
      <c r="K220" s="66"/>
      <c r="L220" s="66"/>
    </row>
    <row r="221" spans="1:12" x14ac:dyDescent="0.2">
      <c r="A221" s="41"/>
      <c r="B221" s="2"/>
      <c r="E221" s="279"/>
      <c r="F221" s="280"/>
      <c r="G221" s="45"/>
      <c r="H221" s="45"/>
      <c r="I221" s="278"/>
      <c r="J221" s="45"/>
      <c r="K221" s="66"/>
      <c r="L221" s="66"/>
    </row>
    <row r="222" spans="1:12" x14ac:dyDescent="0.2">
      <c r="A222" s="41"/>
      <c r="B222" s="2"/>
      <c r="E222" s="279"/>
      <c r="F222" s="280"/>
      <c r="G222" s="45"/>
      <c r="H222" s="45"/>
      <c r="I222" s="278"/>
      <c r="J222" s="45"/>
      <c r="K222" s="66"/>
      <c r="L222" s="66"/>
    </row>
    <row r="223" spans="1:12" x14ac:dyDescent="0.2">
      <c r="A223" s="41"/>
      <c r="B223" s="2"/>
      <c r="E223" s="279"/>
      <c r="F223" s="280"/>
      <c r="G223" s="45"/>
      <c r="H223" s="45"/>
      <c r="I223" s="278"/>
      <c r="J223" s="45"/>
      <c r="K223" s="66"/>
      <c r="L223" s="66"/>
    </row>
    <row r="224" spans="1:12" x14ac:dyDescent="0.2">
      <c r="A224" s="41"/>
      <c r="B224" s="2"/>
      <c r="E224" s="279"/>
      <c r="F224" s="280"/>
      <c r="G224" s="45"/>
      <c r="H224" s="45"/>
      <c r="I224" s="278"/>
      <c r="J224" s="45"/>
      <c r="K224" s="66"/>
      <c r="L224" s="66"/>
    </row>
    <row r="225" spans="1:12" x14ac:dyDescent="0.2">
      <c r="A225" s="41"/>
      <c r="B225" s="2"/>
      <c r="E225" s="279"/>
      <c r="F225" s="280"/>
      <c r="G225" s="45"/>
      <c r="H225" s="45"/>
      <c r="I225" s="278"/>
      <c r="J225" s="45"/>
      <c r="K225" s="66"/>
      <c r="L225" s="66"/>
    </row>
    <row r="226" spans="1:12" x14ac:dyDescent="0.2">
      <c r="A226" s="41"/>
      <c r="B226" s="2"/>
      <c r="E226" s="279"/>
      <c r="F226" s="280"/>
      <c r="G226" s="45"/>
      <c r="H226" s="45"/>
      <c r="I226" s="278"/>
      <c r="J226" s="45"/>
      <c r="K226" s="66"/>
      <c r="L226" s="66"/>
    </row>
    <row r="227" spans="1:12" x14ac:dyDescent="0.2">
      <c r="A227" s="41"/>
      <c r="B227" s="2"/>
      <c r="E227" s="279"/>
      <c r="F227" s="280"/>
      <c r="G227" s="45"/>
      <c r="H227" s="45"/>
      <c r="I227" s="278"/>
      <c r="J227" s="45"/>
      <c r="K227" s="66"/>
      <c r="L227" s="66"/>
    </row>
    <row r="228" spans="1:12" x14ac:dyDescent="0.2">
      <c r="A228" s="41"/>
      <c r="B228" s="2"/>
      <c r="E228" s="279"/>
      <c r="F228" s="280"/>
      <c r="G228" s="45"/>
      <c r="H228" s="45"/>
      <c r="I228" s="278"/>
      <c r="J228" s="45"/>
      <c r="K228" s="66"/>
      <c r="L228" s="66"/>
    </row>
    <row r="229" spans="1:12" x14ac:dyDescent="0.2">
      <c r="A229" s="41"/>
      <c r="B229" s="2"/>
      <c r="E229" s="279"/>
      <c r="F229" s="280"/>
      <c r="G229" s="45"/>
      <c r="H229" s="45"/>
      <c r="I229" s="278"/>
      <c r="J229" s="45"/>
      <c r="K229" s="66"/>
      <c r="L229" s="66"/>
    </row>
    <row r="230" spans="1:12" x14ac:dyDescent="0.2">
      <c r="A230" s="41"/>
      <c r="B230" s="2"/>
      <c r="E230" s="279"/>
      <c r="F230" s="280"/>
      <c r="G230" s="45"/>
      <c r="H230" s="45"/>
      <c r="I230" s="278"/>
      <c r="J230" s="45"/>
      <c r="K230" s="66"/>
      <c r="L230" s="66"/>
    </row>
    <row r="231" spans="1:12" x14ac:dyDescent="0.2">
      <c r="A231" s="41"/>
      <c r="B231" s="2"/>
      <c r="E231" s="279"/>
      <c r="F231" s="280"/>
      <c r="G231" s="45"/>
      <c r="H231" s="45"/>
      <c r="I231" s="278"/>
      <c r="J231" s="45"/>
      <c r="K231" s="66"/>
      <c r="L231" s="66"/>
    </row>
    <row r="232" spans="1:12" x14ac:dyDescent="0.2">
      <c r="A232" s="41"/>
      <c r="B232" s="2"/>
      <c r="E232" s="279"/>
      <c r="F232" s="280"/>
      <c r="G232" s="45"/>
      <c r="H232" s="45"/>
      <c r="I232" s="278"/>
      <c r="J232" s="45"/>
      <c r="K232" s="66"/>
      <c r="L232" s="66"/>
    </row>
    <row r="233" spans="1:12" x14ac:dyDescent="0.2">
      <c r="A233" s="41"/>
      <c r="B233" s="2"/>
      <c r="E233" s="279"/>
      <c r="F233" s="280"/>
      <c r="G233" s="45"/>
      <c r="H233" s="45"/>
      <c r="I233" s="278"/>
      <c r="J233" s="45"/>
      <c r="K233" s="66"/>
      <c r="L233" s="66"/>
    </row>
    <row r="234" spans="1:12" x14ac:dyDescent="0.2">
      <c r="A234" s="41"/>
      <c r="B234" s="2"/>
      <c r="E234" s="279"/>
      <c r="F234" s="280"/>
      <c r="G234" s="45"/>
      <c r="H234" s="45"/>
      <c r="I234" s="278"/>
      <c r="J234" s="45"/>
      <c r="K234" s="66"/>
      <c r="L234" s="66"/>
    </row>
    <row r="235" spans="1:12" x14ac:dyDescent="0.2">
      <c r="A235" s="41"/>
      <c r="B235" s="2"/>
      <c r="E235" s="279"/>
      <c r="F235" s="280"/>
      <c r="G235" s="45"/>
      <c r="H235" s="45"/>
      <c r="I235" s="278"/>
      <c r="J235" s="45"/>
      <c r="K235" s="66"/>
      <c r="L235" s="66"/>
    </row>
    <row r="236" spans="1:12" x14ac:dyDescent="0.2">
      <c r="A236" s="41"/>
      <c r="B236" s="2"/>
      <c r="E236" s="279"/>
      <c r="F236" s="280"/>
      <c r="G236" s="45"/>
      <c r="H236" s="45"/>
      <c r="I236" s="278"/>
      <c r="J236" s="45"/>
      <c r="K236" s="66"/>
      <c r="L236" s="66"/>
    </row>
    <row r="237" spans="1:12" x14ac:dyDescent="0.2">
      <c r="A237" s="41"/>
      <c r="B237" s="2"/>
      <c r="E237" s="279"/>
      <c r="F237" s="280"/>
      <c r="G237" s="45"/>
      <c r="H237" s="45"/>
      <c r="I237" s="278"/>
      <c r="J237" s="45"/>
      <c r="K237" s="66"/>
      <c r="L237" s="66"/>
    </row>
    <row r="238" spans="1:12" x14ac:dyDescent="0.2">
      <c r="A238" s="41"/>
      <c r="B238" s="2"/>
      <c r="E238" s="279"/>
      <c r="F238" s="280"/>
      <c r="G238" s="45"/>
      <c r="H238" s="45"/>
      <c r="I238" s="278"/>
      <c r="J238" s="45"/>
      <c r="K238" s="66"/>
      <c r="L238" s="66"/>
    </row>
    <row r="239" spans="1:12" x14ac:dyDescent="0.2">
      <c r="A239" s="41"/>
      <c r="B239" s="2"/>
      <c r="E239" s="279"/>
      <c r="F239" s="280"/>
      <c r="G239" s="45"/>
      <c r="H239" s="45"/>
      <c r="I239" s="278"/>
      <c r="J239" s="45"/>
      <c r="K239" s="66"/>
      <c r="L239" s="66"/>
    </row>
    <row r="240" spans="1:12" x14ac:dyDescent="0.2">
      <c r="A240" s="41"/>
      <c r="B240" s="2"/>
      <c r="E240" s="279"/>
      <c r="F240" s="280"/>
      <c r="G240" s="45"/>
      <c r="H240" s="45"/>
      <c r="I240" s="278"/>
      <c r="J240" s="45"/>
      <c r="K240" s="66"/>
      <c r="L240" s="66"/>
    </row>
    <row r="241" spans="1:12" x14ac:dyDescent="0.2">
      <c r="A241" s="41"/>
      <c r="B241" s="2"/>
      <c r="E241" s="279"/>
      <c r="F241" s="280"/>
      <c r="G241" s="45"/>
      <c r="H241" s="45"/>
      <c r="I241" s="278"/>
      <c r="J241" s="45"/>
      <c r="K241" s="66"/>
      <c r="L241" s="66"/>
    </row>
    <row r="242" spans="1:12" x14ac:dyDescent="0.2">
      <c r="A242" s="41"/>
      <c r="B242" s="2"/>
      <c r="E242" s="279"/>
      <c r="F242" s="280"/>
      <c r="G242" s="45"/>
      <c r="H242" s="45"/>
      <c r="I242" s="278"/>
      <c r="J242" s="45"/>
      <c r="K242" s="66"/>
      <c r="L242" s="66"/>
    </row>
    <row r="243" spans="1:12" x14ac:dyDescent="0.2">
      <c r="A243" s="41"/>
      <c r="B243" s="2"/>
      <c r="E243" s="279"/>
      <c r="F243" s="280"/>
      <c r="G243" s="45"/>
      <c r="H243" s="45"/>
      <c r="I243" s="278"/>
      <c r="J243" s="45"/>
      <c r="K243" s="66"/>
      <c r="L243" s="66"/>
    </row>
    <row r="244" spans="1:12" x14ac:dyDescent="0.2">
      <c r="A244" s="41"/>
      <c r="B244" s="2"/>
      <c r="E244" s="279"/>
      <c r="F244" s="280"/>
      <c r="G244" s="45"/>
      <c r="H244" s="45"/>
      <c r="I244" s="278"/>
      <c r="J244" s="45"/>
      <c r="K244" s="66"/>
      <c r="L244" s="66"/>
    </row>
    <row r="245" spans="1:12" x14ac:dyDescent="0.2">
      <c r="A245" s="41"/>
      <c r="B245" s="2"/>
      <c r="E245" s="279"/>
      <c r="F245" s="280"/>
      <c r="G245" s="45"/>
      <c r="H245" s="45"/>
      <c r="I245" s="278"/>
      <c r="J245" s="45"/>
      <c r="K245" s="66"/>
      <c r="L245" s="66"/>
    </row>
    <row r="246" spans="1:12" x14ac:dyDescent="0.2">
      <c r="A246" s="41"/>
      <c r="B246" s="2"/>
      <c r="E246" s="279"/>
      <c r="F246" s="280"/>
      <c r="G246" s="45"/>
      <c r="H246" s="45"/>
      <c r="I246" s="278"/>
      <c r="J246" s="45"/>
      <c r="K246" s="66"/>
      <c r="L246" s="66"/>
    </row>
    <row r="247" spans="1:12" x14ac:dyDescent="0.2">
      <c r="A247" s="41"/>
      <c r="B247" s="2"/>
      <c r="E247" s="279"/>
      <c r="F247" s="280"/>
      <c r="G247" s="45"/>
      <c r="H247" s="45"/>
      <c r="I247" s="278"/>
      <c r="J247" s="45"/>
      <c r="K247" s="66"/>
      <c r="L247" s="66"/>
    </row>
    <row r="248" spans="1:12" x14ac:dyDescent="0.2">
      <c r="A248" s="41"/>
      <c r="B248" s="2"/>
      <c r="E248" s="279"/>
      <c r="F248" s="280"/>
      <c r="G248" s="45"/>
      <c r="H248" s="45"/>
      <c r="I248" s="278"/>
      <c r="J248" s="45"/>
      <c r="K248" s="66"/>
      <c r="L248" s="66"/>
    </row>
    <row r="249" spans="1:12" x14ac:dyDescent="0.2">
      <c r="A249" s="41"/>
      <c r="B249" s="2"/>
      <c r="E249" s="279"/>
      <c r="F249" s="280"/>
      <c r="G249" s="45"/>
      <c r="H249" s="45"/>
      <c r="I249" s="278"/>
      <c r="J249" s="45"/>
      <c r="K249" s="66"/>
      <c r="L249" s="66"/>
    </row>
    <row r="250" spans="1:12" x14ac:dyDescent="0.2">
      <c r="A250" s="41"/>
      <c r="B250" s="2"/>
      <c r="E250" s="279"/>
      <c r="F250" s="280"/>
      <c r="G250" s="45"/>
      <c r="H250" s="45"/>
      <c r="I250" s="278"/>
      <c r="J250" s="45"/>
      <c r="K250" s="66"/>
      <c r="L250" s="66"/>
    </row>
    <row r="251" spans="1:12" x14ac:dyDescent="0.2">
      <c r="A251" s="41"/>
      <c r="B251" s="2"/>
      <c r="E251" s="279"/>
      <c r="F251" s="280"/>
      <c r="G251" s="45"/>
      <c r="H251" s="45"/>
      <c r="I251" s="278"/>
      <c r="J251" s="45"/>
      <c r="K251" s="66"/>
      <c r="L251" s="66"/>
    </row>
    <row r="252" spans="1:12" x14ac:dyDescent="0.2">
      <c r="A252" s="41"/>
      <c r="B252" s="2"/>
      <c r="E252" s="279"/>
      <c r="F252" s="280"/>
      <c r="G252" s="45"/>
      <c r="H252" s="45"/>
      <c r="I252" s="278"/>
      <c r="J252" s="45"/>
      <c r="K252" s="66"/>
      <c r="L252" s="66"/>
    </row>
    <row r="253" spans="1:12" x14ac:dyDescent="0.2">
      <c r="A253" s="41"/>
      <c r="B253" s="2"/>
      <c r="E253" s="279"/>
      <c r="F253" s="280"/>
      <c r="G253" s="45"/>
      <c r="H253" s="45"/>
      <c r="I253" s="278"/>
      <c r="J253" s="45"/>
      <c r="K253" s="66"/>
      <c r="L253" s="66"/>
    </row>
    <row r="254" spans="1:12" x14ac:dyDescent="0.2">
      <c r="A254" s="41"/>
      <c r="B254" s="2"/>
      <c r="E254" s="279"/>
      <c r="F254" s="280"/>
      <c r="G254" s="45"/>
      <c r="H254" s="45"/>
      <c r="I254" s="278"/>
      <c r="J254" s="45"/>
      <c r="K254" s="66"/>
      <c r="L254" s="66"/>
    </row>
    <row r="255" spans="1:12" x14ac:dyDescent="0.2">
      <c r="A255" s="41"/>
      <c r="B255" s="2"/>
      <c r="E255" s="279"/>
      <c r="F255" s="280"/>
      <c r="G255" s="45"/>
      <c r="H255" s="45"/>
      <c r="I255" s="278"/>
      <c r="J255" s="45"/>
      <c r="K255" s="66"/>
      <c r="L255" s="66"/>
    </row>
    <row r="256" spans="1:12" x14ac:dyDescent="0.2">
      <c r="A256" s="41"/>
      <c r="B256" s="2"/>
      <c r="E256" s="279"/>
      <c r="F256" s="280"/>
      <c r="G256" s="45"/>
      <c r="H256" s="45"/>
      <c r="I256" s="278"/>
      <c r="J256" s="45"/>
      <c r="K256" s="66"/>
      <c r="L256" s="66"/>
    </row>
    <row r="257" spans="1:12" x14ac:dyDescent="0.2">
      <c r="A257" s="41"/>
      <c r="B257" s="2"/>
      <c r="E257" s="279"/>
      <c r="F257" s="280"/>
      <c r="G257" s="45"/>
      <c r="H257" s="45"/>
      <c r="I257" s="278"/>
      <c r="J257" s="45"/>
      <c r="K257" s="66"/>
      <c r="L257" s="66"/>
    </row>
    <row r="258" spans="1:12" x14ac:dyDescent="0.2">
      <c r="A258" s="41"/>
      <c r="B258" s="2"/>
      <c r="E258" s="279"/>
      <c r="F258" s="280"/>
      <c r="G258" s="45"/>
      <c r="H258" s="45"/>
      <c r="I258" s="278"/>
      <c r="J258" s="45"/>
      <c r="K258" s="66"/>
      <c r="L258" s="66"/>
    </row>
    <row r="259" spans="1:12" x14ac:dyDescent="0.2">
      <c r="A259" s="41"/>
      <c r="B259" s="2"/>
      <c r="E259" s="279"/>
      <c r="F259" s="280"/>
      <c r="G259" s="45"/>
      <c r="H259" s="45"/>
      <c r="I259" s="278"/>
      <c r="J259" s="45"/>
      <c r="K259" s="66"/>
      <c r="L259" s="66"/>
    </row>
    <row r="260" spans="1:12" x14ac:dyDescent="0.2">
      <c r="A260" s="41"/>
      <c r="B260" s="2"/>
      <c r="E260" s="279"/>
      <c r="F260" s="280"/>
      <c r="G260" s="45"/>
      <c r="H260" s="45"/>
      <c r="I260" s="278"/>
      <c r="J260" s="45"/>
      <c r="K260" s="66"/>
      <c r="L260" s="66"/>
    </row>
    <row r="261" spans="1:12" x14ac:dyDescent="0.2">
      <c r="A261" s="41"/>
      <c r="B261" s="2"/>
      <c r="E261" s="279"/>
      <c r="F261" s="280"/>
      <c r="G261" s="45"/>
      <c r="H261" s="45"/>
      <c r="I261" s="278"/>
      <c r="J261" s="45"/>
      <c r="K261" s="66"/>
      <c r="L261" s="66"/>
    </row>
    <row r="262" spans="1:12" x14ac:dyDescent="0.2">
      <c r="A262" s="41"/>
      <c r="B262" s="2"/>
      <c r="E262" s="279"/>
      <c r="F262" s="280"/>
      <c r="G262" s="45"/>
      <c r="H262" s="45"/>
      <c r="I262" s="278"/>
      <c r="J262" s="45"/>
      <c r="K262" s="66"/>
      <c r="L262" s="66"/>
    </row>
    <row r="263" spans="1:12" x14ac:dyDescent="0.2">
      <c r="A263" s="41"/>
      <c r="B263" s="2"/>
      <c r="E263" s="279"/>
      <c r="F263" s="280"/>
      <c r="G263" s="45"/>
      <c r="H263" s="45"/>
      <c r="I263" s="278"/>
      <c r="J263" s="45"/>
      <c r="K263" s="66"/>
      <c r="L263" s="66"/>
    </row>
    <row r="264" spans="1:12" x14ac:dyDescent="0.2">
      <c r="A264" s="41"/>
      <c r="B264" s="2"/>
      <c r="E264" s="279"/>
      <c r="F264" s="280"/>
      <c r="G264" s="45"/>
      <c r="H264" s="45"/>
      <c r="I264" s="278"/>
      <c r="J264" s="45"/>
      <c r="K264" s="66"/>
      <c r="L264" s="66"/>
    </row>
    <row r="265" spans="1:12" x14ac:dyDescent="0.2">
      <c r="A265" s="41"/>
      <c r="B265" s="2"/>
      <c r="E265" s="279"/>
      <c r="F265" s="280"/>
      <c r="G265" s="45"/>
      <c r="H265" s="45"/>
      <c r="I265" s="278"/>
      <c r="J265" s="45"/>
      <c r="K265" s="66"/>
      <c r="L265" s="66"/>
    </row>
    <row r="266" spans="1:12" x14ac:dyDescent="0.2">
      <c r="A266" s="41"/>
      <c r="B266" s="2"/>
      <c r="E266" s="279"/>
      <c r="F266" s="280"/>
      <c r="G266" s="45"/>
      <c r="H266" s="45"/>
      <c r="I266" s="278"/>
      <c r="J266" s="45"/>
      <c r="K266" s="66"/>
      <c r="L266" s="66"/>
    </row>
    <row r="267" spans="1:12" x14ac:dyDescent="0.2">
      <c r="A267" s="41"/>
      <c r="B267" s="2"/>
      <c r="E267" s="279"/>
      <c r="F267" s="280"/>
      <c r="G267" s="45"/>
      <c r="H267" s="45"/>
      <c r="I267" s="278"/>
      <c r="J267" s="45"/>
      <c r="K267" s="66"/>
      <c r="L267" s="66"/>
    </row>
    <row r="268" spans="1:12" x14ac:dyDescent="0.2">
      <c r="A268" s="41"/>
      <c r="B268" s="2"/>
      <c r="E268" s="279"/>
      <c r="F268" s="280"/>
      <c r="G268" s="45"/>
      <c r="H268" s="45"/>
      <c r="I268" s="278"/>
      <c r="J268" s="45"/>
      <c r="K268" s="66"/>
      <c r="L268" s="66"/>
    </row>
    <row r="269" spans="1:12" x14ac:dyDescent="0.2">
      <c r="A269" s="41"/>
      <c r="B269" s="2"/>
      <c r="E269" s="279"/>
      <c r="F269" s="280"/>
      <c r="G269" s="45"/>
      <c r="H269" s="45"/>
      <c r="I269" s="278"/>
      <c r="J269" s="45"/>
      <c r="K269" s="66"/>
      <c r="L269" s="66"/>
    </row>
    <row r="270" spans="1:12" x14ac:dyDescent="0.2">
      <c r="A270" s="41"/>
      <c r="B270" s="2"/>
      <c r="E270" s="279"/>
      <c r="F270" s="280"/>
      <c r="G270" s="45"/>
      <c r="H270" s="45"/>
      <c r="I270" s="278"/>
      <c r="J270" s="45"/>
      <c r="K270" s="66"/>
      <c r="L270" s="66"/>
    </row>
    <row r="271" spans="1:12" x14ac:dyDescent="0.2">
      <c r="A271" s="41"/>
      <c r="B271" s="2"/>
      <c r="E271" s="279"/>
      <c r="F271" s="280"/>
      <c r="G271" s="45"/>
      <c r="H271" s="45"/>
      <c r="I271" s="278"/>
      <c r="J271" s="45"/>
      <c r="K271" s="66"/>
      <c r="L271" s="66"/>
    </row>
    <row r="272" spans="1:12" x14ac:dyDescent="0.2">
      <c r="A272" s="41"/>
      <c r="B272" s="2"/>
      <c r="E272" s="279"/>
      <c r="F272" s="280"/>
      <c r="G272" s="45"/>
      <c r="H272" s="45"/>
      <c r="I272" s="278"/>
      <c r="J272" s="45"/>
      <c r="K272" s="66"/>
      <c r="L272" s="66"/>
    </row>
    <row r="273" spans="1:12" x14ac:dyDescent="0.2">
      <c r="A273" s="41"/>
      <c r="B273" s="2"/>
      <c r="E273" s="279"/>
      <c r="F273" s="280"/>
      <c r="G273" s="45"/>
      <c r="H273" s="45"/>
      <c r="I273" s="278"/>
      <c r="J273" s="45"/>
      <c r="K273" s="66"/>
      <c r="L273" s="66"/>
    </row>
    <row r="274" spans="1:12" x14ac:dyDescent="0.2">
      <c r="A274" s="41"/>
      <c r="B274" s="2"/>
      <c r="E274" s="279"/>
      <c r="F274" s="280"/>
      <c r="G274" s="45"/>
      <c r="H274" s="45"/>
      <c r="I274" s="278"/>
      <c r="J274" s="45"/>
      <c r="K274" s="66"/>
      <c r="L274" s="66"/>
    </row>
    <row r="275" spans="1:12" x14ac:dyDescent="0.2">
      <c r="A275" s="41"/>
      <c r="B275" s="2"/>
      <c r="E275" s="279"/>
      <c r="F275" s="280"/>
      <c r="G275" s="45"/>
      <c r="H275" s="45"/>
      <c r="I275" s="278"/>
      <c r="J275" s="45"/>
      <c r="K275" s="66"/>
      <c r="L275" s="66"/>
    </row>
    <row r="276" spans="1:12" x14ac:dyDescent="0.2">
      <c r="A276" s="41"/>
      <c r="B276" s="2"/>
      <c r="E276" s="279"/>
      <c r="F276" s="280"/>
      <c r="G276" s="45"/>
      <c r="H276" s="45"/>
      <c r="I276" s="278"/>
      <c r="J276" s="45"/>
      <c r="K276" s="66"/>
      <c r="L276" s="66"/>
    </row>
    <row r="277" spans="1:12" x14ac:dyDescent="0.2">
      <c r="A277" s="41"/>
      <c r="B277" s="2"/>
      <c r="E277" s="279"/>
      <c r="F277" s="280"/>
      <c r="G277" s="45"/>
      <c r="H277" s="45"/>
      <c r="I277" s="278"/>
      <c r="J277" s="45"/>
      <c r="K277" s="66"/>
      <c r="L277" s="66"/>
    </row>
    <row r="278" spans="1:12" x14ac:dyDescent="0.2">
      <c r="A278" s="41"/>
      <c r="B278" s="2"/>
      <c r="E278" s="279"/>
      <c r="F278" s="280"/>
      <c r="G278" s="45"/>
      <c r="H278" s="45"/>
      <c r="I278" s="278"/>
      <c r="J278" s="45"/>
      <c r="K278" s="66"/>
      <c r="L278" s="66"/>
    </row>
    <row r="279" spans="1:12" x14ac:dyDescent="0.2">
      <c r="A279" s="41"/>
      <c r="B279" s="2"/>
      <c r="E279" s="279"/>
      <c r="F279" s="280"/>
      <c r="G279" s="45"/>
      <c r="H279" s="45"/>
      <c r="I279" s="278"/>
      <c r="J279" s="45"/>
      <c r="K279" s="66"/>
      <c r="L279" s="66"/>
    </row>
    <row r="280" spans="1:12" x14ac:dyDescent="0.2">
      <c r="A280" s="41"/>
      <c r="B280" s="2"/>
      <c r="E280" s="279"/>
      <c r="F280" s="280"/>
      <c r="G280" s="45"/>
      <c r="H280" s="45"/>
      <c r="I280" s="278"/>
      <c r="J280" s="45"/>
      <c r="K280" s="66"/>
      <c r="L280" s="66"/>
    </row>
    <row r="281" spans="1:12" x14ac:dyDescent="0.2">
      <c r="A281" s="41"/>
      <c r="B281" s="2"/>
      <c r="E281" s="279"/>
      <c r="F281" s="280"/>
      <c r="G281" s="45"/>
      <c r="H281" s="45"/>
      <c r="I281" s="278"/>
      <c r="J281" s="45"/>
      <c r="K281" s="66"/>
      <c r="L281" s="66"/>
    </row>
    <row r="282" spans="1:12" x14ac:dyDescent="0.2">
      <c r="A282" s="41"/>
      <c r="B282" s="2"/>
      <c r="E282" s="279"/>
      <c r="F282" s="280"/>
      <c r="G282" s="45"/>
      <c r="H282" s="45"/>
      <c r="I282" s="278"/>
      <c r="J282" s="45"/>
      <c r="K282" s="66"/>
      <c r="L282" s="66"/>
    </row>
    <row r="283" spans="1:12" x14ac:dyDescent="0.2">
      <c r="A283" s="41"/>
      <c r="B283" s="2"/>
      <c r="E283" s="279"/>
      <c r="F283" s="280"/>
      <c r="G283" s="45"/>
      <c r="H283" s="45"/>
      <c r="I283" s="278"/>
      <c r="J283" s="45"/>
      <c r="K283" s="66"/>
      <c r="L283" s="66"/>
    </row>
    <row r="284" spans="1:12" x14ac:dyDescent="0.2">
      <c r="A284" s="41"/>
      <c r="B284" s="2"/>
      <c r="E284" s="279"/>
      <c r="F284" s="280"/>
      <c r="G284" s="45"/>
      <c r="H284" s="45"/>
      <c r="I284" s="278"/>
      <c r="J284" s="45"/>
      <c r="K284" s="66"/>
      <c r="L284" s="66"/>
    </row>
    <row r="285" spans="1:12" x14ac:dyDescent="0.2">
      <c r="A285" s="41"/>
      <c r="B285" s="2"/>
      <c r="E285" s="279"/>
      <c r="F285" s="280"/>
      <c r="G285" s="45"/>
      <c r="H285" s="45"/>
      <c r="I285" s="278"/>
      <c r="J285" s="45"/>
      <c r="K285" s="66"/>
      <c r="L285" s="66"/>
    </row>
    <row r="286" spans="1:12" x14ac:dyDescent="0.2">
      <c r="A286" s="41"/>
      <c r="B286" s="2"/>
      <c r="E286" s="279"/>
      <c r="F286" s="280"/>
      <c r="G286" s="45"/>
      <c r="H286" s="45"/>
      <c r="I286" s="278"/>
      <c r="J286" s="45"/>
      <c r="K286" s="66"/>
      <c r="L286" s="66"/>
    </row>
    <row r="287" spans="1:12" x14ac:dyDescent="0.2">
      <c r="A287" s="41"/>
      <c r="B287" s="2"/>
      <c r="E287" s="279"/>
      <c r="F287" s="280"/>
      <c r="G287" s="45"/>
      <c r="H287" s="45"/>
      <c r="I287" s="278"/>
      <c r="J287" s="45"/>
      <c r="K287" s="66"/>
      <c r="L287" s="66"/>
    </row>
    <row r="288" spans="1:12" x14ac:dyDescent="0.2">
      <c r="A288" s="41"/>
      <c r="B288" s="2"/>
      <c r="E288" s="279"/>
      <c r="F288" s="280"/>
      <c r="G288" s="45"/>
      <c r="H288" s="45"/>
      <c r="I288" s="278"/>
      <c r="J288" s="45"/>
      <c r="K288" s="66"/>
      <c r="L288" s="66"/>
    </row>
    <row r="289" spans="1:12" x14ac:dyDescent="0.2">
      <c r="A289" s="41"/>
      <c r="B289" s="2"/>
      <c r="E289" s="279"/>
      <c r="F289" s="280"/>
      <c r="G289" s="45"/>
      <c r="H289" s="45"/>
      <c r="I289" s="278"/>
      <c r="J289" s="45"/>
      <c r="K289" s="66"/>
      <c r="L289" s="66"/>
    </row>
    <row r="290" spans="1:12" x14ac:dyDescent="0.2">
      <c r="A290" s="41"/>
      <c r="B290" s="2"/>
      <c r="E290" s="279"/>
      <c r="F290" s="280"/>
      <c r="G290" s="45"/>
      <c r="H290" s="45"/>
      <c r="I290" s="278"/>
      <c r="J290" s="45"/>
      <c r="K290" s="66"/>
      <c r="L290" s="66"/>
    </row>
    <row r="291" spans="1:12" x14ac:dyDescent="0.2">
      <c r="A291" s="41"/>
      <c r="B291" s="2"/>
      <c r="E291" s="279"/>
      <c r="F291" s="280"/>
      <c r="G291" s="45"/>
      <c r="H291" s="45"/>
      <c r="I291" s="278"/>
      <c r="J291" s="45"/>
      <c r="K291" s="66"/>
      <c r="L291" s="66"/>
    </row>
    <row r="292" spans="1:12" x14ac:dyDescent="0.2">
      <c r="A292" s="41"/>
      <c r="B292" s="2"/>
      <c r="E292" s="279"/>
      <c r="F292" s="280"/>
      <c r="G292" s="45"/>
      <c r="H292" s="45"/>
      <c r="I292" s="278"/>
      <c r="J292" s="45"/>
      <c r="K292" s="66"/>
      <c r="L292" s="66"/>
    </row>
    <row r="293" spans="1:12" x14ac:dyDescent="0.2">
      <c r="A293" s="41"/>
      <c r="B293" s="2"/>
      <c r="E293" s="279"/>
      <c r="F293" s="280"/>
      <c r="G293" s="45"/>
      <c r="H293" s="45"/>
      <c r="I293" s="278"/>
      <c r="J293" s="45"/>
      <c r="K293" s="66"/>
      <c r="L293" s="66"/>
    </row>
    <row r="294" spans="1:12" x14ac:dyDescent="0.2">
      <c r="A294" s="41"/>
      <c r="B294" s="2"/>
      <c r="E294" s="279"/>
      <c r="F294" s="280"/>
      <c r="G294" s="45"/>
      <c r="H294" s="45"/>
      <c r="I294" s="278"/>
      <c r="J294" s="45"/>
      <c r="K294" s="66"/>
      <c r="L294" s="66"/>
    </row>
    <row r="295" spans="1:12" x14ac:dyDescent="0.2">
      <c r="A295" s="41"/>
      <c r="B295" s="2"/>
      <c r="E295" s="279"/>
      <c r="F295" s="280"/>
      <c r="G295" s="45"/>
      <c r="H295" s="45"/>
      <c r="I295" s="278"/>
      <c r="J295" s="45"/>
      <c r="K295" s="66"/>
      <c r="L295" s="66"/>
    </row>
    <row r="296" spans="1:12" x14ac:dyDescent="0.2">
      <c r="A296" s="41"/>
      <c r="B296" s="2"/>
      <c r="E296" s="279"/>
      <c r="F296" s="280"/>
      <c r="G296" s="45"/>
      <c r="H296" s="45"/>
      <c r="I296" s="278"/>
      <c r="J296" s="45"/>
      <c r="K296" s="66"/>
      <c r="L296" s="66"/>
    </row>
    <row r="297" spans="1:12" x14ac:dyDescent="0.2">
      <c r="A297" s="41"/>
      <c r="B297" s="2"/>
      <c r="E297" s="279"/>
      <c r="F297" s="280"/>
      <c r="G297" s="45"/>
      <c r="H297" s="45"/>
      <c r="I297" s="278"/>
      <c r="J297" s="45"/>
      <c r="K297" s="66"/>
      <c r="L297" s="66"/>
    </row>
    <row r="298" spans="1:12" x14ac:dyDescent="0.2">
      <c r="A298" s="41"/>
      <c r="B298" s="2"/>
      <c r="E298" s="279"/>
      <c r="F298" s="280"/>
      <c r="G298" s="45"/>
      <c r="H298" s="45"/>
      <c r="I298" s="278"/>
      <c r="J298" s="45"/>
      <c r="K298" s="66"/>
      <c r="L298" s="66"/>
    </row>
    <row r="299" spans="1:12" x14ac:dyDescent="0.2">
      <c r="A299" s="41"/>
      <c r="B299" s="2"/>
      <c r="E299" s="279"/>
      <c r="F299" s="280"/>
      <c r="G299" s="45"/>
      <c r="H299" s="45"/>
      <c r="I299" s="278"/>
      <c r="J299" s="45"/>
      <c r="K299" s="66"/>
      <c r="L299" s="66"/>
    </row>
    <row r="300" spans="1:12" x14ac:dyDescent="0.2">
      <c r="A300" s="41"/>
      <c r="B300" s="2"/>
      <c r="E300" s="279"/>
      <c r="F300" s="280"/>
      <c r="G300" s="45"/>
      <c r="H300" s="45"/>
      <c r="I300" s="278"/>
      <c r="J300" s="45"/>
      <c r="K300" s="66"/>
      <c r="L300" s="66"/>
    </row>
    <row r="301" spans="1:12" x14ac:dyDescent="0.2">
      <c r="A301" s="41"/>
      <c r="B301" s="2"/>
      <c r="E301" s="279"/>
      <c r="F301" s="280"/>
      <c r="G301" s="45"/>
      <c r="H301" s="45"/>
      <c r="I301" s="278"/>
      <c r="J301" s="45"/>
      <c r="K301" s="66"/>
      <c r="L301" s="66"/>
    </row>
    <row r="302" spans="1:12" x14ac:dyDescent="0.2">
      <c r="A302" s="41"/>
      <c r="B302" s="2"/>
      <c r="E302" s="279"/>
      <c r="F302" s="280"/>
      <c r="G302" s="45"/>
      <c r="H302" s="45"/>
      <c r="I302" s="278"/>
      <c r="J302" s="45"/>
      <c r="K302" s="66"/>
      <c r="L302" s="66"/>
    </row>
    <row r="303" spans="1:12" x14ac:dyDescent="0.2">
      <c r="A303" s="41"/>
      <c r="B303" s="2"/>
      <c r="E303" s="279"/>
      <c r="F303" s="280"/>
      <c r="G303" s="45"/>
      <c r="H303" s="45"/>
      <c r="I303" s="278"/>
      <c r="J303" s="45"/>
      <c r="K303" s="66"/>
      <c r="L303" s="66"/>
    </row>
    <row r="304" spans="1:12" x14ac:dyDescent="0.2">
      <c r="A304" s="41"/>
      <c r="B304" s="2"/>
      <c r="E304" s="279"/>
      <c r="F304" s="280"/>
      <c r="G304" s="45"/>
      <c r="H304" s="45"/>
      <c r="I304" s="278"/>
      <c r="J304" s="45"/>
      <c r="K304" s="66"/>
      <c r="L304" s="66"/>
    </row>
    <row r="305" spans="1:12" x14ac:dyDescent="0.2">
      <c r="A305" s="41"/>
      <c r="B305" s="2"/>
      <c r="E305" s="279"/>
      <c r="F305" s="280"/>
      <c r="G305" s="45"/>
      <c r="H305" s="45"/>
      <c r="I305" s="278"/>
      <c r="J305" s="45"/>
      <c r="K305" s="66"/>
      <c r="L305" s="66"/>
    </row>
    <row r="306" spans="1:12" x14ac:dyDescent="0.2">
      <c r="A306" s="41"/>
      <c r="B306" s="2"/>
      <c r="E306" s="279"/>
      <c r="F306" s="280"/>
      <c r="G306" s="45"/>
      <c r="H306" s="45"/>
      <c r="I306" s="278"/>
      <c r="J306" s="45"/>
      <c r="K306" s="66"/>
      <c r="L306" s="66"/>
    </row>
    <row r="307" spans="1:12" x14ac:dyDescent="0.2">
      <c r="A307" s="41"/>
      <c r="B307" s="2"/>
      <c r="E307" s="279"/>
      <c r="F307" s="280"/>
      <c r="G307" s="45"/>
      <c r="H307" s="45"/>
      <c r="I307" s="278"/>
      <c r="J307" s="45"/>
      <c r="K307" s="66"/>
      <c r="L307" s="66"/>
    </row>
    <row r="308" spans="1:12" x14ac:dyDescent="0.2">
      <c r="A308" s="41"/>
      <c r="B308" s="2"/>
      <c r="E308" s="279"/>
      <c r="F308" s="280"/>
      <c r="G308" s="45"/>
      <c r="H308" s="45"/>
      <c r="I308" s="278"/>
      <c r="J308" s="45"/>
      <c r="K308" s="66"/>
      <c r="L308" s="66"/>
    </row>
    <row r="309" spans="1:12" x14ac:dyDescent="0.2">
      <c r="A309" s="41"/>
      <c r="B309" s="2"/>
      <c r="E309" s="279"/>
      <c r="F309" s="280"/>
      <c r="G309" s="45"/>
      <c r="H309" s="45"/>
      <c r="I309" s="278"/>
      <c r="J309" s="45"/>
      <c r="K309" s="66"/>
      <c r="L309" s="66"/>
    </row>
    <row r="310" spans="1:12" x14ac:dyDescent="0.2">
      <c r="A310" s="41"/>
      <c r="B310" s="2"/>
      <c r="E310" s="279"/>
      <c r="F310" s="280"/>
      <c r="G310" s="45"/>
      <c r="H310" s="45"/>
      <c r="I310" s="278"/>
      <c r="J310" s="45"/>
      <c r="K310" s="66"/>
      <c r="L310" s="66"/>
    </row>
    <row r="311" spans="1:12" x14ac:dyDescent="0.2">
      <c r="A311" s="41"/>
      <c r="B311" s="2"/>
      <c r="E311" s="279"/>
      <c r="F311" s="280"/>
      <c r="G311" s="45"/>
      <c r="H311" s="45"/>
      <c r="I311" s="278"/>
      <c r="J311" s="45"/>
      <c r="K311" s="66"/>
      <c r="L311" s="66"/>
    </row>
    <row r="312" spans="1:12" x14ac:dyDescent="0.2">
      <c r="A312" s="41"/>
      <c r="B312" s="2"/>
      <c r="E312" s="279"/>
      <c r="F312" s="280"/>
      <c r="G312" s="45"/>
      <c r="H312" s="45"/>
      <c r="I312" s="278"/>
      <c r="J312" s="45"/>
      <c r="K312" s="66"/>
      <c r="L312" s="66"/>
    </row>
    <row r="313" spans="1:12" x14ac:dyDescent="0.2">
      <c r="A313" s="41"/>
      <c r="B313" s="2"/>
      <c r="E313" s="279"/>
      <c r="F313" s="280"/>
      <c r="G313" s="45"/>
      <c r="H313" s="45"/>
      <c r="I313" s="278"/>
      <c r="J313" s="45"/>
      <c r="K313" s="66"/>
      <c r="L313" s="66"/>
    </row>
    <row r="314" spans="1:12" x14ac:dyDescent="0.2">
      <c r="A314" s="41"/>
      <c r="B314" s="2"/>
      <c r="E314" s="279"/>
      <c r="F314" s="280"/>
      <c r="G314" s="45"/>
      <c r="H314" s="45"/>
      <c r="I314" s="278"/>
      <c r="J314" s="45"/>
      <c r="K314" s="66"/>
      <c r="L314" s="66"/>
    </row>
    <row r="315" spans="1:12" x14ac:dyDescent="0.2">
      <c r="A315" s="41"/>
      <c r="B315" s="2"/>
      <c r="E315" s="279"/>
      <c r="F315" s="280"/>
      <c r="G315" s="45"/>
      <c r="H315" s="45"/>
      <c r="I315" s="278"/>
      <c r="J315" s="45"/>
      <c r="K315" s="66"/>
      <c r="L315" s="66"/>
    </row>
    <row r="316" spans="1:12" x14ac:dyDescent="0.2">
      <c r="A316" s="41"/>
      <c r="B316" s="2"/>
      <c r="E316" s="279"/>
      <c r="F316" s="280"/>
      <c r="G316" s="45"/>
      <c r="H316" s="45"/>
      <c r="I316" s="278"/>
      <c r="J316" s="45"/>
      <c r="K316" s="66"/>
      <c r="L316" s="66"/>
    </row>
    <row r="317" spans="1:12" x14ac:dyDescent="0.2">
      <c r="A317" s="41"/>
      <c r="B317" s="2"/>
      <c r="E317" s="279"/>
      <c r="F317" s="280"/>
      <c r="G317" s="45"/>
      <c r="H317" s="45"/>
      <c r="I317" s="278"/>
      <c r="J317" s="45"/>
      <c r="K317" s="66"/>
      <c r="L317" s="66"/>
    </row>
    <row r="318" spans="1:12" x14ac:dyDescent="0.2">
      <c r="A318" s="41"/>
      <c r="B318" s="2"/>
      <c r="E318" s="279"/>
      <c r="F318" s="280"/>
      <c r="G318" s="45"/>
      <c r="H318" s="45"/>
      <c r="I318" s="278"/>
      <c r="J318" s="45"/>
      <c r="K318" s="66"/>
      <c r="L318" s="66"/>
    </row>
    <row r="319" spans="1:12" x14ac:dyDescent="0.2">
      <c r="A319" s="41"/>
      <c r="B319" s="2"/>
      <c r="E319" s="279"/>
      <c r="F319" s="280"/>
      <c r="G319" s="45"/>
      <c r="H319" s="45"/>
      <c r="I319" s="278"/>
      <c r="J319" s="45"/>
      <c r="K319" s="66"/>
      <c r="L319" s="66"/>
    </row>
    <row r="320" spans="1:12" x14ac:dyDescent="0.2">
      <c r="A320" s="41"/>
      <c r="B320" s="2"/>
      <c r="E320" s="279"/>
      <c r="F320" s="280"/>
      <c r="G320" s="45"/>
      <c r="H320" s="45"/>
      <c r="I320" s="278"/>
      <c r="J320" s="45"/>
      <c r="K320" s="66"/>
      <c r="L320" s="66"/>
    </row>
    <row r="321" spans="1:12" x14ac:dyDescent="0.2">
      <c r="A321" s="41"/>
      <c r="B321" s="2"/>
      <c r="E321" s="279"/>
      <c r="F321" s="280"/>
      <c r="G321" s="45"/>
      <c r="H321" s="45"/>
      <c r="I321" s="278"/>
      <c r="J321" s="45"/>
      <c r="K321" s="66"/>
      <c r="L321" s="66"/>
    </row>
    <row r="322" spans="1:12" x14ac:dyDescent="0.2">
      <c r="A322" s="41"/>
      <c r="B322" s="2"/>
      <c r="E322" s="279"/>
      <c r="F322" s="280"/>
      <c r="G322" s="45"/>
      <c r="H322" s="45"/>
      <c r="I322" s="278"/>
      <c r="J322" s="45"/>
      <c r="K322" s="66"/>
      <c r="L322" s="66"/>
    </row>
    <row r="323" spans="1:12" x14ac:dyDescent="0.2">
      <c r="A323" s="41"/>
      <c r="B323" s="2"/>
      <c r="E323" s="279"/>
      <c r="F323" s="280"/>
      <c r="G323" s="45"/>
      <c r="H323" s="45"/>
      <c r="I323" s="278"/>
      <c r="J323" s="45"/>
      <c r="K323" s="66"/>
      <c r="L323" s="66"/>
    </row>
    <row r="324" spans="1:12" x14ac:dyDescent="0.2">
      <c r="A324" s="41"/>
      <c r="B324" s="2"/>
      <c r="E324" s="279"/>
      <c r="F324" s="280"/>
      <c r="G324" s="45"/>
      <c r="H324" s="45"/>
      <c r="I324" s="278"/>
      <c r="J324" s="45"/>
      <c r="K324" s="66"/>
      <c r="L324" s="66"/>
    </row>
    <row r="325" spans="1:12" x14ac:dyDescent="0.2">
      <c r="A325" s="41"/>
      <c r="B325" s="2"/>
      <c r="E325" s="279"/>
      <c r="F325" s="280"/>
      <c r="G325" s="45"/>
      <c r="H325" s="45"/>
      <c r="I325" s="278"/>
      <c r="J325" s="45"/>
      <c r="K325" s="66"/>
      <c r="L325" s="66"/>
    </row>
    <row r="326" spans="1:12" x14ac:dyDescent="0.2">
      <c r="A326" s="41"/>
      <c r="B326" s="2"/>
      <c r="E326" s="279"/>
      <c r="F326" s="280"/>
      <c r="G326" s="45"/>
      <c r="H326" s="45"/>
      <c r="I326" s="278"/>
      <c r="J326" s="45"/>
      <c r="K326" s="66"/>
      <c r="L326" s="66"/>
    </row>
    <row r="327" spans="1:12" x14ac:dyDescent="0.2">
      <c r="A327" s="41"/>
      <c r="B327" s="2"/>
      <c r="E327" s="279"/>
      <c r="F327" s="280"/>
      <c r="G327" s="45"/>
      <c r="H327" s="45"/>
      <c r="I327" s="278"/>
      <c r="J327" s="45"/>
      <c r="K327" s="66"/>
      <c r="L327" s="66"/>
    </row>
    <row r="328" spans="1:12" x14ac:dyDescent="0.2">
      <c r="A328" s="41"/>
      <c r="B328" s="2"/>
      <c r="E328" s="279"/>
      <c r="F328" s="280"/>
      <c r="G328" s="45"/>
      <c r="H328" s="45"/>
      <c r="I328" s="278"/>
      <c r="J328" s="45"/>
      <c r="K328" s="66"/>
      <c r="L328" s="66"/>
    </row>
    <row r="329" spans="1:12" x14ac:dyDescent="0.2">
      <c r="A329" s="41"/>
      <c r="B329" s="2"/>
      <c r="E329" s="279"/>
      <c r="F329" s="280"/>
      <c r="G329" s="45"/>
      <c r="H329" s="45"/>
      <c r="I329" s="278"/>
      <c r="J329" s="45"/>
      <c r="K329" s="66"/>
      <c r="L329" s="66"/>
    </row>
    <row r="330" spans="1:12" x14ac:dyDescent="0.2">
      <c r="A330" s="41"/>
      <c r="B330" s="2"/>
      <c r="E330" s="279"/>
      <c r="F330" s="280"/>
      <c r="G330" s="45"/>
      <c r="H330" s="45"/>
      <c r="I330" s="278"/>
      <c r="J330" s="45"/>
      <c r="K330" s="66"/>
      <c r="L330" s="66"/>
    </row>
    <row r="331" spans="1:12" x14ac:dyDescent="0.2">
      <c r="A331" s="41"/>
      <c r="B331" s="2"/>
      <c r="E331" s="279"/>
      <c r="F331" s="280"/>
      <c r="G331" s="45"/>
      <c r="H331" s="45"/>
      <c r="I331" s="278"/>
      <c r="J331" s="45"/>
      <c r="K331" s="66"/>
      <c r="L331" s="66"/>
    </row>
    <row r="332" spans="1:12" x14ac:dyDescent="0.2">
      <c r="A332" s="41"/>
      <c r="B332" s="2"/>
      <c r="E332" s="279"/>
      <c r="F332" s="280"/>
      <c r="G332" s="45"/>
      <c r="H332" s="45"/>
      <c r="I332" s="278"/>
      <c r="J332" s="45"/>
      <c r="K332" s="66"/>
      <c r="L332" s="66"/>
    </row>
    <row r="333" spans="1:12" x14ac:dyDescent="0.2">
      <c r="A333" s="41"/>
      <c r="B333" s="2"/>
      <c r="E333" s="279"/>
      <c r="F333" s="280"/>
      <c r="G333" s="45"/>
      <c r="H333" s="45"/>
      <c r="I333" s="278"/>
      <c r="J333" s="45"/>
      <c r="K333" s="66"/>
      <c r="L333" s="66"/>
    </row>
    <row r="334" spans="1:12" x14ac:dyDescent="0.2">
      <c r="A334" s="41"/>
      <c r="B334" s="2"/>
      <c r="E334" s="279"/>
      <c r="F334" s="280"/>
      <c r="G334" s="45"/>
      <c r="H334" s="45"/>
      <c r="I334" s="278"/>
      <c r="J334" s="45"/>
      <c r="K334" s="66"/>
      <c r="L334" s="66"/>
    </row>
    <row r="335" spans="1:12" x14ac:dyDescent="0.2">
      <c r="A335" s="41"/>
      <c r="B335" s="2"/>
      <c r="E335" s="279"/>
      <c r="F335" s="280"/>
      <c r="G335" s="45"/>
      <c r="H335" s="45"/>
      <c r="I335" s="278"/>
      <c r="J335" s="45"/>
      <c r="K335" s="66"/>
      <c r="L335" s="66"/>
    </row>
    <row r="336" spans="1:12" x14ac:dyDescent="0.2">
      <c r="A336" s="41"/>
      <c r="B336" s="2"/>
      <c r="E336" s="279"/>
      <c r="F336" s="280"/>
      <c r="G336" s="45"/>
      <c r="H336" s="45"/>
      <c r="I336" s="278"/>
      <c r="J336" s="45"/>
      <c r="K336" s="66"/>
      <c r="L336" s="66"/>
    </row>
    <row r="337" spans="1:12" x14ac:dyDescent="0.2">
      <c r="A337" s="41"/>
      <c r="B337" s="2"/>
      <c r="E337" s="279"/>
      <c r="F337" s="280"/>
      <c r="G337" s="45"/>
      <c r="H337" s="45"/>
      <c r="I337" s="278"/>
      <c r="J337" s="45"/>
      <c r="K337" s="66"/>
      <c r="L337" s="66"/>
    </row>
    <row r="338" spans="1:12" x14ac:dyDescent="0.2">
      <c r="A338" s="41"/>
      <c r="B338" s="2"/>
      <c r="E338" s="279"/>
      <c r="F338" s="280"/>
      <c r="G338" s="45"/>
      <c r="H338" s="45"/>
      <c r="I338" s="278"/>
      <c r="J338" s="45"/>
      <c r="K338" s="66"/>
      <c r="L338" s="66"/>
    </row>
    <row r="339" spans="1:12" x14ac:dyDescent="0.2">
      <c r="A339" s="41"/>
      <c r="B339" s="2"/>
      <c r="E339" s="279"/>
      <c r="F339" s="280"/>
      <c r="G339" s="45"/>
      <c r="H339" s="45"/>
      <c r="I339" s="278"/>
      <c r="J339" s="45"/>
      <c r="K339" s="66"/>
      <c r="L339" s="66"/>
    </row>
    <row r="340" spans="1:12" x14ac:dyDescent="0.2">
      <c r="A340" s="41"/>
      <c r="B340" s="2"/>
      <c r="E340" s="279"/>
      <c r="F340" s="280"/>
      <c r="G340" s="45"/>
      <c r="H340" s="45"/>
      <c r="I340" s="278"/>
      <c r="J340" s="45"/>
      <c r="K340" s="66"/>
      <c r="L340" s="66"/>
    </row>
    <row r="341" spans="1:12" x14ac:dyDescent="0.2">
      <c r="A341" s="41"/>
      <c r="B341" s="2"/>
      <c r="E341" s="279"/>
      <c r="F341" s="280"/>
      <c r="G341" s="45"/>
      <c r="H341" s="45"/>
      <c r="I341" s="278"/>
      <c r="J341" s="45"/>
      <c r="K341" s="66"/>
      <c r="L341" s="66"/>
    </row>
    <row r="342" spans="1:12" x14ac:dyDescent="0.2">
      <c r="A342" s="41"/>
      <c r="B342" s="2"/>
      <c r="E342" s="279"/>
      <c r="F342" s="280"/>
      <c r="G342" s="45"/>
      <c r="H342" s="45"/>
      <c r="I342" s="278"/>
      <c r="J342" s="45"/>
      <c r="K342" s="66"/>
      <c r="L342" s="66"/>
    </row>
    <row r="343" spans="1:12" x14ac:dyDescent="0.2">
      <c r="A343" s="41"/>
      <c r="B343" s="2"/>
      <c r="E343" s="279"/>
      <c r="F343" s="280"/>
      <c r="G343" s="45"/>
      <c r="H343" s="45"/>
      <c r="I343" s="278"/>
      <c r="J343" s="45"/>
      <c r="K343" s="66"/>
      <c r="L343" s="66"/>
    </row>
    <row r="344" spans="1:12" x14ac:dyDescent="0.2">
      <c r="A344" s="41"/>
      <c r="B344" s="2"/>
      <c r="E344" s="279"/>
      <c r="F344" s="280"/>
      <c r="G344" s="45"/>
      <c r="H344" s="45"/>
      <c r="I344" s="278"/>
      <c r="J344" s="45"/>
      <c r="K344" s="66"/>
      <c r="L344" s="66"/>
    </row>
    <row r="345" spans="1:12" x14ac:dyDescent="0.2">
      <c r="A345" s="41"/>
      <c r="B345" s="2"/>
      <c r="E345" s="279"/>
      <c r="F345" s="280"/>
      <c r="G345" s="45"/>
      <c r="H345" s="45"/>
      <c r="I345" s="278"/>
      <c r="J345" s="45"/>
      <c r="K345" s="66"/>
      <c r="L345" s="66"/>
    </row>
    <row r="346" spans="1:12" x14ac:dyDescent="0.2">
      <c r="A346" s="41"/>
      <c r="B346" s="2"/>
      <c r="E346" s="279"/>
      <c r="F346" s="280"/>
      <c r="G346" s="45"/>
      <c r="H346" s="45"/>
      <c r="I346" s="278"/>
      <c r="J346" s="45"/>
      <c r="K346" s="66"/>
      <c r="L346" s="66"/>
    </row>
    <row r="347" spans="1:12" x14ac:dyDescent="0.2">
      <c r="A347" s="41"/>
      <c r="B347" s="2"/>
      <c r="E347" s="279"/>
      <c r="F347" s="280"/>
      <c r="G347" s="45"/>
      <c r="H347" s="45"/>
      <c r="I347" s="278"/>
      <c r="J347" s="45"/>
      <c r="K347" s="66"/>
      <c r="L347" s="66"/>
    </row>
    <row r="348" spans="1:12" x14ac:dyDescent="0.2">
      <c r="A348" s="41"/>
      <c r="B348" s="2"/>
      <c r="E348" s="279"/>
      <c r="F348" s="280"/>
      <c r="G348" s="45"/>
      <c r="H348" s="45"/>
      <c r="I348" s="278"/>
      <c r="J348" s="45"/>
      <c r="K348" s="66"/>
      <c r="L348" s="66"/>
    </row>
    <row r="349" spans="1:12" x14ac:dyDescent="0.2">
      <c r="A349" s="41"/>
      <c r="B349" s="2"/>
      <c r="E349" s="279"/>
      <c r="F349" s="280"/>
      <c r="G349" s="45"/>
      <c r="H349" s="45"/>
      <c r="I349" s="278"/>
      <c r="J349" s="45"/>
      <c r="K349" s="66"/>
      <c r="L349" s="66"/>
    </row>
    <row r="350" spans="1:12" x14ac:dyDescent="0.2">
      <c r="A350" s="41"/>
      <c r="B350" s="2"/>
      <c r="E350" s="279"/>
      <c r="F350" s="280"/>
      <c r="G350" s="45"/>
      <c r="H350" s="45"/>
      <c r="I350" s="278"/>
      <c r="J350" s="45"/>
      <c r="K350" s="66"/>
      <c r="L350" s="66"/>
    </row>
    <row r="351" spans="1:12" x14ac:dyDescent="0.2">
      <c r="A351" s="41"/>
      <c r="B351" s="2"/>
      <c r="E351" s="279"/>
      <c r="F351" s="280"/>
      <c r="G351" s="45"/>
      <c r="H351" s="45"/>
      <c r="I351" s="278"/>
      <c r="J351" s="45"/>
      <c r="K351" s="66"/>
      <c r="L351" s="66"/>
    </row>
    <row r="352" spans="1:12" x14ac:dyDescent="0.2">
      <c r="A352" s="41"/>
      <c r="B352" s="2"/>
      <c r="E352" s="279"/>
      <c r="F352" s="280"/>
      <c r="G352" s="45"/>
      <c r="H352" s="45"/>
      <c r="I352" s="278"/>
      <c r="J352" s="45"/>
      <c r="K352" s="66"/>
      <c r="L352" s="66"/>
    </row>
    <row r="353" spans="1:12" x14ac:dyDescent="0.2">
      <c r="A353" s="41"/>
      <c r="B353" s="2"/>
      <c r="E353" s="279"/>
      <c r="F353" s="280"/>
      <c r="G353" s="45"/>
      <c r="H353" s="45"/>
      <c r="I353" s="278"/>
      <c r="J353" s="45"/>
      <c r="K353" s="66"/>
      <c r="L353" s="66"/>
    </row>
    <row r="354" spans="1:12" x14ac:dyDescent="0.2">
      <c r="A354" s="41"/>
      <c r="B354" s="2"/>
      <c r="E354" s="279"/>
      <c r="F354" s="280"/>
      <c r="G354" s="45"/>
      <c r="H354" s="45"/>
      <c r="I354" s="278"/>
      <c r="J354" s="45"/>
      <c r="K354" s="66"/>
      <c r="L354" s="66"/>
    </row>
    <row r="355" spans="1:12" x14ac:dyDescent="0.2">
      <c r="A355" s="41"/>
      <c r="B355" s="2"/>
      <c r="E355" s="279"/>
      <c r="F355" s="280"/>
      <c r="G355" s="45"/>
      <c r="H355" s="45"/>
      <c r="I355" s="278"/>
      <c r="J355" s="45"/>
      <c r="K355" s="66"/>
      <c r="L355" s="66"/>
    </row>
    <row r="356" spans="1:12" x14ac:dyDescent="0.2">
      <c r="A356" s="41"/>
      <c r="B356" s="2"/>
      <c r="E356" s="279"/>
      <c r="F356" s="280"/>
      <c r="G356" s="45"/>
      <c r="H356" s="45"/>
      <c r="I356" s="278"/>
      <c r="J356" s="45"/>
      <c r="K356" s="66"/>
      <c r="L356" s="66"/>
    </row>
    <row r="357" spans="1:12" x14ac:dyDescent="0.2">
      <c r="A357" s="41"/>
      <c r="B357" s="2"/>
      <c r="E357" s="279"/>
      <c r="F357" s="280"/>
      <c r="G357" s="45"/>
      <c r="H357" s="45"/>
      <c r="I357" s="278"/>
      <c r="J357" s="45"/>
      <c r="K357" s="66"/>
      <c r="L357" s="66"/>
    </row>
    <row r="358" spans="1:12" x14ac:dyDescent="0.2">
      <c r="A358" s="41"/>
      <c r="B358" s="2"/>
      <c r="E358" s="279"/>
      <c r="F358" s="280"/>
      <c r="G358" s="45"/>
      <c r="H358" s="45"/>
      <c r="I358" s="278"/>
      <c r="J358" s="45"/>
      <c r="K358" s="66"/>
      <c r="L358" s="66"/>
    </row>
    <row r="359" spans="1:12" x14ac:dyDescent="0.2">
      <c r="A359" s="41"/>
      <c r="B359" s="2"/>
      <c r="E359" s="279"/>
      <c r="F359" s="280"/>
      <c r="G359" s="45"/>
      <c r="H359" s="45"/>
      <c r="I359" s="278"/>
      <c r="J359" s="45"/>
      <c r="K359" s="66"/>
      <c r="L359" s="66"/>
    </row>
    <row r="360" spans="1:12" x14ac:dyDescent="0.2">
      <c r="A360" s="41"/>
      <c r="B360" s="2"/>
      <c r="E360" s="279"/>
      <c r="F360" s="280"/>
      <c r="G360" s="45"/>
      <c r="H360" s="45"/>
      <c r="I360" s="278"/>
      <c r="J360" s="45"/>
      <c r="K360" s="66"/>
      <c r="L360" s="66"/>
    </row>
    <row r="361" spans="1:12" x14ac:dyDescent="0.2">
      <c r="A361" s="41"/>
      <c r="B361" s="2"/>
      <c r="E361" s="279"/>
      <c r="F361" s="280"/>
      <c r="G361" s="45"/>
      <c r="H361" s="45"/>
      <c r="I361" s="278"/>
      <c r="J361" s="45"/>
      <c r="K361" s="66"/>
      <c r="L361" s="66"/>
    </row>
    <row r="362" spans="1:12" x14ac:dyDescent="0.2">
      <c r="A362" s="41"/>
      <c r="B362" s="2"/>
      <c r="E362" s="279"/>
      <c r="F362" s="280"/>
      <c r="G362" s="45"/>
      <c r="H362" s="45"/>
      <c r="I362" s="278"/>
      <c r="J362" s="45"/>
      <c r="K362" s="66"/>
      <c r="L362" s="66"/>
    </row>
    <row r="363" spans="1:12" x14ac:dyDescent="0.2">
      <c r="A363" s="41"/>
      <c r="B363" s="2"/>
      <c r="E363" s="279"/>
      <c r="F363" s="280"/>
      <c r="G363" s="45"/>
      <c r="H363" s="45"/>
      <c r="I363" s="278"/>
      <c r="J363" s="45"/>
      <c r="K363" s="66"/>
      <c r="L363" s="66"/>
    </row>
    <row r="364" spans="1:12" x14ac:dyDescent="0.2">
      <c r="A364" s="41"/>
      <c r="B364" s="2"/>
      <c r="E364" s="279"/>
      <c r="F364" s="280"/>
      <c r="G364" s="45"/>
      <c r="H364" s="45"/>
      <c r="I364" s="278"/>
      <c r="J364" s="45"/>
      <c r="K364" s="66"/>
      <c r="L364" s="66"/>
    </row>
    <row r="365" spans="1:12" x14ac:dyDescent="0.2">
      <c r="A365" s="41"/>
      <c r="B365" s="2"/>
      <c r="E365" s="279"/>
      <c r="F365" s="280"/>
      <c r="G365" s="45"/>
      <c r="H365" s="45"/>
      <c r="I365" s="278"/>
      <c r="J365" s="45"/>
      <c r="K365" s="66"/>
      <c r="L365" s="66"/>
    </row>
    <row r="366" spans="1:12" x14ac:dyDescent="0.2">
      <c r="A366" s="41"/>
      <c r="B366" s="2"/>
      <c r="E366" s="279"/>
      <c r="F366" s="280"/>
      <c r="G366" s="45"/>
      <c r="H366" s="45"/>
      <c r="I366" s="278"/>
      <c r="J366" s="45"/>
      <c r="K366" s="66"/>
      <c r="L366" s="66"/>
    </row>
    <row r="367" spans="1:12" x14ac:dyDescent="0.2">
      <c r="A367" s="41"/>
      <c r="B367" s="2"/>
      <c r="E367" s="279"/>
      <c r="F367" s="280"/>
      <c r="G367" s="45"/>
      <c r="H367" s="45"/>
      <c r="I367" s="278"/>
      <c r="J367" s="45"/>
      <c r="K367" s="66"/>
      <c r="L367" s="66"/>
    </row>
    <row r="368" spans="1:12" x14ac:dyDescent="0.2">
      <c r="A368" s="41"/>
      <c r="B368" s="2"/>
      <c r="E368" s="279"/>
      <c r="F368" s="280"/>
      <c r="G368" s="45"/>
      <c r="H368" s="45"/>
      <c r="I368" s="278"/>
      <c r="J368" s="45"/>
      <c r="K368" s="66"/>
      <c r="L368" s="66"/>
    </row>
    <row r="369" spans="1:12" x14ac:dyDescent="0.2">
      <c r="A369" s="41"/>
      <c r="B369" s="2"/>
      <c r="E369" s="279"/>
      <c r="F369" s="280"/>
      <c r="G369" s="45"/>
      <c r="H369" s="45"/>
      <c r="I369" s="278"/>
      <c r="J369" s="45"/>
      <c r="K369" s="66"/>
      <c r="L369" s="66"/>
    </row>
    <row r="370" spans="1:12" x14ac:dyDescent="0.2">
      <c r="A370" s="41"/>
      <c r="B370" s="2"/>
      <c r="E370" s="279"/>
      <c r="F370" s="280"/>
      <c r="G370" s="45"/>
      <c r="H370" s="45"/>
      <c r="I370" s="278"/>
      <c r="J370" s="45"/>
      <c r="K370" s="66"/>
      <c r="L370" s="66"/>
    </row>
    <row r="371" spans="1:12" x14ac:dyDescent="0.2">
      <c r="A371" s="41"/>
      <c r="B371" s="2"/>
      <c r="E371" s="279"/>
      <c r="F371" s="280"/>
      <c r="G371" s="45"/>
      <c r="H371" s="45"/>
      <c r="I371" s="278"/>
      <c r="J371" s="45"/>
      <c r="K371" s="66"/>
      <c r="L371" s="66"/>
    </row>
    <row r="372" spans="1:12" x14ac:dyDescent="0.2">
      <c r="A372" s="41"/>
      <c r="B372" s="2"/>
      <c r="E372" s="279"/>
      <c r="F372" s="280"/>
      <c r="G372" s="45"/>
      <c r="H372" s="45"/>
      <c r="I372" s="278"/>
      <c r="J372" s="45"/>
      <c r="K372" s="66"/>
      <c r="L372" s="66"/>
    </row>
    <row r="373" spans="1:12" x14ac:dyDescent="0.2">
      <c r="A373" s="41"/>
      <c r="B373" s="2"/>
      <c r="E373" s="279"/>
      <c r="F373" s="280"/>
      <c r="G373" s="45"/>
      <c r="H373" s="45"/>
      <c r="I373" s="278"/>
      <c r="J373" s="45"/>
      <c r="K373" s="66"/>
      <c r="L373" s="66"/>
    </row>
    <row r="374" spans="1:12" x14ac:dyDescent="0.2">
      <c r="A374" s="41"/>
      <c r="B374" s="2"/>
      <c r="E374" s="279"/>
      <c r="F374" s="280"/>
      <c r="G374" s="45"/>
      <c r="H374" s="45"/>
      <c r="I374" s="278"/>
      <c r="J374" s="45"/>
      <c r="K374" s="66"/>
      <c r="L374" s="66"/>
    </row>
    <row r="375" spans="1:12" x14ac:dyDescent="0.2">
      <c r="A375" s="41"/>
      <c r="B375" s="2"/>
      <c r="E375" s="279"/>
      <c r="F375" s="280"/>
      <c r="G375" s="45"/>
      <c r="H375" s="45"/>
      <c r="I375" s="278"/>
      <c r="J375" s="45"/>
      <c r="K375" s="66"/>
      <c r="L375" s="66"/>
    </row>
    <row r="376" spans="1:12" x14ac:dyDescent="0.2">
      <c r="A376" s="41"/>
      <c r="B376" s="2"/>
      <c r="E376" s="279"/>
      <c r="F376" s="280"/>
      <c r="G376" s="45"/>
      <c r="H376" s="45"/>
      <c r="I376" s="278"/>
      <c r="J376" s="45"/>
      <c r="K376" s="66"/>
      <c r="L376" s="66"/>
    </row>
    <row r="377" spans="1:12" x14ac:dyDescent="0.2">
      <c r="A377" s="41"/>
      <c r="B377" s="2"/>
      <c r="E377" s="279"/>
      <c r="F377" s="280"/>
      <c r="G377" s="45"/>
      <c r="H377" s="45"/>
      <c r="I377" s="278"/>
      <c r="J377" s="45"/>
      <c r="K377" s="66"/>
      <c r="L377" s="66"/>
    </row>
    <row r="378" spans="1:12" x14ac:dyDescent="0.2">
      <c r="A378" s="41"/>
      <c r="B378" s="2"/>
      <c r="E378" s="279"/>
      <c r="F378" s="280"/>
      <c r="G378" s="45"/>
      <c r="H378" s="45"/>
      <c r="I378" s="278"/>
      <c r="J378" s="45"/>
      <c r="K378" s="66"/>
      <c r="L378" s="66"/>
    </row>
    <row r="379" spans="1:12" x14ac:dyDescent="0.2">
      <c r="A379" s="41"/>
      <c r="B379" s="2"/>
      <c r="E379" s="279"/>
      <c r="F379" s="280"/>
      <c r="G379" s="45"/>
      <c r="H379" s="45"/>
      <c r="I379" s="278"/>
      <c r="J379" s="45"/>
      <c r="K379" s="66"/>
      <c r="L379" s="66"/>
    </row>
    <row r="380" spans="1:12" x14ac:dyDescent="0.2">
      <c r="A380" s="41"/>
      <c r="B380" s="2"/>
      <c r="E380" s="279"/>
      <c r="F380" s="280"/>
      <c r="G380" s="45"/>
      <c r="H380" s="45"/>
      <c r="I380" s="278"/>
      <c r="J380" s="45"/>
      <c r="K380" s="66"/>
      <c r="L380" s="66"/>
    </row>
    <row r="381" spans="1:12" x14ac:dyDescent="0.2">
      <c r="A381" s="41"/>
      <c r="B381" s="2"/>
      <c r="E381" s="279"/>
      <c r="F381" s="280"/>
      <c r="G381" s="45"/>
      <c r="H381" s="45"/>
      <c r="I381" s="278"/>
      <c r="J381" s="45"/>
      <c r="K381" s="66"/>
      <c r="L381" s="66"/>
    </row>
    <row r="382" spans="1:12" x14ac:dyDescent="0.2">
      <c r="A382" s="41"/>
      <c r="B382" s="2"/>
      <c r="E382" s="279"/>
      <c r="F382" s="280"/>
      <c r="G382" s="45"/>
      <c r="H382" s="45"/>
      <c r="I382" s="278"/>
      <c r="J382" s="45"/>
      <c r="K382" s="66"/>
      <c r="L382" s="66"/>
    </row>
    <row r="383" spans="1:12" x14ac:dyDescent="0.2">
      <c r="A383" s="41"/>
      <c r="B383" s="2"/>
      <c r="E383" s="279"/>
      <c r="F383" s="280"/>
      <c r="G383" s="45"/>
      <c r="H383" s="45"/>
      <c r="I383" s="278"/>
      <c r="J383" s="45"/>
      <c r="K383" s="66"/>
      <c r="L383" s="66"/>
    </row>
    <row r="384" spans="1:12" x14ac:dyDescent="0.2">
      <c r="A384" s="41"/>
      <c r="B384" s="2"/>
      <c r="E384" s="279"/>
      <c r="F384" s="280"/>
      <c r="G384" s="45"/>
      <c r="H384" s="45"/>
      <c r="I384" s="278"/>
      <c r="J384" s="45"/>
      <c r="K384" s="66"/>
      <c r="L384" s="66"/>
    </row>
    <row r="385" spans="1:12" x14ac:dyDescent="0.2">
      <c r="A385" s="41"/>
      <c r="B385" s="2"/>
      <c r="E385" s="279"/>
      <c r="F385" s="280"/>
      <c r="G385" s="45"/>
      <c r="H385" s="45"/>
      <c r="I385" s="278"/>
      <c r="J385" s="45"/>
      <c r="K385" s="66"/>
      <c r="L385" s="66"/>
    </row>
    <row r="386" spans="1:12" x14ac:dyDescent="0.2">
      <c r="A386" s="41"/>
      <c r="B386" s="2"/>
      <c r="E386" s="279"/>
      <c r="F386" s="280"/>
      <c r="G386" s="45"/>
      <c r="H386" s="45"/>
      <c r="I386" s="278"/>
      <c r="J386" s="45"/>
      <c r="K386" s="66"/>
      <c r="L386" s="66"/>
    </row>
    <row r="387" spans="1:12" x14ac:dyDescent="0.2">
      <c r="A387" s="41"/>
      <c r="B387" s="2"/>
      <c r="E387" s="279"/>
      <c r="F387" s="280"/>
      <c r="G387" s="45"/>
      <c r="H387" s="45"/>
      <c r="I387" s="278"/>
      <c r="J387" s="45"/>
      <c r="K387" s="66"/>
      <c r="L387" s="66"/>
    </row>
    <row r="388" spans="1:12" x14ac:dyDescent="0.2">
      <c r="A388" s="41"/>
      <c r="B388" s="2"/>
      <c r="E388" s="279"/>
      <c r="F388" s="280"/>
      <c r="G388" s="45"/>
      <c r="H388" s="45"/>
      <c r="I388" s="278"/>
      <c r="J388" s="45"/>
      <c r="K388" s="66"/>
      <c r="L388" s="66"/>
    </row>
    <row r="389" spans="1:12" x14ac:dyDescent="0.2">
      <c r="A389" s="41"/>
      <c r="B389" s="2"/>
      <c r="E389" s="279"/>
      <c r="F389" s="280"/>
      <c r="G389" s="45"/>
      <c r="H389" s="45"/>
      <c r="I389" s="278"/>
      <c r="J389" s="45"/>
      <c r="K389" s="66"/>
      <c r="L389" s="66"/>
    </row>
    <row r="390" spans="1:12" x14ac:dyDescent="0.2">
      <c r="A390" s="41"/>
      <c r="B390" s="2"/>
      <c r="E390" s="279"/>
      <c r="F390" s="280"/>
      <c r="G390" s="45"/>
      <c r="H390" s="45"/>
      <c r="I390" s="278"/>
      <c r="J390" s="45"/>
      <c r="K390" s="66"/>
      <c r="L390" s="66"/>
    </row>
    <row r="391" spans="1:12" x14ac:dyDescent="0.2">
      <c r="A391" s="41"/>
      <c r="B391" s="2"/>
      <c r="E391" s="279"/>
      <c r="F391" s="280"/>
      <c r="G391" s="45"/>
      <c r="H391" s="45"/>
      <c r="I391" s="278"/>
      <c r="J391" s="45"/>
      <c r="K391" s="66"/>
      <c r="L391" s="66"/>
    </row>
    <row r="392" spans="1:12" x14ac:dyDescent="0.2">
      <c r="A392" s="41"/>
      <c r="B392" s="2"/>
      <c r="E392" s="279"/>
      <c r="F392" s="280"/>
      <c r="G392" s="45"/>
      <c r="H392" s="45"/>
      <c r="I392" s="278"/>
      <c r="J392" s="45"/>
      <c r="K392" s="66"/>
      <c r="L392" s="66"/>
    </row>
    <row r="393" spans="1:12" x14ac:dyDescent="0.2">
      <c r="A393" s="41"/>
      <c r="B393" s="2"/>
      <c r="E393" s="279"/>
      <c r="F393" s="280"/>
      <c r="G393" s="45"/>
      <c r="H393" s="45"/>
      <c r="I393" s="278"/>
      <c r="J393" s="45"/>
      <c r="K393" s="66"/>
      <c r="L393" s="66"/>
    </row>
    <row r="394" spans="1:12" x14ac:dyDescent="0.2">
      <c r="A394" s="41"/>
      <c r="B394" s="2"/>
      <c r="E394" s="279"/>
      <c r="F394" s="280"/>
      <c r="G394" s="45"/>
      <c r="H394" s="45"/>
      <c r="I394" s="278"/>
      <c r="J394" s="45"/>
      <c r="K394" s="66"/>
      <c r="L394" s="66"/>
    </row>
    <row r="395" spans="1:12" x14ac:dyDescent="0.2">
      <c r="A395" s="41"/>
      <c r="B395" s="2"/>
      <c r="E395" s="279"/>
      <c r="F395" s="280"/>
      <c r="G395" s="45"/>
      <c r="H395" s="45"/>
      <c r="I395" s="278"/>
      <c r="J395" s="45"/>
      <c r="K395" s="66"/>
      <c r="L395" s="66"/>
    </row>
    <row r="396" spans="1:12" x14ac:dyDescent="0.2">
      <c r="A396" s="41"/>
      <c r="B396" s="2"/>
      <c r="E396" s="279"/>
      <c r="F396" s="280"/>
      <c r="G396" s="45"/>
      <c r="H396" s="45"/>
      <c r="I396" s="278"/>
      <c r="J396" s="45"/>
      <c r="K396" s="66"/>
      <c r="L396" s="66"/>
    </row>
    <row r="397" spans="1:12" x14ac:dyDescent="0.2">
      <c r="A397" s="41"/>
      <c r="B397" s="2"/>
      <c r="E397" s="279"/>
      <c r="F397" s="280"/>
      <c r="G397" s="45"/>
      <c r="H397" s="45"/>
      <c r="I397" s="278"/>
      <c r="J397" s="45"/>
      <c r="K397" s="66"/>
      <c r="L397" s="66"/>
    </row>
    <row r="398" spans="1:12" x14ac:dyDescent="0.2">
      <c r="A398" s="41"/>
      <c r="B398" s="2"/>
      <c r="E398" s="279"/>
      <c r="F398" s="280"/>
      <c r="G398" s="45"/>
      <c r="H398" s="45"/>
      <c r="I398" s="278"/>
      <c r="J398" s="45"/>
      <c r="K398" s="66"/>
      <c r="L398" s="66"/>
    </row>
    <row r="399" spans="1:12" x14ac:dyDescent="0.2">
      <c r="A399" s="41"/>
      <c r="B399" s="2"/>
      <c r="E399" s="279"/>
      <c r="F399" s="280"/>
      <c r="G399" s="45"/>
      <c r="H399" s="45"/>
      <c r="I399" s="278"/>
      <c r="J399" s="45"/>
      <c r="K399" s="66"/>
      <c r="L399" s="66"/>
    </row>
    <row r="400" spans="1:12" x14ac:dyDescent="0.2">
      <c r="A400" s="41"/>
      <c r="B400" s="2"/>
      <c r="E400" s="279"/>
      <c r="F400" s="280"/>
      <c r="G400" s="45"/>
      <c r="H400" s="45"/>
      <c r="I400" s="278"/>
      <c r="J400" s="45"/>
      <c r="K400" s="66"/>
      <c r="L400" s="66"/>
    </row>
    <row r="401" spans="1:12" x14ac:dyDescent="0.2">
      <c r="A401" s="41"/>
      <c r="B401" s="2"/>
      <c r="E401" s="279"/>
      <c r="F401" s="280"/>
      <c r="G401" s="45"/>
      <c r="H401" s="45"/>
      <c r="I401" s="278"/>
      <c r="J401" s="45"/>
      <c r="K401" s="66"/>
      <c r="L401" s="66"/>
    </row>
    <row r="402" spans="1:12" x14ac:dyDescent="0.2">
      <c r="A402" s="41"/>
      <c r="B402" s="2"/>
      <c r="E402" s="279"/>
      <c r="F402" s="280"/>
      <c r="G402" s="45"/>
      <c r="H402" s="45"/>
      <c r="I402" s="278"/>
      <c r="J402" s="45"/>
      <c r="K402" s="66"/>
      <c r="L402" s="66"/>
    </row>
    <row r="403" spans="1:12" x14ac:dyDescent="0.2">
      <c r="A403" s="41"/>
      <c r="B403" s="2"/>
      <c r="E403" s="279"/>
      <c r="F403" s="280"/>
      <c r="G403" s="45"/>
      <c r="H403" s="45"/>
      <c r="I403" s="278"/>
      <c r="J403" s="45"/>
      <c r="K403" s="66"/>
      <c r="L403" s="66"/>
    </row>
    <row r="404" spans="1:12" x14ac:dyDescent="0.2">
      <c r="A404" s="41"/>
      <c r="B404" s="2"/>
      <c r="E404" s="279"/>
      <c r="F404" s="280"/>
      <c r="G404" s="45"/>
      <c r="H404" s="45"/>
      <c r="I404" s="278"/>
      <c r="J404" s="45"/>
      <c r="K404" s="66"/>
      <c r="L404" s="66"/>
    </row>
    <row r="405" spans="1:12" x14ac:dyDescent="0.2">
      <c r="A405" s="41"/>
      <c r="B405" s="2"/>
      <c r="E405" s="279"/>
      <c r="F405" s="280"/>
      <c r="G405" s="45"/>
      <c r="H405" s="45"/>
      <c r="I405" s="278"/>
      <c r="J405" s="45"/>
      <c r="K405" s="66"/>
      <c r="L405" s="66"/>
    </row>
    <row r="406" spans="1:12" x14ac:dyDescent="0.2">
      <c r="A406" s="41"/>
      <c r="B406" s="2"/>
      <c r="E406" s="279"/>
      <c r="F406" s="280"/>
      <c r="G406" s="45"/>
      <c r="H406" s="45"/>
      <c r="I406" s="278"/>
      <c r="J406" s="45"/>
      <c r="K406" s="66"/>
      <c r="L406" s="66"/>
    </row>
    <row r="407" spans="1:12" x14ac:dyDescent="0.2">
      <c r="A407" s="41"/>
      <c r="B407" s="2"/>
      <c r="E407" s="279"/>
      <c r="F407" s="280"/>
      <c r="G407" s="45"/>
      <c r="H407" s="45"/>
      <c r="I407" s="278"/>
      <c r="J407" s="45"/>
      <c r="K407" s="66"/>
      <c r="L407" s="66"/>
    </row>
    <row r="408" spans="1:12" x14ac:dyDescent="0.2">
      <c r="A408" s="41"/>
      <c r="B408" s="2"/>
      <c r="E408" s="279"/>
      <c r="F408" s="280"/>
      <c r="G408" s="45"/>
      <c r="H408" s="45"/>
      <c r="I408" s="278"/>
      <c r="J408" s="45"/>
      <c r="K408" s="66"/>
      <c r="L408" s="66"/>
    </row>
    <row r="409" spans="1:12" x14ac:dyDescent="0.2">
      <c r="A409" s="41"/>
      <c r="B409" s="2"/>
      <c r="E409" s="279"/>
      <c r="F409" s="280"/>
      <c r="G409" s="45"/>
      <c r="H409" s="45"/>
      <c r="I409" s="278"/>
      <c r="J409" s="45"/>
      <c r="K409" s="66"/>
      <c r="L409" s="66"/>
    </row>
    <row r="410" spans="1:12" x14ac:dyDescent="0.2">
      <c r="A410" s="41"/>
      <c r="B410" s="2"/>
      <c r="E410" s="279"/>
      <c r="F410" s="280"/>
      <c r="G410" s="45"/>
      <c r="H410" s="45"/>
      <c r="I410" s="278"/>
      <c r="J410" s="45"/>
      <c r="K410" s="66"/>
      <c r="L410" s="66"/>
    </row>
    <row r="411" spans="1:12" x14ac:dyDescent="0.2">
      <c r="A411" s="41"/>
      <c r="B411" s="2"/>
      <c r="E411" s="279"/>
      <c r="F411" s="280"/>
      <c r="G411" s="45"/>
      <c r="H411" s="45"/>
      <c r="I411" s="278"/>
      <c r="J411" s="45"/>
      <c r="K411" s="66"/>
      <c r="L411" s="66"/>
    </row>
    <row r="412" spans="1:12" x14ac:dyDescent="0.2">
      <c r="A412" s="41"/>
      <c r="B412" s="2"/>
      <c r="E412" s="279"/>
      <c r="F412" s="280"/>
      <c r="G412" s="45"/>
      <c r="H412" s="45"/>
      <c r="I412" s="278"/>
      <c r="J412" s="45"/>
      <c r="K412" s="66"/>
      <c r="L412" s="66"/>
    </row>
    <row r="413" spans="1:12" x14ac:dyDescent="0.2">
      <c r="A413" s="41"/>
      <c r="B413" s="2"/>
      <c r="E413" s="279"/>
      <c r="F413" s="280"/>
      <c r="G413" s="45"/>
      <c r="H413" s="45"/>
      <c r="I413" s="278"/>
      <c r="J413" s="45"/>
      <c r="K413" s="66"/>
      <c r="L413" s="66"/>
    </row>
    <row r="414" spans="1:12" x14ac:dyDescent="0.2">
      <c r="A414" s="41"/>
      <c r="B414" s="2"/>
      <c r="E414" s="279"/>
      <c r="F414" s="280"/>
      <c r="G414" s="45"/>
      <c r="H414" s="45"/>
      <c r="I414" s="278"/>
      <c r="J414" s="45"/>
      <c r="K414" s="66"/>
      <c r="L414" s="66"/>
    </row>
    <row r="415" spans="1:12" x14ac:dyDescent="0.2">
      <c r="A415" s="41"/>
      <c r="B415" s="2"/>
      <c r="E415" s="279"/>
      <c r="F415" s="280"/>
      <c r="G415" s="45"/>
      <c r="H415" s="45"/>
      <c r="I415" s="278"/>
      <c r="J415" s="45"/>
      <c r="K415" s="66"/>
      <c r="L415" s="66"/>
    </row>
    <row r="416" spans="1:12" x14ac:dyDescent="0.2">
      <c r="A416" s="41"/>
      <c r="B416" s="2"/>
      <c r="E416" s="279"/>
      <c r="F416" s="280"/>
      <c r="G416" s="45"/>
      <c r="H416" s="45"/>
      <c r="I416" s="278"/>
      <c r="J416" s="45"/>
      <c r="K416" s="66"/>
      <c r="L416" s="66"/>
    </row>
    <row r="417" spans="1:12" x14ac:dyDescent="0.2">
      <c r="A417" s="41"/>
      <c r="B417" s="2"/>
      <c r="E417" s="279"/>
      <c r="F417" s="280"/>
      <c r="G417" s="45"/>
      <c r="H417" s="45"/>
      <c r="I417" s="278"/>
      <c r="J417" s="45"/>
      <c r="K417" s="66"/>
      <c r="L417" s="66"/>
    </row>
    <row r="418" spans="1:12" x14ac:dyDescent="0.2">
      <c r="A418" s="41"/>
      <c r="B418" s="2"/>
      <c r="E418" s="279"/>
      <c r="F418" s="280"/>
      <c r="G418" s="45"/>
      <c r="H418" s="45"/>
      <c r="I418" s="278"/>
      <c r="J418" s="45"/>
      <c r="K418" s="66"/>
      <c r="L418" s="66"/>
    </row>
    <row r="419" spans="1:12" x14ac:dyDescent="0.2">
      <c r="A419" s="41"/>
      <c r="B419" s="2"/>
      <c r="E419" s="279"/>
      <c r="F419" s="280"/>
      <c r="G419" s="45"/>
      <c r="H419" s="45"/>
      <c r="I419" s="278"/>
      <c r="J419" s="45"/>
      <c r="K419" s="66"/>
      <c r="L419" s="66"/>
    </row>
    <row r="420" spans="1:12" x14ac:dyDescent="0.2">
      <c r="A420" s="41"/>
      <c r="B420" s="2"/>
      <c r="E420" s="279"/>
      <c r="F420" s="280"/>
      <c r="G420" s="45"/>
      <c r="H420" s="45"/>
      <c r="I420" s="278"/>
      <c r="J420" s="45"/>
      <c r="K420" s="66"/>
      <c r="L420" s="66"/>
    </row>
    <row r="421" spans="1:12" x14ac:dyDescent="0.2">
      <c r="A421" s="41"/>
      <c r="B421" s="2"/>
      <c r="E421" s="279"/>
      <c r="F421" s="280"/>
      <c r="G421" s="45"/>
      <c r="H421" s="45"/>
      <c r="I421" s="278"/>
      <c r="J421" s="45"/>
      <c r="K421" s="66"/>
      <c r="L421" s="66"/>
    </row>
    <row r="422" spans="1:12" x14ac:dyDescent="0.2">
      <c r="A422" s="41"/>
      <c r="B422" s="2"/>
      <c r="E422" s="279"/>
      <c r="F422" s="280"/>
      <c r="G422" s="45"/>
      <c r="H422" s="45"/>
      <c r="I422" s="278"/>
      <c r="J422" s="45"/>
      <c r="K422" s="66"/>
      <c r="L422" s="66"/>
    </row>
    <row r="423" spans="1:12" x14ac:dyDescent="0.2">
      <c r="A423" s="41"/>
      <c r="B423" s="2"/>
      <c r="E423" s="279"/>
      <c r="F423" s="280"/>
      <c r="G423" s="45"/>
      <c r="H423" s="45"/>
      <c r="I423" s="278"/>
      <c r="J423" s="45"/>
      <c r="K423" s="66"/>
      <c r="L423" s="66"/>
    </row>
    <row r="424" spans="1:12" x14ac:dyDescent="0.2">
      <c r="A424" s="41"/>
      <c r="B424" s="2"/>
      <c r="E424" s="279"/>
      <c r="F424" s="280"/>
      <c r="G424" s="45"/>
      <c r="H424" s="45"/>
      <c r="I424" s="278"/>
      <c r="J424" s="45"/>
      <c r="K424" s="66"/>
      <c r="L424" s="66"/>
    </row>
    <row r="425" spans="1:12" x14ac:dyDescent="0.2">
      <c r="A425" s="41"/>
      <c r="B425" s="2"/>
      <c r="E425" s="279"/>
      <c r="F425" s="280"/>
      <c r="G425" s="45"/>
      <c r="H425" s="45"/>
      <c r="I425" s="278"/>
      <c r="J425" s="45"/>
      <c r="K425" s="66"/>
      <c r="L425" s="66"/>
    </row>
    <row r="426" spans="1:12" x14ac:dyDescent="0.2">
      <c r="A426" s="41"/>
      <c r="B426" s="2"/>
      <c r="E426" s="279"/>
      <c r="F426" s="280"/>
      <c r="G426" s="45"/>
      <c r="H426" s="45"/>
      <c r="I426" s="278"/>
      <c r="J426" s="45"/>
      <c r="K426" s="66"/>
      <c r="L426" s="66"/>
    </row>
    <row r="427" spans="1:12" x14ac:dyDescent="0.2">
      <c r="A427" s="41"/>
      <c r="B427" s="2"/>
      <c r="E427" s="279"/>
      <c r="F427" s="280"/>
      <c r="G427" s="45"/>
      <c r="H427" s="45"/>
      <c r="I427" s="278"/>
      <c r="J427" s="45"/>
      <c r="K427" s="66"/>
      <c r="L427" s="66"/>
    </row>
    <row r="428" spans="1:12" x14ac:dyDescent="0.2">
      <c r="A428" s="41"/>
      <c r="B428" s="2"/>
      <c r="E428" s="279"/>
      <c r="F428" s="280"/>
      <c r="G428" s="45"/>
      <c r="H428" s="45"/>
      <c r="I428" s="278"/>
      <c r="J428" s="45"/>
      <c r="K428" s="66"/>
      <c r="L428" s="66"/>
    </row>
    <row r="429" spans="1:12" x14ac:dyDescent="0.2">
      <c r="A429" s="41"/>
      <c r="B429" s="2"/>
      <c r="E429" s="279"/>
      <c r="F429" s="280"/>
      <c r="G429" s="45"/>
      <c r="H429" s="45"/>
      <c r="I429" s="278"/>
      <c r="J429" s="45"/>
      <c r="K429" s="66"/>
      <c r="L429" s="66"/>
    </row>
    <row r="430" spans="1:12" x14ac:dyDescent="0.2">
      <c r="A430" s="41"/>
      <c r="B430" s="2"/>
      <c r="E430" s="279"/>
      <c r="F430" s="280"/>
      <c r="G430" s="45"/>
      <c r="H430" s="45"/>
      <c r="I430" s="278"/>
      <c r="J430" s="45"/>
      <c r="K430" s="66"/>
      <c r="L430" s="66"/>
    </row>
    <row r="431" spans="1:12" x14ac:dyDescent="0.2">
      <c r="A431" s="41"/>
      <c r="B431" s="2"/>
      <c r="E431" s="279"/>
      <c r="F431" s="280"/>
      <c r="G431" s="45"/>
      <c r="H431" s="45"/>
      <c r="I431" s="278"/>
      <c r="J431" s="45"/>
      <c r="K431" s="66"/>
      <c r="L431" s="66"/>
    </row>
    <row r="432" spans="1:12" x14ac:dyDescent="0.2">
      <c r="A432" s="41"/>
      <c r="B432" s="2"/>
      <c r="E432" s="279"/>
      <c r="F432" s="280"/>
      <c r="G432" s="45"/>
      <c r="H432" s="45"/>
      <c r="I432" s="278"/>
      <c r="J432" s="45"/>
      <c r="K432" s="66"/>
      <c r="L432" s="66"/>
    </row>
    <row r="433" spans="1:12" x14ac:dyDescent="0.2">
      <c r="A433" s="41"/>
      <c r="B433" s="2"/>
      <c r="E433" s="279"/>
      <c r="F433" s="280"/>
      <c r="G433" s="45"/>
      <c r="H433" s="45"/>
      <c r="I433" s="278"/>
      <c r="J433" s="45"/>
      <c r="K433" s="66"/>
      <c r="L433" s="66"/>
    </row>
    <row r="434" spans="1:12" x14ac:dyDescent="0.2">
      <c r="A434" s="41"/>
      <c r="B434" s="2"/>
      <c r="E434" s="279"/>
      <c r="F434" s="280"/>
      <c r="G434" s="45"/>
      <c r="H434" s="45"/>
      <c r="I434" s="278"/>
      <c r="J434" s="45"/>
      <c r="K434" s="66"/>
      <c r="L434" s="66"/>
    </row>
    <row r="435" spans="1:12" x14ac:dyDescent="0.2">
      <c r="A435" s="41"/>
      <c r="B435" s="2"/>
      <c r="E435" s="279"/>
      <c r="F435" s="280"/>
      <c r="G435" s="45"/>
      <c r="H435" s="45"/>
      <c r="I435" s="278"/>
      <c r="J435" s="45"/>
      <c r="K435" s="66"/>
      <c r="L435" s="66"/>
    </row>
    <row r="436" spans="1:12" x14ac:dyDescent="0.2">
      <c r="A436" s="41"/>
      <c r="B436" s="2"/>
      <c r="E436" s="279"/>
      <c r="F436" s="280"/>
      <c r="G436" s="45"/>
      <c r="H436" s="45"/>
      <c r="I436" s="278"/>
      <c r="J436" s="45"/>
      <c r="K436" s="66"/>
      <c r="L436" s="66"/>
    </row>
    <row r="437" spans="1:12" x14ac:dyDescent="0.2">
      <c r="A437" s="41"/>
      <c r="B437" s="2"/>
      <c r="E437" s="279"/>
      <c r="F437" s="280"/>
      <c r="G437" s="45"/>
      <c r="H437" s="45"/>
      <c r="I437" s="278"/>
      <c r="J437" s="45"/>
      <c r="K437" s="66"/>
      <c r="L437" s="66"/>
    </row>
    <row r="438" spans="1:12" x14ac:dyDescent="0.2">
      <c r="A438" s="41"/>
      <c r="B438" s="2"/>
      <c r="E438" s="279"/>
      <c r="F438" s="280"/>
      <c r="G438" s="45"/>
      <c r="H438" s="45"/>
      <c r="I438" s="278"/>
      <c r="J438" s="45"/>
      <c r="K438" s="66"/>
      <c r="L438" s="66"/>
    </row>
    <row r="439" spans="1:12" x14ac:dyDescent="0.2">
      <c r="A439" s="41"/>
      <c r="B439" s="2"/>
      <c r="E439" s="279"/>
      <c r="F439" s="280"/>
      <c r="G439" s="45"/>
      <c r="H439" s="45"/>
      <c r="I439" s="278"/>
      <c r="J439" s="45"/>
      <c r="K439" s="66"/>
      <c r="L439" s="66"/>
    </row>
    <row r="440" spans="1:12" x14ac:dyDescent="0.2">
      <c r="A440" s="41"/>
      <c r="B440" s="2"/>
      <c r="E440" s="279"/>
      <c r="F440" s="280"/>
      <c r="G440" s="45"/>
      <c r="H440" s="45"/>
      <c r="I440" s="278"/>
      <c r="J440" s="45"/>
      <c r="K440" s="66"/>
      <c r="L440" s="66"/>
    </row>
    <row r="441" spans="1:12" x14ac:dyDescent="0.2">
      <c r="A441" s="41"/>
      <c r="B441" s="2"/>
      <c r="E441" s="279"/>
      <c r="F441" s="280"/>
      <c r="G441" s="45"/>
      <c r="H441" s="45"/>
      <c r="I441" s="278"/>
      <c r="J441" s="45"/>
      <c r="K441" s="66"/>
      <c r="L441" s="66"/>
    </row>
    <row r="442" spans="1:12" x14ac:dyDescent="0.2">
      <c r="A442" s="41"/>
      <c r="B442" s="2"/>
      <c r="E442" s="279"/>
      <c r="F442" s="280"/>
      <c r="G442" s="45"/>
      <c r="H442" s="45"/>
      <c r="I442" s="278"/>
      <c r="J442" s="45"/>
      <c r="K442" s="66"/>
      <c r="L442" s="66"/>
    </row>
    <row r="443" spans="1:12" x14ac:dyDescent="0.2">
      <c r="A443" s="41"/>
      <c r="B443" s="2"/>
      <c r="E443" s="279"/>
      <c r="F443" s="280"/>
      <c r="G443" s="45"/>
      <c r="H443" s="45"/>
      <c r="I443" s="278"/>
      <c r="J443" s="45"/>
      <c r="K443" s="66"/>
      <c r="L443" s="66"/>
    </row>
    <row r="444" spans="1:12" x14ac:dyDescent="0.2">
      <c r="A444" s="41"/>
      <c r="B444" s="2"/>
      <c r="E444" s="279"/>
      <c r="F444" s="280"/>
      <c r="G444" s="45"/>
      <c r="H444" s="45"/>
      <c r="I444" s="278"/>
      <c r="J444" s="45"/>
      <c r="K444" s="66"/>
      <c r="L444" s="66"/>
    </row>
    <row r="445" spans="1:12" x14ac:dyDescent="0.2">
      <c r="A445" s="41"/>
      <c r="B445" s="2"/>
      <c r="E445" s="279"/>
      <c r="F445" s="280"/>
      <c r="G445" s="45"/>
      <c r="H445" s="45"/>
      <c r="I445" s="278"/>
      <c r="J445" s="45"/>
      <c r="K445" s="66"/>
      <c r="L445" s="66"/>
    </row>
    <row r="446" spans="1:12" x14ac:dyDescent="0.2">
      <c r="A446" s="41"/>
      <c r="B446" s="2"/>
      <c r="E446" s="279"/>
      <c r="F446" s="280"/>
      <c r="G446" s="45"/>
      <c r="H446" s="45"/>
      <c r="I446" s="278"/>
      <c r="J446" s="45"/>
      <c r="K446" s="66"/>
      <c r="L446" s="66"/>
    </row>
    <row r="447" spans="1:12" x14ac:dyDescent="0.2">
      <c r="A447" s="41"/>
      <c r="B447" s="2"/>
      <c r="E447" s="279"/>
      <c r="F447" s="280"/>
      <c r="G447" s="45"/>
      <c r="H447" s="45"/>
      <c r="I447" s="278"/>
      <c r="J447" s="45"/>
      <c r="K447" s="66"/>
      <c r="L447" s="66"/>
    </row>
    <row r="448" spans="1:12" x14ac:dyDescent="0.2">
      <c r="A448" s="41"/>
      <c r="B448" s="2"/>
      <c r="E448" s="279"/>
      <c r="F448" s="280"/>
      <c r="G448" s="45"/>
      <c r="H448" s="45"/>
      <c r="I448" s="278"/>
      <c r="J448" s="45"/>
      <c r="K448" s="66"/>
      <c r="L448" s="66"/>
    </row>
    <row r="449" spans="1:12" x14ac:dyDescent="0.2">
      <c r="A449" s="41"/>
      <c r="B449" s="2"/>
      <c r="E449" s="279"/>
      <c r="F449" s="280"/>
      <c r="G449" s="45"/>
      <c r="H449" s="45"/>
      <c r="I449" s="278"/>
      <c r="J449" s="45"/>
      <c r="K449" s="66"/>
      <c r="L449" s="66"/>
    </row>
    <row r="450" spans="1:12" x14ac:dyDescent="0.2">
      <c r="A450" s="41"/>
      <c r="B450" s="2"/>
      <c r="E450" s="279"/>
      <c r="F450" s="280"/>
      <c r="G450" s="45"/>
      <c r="H450" s="45"/>
      <c r="I450" s="278"/>
      <c r="J450" s="45"/>
      <c r="K450" s="66"/>
      <c r="L450" s="66"/>
    </row>
    <row r="451" spans="1:12" x14ac:dyDescent="0.2">
      <c r="A451" s="41"/>
      <c r="B451" s="2"/>
      <c r="E451" s="279"/>
      <c r="F451" s="280"/>
      <c r="G451" s="45"/>
      <c r="H451" s="45"/>
      <c r="I451" s="278"/>
      <c r="J451" s="45"/>
      <c r="K451" s="66"/>
      <c r="L451" s="66"/>
    </row>
    <row r="452" spans="1:12" x14ac:dyDescent="0.2">
      <c r="A452" s="41"/>
      <c r="B452" s="2"/>
      <c r="E452" s="279"/>
      <c r="F452" s="280"/>
      <c r="G452" s="45"/>
      <c r="H452" s="45"/>
      <c r="I452" s="278"/>
      <c r="J452" s="45"/>
      <c r="K452" s="66"/>
      <c r="L452" s="66"/>
    </row>
    <row r="453" spans="1:12" x14ac:dyDescent="0.2">
      <c r="A453" s="41"/>
      <c r="B453" s="2"/>
      <c r="E453" s="279"/>
      <c r="F453" s="280"/>
      <c r="G453" s="45"/>
      <c r="H453" s="45"/>
      <c r="I453" s="278"/>
      <c r="J453" s="45"/>
      <c r="K453" s="66"/>
      <c r="L453" s="66"/>
    </row>
    <row r="454" spans="1:12" x14ac:dyDescent="0.2">
      <c r="A454" s="41"/>
      <c r="B454" s="2"/>
      <c r="E454" s="279"/>
      <c r="F454" s="280"/>
      <c r="G454" s="45"/>
      <c r="H454" s="45"/>
      <c r="I454" s="278"/>
      <c r="J454" s="45"/>
      <c r="K454" s="66"/>
      <c r="L454" s="66"/>
    </row>
    <row r="455" spans="1:12" x14ac:dyDescent="0.2">
      <c r="A455" s="41"/>
      <c r="B455" s="2"/>
      <c r="E455" s="279"/>
      <c r="F455" s="280"/>
      <c r="G455" s="45"/>
      <c r="H455" s="45"/>
      <c r="I455" s="278"/>
      <c r="J455" s="45"/>
      <c r="K455" s="66"/>
      <c r="L455" s="66"/>
    </row>
    <row r="456" spans="1:12" x14ac:dyDescent="0.2">
      <c r="A456" s="41"/>
      <c r="B456" s="2"/>
      <c r="E456" s="279"/>
      <c r="F456" s="280"/>
      <c r="G456" s="45"/>
      <c r="H456" s="45"/>
      <c r="I456" s="278"/>
      <c r="J456" s="45"/>
      <c r="K456" s="66"/>
      <c r="L456" s="66"/>
    </row>
    <row r="457" spans="1:12" x14ac:dyDescent="0.2">
      <c r="A457" s="41"/>
      <c r="B457" s="2"/>
      <c r="E457" s="279"/>
      <c r="F457" s="280"/>
      <c r="G457" s="45"/>
      <c r="H457" s="45"/>
      <c r="I457" s="278"/>
      <c r="J457" s="45"/>
      <c r="K457" s="66"/>
      <c r="L457" s="66"/>
    </row>
    <row r="458" spans="1:12" x14ac:dyDescent="0.2">
      <c r="A458" s="41"/>
      <c r="B458" s="2"/>
      <c r="E458" s="279"/>
      <c r="F458" s="280"/>
      <c r="G458" s="45"/>
      <c r="H458" s="45"/>
      <c r="I458" s="278"/>
      <c r="J458" s="45"/>
      <c r="K458" s="66"/>
      <c r="L458" s="66"/>
    </row>
    <row r="459" spans="1:12" x14ac:dyDescent="0.2">
      <c r="A459" s="41"/>
      <c r="B459" s="2"/>
      <c r="E459" s="279"/>
      <c r="F459" s="280"/>
      <c r="G459" s="45"/>
      <c r="H459" s="45"/>
      <c r="I459" s="278"/>
      <c r="J459" s="45"/>
      <c r="K459" s="66"/>
      <c r="L459" s="66"/>
    </row>
    <row r="460" spans="1:12" x14ac:dyDescent="0.2">
      <c r="A460" s="41"/>
      <c r="B460" s="2"/>
      <c r="E460" s="279"/>
      <c r="F460" s="280"/>
      <c r="G460" s="45"/>
      <c r="H460" s="45"/>
      <c r="I460" s="278"/>
      <c r="J460" s="45"/>
      <c r="K460" s="66"/>
      <c r="L460" s="66"/>
    </row>
    <row r="461" spans="1:12" x14ac:dyDescent="0.2">
      <c r="A461" s="41"/>
      <c r="B461" s="2"/>
      <c r="E461" s="279"/>
      <c r="F461" s="280"/>
      <c r="G461" s="45"/>
      <c r="H461" s="45"/>
      <c r="I461" s="278"/>
      <c r="J461" s="45"/>
      <c r="K461" s="66"/>
      <c r="L461" s="66"/>
    </row>
    <row r="462" spans="1:12" x14ac:dyDescent="0.2">
      <c r="A462" s="41"/>
      <c r="B462" s="2"/>
      <c r="E462" s="279"/>
      <c r="F462" s="280"/>
      <c r="G462" s="45"/>
      <c r="H462" s="45"/>
      <c r="I462" s="278"/>
      <c r="J462" s="45"/>
      <c r="K462" s="66"/>
      <c r="L462" s="66"/>
    </row>
    <row r="463" spans="1:12" x14ac:dyDescent="0.2">
      <c r="A463" s="41"/>
      <c r="B463" s="2"/>
      <c r="E463" s="279"/>
      <c r="F463" s="280"/>
      <c r="G463" s="45"/>
      <c r="H463" s="45"/>
      <c r="I463" s="278"/>
      <c r="J463" s="45"/>
      <c r="K463" s="66"/>
      <c r="L463" s="66"/>
    </row>
    <row r="464" spans="1:12" x14ac:dyDescent="0.2">
      <c r="A464" s="41"/>
      <c r="B464" s="2"/>
      <c r="E464" s="279"/>
      <c r="F464" s="280"/>
      <c r="G464" s="45"/>
      <c r="H464" s="45"/>
      <c r="I464" s="278"/>
      <c r="J464" s="45"/>
      <c r="K464" s="66"/>
      <c r="L464" s="66"/>
    </row>
    <row r="465" spans="1:12" x14ac:dyDescent="0.2">
      <c r="A465" s="41"/>
      <c r="B465" s="2"/>
      <c r="E465" s="279"/>
      <c r="F465" s="280"/>
      <c r="G465" s="45"/>
      <c r="H465" s="45"/>
      <c r="I465" s="278"/>
      <c r="J465" s="45"/>
      <c r="K465" s="66"/>
      <c r="L465" s="66"/>
    </row>
    <row r="466" spans="1:12" x14ac:dyDescent="0.2">
      <c r="A466" s="41"/>
      <c r="B466" s="2"/>
      <c r="E466" s="279"/>
      <c r="F466" s="280"/>
      <c r="G466" s="45"/>
      <c r="H466" s="45"/>
      <c r="I466" s="278"/>
      <c r="J466" s="45"/>
      <c r="K466" s="66"/>
      <c r="L466" s="66"/>
    </row>
    <row r="467" spans="1:12" x14ac:dyDescent="0.2">
      <c r="A467" s="41"/>
      <c r="B467" s="2"/>
      <c r="E467" s="279"/>
      <c r="F467" s="280"/>
      <c r="G467" s="45"/>
      <c r="H467" s="45"/>
      <c r="I467" s="278"/>
      <c r="J467" s="45"/>
      <c r="K467" s="66"/>
      <c r="L467" s="66"/>
    </row>
    <row r="468" spans="1:12" x14ac:dyDescent="0.2">
      <c r="A468" s="41"/>
      <c r="B468" s="2"/>
      <c r="E468" s="279"/>
      <c r="F468" s="280"/>
      <c r="G468" s="45"/>
      <c r="H468" s="45"/>
      <c r="I468" s="278"/>
      <c r="J468" s="45"/>
      <c r="K468" s="66"/>
      <c r="L468" s="66"/>
    </row>
    <row r="469" spans="1:12" x14ac:dyDescent="0.2">
      <c r="A469" s="41"/>
      <c r="B469" s="2"/>
      <c r="E469" s="279"/>
      <c r="F469" s="280"/>
      <c r="G469" s="45"/>
      <c r="H469" s="45"/>
      <c r="I469" s="278"/>
      <c r="J469" s="45"/>
      <c r="K469" s="66"/>
      <c r="L469" s="66"/>
    </row>
    <row r="470" spans="1:12" x14ac:dyDescent="0.2">
      <c r="A470" s="41"/>
      <c r="B470" s="2"/>
      <c r="E470" s="279"/>
      <c r="F470" s="280"/>
      <c r="G470" s="45"/>
      <c r="H470" s="45"/>
      <c r="I470" s="278"/>
      <c r="J470" s="45"/>
      <c r="K470" s="66"/>
      <c r="L470" s="66"/>
    </row>
    <row r="471" spans="1:12" x14ac:dyDescent="0.2">
      <c r="A471" s="41"/>
      <c r="B471" s="2"/>
      <c r="E471" s="279"/>
      <c r="F471" s="280"/>
      <c r="G471" s="45"/>
      <c r="H471" s="45"/>
      <c r="I471" s="278"/>
      <c r="J471" s="45"/>
      <c r="K471" s="66"/>
      <c r="L471" s="66"/>
    </row>
    <row r="472" spans="1:12" x14ac:dyDescent="0.2">
      <c r="A472" s="41"/>
      <c r="B472" s="2"/>
      <c r="E472" s="279"/>
      <c r="F472" s="280"/>
      <c r="G472" s="45"/>
      <c r="H472" s="45"/>
      <c r="I472" s="278"/>
      <c r="J472" s="45"/>
      <c r="K472" s="66"/>
      <c r="L472" s="66"/>
    </row>
    <row r="473" spans="1:12" x14ac:dyDescent="0.2">
      <c r="A473" s="41"/>
      <c r="B473" s="2"/>
      <c r="E473" s="279"/>
      <c r="F473" s="280"/>
      <c r="G473" s="45"/>
      <c r="H473" s="45"/>
      <c r="I473" s="278"/>
      <c r="J473" s="45"/>
      <c r="K473" s="66"/>
      <c r="L473" s="66"/>
    </row>
    <row r="474" spans="1:12" x14ac:dyDescent="0.2">
      <c r="A474" s="41"/>
      <c r="B474" s="2"/>
      <c r="E474" s="279"/>
      <c r="F474" s="280"/>
      <c r="G474" s="45"/>
      <c r="H474" s="45"/>
      <c r="I474" s="278"/>
      <c r="J474" s="45"/>
      <c r="K474" s="66"/>
      <c r="L474" s="66"/>
    </row>
    <row r="475" spans="1:12" x14ac:dyDescent="0.2">
      <c r="A475" s="41"/>
      <c r="B475" s="2"/>
      <c r="E475" s="279"/>
      <c r="F475" s="280"/>
      <c r="G475" s="45"/>
      <c r="H475" s="45"/>
      <c r="I475" s="278"/>
      <c r="J475" s="45"/>
      <c r="K475" s="66"/>
      <c r="L475" s="66"/>
    </row>
    <row r="476" spans="1:12" x14ac:dyDescent="0.2">
      <c r="A476" s="41"/>
      <c r="B476" s="2"/>
      <c r="E476" s="279"/>
      <c r="F476" s="280"/>
      <c r="G476" s="45"/>
      <c r="H476" s="45"/>
      <c r="I476" s="278"/>
      <c r="J476" s="45"/>
      <c r="K476" s="66"/>
      <c r="L476" s="66"/>
    </row>
    <row r="477" spans="1:12" x14ac:dyDescent="0.2">
      <c r="A477" s="41"/>
      <c r="B477" s="2"/>
      <c r="E477" s="279"/>
      <c r="F477" s="280"/>
      <c r="G477" s="45"/>
      <c r="H477" s="45"/>
      <c r="I477" s="278"/>
      <c r="J477" s="45"/>
      <c r="K477" s="66"/>
      <c r="L477" s="66"/>
    </row>
    <row r="478" spans="1:12" x14ac:dyDescent="0.2">
      <c r="A478" s="41"/>
      <c r="B478" s="2"/>
      <c r="E478" s="279"/>
      <c r="F478" s="280"/>
      <c r="G478" s="45"/>
      <c r="H478" s="45"/>
      <c r="I478" s="278"/>
      <c r="J478" s="45"/>
      <c r="K478" s="66"/>
      <c r="L478" s="66"/>
    </row>
    <row r="479" spans="1:12" x14ac:dyDescent="0.2">
      <c r="A479" s="41"/>
      <c r="B479" s="2"/>
      <c r="E479" s="279"/>
      <c r="F479" s="280"/>
      <c r="G479" s="45"/>
      <c r="H479" s="45"/>
      <c r="I479" s="278"/>
      <c r="J479" s="45"/>
      <c r="K479" s="66"/>
      <c r="L479" s="66"/>
    </row>
    <row r="480" spans="1:12" x14ac:dyDescent="0.2">
      <c r="A480" s="41"/>
      <c r="B480" s="2"/>
      <c r="E480" s="279"/>
      <c r="F480" s="280"/>
      <c r="G480" s="45"/>
      <c r="H480" s="45"/>
      <c r="I480" s="278"/>
      <c r="J480" s="45"/>
      <c r="K480" s="66"/>
      <c r="L480" s="66"/>
    </row>
    <row r="481" spans="1:12" x14ac:dyDescent="0.2">
      <c r="A481" s="41"/>
      <c r="B481" s="2"/>
      <c r="E481" s="279"/>
      <c r="F481" s="280"/>
      <c r="G481" s="45"/>
      <c r="H481" s="45"/>
      <c r="I481" s="278"/>
      <c r="J481" s="45"/>
      <c r="K481" s="66"/>
      <c r="L481" s="66"/>
    </row>
    <row r="482" spans="1:12" x14ac:dyDescent="0.2">
      <c r="A482" s="41"/>
      <c r="B482" s="2"/>
      <c r="E482" s="279"/>
      <c r="F482" s="280"/>
      <c r="G482" s="45"/>
      <c r="H482" s="45"/>
      <c r="I482" s="278"/>
      <c r="J482" s="45"/>
      <c r="K482" s="66"/>
      <c r="L482" s="66"/>
    </row>
    <row r="483" spans="1:12" x14ac:dyDescent="0.2">
      <c r="A483" s="41"/>
      <c r="B483" s="2"/>
      <c r="E483" s="279"/>
      <c r="F483" s="280"/>
      <c r="G483" s="45"/>
      <c r="H483" s="45"/>
      <c r="I483" s="278"/>
      <c r="J483" s="45"/>
      <c r="K483" s="66"/>
      <c r="L483" s="66"/>
    </row>
    <row r="484" spans="1:12" x14ac:dyDescent="0.2">
      <c r="A484" s="41"/>
      <c r="B484" s="2"/>
      <c r="E484" s="279"/>
      <c r="F484" s="280"/>
      <c r="G484" s="45"/>
      <c r="H484" s="45"/>
      <c r="I484" s="278"/>
      <c r="J484" s="45"/>
      <c r="K484" s="66"/>
      <c r="L484" s="66"/>
    </row>
    <row r="485" spans="1:12" x14ac:dyDescent="0.2">
      <c r="A485" s="41"/>
      <c r="B485" s="2"/>
      <c r="E485" s="279"/>
      <c r="F485" s="280"/>
      <c r="G485" s="45"/>
      <c r="H485" s="45"/>
      <c r="I485" s="278"/>
      <c r="J485" s="45"/>
      <c r="K485" s="66"/>
      <c r="L485" s="66"/>
    </row>
    <row r="486" spans="1:12" x14ac:dyDescent="0.2">
      <c r="A486" s="41"/>
      <c r="B486" s="2"/>
      <c r="E486" s="279"/>
      <c r="F486" s="280"/>
      <c r="G486" s="45"/>
      <c r="H486" s="45"/>
      <c r="I486" s="278"/>
      <c r="J486" s="45"/>
      <c r="K486" s="66"/>
      <c r="L486" s="66"/>
    </row>
    <row r="487" spans="1:12" x14ac:dyDescent="0.2">
      <c r="A487" s="41"/>
      <c r="B487" s="2"/>
      <c r="E487" s="279"/>
      <c r="F487" s="280"/>
      <c r="G487" s="45"/>
      <c r="H487" s="45"/>
      <c r="I487" s="278"/>
      <c r="J487" s="45"/>
      <c r="K487" s="66"/>
      <c r="L487" s="66"/>
    </row>
    <row r="488" spans="1:12" x14ac:dyDescent="0.2">
      <c r="A488" s="41"/>
      <c r="B488" s="2"/>
      <c r="E488" s="279"/>
      <c r="F488" s="280"/>
      <c r="G488" s="45"/>
      <c r="H488" s="45"/>
      <c r="I488" s="278"/>
      <c r="J488" s="45"/>
      <c r="K488" s="66"/>
      <c r="L488" s="66"/>
    </row>
    <row r="489" spans="1:12" x14ac:dyDescent="0.2">
      <c r="A489" s="41"/>
      <c r="B489" s="2"/>
      <c r="E489" s="279"/>
      <c r="F489" s="280"/>
      <c r="G489" s="45"/>
      <c r="H489" s="45"/>
      <c r="I489" s="278"/>
      <c r="J489" s="45"/>
      <c r="K489" s="66"/>
      <c r="L489" s="66"/>
    </row>
    <row r="490" spans="1:12" x14ac:dyDescent="0.2">
      <c r="A490" s="41"/>
      <c r="B490" s="2"/>
      <c r="E490" s="279"/>
      <c r="F490" s="280"/>
      <c r="G490" s="45"/>
      <c r="H490" s="45"/>
      <c r="I490" s="278"/>
      <c r="J490" s="45"/>
      <c r="K490" s="66"/>
      <c r="L490" s="66"/>
    </row>
    <row r="491" spans="1:12" x14ac:dyDescent="0.2">
      <c r="A491" s="41"/>
      <c r="B491" s="2"/>
      <c r="E491" s="279"/>
      <c r="F491" s="280"/>
      <c r="G491" s="45"/>
      <c r="H491" s="45"/>
      <c r="I491" s="278"/>
      <c r="J491" s="45"/>
      <c r="K491" s="66"/>
      <c r="L491" s="66"/>
    </row>
    <row r="492" spans="1:12" x14ac:dyDescent="0.2">
      <c r="A492" s="41"/>
      <c r="B492" s="2"/>
      <c r="E492" s="279"/>
      <c r="F492" s="280"/>
      <c r="G492" s="45"/>
      <c r="H492" s="45"/>
      <c r="I492" s="278"/>
      <c r="J492" s="45"/>
      <c r="K492" s="66"/>
      <c r="L492" s="66"/>
    </row>
    <row r="493" spans="1:12" x14ac:dyDescent="0.2">
      <c r="A493" s="41"/>
      <c r="B493" s="2"/>
      <c r="E493" s="279"/>
      <c r="F493" s="280"/>
      <c r="G493" s="45"/>
      <c r="H493" s="45"/>
      <c r="I493" s="278"/>
      <c r="J493" s="45"/>
      <c r="K493" s="66"/>
      <c r="L493" s="66"/>
    </row>
    <row r="494" spans="1:12" x14ac:dyDescent="0.2">
      <c r="A494" s="41"/>
      <c r="B494" s="2"/>
      <c r="E494" s="279"/>
      <c r="F494" s="280"/>
      <c r="G494" s="45"/>
      <c r="H494" s="45"/>
      <c r="I494" s="278"/>
      <c r="J494" s="45"/>
      <c r="K494" s="66"/>
      <c r="L494" s="66"/>
    </row>
    <row r="495" spans="1:12" x14ac:dyDescent="0.2">
      <c r="A495" s="41"/>
      <c r="B495" s="2"/>
      <c r="E495" s="279"/>
      <c r="F495" s="280"/>
      <c r="G495" s="45"/>
      <c r="H495" s="45"/>
      <c r="I495" s="278"/>
      <c r="J495" s="45"/>
      <c r="K495" s="66"/>
      <c r="L495" s="66"/>
    </row>
    <row r="496" spans="1:12" x14ac:dyDescent="0.2">
      <c r="A496" s="41"/>
      <c r="B496" s="2"/>
      <c r="E496" s="279"/>
      <c r="F496" s="280"/>
      <c r="G496" s="45"/>
      <c r="H496" s="45"/>
      <c r="I496" s="278"/>
      <c r="J496" s="45"/>
      <c r="K496" s="66"/>
      <c r="L496" s="66"/>
    </row>
    <row r="497" spans="1:12" x14ac:dyDescent="0.2">
      <c r="A497" s="41"/>
      <c r="B497" s="2"/>
      <c r="E497" s="279"/>
      <c r="F497" s="280"/>
      <c r="G497" s="45"/>
      <c r="H497" s="45"/>
      <c r="I497" s="278"/>
      <c r="J497" s="45"/>
      <c r="K497" s="66"/>
      <c r="L497" s="66"/>
    </row>
    <row r="498" spans="1:12" x14ac:dyDescent="0.2">
      <c r="A498" s="41"/>
      <c r="B498" s="2"/>
      <c r="E498" s="279"/>
      <c r="F498" s="280"/>
      <c r="G498" s="45"/>
      <c r="H498" s="45"/>
      <c r="I498" s="278"/>
      <c r="J498" s="45"/>
      <c r="K498" s="66"/>
      <c r="L498" s="66"/>
    </row>
    <row r="499" spans="1:12" x14ac:dyDescent="0.2">
      <c r="A499" s="41"/>
      <c r="B499" s="2"/>
      <c r="E499" s="279"/>
      <c r="F499" s="280"/>
      <c r="G499" s="45"/>
      <c r="H499" s="45"/>
      <c r="I499" s="278"/>
      <c r="J499" s="45"/>
      <c r="K499" s="66"/>
      <c r="L499" s="66"/>
    </row>
    <row r="500" spans="1:12" x14ac:dyDescent="0.2">
      <c r="A500" s="41"/>
      <c r="B500" s="2"/>
      <c r="E500" s="279"/>
      <c r="F500" s="280"/>
      <c r="G500" s="45"/>
      <c r="H500" s="45"/>
      <c r="I500" s="278"/>
      <c r="J500" s="45"/>
      <c r="K500" s="66"/>
      <c r="L500" s="66"/>
    </row>
    <row r="501" spans="1:12" x14ac:dyDescent="0.2">
      <c r="A501" s="41"/>
      <c r="B501" s="2"/>
      <c r="E501" s="279"/>
      <c r="F501" s="280"/>
      <c r="G501" s="45"/>
      <c r="H501" s="45"/>
      <c r="I501" s="278"/>
      <c r="J501" s="45"/>
      <c r="K501" s="66"/>
      <c r="L501" s="66"/>
    </row>
    <row r="502" spans="1:12" x14ac:dyDescent="0.2">
      <c r="A502" s="41"/>
      <c r="B502" s="2"/>
      <c r="E502" s="279"/>
      <c r="F502" s="280"/>
      <c r="G502" s="45"/>
      <c r="H502" s="45"/>
      <c r="I502" s="278"/>
      <c r="J502" s="45"/>
      <c r="K502" s="66"/>
      <c r="L502" s="66"/>
    </row>
    <row r="503" spans="1:12" x14ac:dyDescent="0.2">
      <c r="A503" s="41"/>
      <c r="B503" s="2"/>
      <c r="E503" s="279"/>
      <c r="F503" s="280"/>
      <c r="G503" s="45"/>
      <c r="H503" s="45"/>
      <c r="I503" s="278"/>
      <c r="J503" s="45"/>
      <c r="K503" s="66"/>
      <c r="L503" s="66"/>
    </row>
    <row r="504" spans="1:12" x14ac:dyDescent="0.2">
      <c r="A504" s="41"/>
      <c r="B504" s="2"/>
      <c r="E504" s="279"/>
      <c r="F504" s="280"/>
      <c r="G504" s="45"/>
      <c r="H504" s="45"/>
      <c r="I504" s="278"/>
      <c r="J504" s="45"/>
      <c r="K504" s="66"/>
      <c r="L504" s="66"/>
    </row>
    <row r="505" spans="1:12" x14ac:dyDescent="0.2">
      <c r="A505" s="41"/>
      <c r="B505" s="2"/>
      <c r="E505" s="279"/>
      <c r="F505" s="280"/>
      <c r="G505" s="45"/>
      <c r="H505" s="45"/>
      <c r="I505" s="278"/>
      <c r="J505" s="45"/>
      <c r="K505" s="66"/>
      <c r="L505" s="66"/>
    </row>
    <row r="506" spans="1:12" x14ac:dyDescent="0.2">
      <c r="A506" s="41"/>
      <c r="B506" s="2"/>
      <c r="E506" s="279"/>
      <c r="F506" s="280"/>
      <c r="G506" s="45"/>
      <c r="H506" s="45"/>
      <c r="I506" s="278"/>
      <c r="J506" s="45"/>
      <c r="K506" s="66"/>
      <c r="L506" s="66"/>
    </row>
    <row r="507" spans="1:12" x14ac:dyDescent="0.2">
      <c r="A507" s="41"/>
      <c r="B507" s="2"/>
      <c r="E507" s="279"/>
      <c r="F507" s="280"/>
      <c r="G507" s="45"/>
      <c r="H507" s="45"/>
      <c r="I507" s="278"/>
      <c r="J507" s="45"/>
      <c r="K507" s="66"/>
      <c r="L507" s="66"/>
    </row>
    <row r="508" spans="1:12" x14ac:dyDescent="0.2">
      <c r="A508" s="41"/>
      <c r="B508" s="2"/>
      <c r="E508" s="279"/>
      <c r="F508" s="280"/>
      <c r="G508" s="45"/>
      <c r="H508" s="45"/>
      <c r="I508" s="278"/>
      <c r="J508" s="45"/>
      <c r="K508" s="66"/>
      <c r="L508" s="66"/>
    </row>
    <row r="509" spans="1:12" x14ac:dyDescent="0.2">
      <c r="A509" s="41"/>
      <c r="B509" s="2"/>
      <c r="E509" s="279"/>
      <c r="F509" s="280"/>
      <c r="G509" s="45"/>
      <c r="H509" s="45"/>
      <c r="I509" s="278"/>
      <c r="J509" s="45"/>
      <c r="K509" s="66"/>
      <c r="L509" s="66"/>
    </row>
    <row r="510" spans="1:12" x14ac:dyDescent="0.2">
      <c r="A510" s="41"/>
      <c r="B510" s="2"/>
      <c r="E510" s="279"/>
      <c r="F510" s="280"/>
      <c r="G510" s="45"/>
      <c r="H510" s="45"/>
      <c r="I510" s="278"/>
      <c r="J510" s="45"/>
      <c r="K510" s="66"/>
      <c r="L510" s="66"/>
    </row>
    <row r="511" spans="1:12" x14ac:dyDescent="0.2">
      <c r="A511" s="41"/>
      <c r="B511" s="2"/>
      <c r="E511" s="279"/>
      <c r="F511" s="280"/>
      <c r="G511" s="45"/>
      <c r="H511" s="45"/>
      <c r="I511" s="278"/>
      <c r="J511" s="45"/>
      <c r="K511" s="66"/>
      <c r="L511" s="66"/>
    </row>
    <row r="512" spans="1:12" x14ac:dyDescent="0.2">
      <c r="A512" s="41"/>
      <c r="B512" s="2"/>
      <c r="E512" s="279"/>
      <c r="F512" s="280"/>
      <c r="G512" s="45"/>
      <c r="H512" s="45"/>
      <c r="I512" s="278"/>
      <c r="J512" s="45"/>
      <c r="K512" s="66"/>
      <c r="L512" s="66"/>
    </row>
    <row r="513" spans="1:12" x14ac:dyDescent="0.2">
      <c r="A513" s="41"/>
      <c r="B513" s="2"/>
      <c r="E513" s="279"/>
      <c r="F513" s="280"/>
      <c r="G513" s="45"/>
      <c r="H513" s="45"/>
      <c r="I513" s="278"/>
      <c r="J513" s="45"/>
      <c r="K513" s="66"/>
      <c r="L513" s="66"/>
    </row>
    <row r="514" spans="1:12" x14ac:dyDescent="0.2">
      <c r="A514" s="41"/>
      <c r="B514" s="2"/>
      <c r="E514" s="279"/>
      <c r="F514" s="280"/>
      <c r="G514" s="45"/>
      <c r="H514" s="45"/>
      <c r="I514" s="278"/>
      <c r="J514" s="45"/>
      <c r="K514" s="66"/>
      <c r="L514" s="66"/>
    </row>
    <row r="515" spans="1:12" x14ac:dyDescent="0.2">
      <c r="A515" s="41"/>
      <c r="B515" s="2"/>
      <c r="E515" s="279"/>
      <c r="F515" s="280"/>
      <c r="G515" s="45"/>
      <c r="H515" s="45"/>
      <c r="I515" s="278"/>
      <c r="J515" s="45"/>
      <c r="K515" s="66"/>
      <c r="L515" s="66"/>
    </row>
    <row r="516" spans="1:12" x14ac:dyDescent="0.2">
      <c r="A516" s="41"/>
      <c r="B516" s="2"/>
      <c r="E516" s="279"/>
      <c r="F516" s="280"/>
      <c r="G516" s="45"/>
      <c r="H516" s="45"/>
      <c r="I516" s="278"/>
      <c r="J516" s="45"/>
      <c r="K516" s="66"/>
      <c r="L516" s="66"/>
    </row>
    <row r="517" spans="1:12" x14ac:dyDescent="0.2">
      <c r="A517" s="41"/>
      <c r="B517" s="2"/>
      <c r="E517" s="279"/>
      <c r="F517" s="280"/>
      <c r="G517" s="45"/>
      <c r="H517" s="45"/>
      <c r="I517" s="278"/>
      <c r="J517" s="45"/>
      <c r="K517" s="66"/>
      <c r="L517" s="66"/>
    </row>
    <row r="518" spans="1:12" x14ac:dyDescent="0.2">
      <c r="A518" s="41"/>
      <c r="B518" s="2"/>
      <c r="E518" s="279"/>
      <c r="F518" s="280"/>
      <c r="G518" s="45"/>
      <c r="H518" s="45"/>
      <c r="I518" s="278"/>
      <c r="J518" s="45"/>
      <c r="K518" s="66"/>
      <c r="L518" s="66"/>
    </row>
    <row r="519" spans="1:12" x14ac:dyDescent="0.2">
      <c r="A519" s="41"/>
      <c r="B519" s="2"/>
      <c r="E519" s="279"/>
      <c r="F519" s="280"/>
      <c r="G519" s="45"/>
      <c r="H519" s="45"/>
      <c r="I519" s="278"/>
      <c r="J519" s="45"/>
      <c r="K519" s="66"/>
      <c r="L519" s="66"/>
    </row>
    <row r="520" spans="1:12" x14ac:dyDescent="0.2">
      <c r="A520" s="41"/>
      <c r="B520" s="2"/>
      <c r="E520" s="279"/>
      <c r="F520" s="280"/>
      <c r="G520" s="45"/>
      <c r="H520" s="45"/>
      <c r="I520" s="278"/>
      <c r="J520" s="45"/>
      <c r="K520" s="66"/>
      <c r="L520" s="66"/>
    </row>
    <row r="521" spans="1:12" x14ac:dyDescent="0.2">
      <c r="A521" s="41"/>
      <c r="B521" s="2"/>
      <c r="E521" s="279"/>
      <c r="F521" s="280"/>
      <c r="G521" s="45"/>
      <c r="H521" s="45"/>
      <c r="I521" s="278"/>
      <c r="J521" s="45"/>
      <c r="K521" s="66"/>
      <c r="L521" s="66"/>
    </row>
    <row r="522" spans="1:12" x14ac:dyDescent="0.2">
      <c r="A522" s="41"/>
      <c r="B522" s="2"/>
      <c r="E522" s="279"/>
      <c r="F522" s="280"/>
      <c r="G522" s="45"/>
      <c r="H522" s="45"/>
      <c r="I522" s="278"/>
      <c r="J522" s="45"/>
      <c r="K522" s="66"/>
      <c r="L522" s="66"/>
    </row>
    <row r="523" spans="1:12" x14ac:dyDescent="0.2">
      <c r="A523" s="41"/>
      <c r="B523" s="2"/>
      <c r="E523" s="279"/>
      <c r="F523" s="280"/>
      <c r="G523" s="45"/>
      <c r="H523" s="45"/>
      <c r="I523" s="278"/>
      <c r="J523" s="45"/>
      <c r="K523" s="66"/>
      <c r="L523" s="66"/>
    </row>
    <row r="524" spans="1:12" x14ac:dyDescent="0.2">
      <c r="A524" s="41"/>
      <c r="B524" s="2"/>
      <c r="E524" s="279"/>
      <c r="F524" s="280"/>
      <c r="G524" s="45"/>
      <c r="H524" s="45"/>
      <c r="I524" s="278"/>
      <c r="J524" s="45"/>
      <c r="K524" s="66"/>
      <c r="L524" s="66"/>
    </row>
    <row r="525" spans="1:12" x14ac:dyDescent="0.2">
      <c r="A525" s="41"/>
      <c r="B525" s="2"/>
      <c r="E525" s="279"/>
      <c r="F525" s="280"/>
      <c r="G525" s="45"/>
      <c r="H525" s="45"/>
      <c r="I525" s="278"/>
      <c r="J525" s="45"/>
      <c r="K525" s="66"/>
      <c r="L525" s="66"/>
    </row>
    <row r="526" spans="1:12" x14ac:dyDescent="0.2">
      <c r="A526" s="41"/>
      <c r="B526" s="2"/>
      <c r="E526" s="279"/>
      <c r="F526" s="280"/>
      <c r="G526" s="45"/>
      <c r="H526" s="45"/>
      <c r="I526" s="278"/>
      <c r="J526" s="45"/>
      <c r="K526" s="66"/>
      <c r="L526" s="66"/>
    </row>
    <row r="527" spans="1:12" x14ac:dyDescent="0.2">
      <c r="A527" s="41"/>
      <c r="B527" s="2"/>
      <c r="E527" s="279"/>
      <c r="F527" s="280"/>
      <c r="G527" s="45"/>
      <c r="H527" s="45"/>
      <c r="I527" s="278"/>
      <c r="J527" s="45"/>
      <c r="K527" s="66"/>
      <c r="L527" s="66"/>
    </row>
    <row r="528" spans="1:12" x14ac:dyDescent="0.2">
      <c r="A528" s="41"/>
      <c r="B528" s="2"/>
      <c r="E528" s="279"/>
      <c r="F528" s="280"/>
      <c r="G528" s="45"/>
      <c r="H528" s="45"/>
      <c r="I528" s="278"/>
      <c r="J528" s="45"/>
      <c r="K528" s="66"/>
      <c r="L528" s="66"/>
    </row>
    <row r="529" spans="1:12" x14ac:dyDescent="0.2">
      <c r="A529" s="41"/>
      <c r="B529" s="2"/>
      <c r="E529" s="279"/>
      <c r="F529" s="280"/>
      <c r="G529" s="45"/>
      <c r="H529" s="45"/>
      <c r="I529" s="278"/>
      <c r="J529" s="45"/>
      <c r="K529" s="66"/>
      <c r="L529" s="66"/>
    </row>
    <row r="530" spans="1:12" x14ac:dyDescent="0.2">
      <c r="A530" s="41"/>
      <c r="B530" s="2"/>
      <c r="E530" s="279"/>
      <c r="F530" s="280"/>
      <c r="G530" s="45"/>
      <c r="H530" s="45"/>
      <c r="I530" s="278"/>
      <c r="J530" s="45"/>
      <c r="K530" s="66"/>
      <c r="L530" s="66"/>
    </row>
    <row r="531" spans="1:12" x14ac:dyDescent="0.2">
      <c r="A531" s="41"/>
      <c r="B531" s="2"/>
      <c r="E531" s="279"/>
      <c r="F531" s="280"/>
      <c r="G531" s="45"/>
      <c r="H531" s="45"/>
      <c r="I531" s="278"/>
      <c r="J531" s="45"/>
      <c r="K531" s="66"/>
      <c r="L531" s="66"/>
    </row>
    <row r="532" spans="1:12" x14ac:dyDescent="0.2">
      <c r="A532" s="41"/>
      <c r="B532" s="2"/>
      <c r="E532" s="279"/>
      <c r="F532" s="280"/>
      <c r="G532" s="45"/>
      <c r="H532" s="45"/>
      <c r="I532" s="278"/>
      <c r="J532" s="45"/>
      <c r="K532" s="66"/>
      <c r="L532" s="66"/>
    </row>
    <row r="533" spans="1:12" x14ac:dyDescent="0.2">
      <c r="A533" s="41"/>
      <c r="B533" s="2"/>
      <c r="E533" s="279"/>
      <c r="F533" s="280"/>
      <c r="G533" s="45"/>
      <c r="H533" s="45"/>
      <c r="I533" s="278"/>
      <c r="J533" s="45"/>
      <c r="K533" s="66"/>
      <c r="L533" s="66"/>
    </row>
    <row r="534" spans="1:12" x14ac:dyDescent="0.2">
      <c r="A534" s="41"/>
      <c r="B534" s="2"/>
      <c r="E534" s="279"/>
      <c r="F534" s="280"/>
      <c r="G534" s="45"/>
      <c r="H534" s="45"/>
      <c r="I534" s="278"/>
      <c r="J534" s="45"/>
      <c r="K534" s="66"/>
      <c r="L534" s="66"/>
    </row>
    <row r="535" spans="1:12" x14ac:dyDescent="0.2">
      <c r="A535" s="41"/>
      <c r="B535" s="2"/>
      <c r="E535" s="279"/>
      <c r="F535" s="280"/>
      <c r="G535" s="45"/>
      <c r="H535" s="45"/>
      <c r="I535" s="278"/>
      <c r="J535" s="45"/>
      <c r="K535" s="66"/>
      <c r="L535" s="66"/>
    </row>
    <row r="536" spans="1:12" x14ac:dyDescent="0.2">
      <c r="A536" s="41"/>
      <c r="B536" s="2"/>
      <c r="E536" s="279"/>
      <c r="F536" s="280"/>
      <c r="G536" s="45"/>
      <c r="H536" s="45"/>
      <c r="I536" s="278"/>
      <c r="J536" s="45"/>
      <c r="K536" s="66"/>
      <c r="L536" s="66"/>
    </row>
    <row r="537" spans="1:12" x14ac:dyDescent="0.2">
      <c r="A537" s="41"/>
      <c r="B537" s="2"/>
      <c r="E537" s="279"/>
      <c r="F537" s="280"/>
      <c r="G537" s="45"/>
      <c r="H537" s="45"/>
      <c r="I537" s="278"/>
      <c r="J537" s="45"/>
      <c r="K537" s="66"/>
      <c r="L537" s="66"/>
    </row>
    <row r="538" spans="1:12" x14ac:dyDescent="0.2">
      <c r="A538" s="41"/>
      <c r="B538" s="2"/>
      <c r="E538" s="279"/>
      <c r="F538" s="280"/>
      <c r="G538" s="45"/>
      <c r="H538" s="45"/>
      <c r="I538" s="278"/>
      <c r="J538" s="45"/>
      <c r="K538" s="66"/>
      <c r="L538" s="66"/>
    </row>
    <row r="539" spans="1:12" x14ac:dyDescent="0.2">
      <c r="A539" s="41"/>
      <c r="B539" s="2"/>
      <c r="E539" s="279"/>
      <c r="F539" s="280"/>
      <c r="G539" s="45"/>
      <c r="H539" s="45"/>
      <c r="I539" s="278"/>
      <c r="J539" s="45"/>
      <c r="K539" s="66"/>
      <c r="L539" s="66"/>
    </row>
    <row r="540" spans="1:12" x14ac:dyDescent="0.2">
      <c r="A540" s="41"/>
      <c r="B540" s="2"/>
      <c r="E540" s="279"/>
      <c r="F540" s="280"/>
      <c r="G540" s="45"/>
      <c r="H540" s="45"/>
      <c r="I540" s="278"/>
      <c r="J540" s="45"/>
      <c r="K540" s="66"/>
      <c r="L540" s="66"/>
    </row>
    <row r="541" spans="1:12" x14ac:dyDescent="0.2">
      <c r="A541" s="41"/>
      <c r="B541" s="2"/>
      <c r="E541" s="279"/>
      <c r="F541" s="280"/>
      <c r="G541" s="45"/>
      <c r="H541" s="45"/>
      <c r="I541" s="278"/>
      <c r="J541" s="45"/>
      <c r="K541" s="66"/>
      <c r="L541" s="66"/>
    </row>
    <row r="542" spans="1:12" x14ac:dyDescent="0.2">
      <c r="A542" s="41"/>
      <c r="B542" s="2"/>
      <c r="E542" s="279"/>
      <c r="F542" s="280"/>
      <c r="G542" s="45"/>
      <c r="H542" s="45"/>
      <c r="I542" s="278"/>
      <c r="J542" s="45"/>
      <c r="K542" s="66"/>
      <c r="L542" s="66"/>
    </row>
    <row r="543" spans="1:12" x14ac:dyDescent="0.2">
      <c r="A543" s="41"/>
      <c r="B543" s="2"/>
      <c r="E543" s="279"/>
      <c r="F543" s="280"/>
      <c r="G543" s="45"/>
      <c r="H543" s="45"/>
      <c r="I543" s="278"/>
      <c r="J543" s="45"/>
      <c r="K543" s="66"/>
      <c r="L543" s="66"/>
    </row>
    <row r="544" spans="1:12" x14ac:dyDescent="0.2">
      <c r="A544" s="41"/>
      <c r="B544" s="2"/>
      <c r="E544" s="279"/>
      <c r="F544" s="280"/>
      <c r="G544" s="45"/>
      <c r="H544" s="45"/>
      <c r="I544" s="278"/>
      <c r="J544" s="45"/>
      <c r="K544" s="66"/>
      <c r="L544" s="66"/>
    </row>
    <row r="545" spans="1:12" x14ac:dyDescent="0.2">
      <c r="A545" s="41"/>
      <c r="B545" s="2"/>
      <c r="E545" s="279"/>
      <c r="F545" s="280"/>
      <c r="G545" s="45"/>
      <c r="H545" s="45"/>
      <c r="I545" s="278"/>
      <c r="J545" s="45"/>
      <c r="K545" s="66"/>
      <c r="L545" s="66"/>
    </row>
    <row r="546" spans="1:12" x14ac:dyDescent="0.2">
      <c r="A546" s="41"/>
      <c r="B546" s="2"/>
      <c r="E546" s="279"/>
      <c r="F546" s="280"/>
      <c r="G546" s="45"/>
      <c r="H546" s="45"/>
      <c r="I546" s="278"/>
      <c r="J546" s="45"/>
      <c r="K546" s="66"/>
      <c r="L546" s="66"/>
    </row>
    <row r="547" spans="1:12" x14ac:dyDescent="0.2">
      <c r="A547" s="41"/>
      <c r="B547" s="2"/>
      <c r="E547" s="279"/>
      <c r="F547" s="280"/>
      <c r="G547" s="45"/>
      <c r="H547" s="45"/>
      <c r="I547" s="278"/>
      <c r="J547" s="45"/>
      <c r="K547" s="66"/>
      <c r="L547" s="66"/>
    </row>
    <row r="548" spans="1:12" x14ac:dyDescent="0.2">
      <c r="A548" s="41"/>
      <c r="B548" s="2"/>
      <c r="E548" s="279"/>
      <c r="F548" s="280"/>
      <c r="G548" s="45"/>
      <c r="H548" s="45"/>
      <c r="I548" s="278"/>
      <c r="J548" s="45"/>
      <c r="K548" s="66"/>
      <c r="L548" s="66"/>
    </row>
    <row r="549" spans="1:12" x14ac:dyDescent="0.2">
      <c r="A549" s="41"/>
      <c r="B549" s="2"/>
      <c r="E549" s="279"/>
      <c r="F549" s="280"/>
      <c r="G549" s="45"/>
      <c r="H549" s="45"/>
      <c r="I549" s="278"/>
      <c r="J549" s="45"/>
      <c r="K549" s="66"/>
      <c r="L549" s="66"/>
    </row>
    <row r="550" spans="1:12" x14ac:dyDescent="0.2">
      <c r="A550" s="41"/>
      <c r="B550" s="2"/>
      <c r="E550" s="279"/>
      <c r="F550" s="280"/>
      <c r="G550" s="45"/>
      <c r="H550" s="45"/>
      <c r="I550" s="278"/>
      <c r="J550" s="45"/>
      <c r="K550" s="66"/>
      <c r="L550" s="66"/>
    </row>
    <row r="551" spans="1:12" x14ac:dyDescent="0.2">
      <c r="A551" s="41"/>
      <c r="B551" s="2"/>
      <c r="E551" s="279"/>
      <c r="F551" s="280"/>
      <c r="G551" s="45"/>
      <c r="H551" s="45"/>
      <c r="I551" s="278"/>
      <c r="J551" s="45"/>
      <c r="K551" s="66"/>
      <c r="L551" s="66"/>
    </row>
    <row r="552" spans="1:12" x14ac:dyDescent="0.2">
      <c r="A552" s="41"/>
      <c r="B552" s="2"/>
      <c r="E552" s="279"/>
      <c r="F552" s="280"/>
      <c r="G552" s="45"/>
      <c r="H552" s="45"/>
      <c r="I552" s="278"/>
      <c r="J552" s="45"/>
      <c r="K552" s="66"/>
      <c r="L552" s="66"/>
    </row>
    <row r="553" spans="1:12" x14ac:dyDescent="0.2">
      <c r="A553" s="41"/>
      <c r="B553" s="2"/>
      <c r="E553" s="279"/>
      <c r="F553" s="280"/>
      <c r="G553" s="45"/>
      <c r="H553" s="45"/>
      <c r="I553" s="278"/>
      <c r="J553" s="45"/>
      <c r="K553" s="66"/>
      <c r="L553" s="66"/>
    </row>
    <row r="554" spans="1:12" x14ac:dyDescent="0.2">
      <c r="A554" s="41"/>
      <c r="B554" s="2"/>
      <c r="E554" s="279"/>
      <c r="F554" s="280"/>
      <c r="G554" s="45"/>
      <c r="H554" s="45"/>
      <c r="I554" s="278"/>
      <c r="J554" s="45"/>
      <c r="K554" s="66"/>
      <c r="L554" s="66"/>
    </row>
    <row r="555" spans="1:12" x14ac:dyDescent="0.2">
      <c r="A555" s="41"/>
      <c r="B555" s="2"/>
      <c r="E555" s="279"/>
      <c r="F555" s="280"/>
      <c r="G555" s="45"/>
      <c r="H555" s="45"/>
      <c r="I555" s="278"/>
      <c r="J555" s="45"/>
      <c r="K555" s="66"/>
      <c r="L555" s="66"/>
    </row>
    <row r="556" spans="1:12" x14ac:dyDescent="0.2">
      <c r="A556" s="41"/>
      <c r="B556" s="2"/>
      <c r="E556" s="279"/>
      <c r="F556" s="280"/>
      <c r="G556" s="45"/>
      <c r="H556" s="45"/>
      <c r="I556" s="278"/>
      <c r="J556" s="45"/>
      <c r="K556" s="66"/>
      <c r="L556" s="66"/>
    </row>
    <row r="557" spans="1:12" x14ac:dyDescent="0.2">
      <c r="A557" s="41"/>
      <c r="B557" s="2"/>
      <c r="E557" s="279"/>
      <c r="F557" s="280"/>
      <c r="G557" s="45"/>
      <c r="H557" s="45"/>
      <c r="I557" s="278"/>
      <c r="J557" s="45"/>
      <c r="K557" s="66"/>
      <c r="L557" s="66"/>
    </row>
    <row r="558" spans="1:12" x14ac:dyDescent="0.2">
      <c r="A558" s="41"/>
      <c r="B558" s="2"/>
      <c r="E558" s="279"/>
      <c r="F558" s="280"/>
      <c r="G558" s="45"/>
      <c r="H558" s="45"/>
      <c r="I558" s="278"/>
      <c r="J558" s="45"/>
      <c r="K558" s="66"/>
      <c r="L558" s="66"/>
    </row>
    <row r="559" spans="1:12" x14ac:dyDescent="0.2">
      <c r="A559" s="41"/>
      <c r="B559" s="2"/>
      <c r="E559" s="279"/>
      <c r="F559" s="280"/>
      <c r="G559" s="45"/>
      <c r="H559" s="45"/>
      <c r="I559" s="278"/>
      <c r="J559" s="45"/>
      <c r="K559" s="66"/>
      <c r="L559" s="66"/>
    </row>
    <row r="560" spans="1:12" x14ac:dyDescent="0.2">
      <c r="A560" s="41"/>
      <c r="B560" s="2"/>
      <c r="E560" s="279"/>
      <c r="F560" s="280"/>
      <c r="G560" s="45"/>
      <c r="H560" s="45"/>
      <c r="I560" s="278"/>
      <c r="J560" s="45"/>
      <c r="K560" s="66"/>
      <c r="L560" s="66"/>
    </row>
    <row r="561" spans="1:12" x14ac:dyDescent="0.2">
      <c r="A561" s="41"/>
      <c r="B561" s="2"/>
      <c r="E561" s="279"/>
      <c r="F561" s="280"/>
      <c r="G561" s="45"/>
      <c r="H561" s="45"/>
      <c r="I561" s="278"/>
      <c r="J561" s="45"/>
      <c r="K561" s="66"/>
      <c r="L561" s="66"/>
    </row>
    <row r="562" spans="1:12" x14ac:dyDescent="0.2">
      <c r="A562" s="41"/>
      <c r="B562" s="2"/>
      <c r="E562" s="279"/>
      <c r="F562" s="280"/>
      <c r="G562" s="45"/>
      <c r="H562" s="45"/>
      <c r="I562" s="278"/>
      <c r="J562" s="45"/>
      <c r="K562" s="66"/>
      <c r="L562" s="66"/>
    </row>
    <row r="563" spans="1:12" x14ac:dyDescent="0.2">
      <c r="A563" s="41"/>
      <c r="B563" s="2"/>
      <c r="E563" s="279"/>
      <c r="F563" s="280"/>
      <c r="G563" s="45"/>
      <c r="H563" s="45"/>
      <c r="I563" s="278"/>
      <c r="J563" s="45"/>
      <c r="K563" s="66"/>
      <c r="L563" s="66"/>
    </row>
    <row r="564" spans="1:12" x14ac:dyDescent="0.2">
      <c r="A564" s="41"/>
      <c r="B564" s="2"/>
      <c r="E564" s="279"/>
      <c r="F564" s="280"/>
      <c r="G564" s="45"/>
      <c r="H564" s="45"/>
      <c r="I564" s="278"/>
      <c r="J564" s="45"/>
      <c r="K564" s="66"/>
      <c r="L564" s="66"/>
    </row>
    <row r="565" spans="1:12" x14ac:dyDescent="0.2">
      <c r="A565" s="41"/>
      <c r="B565" s="2"/>
      <c r="E565" s="279"/>
      <c r="F565" s="280"/>
      <c r="G565" s="45"/>
      <c r="H565" s="45"/>
      <c r="I565" s="278"/>
      <c r="J565" s="45"/>
      <c r="K565" s="66"/>
      <c r="L565" s="66"/>
    </row>
    <row r="566" spans="1:12" x14ac:dyDescent="0.2">
      <c r="A566" s="41"/>
      <c r="B566" s="2"/>
      <c r="E566" s="279"/>
      <c r="F566" s="280"/>
      <c r="G566" s="45"/>
      <c r="H566" s="45"/>
      <c r="I566" s="278"/>
      <c r="J566" s="45"/>
      <c r="K566" s="66"/>
      <c r="L566" s="66"/>
    </row>
    <row r="567" spans="1:12" x14ac:dyDescent="0.2">
      <c r="A567" s="41"/>
      <c r="B567" s="2"/>
      <c r="E567" s="279"/>
      <c r="F567" s="280"/>
      <c r="G567" s="45"/>
      <c r="H567" s="45"/>
      <c r="I567" s="278"/>
      <c r="J567" s="45"/>
      <c r="K567" s="66"/>
      <c r="L567" s="66"/>
    </row>
    <row r="568" spans="1:12" x14ac:dyDescent="0.2">
      <c r="A568" s="41"/>
      <c r="B568" s="2"/>
      <c r="E568" s="279"/>
      <c r="F568" s="280"/>
      <c r="G568" s="45"/>
      <c r="H568" s="45"/>
      <c r="I568" s="278"/>
      <c r="J568" s="45"/>
      <c r="K568" s="66"/>
      <c r="L568" s="66"/>
    </row>
    <row r="569" spans="1:12" x14ac:dyDescent="0.2">
      <c r="A569" s="41"/>
      <c r="B569" s="2"/>
      <c r="E569" s="279"/>
      <c r="F569" s="280"/>
      <c r="G569" s="45"/>
      <c r="H569" s="45"/>
      <c r="I569" s="278"/>
      <c r="J569" s="45"/>
      <c r="K569" s="66"/>
      <c r="L569" s="66"/>
    </row>
    <row r="570" spans="1:12" x14ac:dyDescent="0.2">
      <c r="A570" s="41"/>
      <c r="B570" s="2"/>
      <c r="E570" s="279"/>
      <c r="F570" s="280"/>
      <c r="G570" s="45"/>
      <c r="H570" s="45"/>
      <c r="I570" s="278"/>
      <c r="J570" s="45"/>
      <c r="K570" s="66"/>
      <c r="L570" s="66"/>
    </row>
    <row r="571" spans="1:12" x14ac:dyDescent="0.2">
      <c r="A571" s="41"/>
      <c r="B571" s="2"/>
      <c r="E571" s="279"/>
      <c r="F571" s="280"/>
      <c r="G571" s="45"/>
      <c r="H571" s="45"/>
      <c r="I571" s="278"/>
      <c r="J571" s="45"/>
      <c r="K571" s="66"/>
      <c r="L571" s="66"/>
    </row>
    <row r="572" spans="1:12" x14ac:dyDescent="0.2">
      <c r="A572" s="41"/>
      <c r="B572" s="2"/>
      <c r="E572" s="279"/>
      <c r="F572" s="280"/>
      <c r="G572" s="45"/>
      <c r="H572" s="45"/>
      <c r="I572" s="278"/>
      <c r="J572" s="45"/>
      <c r="K572" s="66"/>
      <c r="L572" s="66"/>
    </row>
    <row r="573" spans="1:12" x14ac:dyDescent="0.2">
      <c r="A573" s="41"/>
      <c r="B573" s="2"/>
      <c r="E573" s="279"/>
      <c r="F573" s="280"/>
      <c r="G573" s="45"/>
      <c r="H573" s="45"/>
      <c r="I573" s="278"/>
      <c r="J573" s="45"/>
      <c r="K573" s="66"/>
      <c r="L573" s="66"/>
    </row>
    <row r="574" spans="1:12" x14ac:dyDescent="0.2">
      <c r="A574" s="41"/>
      <c r="B574" s="2"/>
      <c r="E574" s="279"/>
      <c r="F574" s="280"/>
      <c r="G574" s="45"/>
      <c r="H574" s="45"/>
      <c r="I574" s="278"/>
      <c r="J574" s="45"/>
      <c r="K574" s="66"/>
      <c r="L574" s="66"/>
    </row>
    <row r="575" spans="1:12" x14ac:dyDescent="0.2">
      <c r="A575" s="41"/>
      <c r="B575" s="2"/>
      <c r="E575" s="279"/>
      <c r="F575" s="280"/>
      <c r="G575" s="45"/>
      <c r="H575" s="45"/>
      <c r="I575" s="278"/>
      <c r="J575" s="45"/>
      <c r="K575" s="66"/>
      <c r="L575" s="66"/>
    </row>
    <row r="576" spans="1:12" x14ac:dyDescent="0.2">
      <c r="A576" s="41"/>
      <c r="B576" s="2"/>
      <c r="E576" s="279"/>
      <c r="F576" s="280"/>
      <c r="G576" s="45"/>
      <c r="H576" s="45"/>
      <c r="I576" s="278"/>
      <c r="J576" s="45"/>
      <c r="K576" s="66"/>
      <c r="L576" s="66"/>
    </row>
    <row r="577" spans="1:12" x14ac:dyDescent="0.2">
      <c r="A577" s="41"/>
      <c r="B577" s="2"/>
      <c r="E577" s="279"/>
      <c r="F577" s="280"/>
      <c r="G577" s="45"/>
      <c r="H577" s="45"/>
      <c r="I577" s="278"/>
      <c r="J577" s="45"/>
      <c r="K577" s="66"/>
      <c r="L577" s="66"/>
    </row>
    <row r="578" spans="1:12" x14ac:dyDescent="0.2">
      <c r="A578" s="41"/>
      <c r="B578" s="2"/>
      <c r="E578" s="279"/>
      <c r="F578" s="280"/>
      <c r="G578" s="45"/>
      <c r="H578" s="45"/>
      <c r="I578" s="278"/>
      <c r="J578" s="45"/>
      <c r="K578" s="66"/>
      <c r="L578" s="66"/>
    </row>
    <row r="579" spans="1:12" x14ac:dyDescent="0.2">
      <c r="A579" s="41"/>
      <c r="B579" s="2"/>
      <c r="E579" s="279"/>
      <c r="F579" s="280"/>
      <c r="G579" s="45"/>
      <c r="H579" s="45"/>
      <c r="I579" s="278"/>
      <c r="J579" s="45"/>
      <c r="K579" s="66"/>
      <c r="L579" s="66"/>
    </row>
    <row r="580" spans="1:12" x14ac:dyDescent="0.2">
      <c r="A580" s="41"/>
      <c r="B580" s="2"/>
      <c r="E580" s="279"/>
      <c r="F580" s="280"/>
      <c r="G580" s="45"/>
      <c r="H580" s="45"/>
      <c r="I580" s="278"/>
      <c r="J580" s="45"/>
      <c r="K580" s="66"/>
      <c r="L580" s="66"/>
    </row>
    <row r="581" spans="1:12" x14ac:dyDescent="0.2">
      <c r="A581" s="41"/>
      <c r="B581" s="2"/>
      <c r="E581" s="279"/>
      <c r="F581" s="280"/>
      <c r="G581" s="45"/>
      <c r="H581" s="45"/>
      <c r="I581" s="278"/>
      <c r="J581" s="45"/>
      <c r="K581" s="66"/>
      <c r="L581" s="66"/>
    </row>
    <row r="582" spans="1:12" x14ac:dyDescent="0.2">
      <c r="A582" s="41"/>
      <c r="B582" s="2"/>
      <c r="E582" s="279"/>
      <c r="F582" s="280"/>
      <c r="G582" s="45"/>
      <c r="H582" s="45"/>
      <c r="I582" s="278"/>
      <c r="J582" s="45"/>
      <c r="K582" s="66"/>
      <c r="L582" s="66"/>
    </row>
    <row r="583" spans="1:12" x14ac:dyDescent="0.2">
      <c r="A583" s="41"/>
      <c r="B583" s="2"/>
      <c r="E583" s="279"/>
      <c r="F583" s="280"/>
      <c r="G583" s="45"/>
      <c r="H583" s="45"/>
      <c r="I583" s="278"/>
      <c r="J583" s="45"/>
      <c r="K583" s="66"/>
      <c r="L583" s="66"/>
    </row>
    <row r="584" spans="1:12" x14ac:dyDescent="0.2">
      <c r="A584" s="41"/>
      <c r="B584" s="2"/>
      <c r="E584" s="279"/>
      <c r="F584" s="280"/>
      <c r="G584" s="45"/>
      <c r="H584" s="45"/>
      <c r="I584" s="278"/>
      <c r="J584" s="45"/>
      <c r="K584" s="66"/>
      <c r="L584" s="66"/>
    </row>
    <row r="585" spans="1:12" x14ac:dyDescent="0.2">
      <c r="A585" s="41"/>
      <c r="B585" s="2"/>
      <c r="E585" s="279"/>
      <c r="F585" s="280"/>
      <c r="G585" s="45"/>
      <c r="H585" s="45"/>
      <c r="I585" s="278"/>
      <c r="J585" s="45"/>
      <c r="K585" s="66"/>
      <c r="L585" s="66"/>
    </row>
    <row r="586" spans="1:12" x14ac:dyDescent="0.2">
      <c r="A586" s="41"/>
      <c r="B586" s="2"/>
      <c r="E586" s="279"/>
      <c r="F586" s="280"/>
      <c r="G586" s="45"/>
      <c r="H586" s="45"/>
      <c r="I586" s="278"/>
      <c r="J586" s="45"/>
      <c r="K586" s="66"/>
      <c r="L586" s="66"/>
    </row>
    <row r="587" spans="1:12" x14ac:dyDescent="0.2">
      <c r="A587" s="41"/>
      <c r="B587" s="2"/>
      <c r="E587" s="279"/>
      <c r="F587" s="280"/>
      <c r="G587" s="45"/>
      <c r="H587" s="45"/>
      <c r="I587" s="278"/>
      <c r="J587" s="45"/>
      <c r="K587" s="66"/>
      <c r="L587" s="66"/>
    </row>
    <row r="588" spans="1:12" x14ac:dyDescent="0.2">
      <c r="A588" s="41"/>
      <c r="B588" s="2"/>
      <c r="E588" s="279"/>
      <c r="F588" s="280"/>
      <c r="G588" s="45"/>
      <c r="H588" s="45"/>
      <c r="I588" s="278"/>
      <c r="J588" s="45"/>
      <c r="K588" s="66"/>
      <c r="L588" s="66"/>
    </row>
    <row r="589" spans="1:12" x14ac:dyDescent="0.2">
      <c r="A589" s="41"/>
      <c r="B589" s="2"/>
      <c r="E589" s="279"/>
      <c r="F589" s="280"/>
      <c r="G589" s="45"/>
      <c r="H589" s="45"/>
      <c r="I589" s="278"/>
      <c r="J589" s="45"/>
      <c r="K589" s="66"/>
      <c r="L589" s="66"/>
    </row>
    <row r="590" spans="1:12" x14ac:dyDescent="0.2">
      <c r="A590" s="41"/>
      <c r="B590" s="2"/>
      <c r="E590" s="279"/>
      <c r="F590" s="280"/>
      <c r="G590" s="45"/>
      <c r="H590" s="45"/>
      <c r="I590" s="278"/>
      <c r="J590" s="45"/>
      <c r="K590" s="66"/>
      <c r="L590" s="66"/>
    </row>
    <row r="591" spans="1:12" x14ac:dyDescent="0.2">
      <c r="A591" s="41"/>
      <c r="B591" s="2"/>
      <c r="E591" s="279"/>
      <c r="F591" s="280"/>
      <c r="G591" s="45"/>
      <c r="H591" s="45"/>
      <c r="I591" s="278"/>
      <c r="J591" s="45"/>
      <c r="K591" s="66"/>
      <c r="L591" s="66"/>
    </row>
    <row r="592" spans="1:12" x14ac:dyDescent="0.2">
      <c r="A592" s="41"/>
      <c r="B592" s="2"/>
      <c r="E592" s="279"/>
      <c r="F592" s="280"/>
      <c r="G592" s="45"/>
      <c r="H592" s="45"/>
      <c r="I592" s="278"/>
      <c r="J592" s="45"/>
      <c r="K592" s="66"/>
      <c r="L592" s="66"/>
    </row>
    <row r="593" spans="1:12" x14ac:dyDescent="0.2">
      <c r="A593" s="41"/>
      <c r="B593" s="2"/>
      <c r="E593" s="279"/>
      <c r="F593" s="280"/>
      <c r="G593" s="45"/>
      <c r="H593" s="45"/>
      <c r="I593" s="278"/>
      <c r="J593" s="45"/>
      <c r="K593" s="66"/>
      <c r="L593" s="66"/>
    </row>
    <row r="594" spans="1:12" x14ac:dyDescent="0.2">
      <c r="A594" s="41"/>
      <c r="B594" s="2"/>
      <c r="E594" s="279"/>
      <c r="F594" s="280"/>
      <c r="G594" s="45"/>
      <c r="H594" s="45"/>
      <c r="I594" s="278"/>
      <c r="J594" s="45"/>
      <c r="K594" s="66"/>
      <c r="L594" s="66"/>
    </row>
    <row r="595" spans="1:12" x14ac:dyDescent="0.2">
      <c r="A595" s="41"/>
      <c r="B595" s="2"/>
      <c r="E595" s="279"/>
      <c r="F595" s="280"/>
      <c r="G595" s="45"/>
      <c r="H595" s="45"/>
      <c r="I595" s="278"/>
      <c r="J595" s="45"/>
      <c r="K595" s="66"/>
      <c r="L595" s="66"/>
    </row>
    <row r="596" spans="1:12" x14ac:dyDescent="0.2">
      <c r="A596" s="41"/>
      <c r="B596" s="2"/>
      <c r="E596" s="279"/>
      <c r="F596" s="280"/>
      <c r="G596" s="45"/>
      <c r="H596" s="45"/>
      <c r="I596" s="278"/>
      <c r="J596" s="45"/>
      <c r="K596" s="66"/>
      <c r="L596" s="66"/>
    </row>
    <row r="597" spans="1:12" x14ac:dyDescent="0.2">
      <c r="A597" s="41"/>
      <c r="B597" s="2"/>
      <c r="E597" s="279"/>
      <c r="F597" s="280"/>
      <c r="G597" s="45"/>
      <c r="H597" s="45"/>
      <c r="I597" s="278"/>
      <c r="J597" s="45"/>
      <c r="K597" s="66"/>
      <c r="L597" s="66"/>
    </row>
    <row r="598" spans="1:12" x14ac:dyDescent="0.2">
      <c r="A598" s="41"/>
      <c r="B598" s="2"/>
      <c r="E598" s="279"/>
      <c r="F598" s="280"/>
      <c r="G598" s="45"/>
      <c r="H598" s="45"/>
      <c r="I598" s="278"/>
      <c r="J598" s="45"/>
      <c r="K598" s="66"/>
      <c r="L598" s="66"/>
    </row>
    <row r="599" spans="1:12" x14ac:dyDescent="0.2">
      <c r="A599" s="41"/>
      <c r="B599" s="2"/>
      <c r="E599" s="279"/>
      <c r="F599" s="280"/>
      <c r="G599" s="45"/>
      <c r="H599" s="45"/>
      <c r="I599" s="278"/>
      <c r="J599" s="45"/>
      <c r="K599" s="66"/>
      <c r="L599" s="66"/>
    </row>
    <row r="600" spans="1:12" x14ac:dyDescent="0.2">
      <c r="A600" s="41"/>
      <c r="B600" s="2"/>
      <c r="E600" s="279"/>
      <c r="F600" s="280"/>
      <c r="G600" s="45"/>
      <c r="H600" s="45"/>
      <c r="I600" s="278"/>
      <c r="J600" s="45"/>
      <c r="K600" s="66"/>
      <c r="L600" s="66"/>
    </row>
    <row r="601" spans="1:12" x14ac:dyDescent="0.2">
      <c r="A601" s="41"/>
      <c r="B601" s="2"/>
      <c r="E601" s="279"/>
      <c r="F601" s="280"/>
      <c r="G601" s="45"/>
      <c r="H601" s="45"/>
      <c r="I601" s="278"/>
      <c r="J601" s="45"/>
      <c r="K601" s="66"/>
      <c r="L601" s="66"/>
    </row>
    <row r="602" spans="1:12" x14ac:dyDescent="0.2">
      <c r="A602" s="41"/>
      <c r="B602" s="2"/>
      <c r="E602" s="279"/>
      <c r="F602" s="280"/>
      <c r="G602" s="45"/>
      <c r="H602" s="45"/>
      <c r="I602" s="278"/>
      <c r="J602" s="45"/>
      <c r="K602" s="66"/>
      <c r="L602" s="66"/>
    </row>
    <row r="603" spans="1:12" x14ac:dyDescent="0.2">
      <c r="A603" s="41"/>
      <c r="B603" s="2"/>
      <c r="E603" s="279"/>
      <c r="F603" s="280"/>
      <c r="G603" s="45"/>
      <c r="H603" s="45"/>
      <c r="I603" s="278"/>
      <c r="J603" s="45"/>
      <c r="K603" s="66"/>
      <c r="L603" s="66"/>
    </row>
    <row r="604" spans="1:12" x14ac:dyDescent="0.2">
      <c r="A604" s="41"/>
      <c r="B604" s="2"/>
      <c r="E604" s="279"/>
      <c r="F604" s="280"/>
      <c r="G604" s="45"/>
      <c r="H604" s="45"/>
      <c r="I604" s="278"/>
      <c r="J604" s="45"/>
      <c r="K604" s="66"/>
      <c r="L604" s="66"/>
    </row>
    <row r="605" spans="1:12" x14ac:dyDescent="0.2">
      <c r="A605" s="41"/>
      <c r="B605" s="2"/>
      <c r="E605" s="279"/>
      <c r="F605" s="280"/>
      <c r="G605" s="45"/>
      <c r="H605" s="45"/>
      <c r="I605" s="278"/>
      <c r="J605" s="45"/>
      <c r="K605" s="66"/>
      <c r="L605" s="66"/>
    </row>
    <row r="606" spans="1:12" x14ac:dyDescent="0.2">
      <c r="A606" s="41"/>
      <c r="B606" s="2"/>
      <c r="E606" s="279"/>
      <c r="F606" s="280"/>
      <c r="G606" s="45"/>
      <c r="H606" s="45"/>
      <c r="I606" s="278"/>
      <c r="J606" s="45"/>
      <c r="K606" s="66"/>
      <c r="L606" s="66"/>
    </row>
    <row r="607" spans="1:12" x14ac:dyDescent="0.2">
      <c r="A607" s="41"/>
      <c r="B607" s="2"/>
      <c r="E607" s="279"/>
      <c r="F607" s="280"/>
      <c r="G607" s="45"/>
      <c r="H607" s="45"/>
      <c r="I607" s="278"/>
      <c r="J607" s="45"/>
      <c r="K607" s="66"/>
      <c r="L607" s="66"/>
    </row>
    <row r="608" spans="1:12" x14ac:dyDescent="0.2">
      <c r="A608" s="41"/>
      <c r="B608" s="2"/>
      <c r="E608" s="279"/>
      <c r="F608" s="280"/>
      <c r="G608" s="45"/>
      <c r="H608" s="45"/>
      <c r="I608" s="278"/>
      <c r="J608" s="45"/>
      <c r="K608" s="66"/>
      <c r="L608" s="66"/>
    </row>
    <row r="609" spans="1:12" x14ac:dyDescent="0.2">
      <c r="A609" s="41"/>
      <c r="B609" s="2"/>
      <c r="E609" s="279"/>
      <c r="F609" s="280"/>
      <c r="G609" s="45"/>
      <c r="H609" s="45"/>
      <c r="I609" s="278"/>
      <c r="J609" s="45"/>
      <c r="K609" s="66"/>
      <c r="L609" s="66"/>
    </row>
    <row r="610" spans="1:12" x14ac:dyDescent="0.2">
      <c r="A610" s="41"/>
      <c r="B610" s="2"/>
      <c r="E610" s="279"/>
      <c r="F610" s="280"/>
      <c r="G610" s="45"/>
      <c r="H610" s="45"/>
      <c r="I610" s="278"/>
      <c r="J610" s="45"/>
      <c r="K610" s="66"/>
      <c r="L610" s="66"/>
    </row>
    <row r="611" spans="1:12" x14ac:dyDescent="0.2">
      <c r="A611" s="41"/>
      <c r="B611" s="2"/>
      <c r="E611" s="279"/>
      <c r="F611" s="280"/>
      <c r="G611" s="45"/>
      <c r="H611" s="45"/>
      <c r="I611" s="278"/>
      <c r="J611" s="45"/>
      <c r="K611" s="66"/>
      <c r="L611" s="66"/>
    </row>
    <row r="612" spans="1:12" x14ac:dyDescent="0.2">
      <c r="A612" s="41"/>
      <c r="B612" s="2"/>
      <c r="E612" s="279"/>
      <c r="F612" s="280"/>
      <c r="G612" s="45"/>
      <c r="H612" s="45"/>
      <c r="I612" s="278"/>
      <c r="J612" s="45"/>
      <c r="K612" s="66"/>
      <c r="L612" s="66"/>
    </row>
    <row r="613" spans="1:12" x14ac:dyDescent="0.2">
      <c r="A613" s="41"/>
      <c r="B613" s="2"/>
      <c r="E613" s="279"/>
      <c r="F613" s="280"/>
      <c r="G613" s="45"/>
      <c r="H613" s="45"/>
      <c r="I613" s="278"/>
      <c r="J613" s="45"/>
      <c r="K613" s="66"/>
      <c r="L613" s="66"/>
    </row>
    <row r="614" spans="1:12" x14ac:dyDescent="0.2">
      <c r="A614" s="41"/>
      <c r="B614" s="2"/>
      <c r="E614" s="279"/>
      <c r="F614" s="280"/>
      <c r="G614" s="45"/>
      <c r="H614" s="45"/>
      <c r="I614" s="278"/>
      <c r="J614" s="45"/>
      <c r="K614" s="66"/>
      <c r="L614" s="66"/>
    </row>
    <row r="615" spans="1:12" x14ac:dyDescent="0.2">
      <c r="A615" s="41"/>
      <c r="B615" s="2"/>
      <c r="E615" s="279"/>
      <c r="F615" s="280"/>
      <c r="G615" s="45"/>
      <c r="H615" s="45"/>
      <c r="I615" s="278"/>
      <c r="J615" s="45"/>
      <c r="K615" s="66"/>
      <c r="L615" s="66"/>
    </row>
    <row r="616" spans="1:12" x14ac:dyDescent="0.2">
      <c r="A616" s="41"/>
      <c r="B616" s="2"/>
      <c r="E616" s="279"/>
      <c r="F616" s="280"/>
      <c r="G616" s="45"/>
      <c r="H616" s="45"/>
      <c r="I616" s="278"/>
      <c r="J616" s="45"/>
      <c r="K616" s="66"/>
      <c r="L616" s="66"/>
    </row>
    <row r="617" spans="1:12" x14ac:dyDescent="0.2">
      <c r="A617" s="41"/>
      <c r="B617" s="2"/>
      <c r="E617" s="279"/>
      <c r="F617" s="280"/>
      <c r="G617" s="45"/>
      <c r="H617" s="45"/>
      <c r="I617" s="278"/>
      <c r="J617" s="45"/>
      <c r="K617" s="66"/>
      <c r="L617" s="66"/>
    </row>
    <row r="618" spans="1:12" x14ac:dyDescent="0.2">
      <c r="A618" s="41"/>
      <c r="B618" s="2"/>
      <c r="E618" s="279"/>
      <c r="F618" s="280"/>
      <c r="G618" s="45"/>
      <c r="H618" s="45"/>
      <c r="I618" s="278"/>
      <c r="J618" s="45"/>
      <c r="K618" s="66"/>
      <c r="L618" s="66"/>
    </row>
    <row r="619" spans="1:12" x14ac:dyDescent="0.2">
      <c r="A619" s="41"/>
      <c r="B619" s="2"/>
      <c r="E619" s="279"/>
      <c r="F619" s="280"/>
      <c r="G619" s="45"/>
      <c r="H619" s="45"/>
      <c r="I619" s="278"/>
      <c r="J619" s="45"/>
      <c r="K619" s="66"/>
      <c r="L619" s="66"/>
    </row>
    <row r="620" spans="1:12" x14ac:dyDescent="0.2">
      <c r="A620" s="41"/>
      <c r="B620" s="2"/>
      <c r="E620" s="279"/>
      <c r="F620" s="280"/>
      <c r="G620" s="45"/>
      <c r="H620" s="45"/>
      <c r="I620" s="278"/>
      <c r="J620" s="45"/>
      <c r="K620" s="66"/>
      <c r="L620" s="66"/>
    </row>
    <row r="621" spans="1:12" x14ac:dyDescent="0.2">
      <c r="A621" s="41"/>
      <c r="B621" s="2"/>
      <c r="E621" s="279"/>
      <c r="F621" s="280"/>
      <c r="G621" s="45"/>
      <c r="H621" s="45"/>
      <c r="I621" s="278"/>
      <c r="J621" s="45"/>
      <c r="K621" s="66"/>
      <c r="L621" s="66"/>
    </row>
    <row r="622" spans="1:12" x14ac:dyDescent="0.2">
      <c r="A622" s="41"/>
      <c r="B622" s="2"/>
      <c r="E622" s="279"/>
      <c r="F622" s="280"/>
      <c r="G622" s="45"/>
      <c r="H622" s="45"/>
      <c r="I622" s="278"/>
      <c r="J622" s="45"/>
      <c r="K622" s="66"/>
      <c r="L622" s="66"/>
    </row>
    <row r="623" spans="1:12" x14ac:dyDescent="0.2">
      <c r="A623" s="41"/>
      <c r="B623" s="2"/>
      <c r="E623" s="279"/>
      <c r="F623" s="280"/>
      <c r="G623" s="45"/>
      <c r="H623" s="45"/>
      <c r="I623" s="278"/>
      <c r="J623" s="45"/>
      <c r="K623" s="66"/>
      <c r="L623" s="66"/>
    </row>
    <row r="624" spans="1:12" x14ac:dyDescent="0.2">
      <c r="A624" s="41"/>
      <c r="B624" s="2"/>
      <c r="E624" s="279"/>
      <c r="F624" s="280"/>
      <c r="G624" s="45"/>
      <c r="H624" s="45"/>
      <c r="I624" s="278"/>
      <c r="J624" s="45"/>
      <c r="K624" s="66"/>
      <c r="L624" s="66"/>
    </row>
    <row r="625" spans="1:12" x14ac:dyDescent="0.2">
      <c r="A625" s="41"/>
      <c r="B625" s="2"/>
      <c r="E625" s="279"/>
      <c r="F625" s="280"/>
      <c r="G625" s="45"/>
      <c r="H625" s="45"/>
      <c r="I625" s="278"/>
      <c r="J625" s="45"/>
      <c r="K625" s="66"/>
      <c r="L625" s="66"/>
    </row>
    <row r="626" spans="1:12" x14ac:dyDescent="0.2">
      <c r="A626" s="41"/>
      <c r="B626" s="2"/>
      <c r="E626" s="279"/>
      <c r="F626" s="280"/>
      <c r="G626" s="45"/>
      <c r="H626" s="45"/>
      <c r="I626" s="278"/>
      <c r="J626" s="45"/>
      <c r="K626" s="66"/>
      <c r="L626" s="66"/>
    </row>
    <row r="627" spans="1:12" x14ac:dyDescent="0.2">
      <c r="A627" s="41"/>
      <c r="B627" s="2"/>
      <c r="E627" s="279"/>
      <c r="F627" s="280"/>
      <c r="G627" s="45"/>
      <c r="H627" s="45"/>
      <c r="I627" s="278"/>
      <c r="J627" s="45"/>
      <c r="K627" s="66"/>
      <c r="L627" s="66"/>
    </row>
    <row r="628" spans="1:12" x14ac:dyDescent="0.2">
      <c r="A628" s="41"/>
      <c r="B628" s="2"/>
      <c r="E628" s="279"/>
      <c r="F628" s="280"/>
      <c r="G628" s="45"/>
      <c r="H628" s="45"/>
      <c r="I628" s="278"/>
      <c r="J628" s="45"/>
      <c r="K628" s="66"/>
      <c r="L628" s="66"/>
    </row>
    <row r="629" spans="1:12" x14ac:dyDescent="0.2">
      <c r="A629" s="41"/>
      <c r="B629" s="2"/>
      <c r="E629" s="279"/>
      <c r="F629" s="280"/>
      <c r="G629" s="45"/>
      <c r="H629" s="45"/>
      <c r="I629" s="278"/>
      <c r="J629" s="45"/>
      <c r="K629" s="66"/>
      <c r="L629" s="66"/>
    </row>
    <row r="630" spans="1:12" x14ac:dyDescent="0.2">
      <c r="A630" s="41"/>
      <c r="B630" s="2"/>
      <c r="E630" s="279"/>
      <c r="F630" s="280"/>
      <c r="G630" s="45"/>
      <c r="H630" s="45"/>
      <c r="I630" s="278"/>
      <c r="J630" s="45"/>
      <c r="K630" s="66"/>
      <c r="L630" s="66"/>
    </row>
    <row r="631" spans="1:12" x14ac:dyDescent="0.2">
      <c r="A631" s="41"/>
      <c r="B631" s="2"/>
      <c r="E631" s="279"/>
      <c r="F631" s="280"/>
      <c r="G631" s="45"/>
      <c r="H631" s="45"/>
      <c r="I631" s="278"/>
      <c r="J631" s="45"/>
      <c r="K631" s="66"/>
      <c r="L631" s="66"/>
    </row>
    <row r="632" spans="1:12" x14ac:dyDescent="0.2">
      <c r="A632" s="41"/>
      <c r="B632" s="2"/>
      <c r="E632" s="279"/>
      <c r="F632" s="280"/>
      <c r="G632" s="45"/>
      <c r="H632" s="45"/>
      <c r="I632" s="278"/>
      <c r="J632" s="45"/>
      <c r="K632" s="66"/>
      <c r="L632" s="66"/>
    </row>
    <row r="633" spans="1:12" x14ac:dyDescent="0.2">
      <c r="A633" s="41"/>
      <c r="B633" s="2"/>
      <c r="E633" s="279"/>
      <c r="F633" s="280"/>
      <c r="G633" s="45"/>
      <c r="H633" s="45"/>
      <c r="I633" s="278"/>
      <c r="J633" s="45"/>
      <c r="K633" s="66"/>
      <c r="L633" s="66"/>
    </row>
    <row r="634" spans="1:12" x14ac:dyDescent="0.2">
      <c r="A634" s="41"/>
      <c r="B634" s="2"/>
      <c r="E634" s="279"/>
      <c r="F634" s="280"/>
      <c r="G634" s="45"/>
      <c r="H634" s="45"/>
      <c r="I634" s="278"/>
      <c r="J634" s="45"/>
      <c r="K634" s="66"/>
      <c r="L634" s="66"/>
    </row>
    <row r="635" spans="1:12" x14ac:dyDescent="0.2">
      <c r="A635" s="41"/>
      <c r="B635" s="2"/>
      <c r="E635" s="279"/>
      <c r="F635" s="280"/>
      <c r="G635" s="45"/>
      <c r="H635" s="45"/>
      <c r="I635" s="278"/>
      <c r="J635" s="45"/>
      <c r="K635" s="66"/>
      <c r="L635" s="66"/>
    </row>
    <row r="636" spans="1:12" x14ac:dyDescent="0.2">
      <c r="A636" s="41"/>
      <c r="B636" s="2"/>
      <c r="E636" s="279"/>
      <c r="F636" s="280"/>
      <c r="G636" s="45"/>
      <c r="H636" s="45"/>
      <c r="I636" s="278"/>
      <c r="J636" s="45"/>
      <c r="K636" s="66"/>
      <c r="L636" s="66"/>
    </row>
    <row r="637" spans="1:12" x14ac:dyDescent="0.2">
      <c r="A637" s="41"/>
      <c r="B637" s="2"/>
      <c r="E637" s="279"/>
      <c r="F637" s="280"/>
      <c r="G637" s="45"/>
      <c r="H637" s="45"/>
      <c r="I637" s="278"/>
      <c r="J637" s="45"/>
      <c r="K637" s="66"/>
      <c r="L637" s="66"/>
    </row>
    <row r="638" spans="1:12" x14ac:dyDescent="0.2">
      <c r="A638" s="41"/>
      <c r="B638" s="2"/>
      <c r="E638" s="279"/>
      <c r="F638" s="280"/>
      <c r="G638" s="45"/>
      <c r="H638" s="45"/>
      <c r="I638" s="278"/>
      <c r="J638" s="45"/>
      <c r="K638" s="66"/>
      <c r="L638" s="66"/>
    </row>
    <row r="639" spans="1:12" x14ac:dyDescent="0.2">
      <c r="A639" s="41"/>
      <c r="B639" s="2"/>
      <c r="E639" s="279"/>
      <c r="F639" s="280"/>
      <c r="G639" s="45"/>
      <c r="H639" s="45"/>
      <c r="I639" s="278"/>
      <c r="J639" s="45"/>
      <c r="K639" s="66"/>
      <c r="L639" s="66"/>
    </row>
    <row r="640" spans="1:12" x14ac:dyDescent="0.2">
      <c r="A640" s="41"/>
      <c r="B640" s="2"/>
      <c r="E640" s="279"/>
      <c r="F640" s="280"/>
      <c r="G640" s="45"/>
      <c r="H640" s="45"/>
      <c r="I640" s="278"/>
      <c r="J640" s="45"/>
      <c r="K640" s="66"/>
      <c r="L640" s="66"/>
    </row>
    <row r="641" spans="1:12" x14ac:dyDescent="0.2">
      <c r="A641" s="41"/>
      <c r="B641" s="2"/>
      <c r="E641" s="279"/>
      <c r="F641" s="280"/>
      <c r="G641" s="45"/>
      <c r="H641" s="45"/>
      <c r="I641" s="278"/>
      <c r="J641" s="45"/>
      <c r="K641" s="66"/>
      <c r="L641" s="66"/>
    </row>
    <row r="642" spans="1:12" x14ac:dyDescent="0.2">
      <c r="A642" s="41"/>
      <c r="B642" s="2"/>
      <c r="E642" s="279"/>
      <c r="F642" s="280"/>
      <c r="G642" s="45"/>
      <c r="H642" s="45"/>
      <c r="I642" s="278"/>
      <c r="J642" s="45"/>
      <c r="K642" s="66"/>
      <c r="L642" s="66"/>
    </row>
    <row r="643" spans="1:12" x14ac:dyDescent="0.2">
      <c r="A643" s="41"/>
      <c r="B643" s="2"/>
      <c r="E643" s="279"/>
      <c r="F643" s="280"/>
      <c r="G643" s="45"/>
      <c r="H643" s="45"/>
      <c r="I643" s="278"/>
      <c r="J643" s="45"/>
      <c r="K643" s="66"/>
      <c r="L643" s="66"/>
    </row>
    <row r="644" spans="1:12" x14ac:dyDescent="0.2">
      <c r="A644" s="41"/>
      <c r="B644" s="2"/>
      <c r="E644" s="279"/>
      <c r="F644" s="280"/>
      <c r="G644" s="45"/>
      <c r="H644" s="45"/>
      <c r="I644" s="278"/>
      <c r="J644" s="45"/>
      <c r="K644" s="66"/>
      <c r="L644" s="66"/>
    </row>
    <row r="645" spans="1:12" x14ac:dyDescent="0.2">
      <c r="A645" s="41"/>
      <c r="B645" s="2"/>
      <c r="E645" s="279"/>
      <c r="F645" s="280"/>
      <c r="G645" s="45"/>
      <c r="H645" s="45"/>
      <c r="I645" s="278"/>
      <c r="J645" s="45"/>
      <c r="K645" s="66"/>
      <c r="L645" s="66"/>
    </row>
    <row r="646" spans="1:12" x14ac:dyDescent="0.2">
      <c r="A646" s="41"/>
      <c r="B646" s="2"/>
      <c r="E646" s="279"/>
      <c r="F646" s="280"/>
      <c r="G646" s="45"/>
      <c r="H646" s="45"/>
      <c r="I646" s="278"/>
      <c r="J646" s="45"/>
      <c r="K646" s="66"/>
      <c r="L646" s="66"/>
    </row>
    <row r="647" spans="1:12" x14ac:dyDescent="0.2">
      <c r="A647" s="41"/>
      <c r="B647" s="2"/>
      <c r="E647" s="279"/>
      <c r="F647" s="280"/>
      <c r="G647" s="45"/>
      <c r="H647" s="45"/>
      <c r="I647" s="278"/>
      <c r="J647" s="45"/>
      <c r="K647" s="66"/>
      <c r="L647" s="66"/>
    </row>
    <row r="648" spans="1:12" x14ac:dyDescent="0.2">
      <c r="A648" s="41"/>
      <c r="B648" s="2"/>
      <c r="E648" s="279"/>
      <c r="F648" s="280"/>
      <c r="G648" s="45"/>
      <c r="H648" s="45"/>
      <c r="I648" s="278"/>
      <c r="J648" s="45"/>
      <c r="K648" s="66"/>
      <c r="L648" s="66"/>
    </row>
    <row r="649" spans="1:12" x14ac:dyDescent="0.2">
      <c r="A649" s="41"/>
      <c r="B649" s="2"/>
      <c r="E649" s="279"/>
      <c r="F649" s="280"/>
      <c r="G649" s="45"/>
      <c r="H649" s="45"/>
      <c r="I649" s="278"/>
      <c r="J649" s="45"/>
      <c r="K649" s="66"/>
      <c r="L649" s="66"/>
    </row>
    <row r="650" spans="1:12" x14ac:dyDescent="0.2">
      <c r="A650" s="41"/>
      <c r="B650" s="2"/>
      <c r="E650" s="279"/>
      <c r="F650" s="280"/>
      <c r="G650" s="45"/>
      <c r="H650" s="45"/>
      <c r="I650" s="278"/>
      <c r="J650" s="45"/>
      <c r="K650" s="66"/>
      <c r="L650" s="66"/>
    </row>
    <row r="651" spans="1:12" x14ac:dyDescent="0.2">
      <c r="A651" s="41"/>
      <c r="B651" s="2"/>
      <c r="E651" s="279"/>
      <c r="F651" s="280"/>
      <c r="G651" s="45"/>
      <c r="H651" s="45"/>
      <c r="I651" s="278"/>
      <c r="J651" s="45"/>
      <c r="K651" s="66"/>
      <c r="L651" s="66"/>
    </row>
    <row r="652" spans="1:12" x14ac:dyDescent="0.2">
      <c r="A652" s="41"/>
      <c r="B652" s="2"/>
      <c r="E652" s="279"/>
      <c r="F652" s="280"/>
      <c r="G652" s="45"/>
      <c r="H652" s="45"/>
      <c r="I652" s="278"/>
      <c r="J652" s="45"/>
      <c r="K652" s="66"/>
      <c r="L652" s="66"/>
    </row>
    <row r="653" spans="1:12" x14ac:dyDescent="0.2">
      <c r="A653" s="41"/>
      <c r="B653" s="2"/>
      <c r="E653" s="279"/>
      <c r="F653" s="280"/>
      <c r="G653" s="45"/>
      <c r="H653" s="45"/>
      <c r="I653" s="278"/>
      <c r="J653" s="45"/>
      <c r="K653" s="66"/>
      <c r="L653" s="66"/>
    </row>
    <row r="654" spans="1:12" x14ac:dyDescent="0.2">
      <c r="A654" s="41"/>
      <c r="B654" s="2"/>
      <c r="E654" s="279"/>
      <c r="F654" s="280"/>
      <c r="G654" s="45"/>
      <c r="H654" s="45"/>
      <c r="I654" s="278"/>
      <c r="J654" s="45"/>
      <c r="K654" s="66"/>
      <c r="L654" s="66"/>
    </row>
    <row r="655" spans="1:12" x14ac:dyDescent="0.2">
      <c r="A655" s="41"/>
      <c r="B655" s="2"/>
      <c r="E655" s="279"/>
      <c r="F655" s="280"/>
      <c r="G655" s="45"/>
      <c r="H655" s="45"/>
      <c r="I655" s="278"/>
      <c r="J655" s="45"/>
      <c r="K655" s="66"/>
      <c r="L655" s="66"/>
    </row>
    <row r="656" spans="1:12" x14ac:dyDescent="0.2">
      <c r="A656" s="41"/>
      <c r="B656" s="2"/>
      <c r="E656" s="279"/>
      <c r="F656" s="280"/>
      <c r="G656" s="45"/>
      <c r="H656" s="45"/>
      <c r="I656" s="278"/>
      <c r="J656" s="45"/>
      <c r="K656" s="66"/>
      <c r="L656" s="66"/>
    </row>
    <row r="657" spans="1:12" x14ac:dyDescent="0.2">
      <c r="A657" s="41"/>
      <c r="B657" s="2"/>
      <c r="E657" s="279"/>
      <c r="F657" s="280"/>
      <c r="G657" s="45"/>
      <c r="H657" s="45"/>
      <c r="I657" s="278"/>
      <c r="J657" s="45"/>
      <c r="K657" s="66"/>
      <c r="L657" s="66"/>
    </row>
    <row r="658" spans="1:12" x14ac:dyDescent="0.2">
      <c r="A658" s="41"/>
      <c r="B658" s="2"/>
      <c r="E658" s="279"/>
      <c r="F658" s="280"/>
      <c r="G658" s="45"/>
      <c r="H658" s="45"/>
      <c r="I658" s="278"/>
      <c r="J658" s="45"/>
      <c r="K658" s="66"/>
      <c r="L658" s="66"/>
    </row>
    <row r="659" spans="1:12" x14ac:dyDescent="0.2">
      <c r="A659" s="41"/>
      <c r="B659" s="2"/>
      <c r="E659" s="279"/>
      <c r="F659" s="280"/>
      <c r="G659" s="45"/>
      <c r="H659" s="45"/>
      <c r="I659" s="278"/>
      <c r="J659" s="45"/>
      <c r="K659" s="66"/>
      <c r="L659" s="66"/>
    </row>
    <row r="660" spans="1:12" x14ac:dyDescent="0.2">
      <c r="A660" s="41"/>
      <c r="B660" s="2"/>
      <c r="E660" s="279"/>
      <c r="F660" s="280"/>
      <c r="G660" s="45"/>
      <c r="H660" s="45"/>
      <c r="I660" s="278"/>
      <c r="J660" s="45"/>
      <c r="K660" s="66"/>
      <c r="L660" s="66"/>
    </row>
    <row r="661" spans="1:12" x14ac:dyDescent="0.2">
      <c r="A661" s="41"/>
      <c r="B661" s="2"/>
      <c r="E661" s="279"/>
      <c r="F661" s="280"/>
      <c r="G661" s="45"/>
      <c r="H661" s="45"/>
      <c r="I661" s="278"/>
      <c r="J661" s="45"/>
      <c r="K661" s="66"/>
      <c r="L661" s="66"/>
    </row>
    <row r="662" spans="1:12" x14ac:dyDescent="0.2">
      <c r="A662" s="41"/>
      <c r="B662" s="2"/>
      <c r="E662" s="279"/>
      <c r="F662" s="280"/>
      <c r="G662" s="45"/>
      <c r="H662" s="45"/>
      <c r="I662" s="278"/>
      <c r="J662" s="45"/>
      <c r="K662" s="66"/>
      <c r="L662" s="66"/>
    </row>
    <row r="663" spans="1:12" x14ac:dyDescent="0.2">
      <c r="A663" s="41"/>
      <c r="B663" s="2"/>
      <c r="E663" s="279"/>
      <c r="F663" s="280"/>
      <c r="G663" s="45"/>
      <c r="H663" s="45"/>
      <c r="I663" s="278"/>
      <c r="J663" s="45"/>
      <c r="K663" s="66"/>
      <c r="L663" s="66"/>
    </row>
    <row r="664" spans="1:12" x14ac:dyDescent="0.2">
      <c r="A664" s="41"/>
      <c r="B664" s="2"/>
      <c r="E664" s="279"/>
      <c r="F664" s="280"/>
      <c r="G664" s="45"/>
      <c r="H664" s="45"/>
      <c r="I664" s="278"/>
      <c r="J664" s="45"/>
      <c r="K664" s="66"/>
      <c r="L664" s="66"/>
    </row>
    <row r="665" spans="1:12" x14ac:dyDescent="0.2">
      <c r="A665" s="41"/>
      <c r="B665" s="2"/>
      <c r="E665" s="279"/>
      <c r="F665" s="280"/>
      <c r="G665" s="45"/>
      <c r="H665" s="45"/>
      <c r="I665" s="278"/>
      <c r="J665" s="45"/>
      <c r="K665" s="66"/>
      <c r="L665" s="66"/>
    </row>
    <row r="666" spans="1:12" x14ac:dyDescent="0.2">
      <c r="A666" s="41"/>
      <c r="B666" s="2"/>
      <c r="E666" s="279"/>
      <c r="F666" s="280"/>
      <c r="G666" s="45"/>
      <c r="H666" s="45"/>
      <c r="I666" s="278"/>
      <c r="J666" s="45"/>
      <c r="K666" s="66"/>
      <c r="L666" s="66"/>
    </row>
    <row r="667" spans="1:12" x14ac:dyDescent="0.2">
      <c r="A667" s="41"/>
      <c r="B667" s="2"/>
      <c r="E667" s="279"/>
      <c r="F667" s="280"/>
      <c r="G667" s="45"/>
      <c r="H667" s="45"/>
      <c r="I667" s="278"/>
      <c r="J667" s="45"/>
      <c r="K667" s="66"/>
      <c r="L667" s="66"/>
    </row>
    <row r="668" spans="1:12" x14ac:dyDescent="0.2">
      <c r="A668" s="41"/>
      <c r="B668" s="2"/>
      <c r="E668" s="279"/>
      <c r="F668" s="280"/>
      <c r="G668" s="45"/>
      <c r="H668" s="45"/>
      <c r="I668" s="278"/>
      <c r="J668" s="45"/>
      <c r="K668" s="66"/>
      <c r="L668" s="66"/>
    </row>
    <row r="669" spans="1:12" x14ac:dyDescent="0.2">
      <c r="A669" s="41"/>
      <c r="B669" s="2"/>
      <c r="E669" s="279"/>
      <c r="F669" s="280"/>
      <c r="G669" s="45"/>
      <c r="H669" s="45"/>
      <c r="I669" s="278"/>
      <c r="J669" s="45"/>
      <c r="K669" s="66"/>
      <c r="L669" s="66"/>
    </row>
    <row r="670" spans="1:12" x14ac:dyDescent="0.2">
      <c r="A670" s="41"/>
      <c r="B670" s="2"/>
      <c r="E670" s="279"/>
      <c r="F670" s="280"/>
      <c r="G670" s="45"/>
      <c r="H670" s="45"/>
      <c r="I670" s="278"/>
      <c r="J670" s="45"/>
      <c r="K670" s="66"/>
      <c r="L670" s="66"/>
    </row>
    <row r="671" spans="1:12" x14ac:dyDescent="0.2">
      <c r="A671" s="41"/>
      <c r="B671" s="2"/>
      <c r="E671" s="279"/>
      <c r="F671" s="280"/>
      <c r="G671" s="45"/>
      <c r="H671" s="45"/>
      <c r="I671" s="278"/>
      <c r="J671" s="45"/>
      <c r="K671" s="66"/>
      <c r="L671" s="66"/>
    </row>
    <row r="672" spans="1:12" x14ac:dyDescent="0.2">
      <c r="A672" s="41"/>
      <c r="B672" s="2"/>
      <c r="E672" s="279"/>
      <c r="F672" s="280"/>
      <c r="G672" s="45"/>
      <c r="H672" s="45"/>
      <c r="I672" s="278"/>
      <c r="J672" s="45"/>
      <c r="K672" s="66"/>
      <c r="L672" s="66"/>
    </row>
    <row r="673" spans="1:12" x14ac:dyDescent="0.2">
      <c r="A673" s="41"/>
      <c r="B673" s="2"/>
      <c r="E673" s="279"/>
      <c r="F673" s="280"/>
      <c r="G673" s="45"/>
      <c r="H673" s="45"/>
      <c r="I673" s="278"/>
      <c r="J673" s="45"/>
      <c r="K673" s="66"/>
      <c r="L673" s="66"/>
    </row>
    <row r="674" spans="1:12" x14ac:dyDescent="0.2">
      <c r="A674" s="41"/>
      <c r="B674" s="2"/>
      <c r="E674" s="279"/>
      <c r="F674" s="280"/>
      <c r="G674" s="45"/>
      <c r="H674" s="45"/>
      <c r="I674" s="278"/>
      <c r="J674" s="45"/>
      <c r="K674" s="66"/>
      <c r="L674" s="66"/>
    </row>
    <row r="675" spans="1:12" x14ac:dyDescent="0.2">
      <c r="A675" s="41"/>
      <c r="B675" s="2"/>
      <c r="E675" s="279"/>
      <c r="F675" s="280"/>
      <c r="G675" s="45"/>
      <c r="H675" s="45"/>
      <c r="I675" s="278"/>
      <c r="J675" s="45"/>
      <c r="K675" s="66"/>
      <c r="L675" s="66"/>
    </row>
    <row r="676" spans="1:12" x14ac:dyDescent="0.2">
      <c r="A676" s="41"/>
      <c r="B676" s="2"/>
      <c r="E676" s="279"/>
      <c r="F676" s="280"/>
      <c r="G676" s="45"/>
      <c r="H676" s="45"/>
      <c r="I676" s="278"/>
      <c r="J676" s="45"/>
      <c r="K676" s="66"/>
      <c r="L676" s="66"/>
    </row>
    <row r="677" spans="1:12" x14ac:dyDescent="0.2">
      <c r="A677" s="41"/>
      <c r="B677" s="2"/>
      <c r="E677" s="279"/>
      <c r="F677" s="280"/>
      <c r="G677" s="45"/>
      <c r="H677" s="45"/>
      <c r="I677" s="278"/>
      <c r="J677" s="45"/>
      <c r="K677" s="66"/>
      <c r="L677" s="66"/>
    </row>
    <row r="678" spans="1:12" x14ac:dyDescent="0.2">
      <c r="A678" s="41"/>
      <c r="B678" s="2"/>
      <c r="E678" s="279"/>
      <c r="F678" s="280"/>
      <c r="G678" s="45"/>
      <c r="H678" s="45"/>
      <c r="I678" s="278"/>
      <c r="J678" s="45"/>
      <c r="K678" s="66"/>
      <c r="L678" s="66"/>
    </row>
    <row r="679" spans="1:12" x14ac:dyDescent="0.2">
      <c r="A679" s="41"/>
      <c r="B679" s="2"/>
      <c r="E679" s="279"/>
      <c r="F679" s="280"/>
      <c r="G679" s="45"/>
      <c r="H679" s="45"/>
      <c r="I679" s="278"/>
      <c r="J679" s="45"/>
      <c r="K679" s="66"/>
      <c r="L679" s="66"/>
    </row>
    <row r="680" spans="1:12" x14ac:dyDescent="0.2">
      <c r="A680" s="41"/>
      <c r="B680" s="2"/>
      <c r="E680" s="279"/>
      <c r="F680" s="280"/>
      <c r="G680" s="45"/>
      <c r="H680" s="45"/>
      <c r="I680" s="278"/>
      <c r="J680" s="45"/>
      <c r="K680" s="66"/>
      <c r="L680" s="66"/>
    </row>
    <row r="681" spans="1:12" x14ac:dyDescent="0.2">
      <c r="A681" s="41"/>
      <c r="B681" s="2"/>
      <c r="E681" s="279"/>
      <c r="F681" s="280"/>
      <c r="G681" s="45"/>
      <c r="H681" s="45"/>
      <c r="I681" s="278"/>
      <c r="J681" s="45"/>
      <c r="K681" s="66"/>
      <c r="L681" s="66"/>
    </row>
    <row r="682" spans="1:12" x14ac:dyDescent="0.2">
      <c r="A682" s="41"/>
      <c r="B682" s="2"/>
      <c r="E682" s="279"/>
      <c r="F682" s="280"/>
      <c r="G682" s="45"/>
      <c r="H682" s="45"/>
      <c r="I682" s="278"/>
      <c r="J682" s="45"/>
      <c r="K682" s="66"/>
      <c r="L682" s="66"/>
    </row>
    <row r="683" spans="1:12" x14ac:dyDescent="0.2">
      <c r="A683" s="41"/>
      <c r="B683" s="2"/>
      <c r="E683" s="279"/>
      <c r="F683" s="280"/>
      <c r="G683" s="45"/>
      <c r="H683" s="45"/>
      <c r="I683" s="278"/>
      <c r="J683" s="45"/>
      <c r="K683" s="66"/>
      <c r="L683" s="66"/>
    </row>
    <row r="684" spans="1:12" x14ac:dyDescent="0.2">
      <c r="A684" s="41"/>
      <c r="B684" s="2"/>
      <c r="E684" s="279"/>
      <c r="F684" s="280"/>
      <c r="G684" s="45"/>
      <c r="H684" s="45"/>
      <c r="I684" s="278"/>
      <c r="J684" s="45"/>
      <c r="K684" s="66"/>
      <c r="L684" s="66"/>
    </row>
    <row r="685" spans="1:12" x14ac:dyDescent="0.2">
      <c r="A685" s="41"/>
      <c r="B685" s="2"/>
      <c r="E685" s="279"/>
      <c r="F685" s="280"/>
      <c r="G685" s="45"/>
      <c r="H685" s="45"/>
      <c r="I685" s="278"/>
      <c r="J685" s="45"/>
      <c r="K685" s="66"/>
      <c r="L685" s="66"/>
    </row>
    <row r="686" spans="1:12" x14ac:dyDescent="0.2">
      <c r="A686" s="41"/>
      <c r="B686" s="2"/>
      <c r="E686" s="279"/>
      <c r="F686" s="280"/>
      <c r="G686" s="45"/>
      <c r="H686" s="45"/>
      <c r="I686" s="278"/>
      <c r="J686" s="45"/>
      <c r="K686" s="66"/>
      <c r="L686" s="66"/>
    </row>
    <row r="687" spans="1:12" x14ac:dyDescent="0.2">
      <c r="A687" s="41"/>
      <c r="B687" s="2"/>
      <c r="E687" s="279"/>
      <c r="F687" s="280"/>
      <c r="G687" s="45"/>
      <c r="H687" s="45"/>
      <c r="I687" s="278"/>
      <c r="J687" s="45"/>
      <c r="K687" s="66"/>
      <c r="L687" s="66"/>
    </row>
    <row r="688" spans="1:12" x14ac:dyDescent="0.2">
      <c r="A688" s="41"/>
      <c r="B688" s="2"/>
      <c r="E688" s="279"/>
      <c r="F688" s="280"/>
      <c r="G688" s="45"/>
      <c r="H688" s="45"/>
      <c r="I688" s="278"/>
      <c r="J688" s="45"/>
      <c r="K688" s="66"/>
      <c r="L688" s="66"/>
    </row>
    <row r="689" spans="1:12" x14ac:dyDescent="0.2">
      <c r="A689" s="41"/>
      <c r="B689" s="2"/>
      <c r="E689" s="279"/>
      <c r="F689" s="280"/>
      <c r="G689" s="45"/>
      <c r="H689" s="45"/>
      <c r="I689" s="278"/>
      <c r="J689" s="45"/>
      <c r="K689" s="66"/>
      <c r="L689" s="66"/>
    </row>
    <row r="690" spans="1:12" x14ac:dyDescent="0.2">
      <c r="A690" s="41"/>
      <c r="B690" s="2"/>
      <c r="E690" s="279"/>
      <c r="F690" s="280"/>
      <c r="G690" s="45"/>
      <c r="H690" s="45"/>
      <c r="I690" s="278"/>
      <c r="J690" s="45"/>
      <c r="K690" s="66"/>
      <c r="L690" s="66"/>
    </row>
    <row r="691" spans="1:12" x14ac:dyDescent="0.2">
      <c r="A691" s="41"/>
      <c r="B691" s="2"/>
      <c r="E691" s="279"/>
      <c r="F691" s="280"/>
      <c r="G691" s="45"/>
      <c r="H691" s="45"/>
      <c r="I691" s="278"/>
      <c r="J691" s="45"/>
      <c r="K691" s="66"/>
      <c r="L691" s="66"/>
    </row>
    <row r="692" spans="1:12" x14ac:dyDescent="0.2">
      <c r="A692" s="41"/>
      <c r="B692" s="2"/>
      <c r="E692" s="279"/>
      <c r="F692" s="280"/>
      <c r="G692" s="45"/>
      <c r="H692" s="45"/>
      <c r="I692" s="278"/>
      <c r="J692" s="45"/>
      <c r="K692" s="66"/>
      <c r="L692" s="66"/>
    </row>
    <row r="693" spans="1:12" x14ac:dyDescent="0.2">
      <c r="A693" s="41"/>
      <c r="B693" s="2"/>
      <c r="E693" s="279"/>
      <c r="F693" s="280"/>
      <c r="G693" s="45"/>
      <c r="H693" s="45"/>
      <c r="I693" s="278"/>
      <c r="J693" s="45"/>
      <c r="K693" s="66"/>
      <c r="L693" s="66"/>
    </row>
    <row r="694" spans="1:12" x14ac:dyDescent="0.2">
      <c r="A694" s="41"/>
      <c r="B694" s="2"/>
      <c r="E694" s="279"/>
      <c r="F694" s="280"/>
      <c r="G694" s="45"/>
      <c r="H694" s="45"/>
      <c r="I694" s="278"/>
      <c r="J694" s="45"/>
      <c r="K694" s="66"/>
      <c r="L694" s="66"/>
    </row>
    <row r="695" spans="1:12" x14ac:dyDescent="0.2">
      <c r="A695" s="41"/>
      <c r="B695" s="2"/>
      <c r="E695" s="279"/>
      <c r="F695" s="280"/>
      <c r="G695" s="45"/>
      <c r="H695" s="45"/>
      <c r="I695" s="278"/>
      <c r="J695" s="45"/>
      <c r="K695" s="66"/>
      <c r="L695" s="66"/>
    </row>
    <row r="696" spans="1:12" x14ac:dyDescent="0.2">
      <c r="A696" s="41"/>
      <c r="B696" s="2"/>
      <c r="E696" s="279"/>
      <c r="F696" s="280"/>
      <c r="G696" s="45"/>
      <c r="H696" s="45"/>
      <c r="I696" s="278"/>
      <c r="J696" s="45"/>
      <c r="K696" s="66"/>
      <c r="L696" s="66"/>
    </row>
    <row r="697" spans="1:12" x14ac:dyDescent="0.2">
      <c r="A697" s="41"/>
      <c r="B697" s="2"/>
      <c r="E697" s="279"/>
      <c r="F697" s="280"/>
      <c r="G697" s="45"/>
      <c r="H697" s="45"/>
      <c r="I697" s="278"/>
      <c r="J697" s="45"/>
      <c r="K697" s="66"/>
      <c r="L697" s="66"/>
    </row>
    <row r="698" spans="1:12" x14ac:dyDescent="0.2">
      <c r="A698" s="41"/>
      <c r="B698" s="2"/>
      <c r="E698" s="279"/>
      <c r="F698" s="280"/>
      <c r="G698" s="45"/>
      <c r="H698" s="45"/>
      <c r="I698" s="278"/>
      <c r="J698" s="45"/>
      <c r="K698" s="66"/>
      <c r="L698" s="66"/>
    </row>
    <row r="699" spans="1:12" x14ac:dyDescent="0.2">
      <c r="A699" s="41"/>
      <c r="B699" s="2"/>
      <c r="E699" s="279"/>
      <c r="F699" s="280"/>
      <c r="G699" s="45"/>
      <c r="H699" s="45"/>
      <c r="I699" s="278"/>
      <c r="J699" s="45"/>
      <c r="K699" s="66"/>
      <c r="L699" s="66"/>
    </row>
    <row r="700" spans="1:12" x14ac:dyDescent="0.2">
      <c r="A700" s="41"/>
      <c r="B700" s="2"/>
      <c r="E700" s="279"/>
      <c r="F700" s="280"/>
      <c r="G700" s="45"/>
      <c r="H700" s="45"/>
      <c r="I700" s="278"/>
      <c r="J700" s="45"/>
      <c r="K700" s="66"/>
      <c r="L700" s="66"/>
    </row>
    <row r="701" spans="1:12" x14ac:dyDescent="0.2">
      <c r="A701" s="41"/>
      <c r="B701" s="2"/>
      <c r="E701" s="279"/>
      <c r="F701" s="280"/>
      <c r="G701" s="45"/>
      <c r="H701" s="45"/>
      <c r="I701" s="278"/>
      <c r="J701" s="45"/>
      <c r="K701" s="66"/>
      <c r="L701" s="66"/>
    </row>
    <row r="702" spans="1:12" x14ac:dyDescent="0.2">
      <c r="A702" s="41"/>
      <c r="B702" s="2"/>
      <c r="E702" s="279"/>
      <c r="F702" s="280"/>
      <c r="G702" s="45"/>
      <c r="H702" s="45"/>
      <c r="I702" s="278"/>
      <c r="J702" s="45"/>
      <c r="K702" s="66"/>
      <c r="L702" s="66"/>
    </row>
    <row r="703" spans="1:12" x14ac:dyDescent="0.2">
      <c r="A703" s="41"/>
      <c r="B703" s="2"/>
      <c r="E703" s="279"/>
      <c r="F703" s="280"/>
      <c r="G703" s="45"/>
      <c r="H703" s="45"/>
      <c r="I703" s="278"/>
      <c r="J703" s="45"/>
      <c r="K703" s="66"/>
      <c r="L703" s="66"/>
    </row>
    <row r="704" spans="1:12" x14ac:dyDescent="0.2">
      <c r="A704" s="41"/>
      <c r="B704" s="2"/>
      <c r="E704" s="279"/>
      <c r="F704" s="280"/>
      <c r="G704" s="45"/>
      <c r="H704" s="45"/>
      <c r="I704" s="278"/>
      <c r="J704" s="45"/>
      <c r="K704" s="66"/>
      <c r="L704" s="66"/>
    </row>
    <row r="705" spans="1:12" x14ac:dyDescent="0.2">
      <c r="A705" s="41"/>
      <c r="B705" s="2"/>
      <c r="E705" s="279"/>
      <c r="F705" s="280"/>
      <c r="G705" s="45"/>
      <c r="H705" s="45"/>
      <c r="I705" s="278"/>
      <c r="J705" s="45"/>
      <c r="K705" s="66"/>
      <c r="L705" s="66"/>
    </row>
    <row r="706" spans="1:12" x14ac:dyDescent="0.2">
      <c r="A706" s="41"/>
      <c r="B706" s="2"/>
      <c r="E706" s="279"/>
      <c r="F706" s="280"/>
      <c r="G706" s="45"/>
      <c r="H706" s="45"/>
      <c r="I706" s="278"/>
      <c r="J706" s="45"/>
      <c r="K706" s="66"/>
      <c r="L706" s="66"/>
    </row>
    <row r="707" spans="1:12" x14ac:dyDescent="0.2">
      <c r="A707" s="41"/>
      <c r="B707" s="2"/>
      <c r="E707" s="279"/>
      <c r="F707" s="280"/>
      <c r="G707" s="45"/>
      <c r="H707" s="45"/>
      <c r="I707" s="278"/>
      <c r="J707" s="45"/>
      <c r="K707" s="66"/>
      <c r="L707" s="66"/>
    </row>
    <row r="708" spans="1:12" x14ac:dyDescent="0.2">
      <c r="A708" s="41"/>
      <c r="B708" s="2"/>
      <c r="E708" s="279"/>
      <c r="F708" s="280"/>
      <c r="G708" s="45"/>
      <c r="H708" s="45"/>
      <c r="I708" s="278"/>
      <c r="J708" s="45"/>
      <c r="K708" s="66"/>
      <c r="L708" s="66"/>
    </row>
    <row r="709" spans="1:12" x14ac:dyDescent="0.2">
      <c r="A709" s="41"/>
      <c r="B709" s="2"/>
      <c r="E709" s="279"/>
      <c r="F709" s="280"/>
      <c r="G709" s="45"/>
      <c r="H709" s="45"/>
      <c r="I709" s="278"/>
      <c r="J709" s="45"/>
      <c r="K709" s="66"/>
      <c r="L709" s="66"/>
    </row>
    <row r="710" spans="1:12" x14ac:dyDescent="0.2">
      <c r="A710" s="41"/>
      <c r="B710" s="2"/>
      <c r="E710" s="279"/>
      <c r="F710" s="280"/>
      <c r="G710" s="45"/>
      <c r="H710" s="45"/>
      <c r="I710" s="278"/>
      <c r="J710" s="45"/>
      <c r="K710" s="66"/>
      <c r="L710" s="66"/>
    </row>
    <row r="711" spans="1:12" x14ac:dyDescent="0.2">
      <c r="A711" s="41"/>
      <c r="B711" s="2"/>
      <c r="E711" s="279"/>
      <c r="F711" s="280"/>
      <c r="G711" s="45"/>
      <c r="H711" s="45"/>
      <c r="I711" s="278"/>
      <c r="J711" s="45"/>
      <c r="K711" s="66"/>
      <c r="L711" s="66"/>
    </row>
    <row r="712" spans="1:12" x14ac:dyDescent="0.2">
      <c r="A712" s="41"/>
      <c r="B712" s="2"/>
      <c r="E712" s="279"/>
      <c r="F712" s="280"/>
      <c r="G712" s="45"/>
      <c r="H712" s="45"/>
      <c r="I712" s="278"/>
      <c r="J712" s="45"/>
      <c r="K712" s="66"/>
      <c r="L712" s="66"/>
    </row>
    <row r="713" spans="1:12" x14ac:dyDescent="0.2">
      <c r="A713" s="41"/>
      <c r="B713" s="2"/>
      <c r="E713" s="279"/>
      <c r="F713" s="280"/>
      <c r="G713" s="45"/>
      <c r="H713" s="45"/>
      <c r="I713" s="278"/>
      <c r="J713" s="45"/>
      <c r="K713" s="66"/>
      <c r="L713" s="66"/>
    </row>
    <row r="714" spans="1:12" x14ac:dyDescent="0.2">
      <c r="A714" s="41"/>
      <c r="B714" s="2"/>
      <c r="E714" s="279"/>
      <c r="F714" s="280"/>
      <c r="G714" s="45"/>
      <c r="H714" s="45"/>
      <c r="I714" s="278"/>
      <c r="J714" s="45"/>
      <c r="K714" s="66"/>
      <c r="L714" s="66"/>
    </row>
    <row r="715" spans="1:12" x14ac:dyDescent="0.2">
      <c r="A715" s="41"/>
      <c r="B715" s="2"/>
      <c r="E715" s="279"/>
      <c r="F715" s="280"/>
      <c r="G715" s="45"/>
      <c r="H715" s="45"/>
      <c r="I715" s="278"/>
      <c r="J715" s="45"/>
      <c r="K715" s="66"/>
      <c r="L715" s="66"/>
    </row>
    <row r="716" spans="1:12" x14ac:dyDescent="0.2">
      <c r="A716" s="41"/>
      <c r="B716" s="2"/>
      <c r="E716" s="279"/>
      <c r="F716" s="280"/>
      <c r="G716" s="45"/>
      <c r="H716" s="45"/>
      <c r="I716" s="278"/>
      <c r="J716" s="45"/>
      <c r="K716" s="66"/>
      <c r="L716" s="66"/>
    </row>
    <row r="717" spans="1:12" x14ac:dyDescent="0.2">
      <c r="A717" s="41"/>
      <c r="B717" s="2"/>
      <c r="E717" s="279"/>
      <c r="F717" s="280"/>
      <c r="G717" s="45"/>
      <c r="H717" s="45"/>
      <c r="I717" s="278"/>
      <c r="J717" s="45"/>
      <c r="K717" s="66"/>
      <c r="L717" s="66"/>
    </row>
    <row r="718" spans="1:12" x14ac:dyDescent="0.2">
      <c r="A718" s="41"/>
      <c r="B718" s="2"/>
      <c r="E718" s="279"/>
      <c r="F718" s="280"/>
      <c r="G718" s="45"/>
      <c r="H718" s="45"/>
      <c r="I718" s="278"/>
      <c r="J718" s="45"/>
      <c r="K718" s="66"/>
      <c r="L718" s="66"/>
    </row>
    <row r="719" spans="1:12" x14ac:dyDescent="0.2">
      <c r="A719" s="41"/>
      <c r="B719" s="2"/>
      <c r="E719" s="279"/>
      <c r="F719" s="280"/>
      <c r="G719" s="45"/>
      <c r="H719" s="45"/>
      <c r="I719" s="278"/>
      <c r="J719" s="45"/>
      <c r="K719" s="66"/>
      <c r="L719" s="66"/>
    </row>
    <row r="720" spans="1:12" x14ac:dyDescent="0.2">
      <c r="A720" s="41"/>
      <c r="B720" s="2"/>
      <c r="E720" s="279"/>
      <c r="F720" s="280"/>
      <c r="G720" s="45"/>
      <c r="H720" s="45"/>
      <c r="I720" s="278"/>
      <c r="J720" s="45"/>
      <c r="K720" s="66"/>
      <c r="L720" s="66"/>
    </row>
    <row r="721" spans="1:12" x14ac:dyDescent="0.2">
      <c r="A721" s="41"/>
      <c r="B721" s="2"/>
      <c r="E721" s="279"/>
      <c r="F721" s="280"/>
      <c r="G721" s="45"/>
      <c r="H721" s="45"/>
      <c r="I721" s="278"/>
      <c r="J721" s="45"/>
      <c r="K721" s="66"/>
      <c r="L721" s="66"/>
    </row>
    <row r="722" spans="1:12" x14ac:dyDescent="0.2">
      <c r="A722" s="41"/>
      <c r="B722" s="2"/>
      <c r="E722" s="279"/>
      <c r="F722" s="280"/>
      <c r="G722" s="45"/>
      <c r="H722" s="45"/>
      <c r="I722" s="278"/>
      <c r="J722" s="45"/>
      <c r="K722" s="66"/>
      <c r="L722" s="66"/>
    </row>
    <row r="723" spans="1:12" x14ac:dyDescent="0.2">
      <c r="A723" s="41"/>
      <c r="B723" s="2"/>
      <c r="E723" s="279"/>
      <c r="F723" s="280"/>
      <c r="G723" s="45"/>
      <c r="H723" s="45"/>
      <c r="I723" s="278"/>
      <c r="J723" s="45"/>
      <c r="K723" s="66"/>
      <c r="L723" s="66"/>
    </row>
    <row r="724" spans="1:12" x14ac:dyDescent="0.2">
      <c r="A724" s="41"/>
      <c r="B724" s="2"/>
      <c r="E724" s="279"/>
      <c r="F724" s="280"/>
      <c r="G724" s="45"/>
      <c r="H724" s="45"/>
      <c r="I724" s="278"/>
      <c r="J724" s="45"/>
      <c r="K724" s="66"/>
      <c r="L724" s="66"/>
    </row>
    <row r="725" spans="1:12" x14ac:dyDescent="0.2">
      <c r="A725" s="41"/>
      <c r="B725" s="2"/>
      <c r="E725" s="279"/>
      <c r="F725" s="280"/>
      <c r="G725" s="45"/>
      <c r="H725" s="45"/>
      <c r="I725" s="278"/>
      <c r="J725" s="45"/>
      <c r="K725" s="66"/>
      <c r="L725" s="66"/>
    </row>
    <row r="726" spans="1:12" x14ac:dyDescent="0.2">
      <c r="A726" s="41"/>
      <c r="B726" s="2"/>
      <c r="E726" s="279"/>
      <c r="F726" s="280"/>
      <c r="G726" s="45"/>
      <c r="H726" s="45"/>
      <c r="I726" s="278"/>
      <c r="J726" s="45"/>
      <c r="K726" s="66"/>
      <c r="L726" s="66"/>
    </row>
    <row r="727" spans="1:12" x14ac:dyDescent="0.2">
      <c r="A727" s="41"/>
      <c r="B727" s="2"/>
      <c r="E727" s="279"/>
      <c r="F727" s="280"/>
      <c r="G727" s="45"/>
      <c r="H727" s="45"/>
      <c r="I727" s="278"/>
      <c r="J727" s="45"/>
      <c r="K727" s="66"/>
      <c r="L727" s="66"/>
    </row>
    <row r="728" spans="1:12" x14ac:dyDescent="0.2">
      <c r="A728" s="41"/>
      <c r="B728" s="2"/>
      <c r="E728" s="279"/>
      <c r="F728" s="280"/>
      <c r="G728" s="45"/>
      <c r="H728" s="45"/>
      <c r="I728" s="278"/>
      <c r="J728" s="45"/>
      <c r="K728" s="66"/>
      <c r="L728" s="66"/>
    </row>
    <row r="729" spans="1:12" x14ac:dyDescent="0.2">
      <c r="A729" s="41"/>
      <c r="B729" s="2"/>
      <c r="E729" s="279"/>
      <c r="F729" s="280"/>
      <c r="G729" s="45"/>
      <c r="H729" s="45"/>
      <c r="I729" s="278"/>
      <c r="J729" s="45"/>
      <c r="K729" s="66"/>
      <c r="L729" s="66"/>
    </row>
    <row r="730" spans="1:12" x14ac:dyDescent="0.2">
      <c r="A730" s="41"/>
      <c r="B730" s="2"/>
      <c r="E730" s="279"/>
      <c r="F730" s="280"/>
      <c r="G730" s="45"/>
      <c r="H730" s="45"/>
      <c r="I730" s="278"/>
      <c r="J730" s="45"/>
      <c r="K730" s="66"/>
      <c r="L730" s="66"/>
    </row>
    <row r="731" spans="1:12" x14ac:dyDescent="0.2">
      <c r="A731" s="41"/>
      <c r="B731" s="2"/>
      <c r="E731" s="279"/>
      <c r="F731" s="280"/>
      <c r="G731" s="45"/>
      <c r="H731" s="45"/>
      <c r="I731" s="278"/>
      <c r="J731" s="45"/>
      <c r="K731" s="66"/>
      <c r="L731" s="66"/>
    </row>
    <row r="732" spans="1:12" x14ac:dyDescent="0.2">
      <c r="A732" s="41"/>
      <c r="B732" s="2"/>
      <c r="E732" s="279"/>
      <c r="F732" s="280"/>
      <c r="G732" s="45"/>
      <c r="H732" s="45"/>
      <c r="I732" s="278"/>
      <c r="J732" s="45"/>
      <c r="K732" s="66"/>
      <c r="L732" s="66"/>
    </row>
    <row r="733" spans="1:12" x14ac:dyDescent="0.2">
      <c r="A733" s="41"/>
      <c r="B733" s="2"/>
      <c r="E733" s="279"/>
      <c r="F733" s="280"/>
      <c r="G733" s="45"/>
      <c r="H733" s="45"/>
      <c r="I733" s="278"/>
      <c r="J733" s="45"/>
      <c r="K733" s="66"/>
      <c r="L733" s="66"/>
    </row>
    <row r="734" spans="1:12" x14ac:dyDescent="0.2">
      <c r="A734" s="41"/>
      <c r="B734" s="2"/>
      <c r="E734" s="279"/>
      <c r="F734" s="280"/>
      <c r="G734" s="45"/>
      <c r="H734" s="45"/>
      <c r="I734" s="278"/>
      <c r="J734" s="45"/>
      <c r="K734" s="66"/>
      <c r="L734" s="66"/>
    </row>
    <row r="735" spans="1:12" x14ac:dyDescent="0.2">
      <c r="A735" s="41"/>
      <c r="B735" s="2"/>
      <c r="E735" s="279"/>
      <c r="F735" s="280"/>
      <c r="G735" s="45"/>
      <c r="H735" s="45"/>
      <c r="I735" s="278"/>
      <c r="J735" s="45"/>
      <c r="K735" s="66"/>
      <c r="L735" s="66"/>
    </row>
    <row r="736" spans="1:12" x14ac:dyDescent="0.2">
      <c r="A736" s="41"/>
      <c r="B736" s="2"/>
      <c r="E736" s="279"/>
      <c r="F736" s="280"/>
      <c r="G736" s="45"/>
      <c r="H736" s="45"/>
      <c r="I736" s="278"/>
      <c r="J736" s="45"/>
      <c r="K736" s="66"/>
      <c r="L736" s="66"/>
    </row>
    <row r="737" spans="1:12" x14ac:dyDescent="0.2">
      <c r="A737" s="41"/>
      <c r="B737" s="2"/>
      <c r="E737" s="279"/>
      <c r="F737" s="280"/>
      <c r="G737" s="45"/>
      <c r="H737" s="45"/>
      <c r="I737" s="278"/>
      <c r="J737" s="45"/>
      <c r="K737" s="66"/>
      <c r="L737" s="66"/>
    </row>
    <row r="738" spans="1:12" x14ac:dyDescent="0.2">
      <c r="A738" s="41"/>
      <c r="B738" s="2"/>
      <c r="E738" s="279"/>
      <c r="F738" s="280"/>
      <c r="G738" s="45"/>
      <c r="H738" s="45"/>
      <c r="I738" s="278"/>
      <c r="J738" s="45"/>
      <c r="K738" s="66"/>
      <c r="L738" s="66"/>
    </row>
    <row r="739" spans="1:12" x14ac:dyDescent="0.2">
      <c r="A739" s="41"/>
      <c r="B739" s="2"/>
      <c r="E739" s="279"/>
      <c r="F739" s="280"/>
      <c r="G739" s="45"/>
      <c r="H739" s="45"/>
      <c r="I739" s="278"/>
      <c r="J739" s="45"/>
      <c r="K739" s="66"/>
      <c r="L739" s="66"/>
    </row>
    <row r="740" spans="1:12" x14ac:dyDescent="0.2">
      <c r="A740" s="41"/>
      <c r="B740" s="2"/>
      <c r="E740" s="279"/>
      <c r="F740" s="280"/>
      <c r="G740" s="45"/>
      <c r="H740" s="45"/>
      <c r="I740" s="278"/>
      <c r="J740" s="45"/>
      <c r="K740" s="66"/>
      <c r="L740" s="66"/>
    </row>
    <row r="741" spans="1:12" x14ac:dyDescent="0.2">
      <c r="A741" s="41"/>
      <c r="B741" s="2"/>
      <c r="E741" s="279"/>
      <c r="F741" s="280"/>
      <c r="G741" s="45"/>
      <c r="H741" s="45"/>
      <c r="I741" s="278"/>
      <c r="J741" s="45"/>
      <c r="K741" s="66"/>
      <c r="L741" s="66"/>
    </row>
    <row r="742" spans="1:12" x14ac:dyDescent="0.2">
      <c r="A742" s="41"/>
      <c r="B742" s="2"/>
      <c r="E742" s="279"/>
      <c r="F742" s="280"/>
      <c r="G742" s="45"/>
      <c r="H742" s="45"/>
      <c r="I742" s="278"/>
      <c r="J742" s="45"/>
      <c r="K742" s="66"/>
      <c r="L742" s="66"/>
    </row>
    <row r="743" spans="1:12" x14ac:dyDescent="0.2">
      <c r="A743" s="41"/>
      <c r="B743" s="2"/>
      <c r="E743" s="279"/>
      <c r="F743" s="280"/>
      <c r="G743" s="45"/>
      <c r="H743" s="45"/>
      <c r="I743" s="278"/>
      <c r="J743" s="45"/>
      <c r="K743" s="66"/>
      <c r="L743" s="66"/>
    </row>
    <row r="744" spans="1:12" x14ac:dyDescent="0.2">
      <c r="A744" s="41"/>
      <c r="B744" s="2"/>
      <c r="E744" s="279"/>
      <c r="F744" s="280"/>
      <c r="G744" s="45"/>
      <c r="H744" s="45"/>
      <c r="I744" s="278"/>
      <c r="J744" s="45"/>
      <c r="K744" s="66"/>
      <c r="L744" s="66"/>
    </row>
    <row r="745" spans="1:12" x14ac:dyDescent="0.2">
      <c r="A745" s="41"/>
      <c r="B745" s="2"/>
      <c r="E745" s="279"/>
      <c r="F745" s="280"/>
      <c r="G745" s="45"/>
      <c r="H745" s="45"/>
      <c r="I745" s="278"/>
      <c r="J745" s="45"/>
      <c r="K745" s="66"/>
      <c r="L745" s="66"/>
    </row>
    <row r="746" spans="1:12" x14ac:dyDescent="0.2">
      <c r="A746" s="41"/>
      <c r="B746" s="2"/>
      <c r="E746" s="279"/>
      <c r="F746" s="280"/>
      <c r="G746" s="45"/>
      <c r="H746" s="45"/>
      <c r="I746" s="278"/>
      <c r="J746" s="45"/>
      <c r="K746" s="66"/>
      <c r="L746" s="66"/>
    </row>
    <row r="747" spans="1:12" x14ac:dyDescent="0.2">
      <c r="A747" s="41"/>
      <c r="B747" s="2"/>
      <c r="E747" s="279"/>
      <c r="F747" s="280"/>
      <c r="G747" s="45"/>
      <c r="H747" s="45"/>
      <c r="I747" s="278"/>
      <c r="J747" s="45"/>
      <c r="K747" s="66"/>
      <c r="L747" s="66"/>
    </row>
    <row r="748" spans="1:12" x14ac:dyDescent="0.2">
      <c r="A748" s="41"/>
      <c r="B748" s="2"/>
      <c r="E748" s="279"/>
      <c r="F748" s="280"/>
      <c r="G748" s="45"/>
      <c r="H748" s="45"/>
      <c r="I748" s="278"/>
      <c r="J748" s="45"/>
      <c r="K748" s="66"/>
      <c r="L748" s="66"/>
    </row>
    <row r="749" spans="1:12" x14ac:dyDescent="0.2">
      <c r="A749" s="41"/>
      <c r="B749" s="2"/>
      <c r="E749" s="279"/>
      <c r="F749" s="280"/>
      <c r="G749" s="45"/>
      <c r="H749" s="45"/>
      <c r="I749" s="278"/>
      <c r="J749" s="45"/>
      <c r="K749" s="66"/>
      <c r="L749" s="66"/>
    </row>
    <row r="750" spans="1:12" x14ac:dyDescent="0.2">
      <c r="A750" s="41"/>
      <c r="B750" s="2"/>
      <c r="E750" s="279"/>
      <c r="F750" s="280"/>
      <c r="G750" s="45"/>
      <c r="H750" s="45"/>
      <c r="I750" s="278"/>
      <c r="J750" s="45"/>
      <c r="K750" s="66"/>
      <c r="L750" s="66"/>
    </row>
    <row r="751" spans="1:12" x14ac:dyDescent="0.2">
      <c r="A751" s="41"/>
      <c r="B751" s="2"/>
      <c r="E751" s="279"/>
      <c r="F751" s="280"/>
      <c r="G751" s="45"/>
      <c r="H751" s="45"/>
      <c r="I751" s="278"/>
      <c r="J751" s="45"/>
      <c r="K751" s="66"/>
      <c r="L751" s="66"/>
    </row>
    <row r="752" spans="1:12" x14ac:dyDescent="0.2">
      <c r="A752" s="41"/>
      <c r="B752" s="2"/>
      <c r="E752" s="279"/>
      <c r="F752" s="280"/>
      <c r="G752" s="45"/>
      <c r="H752" s="45"/>
      <c r="I752" s="278"/>
      <c r="J752" s="45"/>
      <c r="K752" s="66"/>
      <c r="L752" s="66"/>
    </row>
    <row r="753" spans="1:12" x14ac:dyDescent="0.2">
      <c r="A753" s="41"/>
      <c r="B753" s="2"/>
      <c r="E753" s="279"/>
      <c r="F753" s="280"/>
      <c r="G753" s="45"/>
      <c r="H753" s="45"/>
      <c r="I753" s="278"/>
      <c r="J753" s="45"/>
      <c r="K753" s="66"/>
      <c r="L753" s="66"/>
    </row>
    <row r="754" spans="1:12" x14ac:dyDescent="0.2">
      <c r="A754" s="41"/>
      <c r="B754" s="2"/>
      <c r="E754" s="279"/>
      <c r="F754" s="280"/>
      <c r="G754" s="45"/>
      <c r="H754" s="45"/>
      <c r="I754" s="278"/>
      <c r="J754" s="45"/>
      <c r="K754" s="66"/>
      <c r="L754" s="66"/>
    </row>
    <row r="755" spans="1:12" x14ac:dyDescent="0.2">
      <c r="A755" s="41"/>
      <c r="B755" s="2"/>
      <c r="E755" s="279"/>
      <c r="F755" s="280"/>
      <c r="G755" s="45"/>
      <c r="H755" s="45"/>
      <c r="I755" s="278"/>
      <c r="J755" s="45"/>
      <c r="K755" s="66"/>
      <c r="L755" s="66"/>
    </row>
    <row r="756" spans="1:12" x14ac:dyDescent="0.2">
      <c r="A756" s="41"/>
      <c r="B756" s="2"/>
      <c r="E756" s="279"/>
      <c r="F756" s="280"/>
      <c r="G756" s="45"/>
      <c r="H756" s="45"/>
      <c r="I756" s="278"/>
      <c r="J756" s="45"/>
      <c r="K756" s="66"/>
      <c r="L756" s="66"/>
    </row>
    <row r="757" spans="1:12" x14ac:dyDescent="0.2">
      <c r="A757" s="41"/>
      <c r="B757" s="2"/>
      <c r="E757" s="279"/>
      <c r="F757" s="280"/>
      <c r="G757" s="45"/>
      <c r="H757" s="45"/>
      <c r="I757" s="278"/>
      <c r="J757" s="45"/>
      <c r="K757" s="66"/>
      <c r="L757" s="66"/>
    </row>
    <row r="758" spans="1:12" x14ac:dyDescent="0.2">
      <c r="A758" s="41"/>
      <c r="B758" s="2"/>
      <c r="E758" s="279"/>
      <c r="F758" s="280"/>
      <c r="G758" s="45"/>
      <c r="H758" s="45"/>
      <c r="I758" s="278"/>
      <c r="J758" s="45"/>
      <c r="K758" s="66"/>
      <c r="L758" s="66"/>
    </row>
    <row r="759" spans="1:12" x14ac:dyDescent="0.2">
      <c r="A759" s="41"/>
      <c r="B759" s="2"/>
      <c r="E759" s="279"/>
      <c r="F759" s="280"/>
      <c r="G759" s="45"/>
      <c r="H759" s="45"/>
      <c r="I759" s="278"/>
      <c r="J759" s="45"/>
      <c r="K759" s="66"/>
      <c r="L759" s="66"/>
    </row>
    <row r="760" spans="1:12" x14ac:dyDescent="0.2">
      <c r="A760" s="41"/>
      <c r="B760" s="2"/>
      <c r="E760" s="279"/>
      <c r="F760" s="280"/>
      <c r="G760" s="45"/>
      <c r="H760" s="45"/>
      <c r="I760" s="278"/>
      <c r="J760" s="45"/>
      <c r="K760" s="66"/>
      <c r="L760" s="66"/>
    </row>
    <row r="761" spans="1:12" x14ac:dyDescent="0.2">
      <c r="A761" s="41"/>
      <c r="B761" s="2"/>
      <c r="E761" s="279"/>
      <c r="F761" s="280"/>
      <c r="G761" s="45"/>
      <c r="H761" s="45"/>
      <c r="I761" s="278"/>
      <c r="J761" s="45"/>
      <c r="K761" s="66"/>
      <c r="L761" s="66"/>
    </row>
    <row r="762" spans="1:12" x14ac:dyDescent="0.2">
      <c r="A762" s="41"/>
      <c r="B762" s="2"/>
      <c r="E762" s="279"/>
      <c r="F762" s="280"/>
      <c r="G762" s="45"/>
      <c r="H762" s="45"/>
      <c r="I762" s="278"/>
      <c r="J762" s="45"/>
      <c r="K762" s="66"/>
      <c r="L762" s="66"/>
    </row>
    <row r="763" spans="1:12" x14ac:dyDescent="0.2">
      <c r="A763" s="41"/>
      <c r="B763" s="2"/>
      <c r="E763" s="279"/>
      <c r="F763" s="280"/>
      <c r="G763" s="45"/>
      <c r="H763" s="45"/>
      <c r="I763" s="278"/>
      <c r="J763" s="45"/>
      <c r="K763" s="66"/>
      <c r="L763" s="66"/>
    </row>
    <row r="764" spans="1:12" x14ac:dyDescent="0.2">
      <c r="A764" s="41"/>
      <c r="B764" s="2"/>
      <c r="E764" s="279"/>
      <c r="F764" s="280"/>
      <c r="G764" s="45"/>
      <c r="H764" s="45"/>
      <c r="I764" s="278"/>
      <c r="J764" s="45"/>
      <c r="K764" s="66"/>
      <c r="L764" s="66"/>
    </row>
    <row r="765" spans="1:12" x14ac:dyDescent="0.2">
      <c r="A765" s="41"/>
      <c r="B765" s="2"/>
      <c r="E765" s="279"/>
      <c r="F765" s="280"/>
      <c r="G765" s="45"/>
      <c r="H765" s="45"/>
      <c r="I765" s="278"/>
      <c r="J765" s="45"/>
      <c r="K765" s="66"/>
      <c r="L765" s="66"/>
    </row>
    <row r="766" spans="1:12" x14ac:dyDescent="0.2">
      <c r="A766" s="41"/>
      <c r="B766" s="2"/>
      <c r="E766" s="279"/>
      <c r="F766" s="280"/>
      <c r="G766" s="45"/>
      <c r="H766" s="45"/>
      <c r="I766" s="278"/>
      <c r="J766" s="45"/>
      <c r="K766" s="66"/>
      <c r="L766" s="66"/>
    </row>
    <row r="767" spans="1:12" x14ac:dyDescent="0.2">
      <c r="A767" s="41"/>
      <c r="B767" s="2"/>
      <c r="E767" s="279"/>
      <c r="F767" s="280"/>
      <c r="G767" s="45"/>
      <c r="H767" s="45"/>
      <c r="I767" s="278"/>
      <c r="J767" s="45"/>
      <c r="K767" s="66"/>
      <c r="L767" s="66"/>
    </row>
    <row r="768" spans="1:12" x14ac:dyDescent="0.2">
      <c r="A768" s="41"/>
      <c r="B768" s="2"/>
      <c r="E768" s="279"/>
      <c r="F768" s="280"/>
      <c r="G768" s="45"/>
      <c r="H768" s="45"/>
      <c r="I768" s="278"/>
      <c r="J768" s="45"/>
      <c r="K768" s="66"/>
      <c r="L768" s="66"/>
    </row>
    <row r="769" spans="1:12" x14ac:dyDescent="0.2">
      <c r="A769" s="41"/>
      <c r="B769" s="2"/>
      <c r="E769" s="279"/>
      <c r="F769" s="280"/>
      <c r="G769" s="45"/>
      <c r="H769" s="45"/>
      <c r="I769" s="278"/>
      <c r="J769" s="45"/>
      <c r="K769" s="66"/>
      <c r="L769" s="66"/>
    </row>
    <row r="770" spans="1:12" x14ac:dyDescent="0.2">
      <c r="A770" s="41"/>
      <c r="B770" s="2"/>
      <c r="E770" s="279"/>
      <c r="F770" s="280"/>
      <c r="G770" s="45"/>
      <c r="H770" s="45"/>
      <c r="I770" s="278"/>
      <c r="J770" s="45"/>
      <c r="K770" s="66"/>
      <c r="L770" s="66"/>
    </row>
    <row r="771" spans="1:12" x14ac:dyDescent="0.2">
      <c r="A771" s="41"/>
      <c r="B771" s="2"/>
      <c r="E771" s="279"/>
      <c r="F771" s="280"/>
      <c r="G771" s="45"/>
      <c r="H771" s="45"/>
      <c r="I771" s="278"/>
      <c r="J771" s="45"/>
      <c r="K771" s="66"/>
      <c r="L771" s="66"/>
    </row>
    <row r="772" spans="1:12" x14ac:dyDescent="0.2">
      <c r="A772" s="41"/>
      <c r="B772" s="2"/>
      <c r="E772" s="279"/>
      <c r="F772" s="280"/>
      <c r="G772" s="45"/>
      <c r="H772" s="45"/>
      <c r="I772" s="278"/>
      <c r="J772" s="45"/>
      <c r="K772" s="66"/>
      <c r="L772" s="66"/>
    </row>
    <row r="773" spans="1:12" x14ac:dyDescent="0.2">
      <c r="A773" s="41"/>
      <c r="B773" s="2"/>
      <c r="E773" s="279"/>
      <c r="F773" s="280"/>
      <c r="G773" s="45"/>
      <c r="H773" s="45"/>
      <c r="I773" s="278"/>
      <c r="J773" s="45"/>
      <c r="K773" s="66"/>
      <c r="L773" s="66"/>
    </row>
    <row r="774" spans="1:12" x14ac:dyDescent="0.2">
      <c r="A774" s="41"/>
      <c r="B774" s="2"/>
      <c r="E774" s="279"/>
      <c r="F774" s="280"/>
      <c r="G774" s="45"/>
      <c r="H774" s="45"/>
      <c r="I774" s="278"/>
      <c r="J774" s="45"/>
      <c r="K774" s="66"/>
      <c r="L774" s="66"/>
    </row>
    <row r="775" spans="1:12" x14ac:dyDescent="0.2">
      <c r="A775" s="41"/>
      <c r="B775" s="2"/>
      <c r="E775" s="279"/>
      <c r="F775" s="280"/>
      <c r="G775" s="45"/>
      <c r="H775" s="45"/>
      <c r="I775" s="278"/>
      <c r="J775" s="45"/>
      <c r="K775" s="66"/>
      <c r="L775" s="66"/>
    </row>
    <row r="776" spans="1:12" x14ac:dyDescent="0.2">
      <c r="A776" s="41"/>
      <c r="B776" s="2"/>
      <c r="E776" s="279"/>
      <c r="F776" s="280"/>
      <c r="G776" s="45"/>
      <c r="H776" s="45"/>
      <c r="I776" s="278"/>
      <c r="J776" s="45"/>
      <c r="K776" s="66"/>
      <c r="L776" s="66"/>
    </row>
    <row r="777" spans="1:12" x14ac:dyDescent="0.2">
      <c r="A777" s="41"/>
      <c r="B777" s="2"/>
      <c r="E777" s="279"/>
      <c r="F777" s="280"/>
      <c r="G777" s="45"/>
      <c r="H777" s="45"/>
      <c r="I777" s="278"/>
      <c r="J777" s="45"/>
      <c r="K777" s="66"/>
      <c r="L777" s="66"/>
    </row>
    <row r="778" spans="1:12" x14ac:dyDescent="0.2">
      <c r="A778" s="41"/>
      <c r="B778" s="2"/>
      <c r="E778" s="279"/>
      <c r="F778" s="280"/>
      <c r="G778" s="45"/>
      <c r="H778" s="45"/>
      <c r="I778" s="278"/>
      <c r="J778" s="45"/>
      <c r="K778" s="66"/>
      <c r="L778" s="66"/>
    </row>
    <row r="779" spans="1:12" x14ac:dyDescent="0.2">
      <c r="A779" s="41"/>
      <c r="B779" s="2"/>
      <c r="E779" s="279"/>
      <c r="F779" s="280"/>
      <c r="G779" s="45"/>
      <c r="H779" s="45"/>
      <c r="I779" s="278"/>
      <c r="J779" s="45"/>
      <c r="K779" s="66"/>
      <c r="L779" s="66"/>
    </row>
    <row r="780" spans="1:12" x14ac:dyDescent="0.2">
      <c r="A780" s="41"/>
      <c r="B780" s="2"/>
      <c r="E780" s="279"/>
      <c r="F780" s="280"/>
      <c r="G780" s="45"/>
      <c r="H780" s="45"/>
      <c r="I780" s="278"/>
      <c r="J780" s="45"/>
      <c r="K780" s="66"/>
      <c r="L780" s="66"/>
    </row>
    <row r="781" spans="1:12" x14ac:dyDescent="0.2">
      <c r="A781" s="41"/>
      <c r="B781" s="2"/>
      <c r="E781" s="279"/>
      <c r="F781" s="280"/>
      <c r="G781" s="45"/>
      <c r="H781" s="45"/>
      <c r="I781" s="278"/>
      <c r="J781" s="45"/>
      <c r="K781" s="66"/>
      <c r="L781" s="66"/>
    </row>
    <row r="782" spans="1:12" x14ac:dyDescent="0.2">
      <c r="A782" s="41"/>
      <c r="B782" s="2"/>
      <c r="E782" s="279"/>
      <c r="F782" s="280"/>
      <c r="G782" s="45"/>
      <c r="H782" s="45"/>
      <c r="I782" s="278"/>
      <c r="J782" s="45"/>
      <c r="K782" s="66"/>
      <c r="L782" s="66"/>
    </row>
    <row r="783" spans="1:12" x14ac:dyDescent="0.2">
      <c r="A783" s="41"/>
      <c r="B783" s="2"/>
      <c r="E783" s="279"/>
      <c r="F783" s="280"/>
      <c r="G783" s="45"/>
      <c r="H783" s="45"/>
      <c r="I783" s="278"/>
      <c r="J783" s="45"/>
      <c r="K783" s="66"/>
      <c r="L783" s="66"/>
    </row>
    <row r="784" spans="1:12" x14ac:dyDescent="0.2">
      <c r="A784" s="41"/>
      <c r="B784" s="2"/>
      <c r="E784" s="279"/>
      <c r="F784" s="280"/>
      <c r="G784" s="45"/>
      <c r="H784" s="45"/>
      <c r="I784" s="278"/>
      <c r="J784" s="45"/>
      <c r="K784" s="66"/>
      <c r="L784" s="66"/>
    </row>
    <row r="785" spans="1:12" x14ac:dyDescent="0.2">
      <c r="A785" s="41"/>
      <c r="B785" s="2"/>
      <c r="E785" s="279"/>
      <c r="F785" s="280"/>
      <c r="G785" s="45"/>
      <c r="H785" s="45"/>
      <c r="I785" s="278"/>
      <c r="J785" s="45"/>
      <c r="K785" s="66"/>
      <c r="L785" s="66"/>
    </row>
    <row r="786" spans="1:12" x14ac:dyDescent="0.2">
      <c r="A786" s="41"/>
      <c r="B786" s="2"/>
      <c r="E786" s="279"/>
      <c r="F786" s="280"/>
      <c r="G786" s="45"/>
      <c r="H786" s="45"/>
      <c r="I786" s="278"/>
      <c r="J786" s="45"/>
      <c r="K786" s="66"/>
      <c r="L786" s="66"/>
    </row>
    <row r="787" spans="1:12" x14ac:dyDescent="0.2">
      <c r="A787" s="41"/>
      <c r="B787" s="2"/>
      <c r="E787" s="279"/>
      <c r="F787" s="280"/>
      <c r="G787" s="45"/>
      <c r="H787" s="45"/>
      <c r="I787" s="278"/>
      <c r="J787" s="45"/>
      <c r="K787" s="66"/>
      <c r="L787" s="66"/>
    </row>
    <row r="788" spans="1:12" x14ac:dyDescent="0.2">
      <c r="A788" s="41"/>
      <c r="B788" s="2"/>
      <c r="E788" s="279"/>
      <c r="F788" s="280"/>
      <c r="G788" s="45"/>
      <c r="H788" s="45"/>
      <c r="I788" s="278"/>
      <c r="J788" s="45"/>
      <c r="K788" s="66"/>
      <c r="L788" s="66"/>
    </row>
    <row r="789" spans="1:12" x14ac:dyDescent="0.2">
      <c r="A789" s="41"/>
      <c r="B789" s="2"/>
      <c r="E789" s="279"/>
      <c r="F789" s="280"/>
      <c r="G789" s="45"/>
      <c r="H789" s="45"/>
      <c r="I789" s="278"/>
      <c r="J789" s="45"/>
      <c r="K789" s="66"/>
      <c r="L789" s="66"/>
    </row>
    <row r="790" spans="1:12" x14ac:dyDescent="0.2">
      <c r="A790" s="41"/>
      <c r="B790" s="2"/>
      <c r="E790" s="279"/>
      <c r="F790" s="280"/>
      <c r="G790" s="45"/>
      <c r="H790" s="45"/>
      <c r="I790" s="278"/>
      <c r="J790" s="45"/>
      <c r="K790" s="66"/>
      <c r="L790" s="66"/>
    </row>
    <row r="791" spans="1:12" x14ac:dyDescent="0.2">
      <c r="A791" s="41"/>
      <c r="B791" s="2"/>
      <c r="E791" s="279"/>
      <c r="F791" s="280"/>
      <c r="G791" s="45"/>
      <c r="H791" s="45"/>
      <c r="I791" s="278"/>
      <c r="J791" s="45"/>
      <c r="K791" s="66"/>
      <c r="L791" s="66"/>
    </row>
    <row r="792" spans="1:12" x14ac:dyDescent="0.2">
      <c r="A792" s="41"/>
      <c r="B792" s="2"/>
      <c r="E792" s="279"/>
      <c r="F792" s="280"/>
      <c r="G792" s="45"/>
      <c r="H792" s="45"/>
      <c r="I792" s="278"/>
      <c r="J792" s="45"/>
      <c r="K792" s="66"/>
      <c r="L792" s="66"/>
    </row>
    <row r="793" spans="1:12" x14ac:dyDescent="0.2">
      <c r="A793" s="41"/>
      <c r="B793" s="2"/>
      <c r="E793" s="279"/>
      <c r="F793" s="280"/>
      <c r="G793" s="45"/>
      <c r="H793" s="45"/>
      <c r="I793" s="278"/>
      <c r="J793" s="45"/>
      <c r="K793" s="66"/>
      <c r="L793" s="66"/>
    </row>
    <row r="794" spans="1:12" x14ac:dyDescent="0.2">
      <c r="A794" s="41"/>
      <c r="B794" s="2"/>
      <c r="E794" s="279"/>
      <c r="F794" s="280"/>
      <c r="G794" s="45"/>
      <c r="H794" s="45"/>
      <c r="I794" s="278"/>
      <c r="J794" s="45"/>
      <c r="K794" s="66"/>
      <c r="L794" s="66"/>
    </row>
    <row r="795" spans="1:12" x14ac:dyDescent="0.2">
      <c r="A795" s="41"/>
      <c r="B795" s="2"/>
      <c r="E795" s="279"/>
      <c r="F795" s="280"/>
      <c r="G795" s="45"/>
      <c r="H795" s="45"/>
      <c r="I795" s="278"/>
      <c r="J795" s="45"/>
      <c r="K795" s="66"/>
      <c r="L795" s="66"/>
    </row>
    <row r="796" spans="1:12" x14ac:dyDescent="0.2">
      <c r="A796" s="41"/>
      <c r="B796" s="2"/>
      <c r="E796" s="279"/>
      <c r="F796" s="280"/>
      <c r="G796" s="45"/>
      <c r="H796" s="45"/>
      <c r="I796" s="278"/>
      <c r="J796" s="45"/>
      <c r="K796" s="66"/>
      <c r="L796" s="66"/>
    </row>
    <row r="797" spans="1:12" x14ac:dyDescent="0.2">
      <c r="A797" s="41"/>
      <c r="B797" s="2"/>
      <c r="E797" s="279"/>
      <c r="F797" s="280"/>
      <c r="G797" s="45"/>
      <c r="H797" s="45"/>
      <c r="I797" s="278"/>
      <c r="J797" s="45"/>
      <c r="K797" s="66"/>
      <c r="L797" s="66"/>
    </row>
    <row r="798" spans="1:12" x14ac:dyDescent="0.2">
      <c r="A798" s="41"/>
      <c r="B798" s="2"/>
      <c r="E798" s="279"/>
      <c r="F798" s="280"/>
      <c r="G798" s="45"/>
      <c r="H798" s="45"/>
      <c r="I798" s="278"/>
      <c r="J798" s="45"/>
      <c r="K798" s="66"/>
      <c r="L798" s="66"/>
    </row>
    <row r="799" spans="1:12" x14ac:dyDescent="0.2">
      <c r="A799" s="41"/>
      <c r="B799" s="2"/>
      <c r="E799" s="279"/>
      <c r="F799" s="280"/>
      <c r="G799" s="45"/>
      <c r="H799" s="45"/>
      <c r="I799" s="278"/>
      <c r="J799" s="45"/>
      <c r="K799" s="66"/>
      <c r="L799" s="66"/>
    </row>
    <row r="800" spans="1:12" x14ac:dyDescent="0.2">
      <c r="A800" s="41"/>
      <c r="B800" s="2"/>
      <c r="E800" s="279"/>
      <c r="F800" s="280"/>
      <c r="G800" s="45"/>
      <c r="H800" s="45"/>
      <c r="I800" s="278"/>
      <c r="J800" s="45"/>
      <c r="K800" s="66"/>
      <c r="L800" s="66"/>
    </row>
    <row r="801" spans="1:12" x14ac:dyDescent="0.2">
      <c r="A801" s="41"/>
      <c r="B801" s="2"/>
      <c r="E801" s="279"/>
      <c r="F801" s="280"/>
      <c r="G801" s="45"/>
      <c r="H801" s="45"/>
      <c r="I801" s="278"/>
      <c r="J801" s="45"/>
      <c r="K801" s="66"/>
      <c r="L801" s="66"/>
    </row>
    <row r="802" spans="1:12" x14ac:dyDescent="0.2">
      <c r="A802" s="41"/>
      <c r="B802" s="2"/>
      <c r="E802" s="279"/>
      <c r="F802" s="280"/>
      <c r="G802" s="45"/>
      <c r="H802" s="45"/>
      <c r="I802" s="278"/>
      <c r="J802" s="45"/>
      <c r="K802" s="66"/>
      <c r="L802" s="66"/>
    </row>
    <row r="803" spans="1:12" x14ac:dyDescent="0.2">
      <c r="A803" s="41"/>
      <c r="B803" s="2"/>
      <c r="E803" s="279"/>
      <c r="F803" s="280"/>
      <c r="G803" s="45"/>
      <c r="H803" s="45"/>
      <c r="I803" s="278"/>
      <c r="J803" s="45"/>
      <c r="K803" s="66"/>
      <c r="L803" s="66"/>
    </row>
    <row r="804" spans="1:12" x14ac:dyDescent="0.2">
      <c r="A804" s="41"/>
      <c r="B804" s="2"/>
      <c r="E804" s="279"/>
      <c r="F804" s="280"/>
      <c r="G804" s="45"/>
      <c r="H804" s="45"/>
      <c r="I804" s="278"/>
      <c r="J804" s="45"/>
      <c r="K804" s="66"/>
      <c r="L804" s="66"/>
    </row>
    <row r="805" spans="1:12" x14ac:dyDescent="0.2">
      <c r="A805" s="41"/>
      <c r="B805" s="2"/>
      <c r="E805" s="279"/>
      <c r="F805" s="280"/>
      <c r="G805" s="45"/>
      <c r="H805" s="45"/>
      <c r="I805" s="278"/>
      <c r="J805" s="45"/>
      <c r="K805" s="66"/>
      <c r="L805" s="66"/>
    </row>
    <row r="806" spans="1:12" x14ac:dyDescent="0.2">
      <c r="A806" s="41"/>
      <c r="B806" s="2"/>
      <c r="E806" s="279"/>
      <c r="F806" s="280"/>
      <c r="G806" s="45"/>
      <c r="H806" s="45"/>
      <c r="I806" s="278"/>
      <c r="J806" s="45"/>
      <c r="K806" s="66"/>
      <c r="L806" s="66"/>
    </row>
    <row r="807" spans="1:12" x14ac:dyDescent="0.2">
      <c r="A807" s="41"/>
      <c r="B807" s="2"/>
      <c r="E807" s="279"/>
      <c r="F807" s="280"/>
      <c r="G807" s="45"/>
      <c r="H807" s="45"/>
      <c r="I807" s="278"/>
      <c r="J807" s="45"/>
      <c r="K807" s="66"/>
      <c r="L807" s="66"/>
    </row>
    <row r="808" spans="1:12" x14ac:dyDescent="0.2">
      <c r="A808" s="41"/>
      <c r="B808" s="2"/>
      <c r="E808" s="279"/>
      <c r="F808" s="280"/>
      <c r="G808" s="45"/>
      <c r="H808" s="45"/>
      <c r="I808" s="278"/>
      <c r="J808" s="45"/>
      <c r="K808" s="66"/>
      <c r="L808" s="66"/>
    </row>
    <row r="809" spans="1:12" x14ac:dyDescent="0.2">
      <c r="A809" s="41"/>
      <c r="B809" s="2"/>
      <c r="E809" s="279"/>
      <c r="F809" s="280"/>
      <c r="G809" s="45"/>
      <c r="H809" s="45"/>
      <c r="I809" s="278"/>
      <c r="J809" s="45"/>
      <c r="K809" s="66"/>
      <c r="L809" s="66"/>
    </row>
    <row r="810" spans="1:12" x14ac:dyDescent="0.2">
      <c r="A810" s="41"/>
      <c r="B810" s="2"/>
      <c r="E810" s="279"/>
      <c r="F810" s="280"/>
      <c r="G810" s="45"/>
      <c r="H810" s="45"/>
      <c r="I810" s="278"/>
      <c r="J810" s="45"/>
      <c r="K810" s="66"/>
      <c r="L810" s="66"/>
    </row>
    <row r="811" spans="1:12" x14ac:dyDescent="0.2">
      <c r="A811" s="41"/>
      <c r="B811" s="2"/>
      <c r="E811" s="279"/>
      <c r="F811" s="280"/>
      <c r="G811" s="45"/>
      <c r="H811" s="45"/>
      <c r="I811" s="278"/>
      <c r="J811" s="45"/>
      <c r="K811" s="66"/>
      <c r="L811" s="66"/>
    </row>
    <row r="812" spans="1:12" x14ac:dyDescent="0.2">
      <c r="A812" s="41"/>
      <c r="B812" s="2"/>
      <c r="E812" s="279"/>
      <c r="F812" s="280"/>
      <c r="G812" s="45"/>
      <c r="H812" s="45"/>
      <c r="I812" s="278"/>
      <c r="J812" s="45"/>
      <c r="K812" s="66"/>
      <c r="L812" s="66"/>
    </row>
    <row r="813" spans="1:12" x14ac:dyDescent="0.2">
      <c r="A813" s="41"/>
      <c r="B813" s="2"/>
      <c r="E813" s="279"/>
      <c r="F813" s="280"/>
      <c r="G813" s="45"/>
      <c r="H813" s="45"/>
      <c r="I813" s="278"/>
      <c r="J813" s="45"/>
      <c r="K813" s="66"/>
      <c r="L813" s="66"/>
    </row>
    <row r="814" spans="1:12" x14ac:dyDescent="0.2">
      <c r="A814" s="41"/>
      <c r="B814" s="2"/>
      <c r="E814" s="279"/>
      <c r="F814" s="280"/>
      <c r="G814" s="45"/>
      <c r="H814" s="45"/>
      <c r="I814" s="278"/>
      <c r="J814" s="45"/>
      <c r="K814" s="66"/>
      <c r="L814" s="66"/>
    </row>
    <row r="815" spans="1:12" x14ac:dyDescent="0.2">
      <c r="A815" s="41"/>
      <c r="B815" s="2"/>
      <c r="E815" s="279"/>
      <c r="F815" s="280"/>
      <c r="G815" s="45"/>
      <c r="H815" s="45"/>
      <c r="I815" s="278"/>
      <c r="J815" s="45"/>
      <c r="K815" s="66"/>
      <c r="L815" s="66"/>
    </row>
    <row r="816" spans="1:12" x14ac:dyDescent="0.2">
      <c r="A816" s="41"/>
      <c r="B816" s="2"/>
      <c r="E816" s="279"/>
      <c r="F816" s="280"/>
      <c r="G816" s="45"/>
      <c r="H816" s="45"/>
      <c r="I816" s="278"/>
      <c r="J816" s="45"/>
      <c r="K816" s="66"/>
      <c r="L816" s="66"/>
    </row>
    <row r="817" spans="1:12" x14ac:dyDescent="0.2">
      <c r="A817" s="41"/>
      <c r="B817" s="2"/>
      <c r="E817" s="279"/>
      <c r="F817" s="280"/>
      <c r="G817" s="45"/>
      <c r="H817" s="45"/>
      <c r="I817" s="278"/>
      <c r="J817" s="45"/>
      <c r="K817" s="66"/>
      <c r="L817" s="66"/>
    </row>
    <row r="818" spans="1:12" x14ac:dyDescent="0.2">
      <c r="A818" s="41"/>
      <c r="B818" s="2"/>
      <c r="E818" s="279"/>
      <c r="F818" s="280"/>
      <c r="G818" s="45"/>
      <c r="H818" s="45"/>
      <c r="I818" s="278"/>
      <c r="J818" s="45"/>
      <c r="K818" s="66"/>
      <c r="L818" s="66"/>
    </row>
    <row r="819" spans="1:12" x14ac:dyDescent="0.2">
      <c r="A819" s="41"/>
      <c r="B819" s="2"/>
      <c r="E819" s="279"/>
      <c r="F819" s="280"/>
      <c r="G819" s="45"/>
      <c r="H819" s="45"/>
      <c r="I819" s="278"/>
      <c r="J819" s="45"/>
      <c r="K819" s="66"/>
      <c r="L819" s="66"/>
    </row>
    <row r="820" spans="1:12" x14ac:dyDescent="0.2">
      <c r="A820" s="41"/>
      <c r="B820" s="2"/>
      <c r="E820" s="279"/>
      <c r="F820" s="280"/>
      <c r="G820" s="45"/>
      <c r="H820" s="45"/>
      <c r="I820" s="278"/>
      <c r="J820" s="45"/>
      <c r="K820" s="66"/>
      <c r="L820" s="66"/>
    </row>
    <row r="821" spans="1:12" x14ac:dyDescent="0.2">
      <c r="A821" s="41"/>
      <c r="B821" s="2"/>
      <c r="E821" s="279"/>
      <c r="F821" s="280"/>
      <c r="G821" s="45"/>
      <c r="H821" s="45"/>
      <c r="I821" s="278"/>
      <c r="J821" s="45"/>
      <c r="K821" s="66"/>
      <c r="L821" s="66"/>
    </row>
    <row r="822" spans="1:12" x14ac:dyDescent="0.2">
      <c r="A822" s="41"/>
      <c r="B822" s="2"/>
      <c r="E822" s="279"/>
      <c r="F822" s="280"/>
      <c r="G822" s="45"/>
      <c r="H822" s="45"/>
      <c r="I822" s="278"/>
      <c r="J822" s="45"/>
      <c r="K822" s="66"/>
      <c r="L822" s="66"/>
    </row>
    <row r="823" spans="1:12" x14ac:dyDescent="0.2">
      <c r="A823" s="41"/>
      <c r="B823" s="2"/>
      <c r="E823" s="279"/>
      <c r="F823" s="280"/>
      <c r="G823" s="45"/>
      <c r="H823" s="45"/>
      <c r="I823" s="278"/>
      <c r="J823" s="45"/>
      <c r="K823" s="66"/>
      <c r="L823" s="66"/>
    </row>
    <row r="824" spans="1:12" x14ac:dyDescent="0.2">
      <c r="A824" s="41"/>
      <c r="B824" s="2"/>
      <c r="E824" s="279"/>
      <c r="F824" s="280"/>
      <c r="G824" s="45"/>
      <c r="H824" s="45"/>
      <c r="I824" s="278"/>
      <c r="J824" s="45"/>
      <c r="K824" s="66"/>
      <c r="L824" s="66"/>
    </row>
    <row r="825" spans="1:12" x14ac:dyDescent="0.2">
      <c r="A825" s="41"/>
      <c r="B825" s="2"/>
      <c r="E825" s="279"/>
      <c r="F825" s="280"/>
      <c r="G825" s="45"/>
      <c r="H825" s="45"/>
      <c r="I825" s="278"/>
      <c r="J825" s="45"/>
      <c r="K825" s="66"/>
      <c r="L825" s="66"/>
    </row>
    <row r="826" spans="1:12" x14ac:dyDescent="0.2">
      <c r="A826" s="41"/>
      <c r="B826" s="2"/>
      <c r="E826" s="279"/>
      <c r="F826" s="280"/>
      <c r="G826" s="45"/>
      <c r="H826" s="45"/>
      <c r="I826" s="278"/>
      <c r="J826" s="45"/>
      <c r="K826" s="66"/>
      <c r="L826" s="66"/>
    </row>
    <row r="827" spans="1:12" x14ac:dyDescent="0.2">
      <c r="A827" s="41"/>
      <c r="B827" s="2"/>
      <c r="E827" s="279"/>
      <c r="F827" s="280"/>
      <c r="G827" s="45"/>
      <c r="H827" s="45"/>
      <c r="I827" s="278"/>
      <c r="J827" s="45"/>
      <c r="K827" s="66"/>
      <c r="L827" s="66"/>
    </row>
    <row r="828" spans="1:12" x14ac:dyDescent="0.2">
      <c r="A828" s="41"/>
      <c r="B828" s="2"/>
      <c r="E828" s="279"/>
      <c r="F828" s="280"/>
      <c r="G828" s="45"/>
      <c r="H828" s="45"/>
      <c r="I828" s="278"/>
      <c r="J828" s="45"/>
      <c r="K828" s="66"/>
      <c r="L828" s="66"/>
    </row>
    <row r="829" spans="1:12" x14ac:dyDescent="0.2">
      <c r="A829" s="41"/>
      <c r="B829" s="2"/>
      <c r="E829" s="279"/>
      <c r="F829" s="280"/>
      <c r="G829" s="45"/>
      <c r="H829" s="45"/>
      <c r="I829" s="278"/>
      <c r="J829" s="45"/>
      <c r="K829" s="66"/>
      <c r="L829" s="66"/>
    </row>
    <row r="830" spans="1:12" x14ac:dyDescent="0.2">
      <c r="A830" s="41"/>
      <c r="B830" s="2"/>
      <c r="E830" s="279"/>
      <c r="F830" s="280"/>
      <c r="G830" s="45"/>
      <c r="H830" s="45"/>
      <c r="I830" s="278"/>
      <c r="J830" s="45"/>
      <c r="K830" s="66"/>
      <c r="L830" s="66"/>
    </row>
    <row r="831" spans="1:12" x14ac:dyDescent="0.2">
      <c r="A831" s="41"/>
      <c r="B831" s="2"/>
      <c r="E831" s="279"/>
      <c r="F831" s="280"/>
      <c r="G831" s="45"/>
      <c r="H831" s="45"/>
      <c r="I831" s="278"/>
      <c r="J831" s="45"/>
      <c r="K831" s="66"/>
      <c r="L831" s="66"/>
    </row>
    <row r="832" spans="1:12" x14ac:dyDescent="0.2">
      <c r="A832" s="41"/>
      <c r="B832" s="2"/>
      <c r="E832" s="279"/>
      <c r="F832" s="280"/>
      <c r="G832" s="45"/>
      <c r="H832" s="45"/>
      <c r="I832" s="278"/>
      <c r="J832" s="45"/>
      <c r="K832" s="66"/>
      <c r="L832" s="66"/>
    </row>
    <row r="833" spans="1:12" x14ac:dyDescent="0.2">
      <c r="A833" s="41"/>
      <c r="B833" s="2"/>
      <c r="E833" s="279"/>
      <c r="F833" s="280"/>
      <c r="G833" s="45"/>
      <c r="H833" s="45"/>
      <c r="I833" s="278"/>
      <c r="J833" s="45"/>
      <c r="K833" s="66"/>
      <c r="L833" s="66"/>
    </row>
    <row r="834" spans="1:12" x14ac:dyDescent="0.2">
      <c r="A834" s="41"/>
      <c r="B834" s="2"/>
      <c r="E834" s="279"/>
      <c r="F834" s="280"/>
      <c r="G834" s="45"/>
      <c r="H834" s="45"/>
      <c r="I834" s="278"/>
      <c r="J834" s="45"/>
      <c r="K834" s="66"/>
      <c r="L834" s="66"/>
    </row>
    <row r="835" spans="1:12" x14ac:dyDescent="0.2">
      <c r="A835" s="41"/>
      <c r="B835" s="2"/>
      <c r="E835" s="279"/>
      <c r="F835" s="280"/>
      <c r="G835" s="45"/>
      <c r="H835" s="45"/>
      <c r="I835" s="278"/>
      <c r="J835" s="45"/>
      <c r="K835" s="66"/>
      <c r="L835" s="66"/>
    </row>
    <row r="836" spans="1:12" x14ac:dyDescent="0.2">
      <c r="A836" s="41"/>
      <c r="B836" s="2"/>
      <c r="E836" s="279"/>
      <c r="F836" s="280"/>
      <c r="G836" s="45"/>
      <c r="H836" s="45"/>
      <c r="I836" s="278"/>
      <c r="J836" s="45"/>
      <c r="K836" s="66"/>
      <c r="L836" s="66"/>
    </row>
    <row r="837" spans="1:12" x14ac:dyDescent="0.2">
      <c r="A837" s="41"/>
      <c r="B837" s="2"/>
      <c r="E837" s="279"/>
      <c r="F837" s="280"/>
      <c r="G837" s="45"/>
      <c r="H837" s="45"/>
      <c r="I837" s="278"/>
      <c r="J837" s="45"/>
      <c r="K837" s="66"/>
      <c r="L837" s="66"/>
    </row>
    <row r="838" spans="1:12" x14ac:dyDescent="0.2">
      <c r="A838" s="41"/>
      <c r="B838" s="2"/>
      <c r="E838" s="279"/>
      <c r="F838" s="280"/>
      <c r="G838" s="45"/>
      <c r="H838" s="45"/>
      <c r="I838" s="278"/>
      <c r="J838" s="45"/>
      <c r="K838" s="66"/>
      <c r="L838" s="66"/>
    </row>
    <row r="839" spans="1:12" x14ac:dyDescent="0.2">
      <c r="A839" s="41"/>
      <c r="B839" s="2"/>
      <c r="E839" s="279"/>
      <c r="F839" s="280"/>
      <c r="G839" s="45"/>
      <c r="H839" s="45"/>
      <c r="I839" s="278"/>
      <c r="J839" s="45"/>
      <c r="K839" s="66"/>
      <c r="L839" s="66"/>
    </row>
    <row r="840" spans="1:12" x14ac:dyDescent="0.2">
      <c r="A840" s="41"/>
      <c r="B840" s="2"/>
      <c r="E840" s="279"/>
      <c r="F840" s="280"/>
      <c r="G840" s="45"/>
      <c r="H840" s="45"/>
      <c r="I840" s="278"/>
      <c r="J840" s="45"/>
      <c r="K840" s="66"/>
      <c r="L840" s="66"/>
    </row>
    <row r="841" spans="1:12" x14ac:dyDescent="0.2">
      <c r="A841" s="41"/>
      <c r="B841" s="2"/>
      <c r="E841" s="279"/>
      <c r="F841" s="280"/>
      <c r="G841" s="45"/>
      <c r="H841" s="45"/>
      <c r="I841" s="278"/>
      <c r="J841" s="45"/>
      <c r="K841" s="66"/>
      <c r="L841" s="66"/>
    </row>
    <row r="842" spans="1:12" x14ac:dyDescent="0.2">
      <c r="A842" s="41"/>
      <c r="B842" s="2"/>
      <c r="E842" s="279"/>
      <c r="F842" s="280"/>
      <c r="G842" s="45"/>
      <c r="H842" s="45"/>
      <c r="I842" s="278"/>
      <c r="J842" s="45"/>
      <c r="K842" s="66"/>
      <c r="L842" s="66"/>
    </row>
    <row r="843" spans="1:12" x14ac:dyDescent="0.2">
      <c r="A843" s="41"/>
      <c r="B843" s="2"/>
      <c r="E843" s="279"/>
      <c r="F843" s="280"/>
      <c r="G843" s="45"/>
      <c r="H843" s="45"/>
      <c r="I843" s="278"/>
      <c r="J843" s="45"/>
      <c r="K843" s="66"/>
      <c r="L843" s="66"/>
    </row>
    <row r="844" spans="1:12" x14ac:dyDescent="0.2">
      <c r="A844" s="41"/>
      <c r="B844" s="2"/>
      <c r="E844" s="279"/>
      <c r="F844" s="280"/>
      <c r="G844" s="45"/>
      <c r="H844" s="45"/>
      <c r="I844" s="278"/>
      <c r="J844" s="45"/>
      <c r="K844" s="66"/>
      <c r="L844" s="66"/>
    </row>
    <row r="845" spans="1:12" x14ac:dyDescent="0.2">
      <c r="A845" s="41"/>
      <c r="B845" s="2"/>
      <c r="E845" s="279"/>
      <c r="F845" s="280"/>
      <c r="G845" s="45"/>
      <c r="H845" s="45"/>
      <c r="I845" s="278"/>
      <c r="J845" s="45"/>
      <c r="K845" s="66"/>
      <c r="L845" s="66"/>
    </row>
    <row r="846" spans="1:12" x14ac:dyDescent="0.2">
      <c r="A846" s="41"/>
      <c r="B846" s="2"/>
      <c r="E846" s="279"/>
      <c r="F846" s="280"/>
      <c r="G846" s="45"/>
      <c r="H846" s="45"/>
      <c r="I846" s="278"/>
      <c r="J846" s="45"/>
      <c r="K846" s="66"/>
      <c r="L846" s="66"/>
    </row>
    <row r="847" spans="1:12" x14ac:dyDescent="0.2">
      <c r="A847" s="41"/>
      <c r="B847" s="2"/>
      <c r="E847" s="279"/>
      <c r="F847" s="280"/>
      <c r="G847" s="45"/>
      <c r="H847" s="45"/>
      <c r="I847" s="278"/>
      <c r="J847" s="45"/>
      <c r="K847" s="66"/>
      <c r="L847" s="66"/>
    </row>
    <row r="848" spans="1:12" x14ac:dyDescent="0.2">
      <c r="A848" s="41"/>
      <c r="B848" s="2"/>
      <c r="E848" s="279"/>
      <c r="F848" s="280"/>
      <c r="G848" s="45"/>
      <c r="H848" s="45"/>
      <c r="I848" s="278"/>
      <c r="J848" s="45"/>
      <c r="K848" s="66"/>
      <c r="L848" s="66"/>
    </row>
    <row r="849" spans="1:12" x14ac:dyDescent="0.2">
      <c r="A849" s="41"/>
      <c r="B849" s="2"/>
      <c r="E849" s="279"/>
      <c r="F849" s="280"/>
      <c r="G849" s="45"/>
      <c r="H849" s="45"/>
      <c r="I849" s="278"/>
      <c r="J849" s="45"/>
      <c r="K849" s="66"/>
      <c r="L849" s="66"/>
    </row>
    <row r="850" spans="1:12" x14ac:dyDescent="0.2">
      <c r="A850" s="41"/>
      <c r="B850" s="2"/>
      <c r="E850" s="279"/>
      <c r="F850" s="280"/>
      <c r="G850" s="45"/>
      <c r="H850" s="45"/>
      <c r="I850" s="278"/>
      <c r="J850" s="45"/>
      <c r="K850" s="66"/>
      <c r="L850" s="66"/>
    </row>
    <row r="851" spans="1:12" x14ac:dyDescent="0.2">
      <c r="A851" s="41"/>
      <c r="B851" s="2"/>
      <c r="E851" s="279"/>
      <c r="F851" s="280"/>
      <c r="G851" s="45"/>
      <c r="H851" s="45"/>
      <c r="I851" s="278"/>
      <c r="J851" s="45"/>
      <c r="K851" s="66"/>
      <c r="L851" s="66"/>
    </row>
    <row r="852" spans="1:12" x14ac:dyDescent="0.2">
      <c r="A852" s="41"/>
      <c r="B852" s="2"/>
      <c r="E852" s="279"/>
      <c r="F852" s="280"/>
      <c r="G852" s="45"/>
      <c r="H852" s="45"/>
      <c r="I852" s="278"/>
      <c r="J852" s="45"/>
      <c r="K852" s="66"/>
      <c r="L852" s="66"/>
    </row>
    <row r="853" spans="1:12" x14ac:dyDescent="0.2">
      <c r="A853" s="41"/>
      <c r="B853" s="2"/>
      <c r="E853" s="279"/>
      <c r="F853" s="280"/>
      <c r="G853" s="45"/>
      <c r="H853" s="45"/>
      <c r="I853" s="278"/>
      <c r="J853" s="45"/>
      <c r="K853" s="66"/>
      <c r="L853" s="66"/>
    </row>
    <row r="854" spans="1:12" x14ac:dyDescent="0.2">
      <c r="A854" s="41"/>
      <c r="B854" s="2"/>
      <c r="E854" s="279"/>
      <c r="F854" s="280"/>
      <c r="G854" s="45"/>
      <c r="H854" s="45"/>
      <c r="I854" s="278"/>
      <c r="J854" s="45"/>
      <c r="K854" s="66"/>
      <c r="L854" s="66"/>
    </row>
    <row r="855" spans="1:12" x14ac:dyDescent="0.2">
      <c r="A855" s="41"/>
      <c r="B855" s="2"/>
      <c r="E855" s="279"/>
      <c r="F855" s="280"/>
      <c r="G855" s="45"/>
      <c r="H855" s="45"/>
      <c r="I855" s="278"/>
      <c r="J855" s="45"/>
      <c r="K855" s="66"/>
      <c r="L855" s="66"/>
    </row>
    <row r="856" spans="1:12" x14ac:dyDescent="0.2">
      <c r="A856" s="41"/>
      <c r="B856" s="2"/>
      <c r="E856" s="279"/>
      <c r="F856" s="280"/>
      <c r="G856" s="45"/>
      <c r="H856" s="45"/>
      <c r="I856" s="278"/>
      <c r="J856" s="45"/>
      <c r="K856" s="66"/>
      <c r="L856" s="66"/>
    </row>
    <row r="857" spans="1:12" x14ac:dyDescent="0.2">
      <c r="A857" s="41"/>
      <c r="B857" s="2"/>
      <c r="E857" s="279"/>
      <c r="F857" s="280"/>
      <c r="G857" s="45"/>
      <c r="H857" s="45"/>
      <c r="I857" s="278"/>
      <c r="J857" s="45"/>
      <c r="K857" s="66"/>
      <c r="L857" s="66"/>
    </row>
    <row r="858" spans="1:12" x14ac:dyDescent="0.2">
      <c r="A858" s="41"/>
      <c r="B858" s="2"/>
      <c r="E858" s="279"/>
      <c r="F858" s="280"/>
      <c r="G858" s="45"/>
      <c r="H858" s="45"/>
      <c r="I858" s="278"/>
      <c r="J858" s="45"/>
      <c r="K858" s="66"/>
      <c r="L858" s="66"/>
    </row>
    <row r="859" spans="1:12" x14ac:dyDescent="0.2">
      <c r="A859" s="41"/>
      <c r="B859" s="2"/>
      <c r="E859" s="279"/>
      <c r="F859" s="280"/>
      <c r="G859" s="45"/>
      <c r="H859" s="45"/>
      <c r="I859" s="278"/>
      <c r="J859" s="45"/>
      <c r="K859" s="66"/>
      <c r="L859" s="66"/>
    </row>
    <row r="860" spans="1:12" x14ac:dyDescent="0.2">
      <c r="A860" s="41"/>
      <c r="B860" s="2"/>
      <c r="E860" s="279"/>
      <c r="F860" s="280"/>
      <c r="G860" s="45"/>
      <c r="H860" s="45"/>
      <c r="I860" s="278"/>
      <c r="J860" s="45"/>
      <c r="K860" s="66"/>
      <c r="L860" s="66"/>
    </row>
    <row r="861" spans="1:12" x14ac:dyDescent="0.2">
      <c r="A861" s="41"/>
      <c r="B861" s="2"/>
      <c r="E861" s="279"/>
      <c r="F861" s="280"/>
      <c r="G861" s="45"/>
      <c r="H861" s="45"/>
      <c r="I861" s="278"/>
      <c r="J861" s="45"/>
      <c r="K861" s="66"/>
      <c r="L861" s="66"/>
    </row>
    <row r="862" spans="1:12" x14ac:dyDescent="0.2">
      <c r="A862" s="41"/>
      <c r="B862" s="2"/>
      <c r="E862" s="279"/>
      <c r="F862" s="280"/>
      <c r="G862" s="45"/>
      <c r="H862" s="45"/>
      <c r="I862" s="278"/>
      <c r="J862" s="45"/>
      <c r="K862" s="66"/>
      <c r="L862" s="66"/>
    </row>
    <row r="863" spans="1:12" x14ac:dyDescent="0.2">
      <c r="A863" s="41"/>
      <c r="B863" s="2"/>
      <c r="E863" s="279"/>
      <c r="F863" s="280"/>
      <c r="G863" s="45"/>
      <c r="H863" s="45"/>
      <c r="I863" s="278"/>
      <c r="J863" s="45"/>
      <c r="K863" s="66"/>
      <c r="L863" s="66"/>
    </row>
    <row r="864" spans="1:12" x14ac:dyDescent="0.2">
      <c r="A864" s="41"/>
      <c r="B864" s="2"/>
      <c r="E864" s="279"/>
      <c r="F864" s="280"/>
      <c r="G864" s="45"/>
      <c r="H864" s="45"/>
      <c r="I864" s="278"/>
      <c r="J864" s="45"/>
      <c r="K864" s="66"/>
      <c r="L864" s="66"/>
    </row>
    <row r="865" spans="1:12" x14ac:dyDescent="0.2">
      <c r="A865" s="41"/>
      <c r="B865" s="2"/>
      <c r="E865" s="279"/>
      <c r="F865" s="280"/>
      <c r="G865" s="45"/>
      <c r="H865" s="45"/>
      <c r="I865" s="278"/>
      <c r="J865" s="45"/>
      <c r="K865" s="66"/>
      <c r="L865" s="66"/>
    </row>
    <row r="866" spans="1:12" x14ac:dyDescent="0.2">
      <c r="A866" s="41"/>
      <c r="B866" s="2"/>
      <c r="E866" s="279"/>
      <c r="F866" s="280"/>
      <c r="G866" s="45"/>
      <c r="H866" s="45"/>
      <c r="I866" s="278"/>
      <c r="J866" s="45"/>
      <c r="K866" s="66"/>
      <c r="L866" s="66"/>
    </row>
    <row r="867" spans="1:12" x14ac:dyDescent="0.2">
      <c r="A867" s="41"/>
      <c r="B867" s="2"/>
      <c r="E867" s="279"/>
      <c r="F867" s="280"/>
      <c r="G867" s="45"/>
      <c r="H867" s="45"/>
      <c r="I867" s="278"/>
      <c r="J867" s="45"/>
      <c r="K867" s="66"/>
      <c r="L867" s="66"/>
    </row>
    <row r="868" spans="1:12" x14ac:dyDescent="0.2">
      <c r="A868" s="41"/>
      <c r="B868" s="2"/>
      <c r="E868" s="279"/>
      <c r="F868" s="280"/>
      <c r="G868" s="45"/>
      <c r="H868" s="45"/>
      <c r="I868" s="278"/>
      <c r="J868" s="45"/>
      <c r="K868" s="66"/>
      <c r="L868" s="66"/>
    </row>
    <row r="869" spans="1:12" x14ac:dyDescent="0.2">
      <c r="A869" s="41"/>
      <c r="B869" s="2"/>
      <c r="E869" s="279"/>
      <c r="F869" s="280"/>
      <c r="G869" s="45"/>
      <c r="H869" s="45"/>
      <c r="I869" s="278"/>
      <c r="J869" s="45"/>
      <c r="K869" s="66"/>
      <c r="L869" s="66"/>
    </row>
    <row r="870" spans="1:12" x14ac:dyDescent="0.2">
      <c r="A870" s="41"/>
      <c r="B870" s="2"/>
      <c r="E870" s="279"/>
      <c r="F870" s="280"/>
      <c r="G870" s="45"/>
      <c r="H870" s="45"/>
      <c r="I870" s="278"/>
      <c r="J870" s="45"/>
      <c r="K870" s="66"/>
      <c r="L870" s="66"/>
    </row>
    <row r="871" spans="1:12" x14ac:dyDescent="0.2">
      <c r="A871" s="41"/>
      <c r="B871" s="2"/>
      <c r="E871" s="279"/>
      <c r="F871" s="280"/>
      <c r="G871" s="45"/>
      <c r="H871" s="45"/>
      <c r="I871" s="278"/>
      <c r="J871" s="45"/>
      <c r="K871" s="66"/>
      <c r="L871" s="66"/>
    </row>
    <row r="872" spans="1:12" x14ac:dyDescent="0.2">
      <c r="A872" s="41"/>
      <c r="B872" s="2"/>
      <c r="E872" s="279"/>
      <c r="F872" s="280"/>
      <c r="G872" s="45"/>
      <c r="H872" s="45"/>
      <c r="I872" s="278"/>
      <c r="J872" s="45"/>
      <c r="K872" s="66"/>
      <c r="L872" s="66"/>
    </row>
    <row r="873" spans="1:12" x14ac:dyDescent="0.2">
      <c r="A873" s="41"/>
      <c r="B873" s="2"/>
      <c r="E873" s="279"/>
      <c r="F873" s="280"/>
      <c r="G873" s="45"/>
      <c r="H873" s="45"/>
      <c r="I873" s="278"/>
      <c r="J873" s="45"/>
      <c r="K873" s="66"/>
      <c r="L873" s="66"/>
    </row>
    <row r="874" spans="1:12" x14ac:dyDescent="0.2">
      <c r="A874" s="41"/>
      <c r="B874" s="2"/>
      <c r="E874" s="279"/>
      <c r="F874" s="280"/>
      <c r="G874" s="45"/>
      <c r="H874" s="45"/>
      <c r="I874" s="278"/>
      <c r="J874" s="45"/>
      <c r="K874" s="66"/>
      <c r="L874" s="66"/>
    </row>
    <row r="875" spans="1:12" x14ac:dyDescent="0.2">
      <c r="A875" s="41"/>
      <c r="B875" s="2"/>
      <c r="E875" s="279"/>
      <c r="F875" s="280"/>
      <c r="G875" s="45"/>
      <c r="H875" s="45"/>
      <c r="I875" s="278"/>
      <c r="J875" s="45"/>
      <c r="K875" s="66"/>
      <c r="L875" s="66"/>
    </row>
    <row r="876" spans="1:12" x14ac:dyDescent="0.2">
      <c r="A876" s="41"/>
      <c r="B876" s="2"/>
      <c r="E876" s="279"/>
      <c r="F876" s="280"/>
      <c r="G876" s="45"/>
      <c r="H876" s="45"/>
      <c r="I876" s="278"/>
      <c r="J876" s="45"/>
      <c r="K876" s="66"/>
      <c r="L876" s="66"/>
    </row>
    <row r="877" spans="1:12" x14ac:dyDescent="0.2">
      <c r="A877" s="41"/>
      <c r="B877" s="2"/>
      <c r="E877" s="279"/>
      <c r="F877" s="280"/>
      <c r="G877" s="45"/>
      <c r="H877" s="45"/>
      <c r="I877" s="278"/>
      <c r="J877" s="45"/>
      <c r="K877" s="66"/>
      <c r="L877" s="66"/>
    </row>
    <row r="878" spans="1:12" x14ac:dyDescent="0.2">
      <c r="A878" s="41"/>
      <c r="B878" s="2"/>
      <c r="E878" s="279"/>
      <c r="F878" s="280"/>
      <c r="G878" s="45"/>
      <c r="H878" s="45"/>
      <c r="I878" s="278"/>
      <c r="J878" s="45"/>
      <c r="K878" s="66"/>
      <c r="L878" s="66"/>
    </row>
    <row r="879" spans="1:12" x14ac:dyDescent="0.2">
      <c r="A879" s="41"/>
      <c r="B879" s="2"/>
      <c r="E879" s="279"/>
      <c r="F879" s="280"/>
      <c r="G879" s="45"/>
      <c r="H879" s="45"/>
      <c r="I879" s="278"/>
      <c r="J879" s="45"/>
      <c r="K879" s="66"/>
      <c r="L879" s="66"/>
    </row>
    <row r="880" spans="1:12" x14ac:dyDescent="0.2">
      <c r="A880" s="41"/>
      <c r="B880" s="2"/>
      <c r="E880" s="279"/>
      <c r="F880" s="280"/>
      <c r="G880" s="45"/>
      <c r="H880" s="45"/>
      <c r="I880" s="278"/>
      <c r="J880" s="45"/>
      <c r="K880" s="66"/>
      <c r="L880" s="66"/>
    </row>
    <row r="881" spans="1:12" x14ac:dyDescent="0.2">
      <c r="A881" s="41"/>
      <c r="B881" s="2"/>
      <c r="E881" s="279"/>
      <c r="F881" s="280"/>
      <c r="G881" s="45"/>
      <c r="H881" s="45"/>
      <c r="I881" s="278"/>
      <c r="J881" s="45"/>
      <c r="K881" s="66"/>
      <c r="L881" s="66"/>
    </row>
    <row r="882" spans="1:12" x14ac:dyDescent="0.2">
      <c r="A882" s="41"/>
      <c r="B882" s="2"/>
      <c r="E882" s="279"/>
      <c r="F882" s="280"/>
      <c r="G882" s="45"/>
      <c r="H882" s="45"/>
      <c r="I882" s="278"/>
      <c r="J882" s="45"/>
      <c r="K882" s="66"/>
      <c r="L882" s="66"/>
    </row>
    <row r="883" spans="1:12" x14ac:dyDescent="0.2">
      <c r="A883" s="41"/>
      <c r="B883" s="2"/>
      <c r="E883" s="279"/>
      <c r="F883" s="280"/>
      <c r="G883" s="45"/>
      <c r="H883" s="45"/>
      <c r="I883" s="278"/>
      <c r="J883" s="45"/>
      <c r="K883" s="66"/>
      <c r="L883" s="66"/>
    </row>
    <row r="884" spans="1:12" x14ac:dyDescent="0.2">
      <c r="A884" s="41"/>
      <c r="B884" s="2"/>
      <c r="E884" s="279"/>
      <c r="F884" s="280"/>
      <c r="G884" s="45"/>
      <c r="H884" s="45"/>
      <c r="I884" s="278"/>
      <c r="J884" s="45"/>
      <c r="K884" s="66"/>
      <c r="L884" s="66"/>
    </row>
    <row r="885" spans="1:12" x14ac:dyDescent="0.2">
      <c r="A885" s="41"/>
      <c r="B885" s="2"/>
      <c r="E885" s="279"/>
      <c r="F885" s="280"/>
      <c r="G885" s="45"/>
      <c r="H885" s="45"/>
      <c r="I885" s="278"/>
      <c r="J885" s="45"/>
      <c r="K885" s="66"/>
      <c r="L885" s="66"/>
    </row>
    <row r="886" spans="1:12" x14ac:dyDescent="0.2">
      <c r="A886" s="41"/>
      <c r="B886" s="2"/>
      <c r="E886" s="279"/>
      <c r="F886" s="280"/>
      <c r="G886" s="45"/>
      <c r="H886" s="45"/>
      <c r="I886" s="278"/>
      <c r="J886" s="45"/>
      <c r="K886" s="66"/>
      <c r="L886" s="66"/>
    </row>
    <row r="887" spans="1:12" x14ac:dyDescent="0.2">
      <c r="A887" s="41"/>
      <c r="B887" s="2"/>
      <c r="E887" s="279"/>
      <c r="F887" s="280"/>
      <c r="G887" s="45"/>
      <c r="H887" s="45"/>
      <c r="I887" s="278"/>
      <c r="J887" s="45"/>
      <c r="K887" s="66"/>
      <c r="L887" s="66"/>
    </row>
    <row r="888" spans="1:12" x14ac:dyDescent="0.2">
      <c r="A888" s="41"/>
      <c r="B888" s="2"/>
      <c r="E888" s="279"/>
      <c r="F888" s="280"/>
      <c r="G888" s="45"/>
      <c r="H888" s="45"/>
      <c r="I888" s="278"/>
      <c r="J888" s="45"/>
      <c r="K888" s="66"/>
      <c r="L888" s="66"/>
    </row>
    <row r="889" spans="1:12" x14ac:dyDescent="0.2">
      <c r="A889" s="41"/>
      <c r="B889" s="2"/>
      <c r="E889" s="279"/>
      <c r="F889" s="280"/>
      <c r="G889" s="45"/>
      <c r="H889" s="45"/>
      <c r="I889" s="278"/>
      <c r="J889" s="45"/>
      <c r="K889" s="66"/>
      <c r="L889" s="66"/>
    </row>
    <row r="890" spans="1:12" x14ac:dyDescent="0.2">
      <c r="A890" s="41"/>
      <c r="B890" s="2"/>
      <c r="E890" s="279"/>
      <c r="F890" s="280"/>
      <c r="G890" s="45"/>
      <c r="H890" s="45"/>
      <c r="I890" s="278"/>
      <c r="J890" s="45"/>
      <c r="K890" s="66"/>
      <c r="L890" s="66"/>
    </row>
    <row r="891" spans="1:12" x14ac:dyDescent="0.2">
      <c r="A891" s="41"/>
      <c r="B891" s="2"/>
      <c r="E891" s="279"/>
      <c r="F891" s="280"/>
      <c r="G891" s="45"/>
      <c r="H891" s="45"/>
      <c r="I891" s="278"/>
      <c r="J891" s="45"/>
      <c r="K891" s="66"/>
      <c r="L891" s="66"/>
    </row>
    <row r="892" spans="1:12" x14ac:dyDescent="0.2">
      <c r="A892" s="41"/>
      <c r="B892" s="2"/>
      <c r="E892" s="279"/>
      <c r="F892" s="280"/>
      <c r="G892" s="45"/>
      <c r="H892" s="45"/>
      <c r="I892" s="278"/>
      <c r="J892" s="45"/>
      <c r="K892" s="66"/>
      <c r="L892" s="66"/>
    </row>
    <row r="893" spans="1:12" x14ac:dyDescent="0.2">
      <c r="A893" s="41"/>
      <c r="B893" s="2"/>
      <c r="E893" s="279"/>
      <c r="F893" s="280"/>
      <c r="G893" s="45"/>
      <c r="H893" s="45"/>
      <c r="I893" s="278"/>
      <c r="J893" s="45"/>
      <c r="K893" s="66"/>
      <c r="L893" s="66"/>
    </row>
    <row r="894" spans="1:12" x14ac:dyDescent="0.2">
      <c r="A894" s="41"/>
      <c r="B894" s="2"/>
      <c r="E894" s="279"/>
      <c r="F894" s="280"/>
      <c r="G894" s="45"/>
      <c r="H894" s="45"/>
      <c r="I894" s="278"/>
      <c r="J894" s="45"/>
      <c r="K894" s="66"/>
      <c r="L894" s="66"/>
    </row>
    <row r="895" spans="1:12" x14ac:dyDescent="0.2">
      <c r="A895" s="41"/>
      <c r="B895" s="2"/>
      <c r="E895" s="279"/>
      <c r="F895" s="280"/>
      <c r="G895" s="45"/>
      <c r="H895" s="45"/>
      <c r="I895" s="278"/>
      <c r="J895" s="45"/>
      <c r="K895" s="66"/>
      <c r="L895" s="66"/>
    </row>
    <row r="896" spans="1:12" x14ac:dyDescent="0.2">
      <c r="A896" s="41"/>
      <c r="B896" s="2"/>
      <c r="E896" s="279"/>
      <c r="F896" s="280"/>
      <c r="G896" s="45"/>
      <c r="H896" s="45"/>
      <c r="I896" s="278"/>
      <c r="J896" s="45"/>
      <c r="K896" s="66"/>
      <c r="L896" s="66"/>
    </row>
    <row r="897" spans="1:12" x14ac:dyDescent="0.2">
      <c r="A897" s="41"/>
      <c r="B897" s="2"/>
      <c r="E897" s="279"/>
      <c r="F897" s="280"/>
      <c r="G897" s="45"/>
      <c r="H897" s="45"/>
      <c r="I897" s="278"/>
      <c r="J897" s="45"/>
      <c r="K897" s="66"/>
      <c r="L897" s="66"/>
    </row>
    <row r="898" spans="1:12" x14ac:dyDescent="0.2">
      <c r="A898" s="41"/>
      <c r="B898" s="2"/>
      <c r="E898" s="279"/>
      <c r="F898" s="280"/>
      <c r="G898" s="45"/>
      <c r="H898" s="45"/>
      <c r="I898" s="278"/>
      <c r="J898" s="45"/>
      <c r="K898" s="66"/>
      <c r="L898" s="66"/>
    </row>
    <row r="899" spans="1:12" x14ac:dyDescent="0.2">
      <c r="A899" s="41"/>
      <c r="B899" s="2"/>
      <c r="E899" s="279"/>
      <c r="F899" s="280"/>
      <c r="G899" s="45"/>
      <c r="H899" s="45"/>
      <c r="I899" s="278"/>
      <c r="J899" s="45"/>
      <c r="K899" s="66"/>
      <c r="L899" s="66"/>
    </row>
    <row r="900" spans="1:12" x14ac:dyDescent="0.2">
      <c r="A900" s="41"/>
      <c r="B900" s="2"/>
      <c r="E900" s="279"/>
      <c r="F900" s="280"/>
      <c r="G900" s="45"/>
      <c r="H900" s="45"/>
      <c r="I900" s="278"/>
      <c r="J900" s="45"/>
      <c r="K900" s="66"/>
      <c r="L900" s="66"/>
    </row>
    <row r="901" spans="1:12" x14ac:dyDescent="0.2">
      <c r="A901" s="41"/>
      <c r="B901" s="2"/>
      <c r="E901" s="279"/>
      <c r="F901" s="280"/>
      <c r="G901" s="45"/>
      <c r="H901" s="45"/>
      <c r="I901" s="278"/>
      <c r="J901" s="45"/>
      <c r="K901" s="66"/>
      <c r="L901" s="66"/>
    </row>
    <row r="902" spans="1:12" x14ac:dyDescent="0.2">
      <c r="A902" s="41"/>
      <c r="B902" s="2"/>
      <c r="E902" s="279"/>
      <c r="F902" s="280"/>
      <c r="G902" s="45"/>
      <c r="H902" s="45"/>
      <c r="I902" s="278"/>
      <c r="J902" s="45"/>
      <c r="K902" s="66"/>
      <c r="L902" s="66"/>
    </row>
    <row r="903" spans="1:12" x14ac:dyDescent="0.2">
      <c r="A903" s="41"/>
      <c r="B903" s="2"/>
      <c r="E903" s="279"/>
      <c r="F903" s="280"/>
      <c r="G903" s="45"/>
      <c r="H903" s="45"/>
      <c r="I903" s="278"/>
      <c r="J903" s="45"/>
      <c r="K903" s="66"/>
      <c r="L903" s="66"/>
    </row>
    <row r="904" spans="1:12" x14ac:dyDescent="0.2">
      <c r="A904" s="41"/>
      <c r="B904" s="2"/>
      <c r="E904" s="279"/>
      <c r="F904" s="280"/>
      <c r="G904" s="45"/>
      <c r="H904" s="45"/>
      <c r="I904" s="278"/>
      <c r="J904" s="45"/>
      <c r="K904" s="66"/>
      <c r="L904" s="66"/>
    </row>
    <row r="905" spans="1:12" x14ac:dyDescent="0.2">
      <c r="A905" s="41"/>
      <c r="B905" s="2"/>
      <c r="E905" s="279"/>
      <c r="F905" s="280"/>
      <c r="G905" s="45"/>
      <c r="H905" s="45"/>
      <c r="I905" s="278"/>
      <c r="J905" s="45"/>
      <c r="K905" s="66"/>
      <c r="L905" s="66"/>
    </row>
    <row r="906" spans="1:12" x14ac:dyDescent="0.2">
      <c r="A906" s="41"/>
      <c r="B906" s="2"/>
      <c r="E906" s="279"/>
      <c r="F906" s="280"/>
      <c r="G906" s="45"/>
      <c r="H906" s="45"/>
      <c r="I906" s="278"/>
      <c r="J906" s="45"/>
      <c r="K906" s="66"/>
      <c r="L906" s="66"/>
    </row>
    <row r="907" spans="1:12" x14ac:dyDescent="0.2">
      <c r="A907" s="41"/>
      <c r="B907" s="2"/>
      <c r="E907" s="279"/>
      <c r="F907" s="280"/>
      <c r="G907" s="45"/>
      <c r="H907" s="45"/>
      <c r="I907" s="278"/>
      <c r="J907" s="45"/>
      <c r="K907" s="66"/>
      <c r="L907" s="66"/>
    </row>
    <row r="908" spans="1:12" x14ac:dyDescent="0.2">
      <c r="A908" s="41"/>
      <c r="B908" s="2"/>
      <c r="E908" s="279"/>
      <c r="F908" s="280"/>
      <c r="G908" s="45"/>
      <c r="H908" s="45"/>
      <c r="I908" s="278"/>
      <c r="J908" s="45"/>
      <c r="K908" s="66"/>
      <c r="L908" s="66"/>
    </row>
    <row r="909" spans="1:12" x14ac:dyDescent="0.2">
      <c r="A909" s="41"/>
      <c r="B909" s="2"/>
      <c r="E909" s="279"/>
      <c r="F909" s="280"/>
      <c r="G909" s="45"/>
      <c r="H909" s="45"/>
      <c r="I909" s="278"/>
      <c r="J909" s="45"/>
      <c r="K909" s="66"/>
      <c r="L909" s="66"/>
    </row>
    <row r="910" spans="1:12" x14ac:dyDescent="0.2">
      <c r="A910" s="41"/>
      <c r="B910" s="2"/>
      <c r="E910" s="279"/>
      <c r="F910" s="280"/>
      <c r="G910" s="45"/>
      <c r="H910" s="45"/>
      <c r="I910" s="278"/>
      <c r="J910" s="45"/>
      <c r="K910" s="66"/>
      <c r="L910" s="66"/>
    </row>
    <row r="911" spans="1:12" x14ac:dyDescent="0.2">
      <c r="A911" s="41"/>
      <c r="B911" s="2"/>
      <c r="E911" s="279"/>
      <c r="F911" s="280"/>
      <c r="G911" s="45"/>
      <c r="H911" s="45"/>
      <c r="I911" s="278"/>
      <c r="J911" s="45"/>
      <c r="K911" s="66"/>
      <c r="L911" s="66"/>
    </row>
    <row r="912" spans="1:12" x14ac:dyDescent="0.2">
      <c r="A912" s="41"/>
      <c r="B912" s="2"/>
      <c r="E912" s="279"/>
      <c r="F912" s="280"/>
      <c r="G912" s="45"/>
      <c r="H912" s="45"/>
      <c r="I912" s="278"/>
      <c r="J912" s="45"/>
      <c r="K912" s="66"/>
      <c r="L912" s="66"/>
    </row>
    <row r="913" spans="1:12" x14ac:dyDescent="0.2">
      <c r="A913" s="41"/>
      <c r="B913" s="2"/>
      <c r="E913" s="279"/>
      <c r="F913" s="280"/>
      <c r="G913" s="45"/>
      <c r="H913" s="45"/>
      <c r="I913" s="278"/>
      <c r="J913" s="45"/>
      <c r="K913" s="66"/>
      <c r="L913" s="66"/>
    </row>
    <row r="914" spans="1:12" x14ac:dyDescent="0.2">
      <c r="A914" s="41"/>
      <c r="B914" s="2"/>
      <c r="E914" s="279"/>
      <c r="F914" s="280"/>
      <c r="G914" s="45"/>
      <c r="H914" s="45"/>
      <c r="I914" s="278"/>
      <c r="J914" s="45"/>
      <c r="K914" s="66"/>
      <c r="L914" s="66"/>
    </row>
    <row r="915" spans="1:12" x14ac:dyDescent="0.2">
      <c r="A915" s="41"/>
      <c r="B915" s="2"/>
      <c r="E915" s="279"/>
      <c r="F915" s="280"/>
      <c r="G915" s="45"/>
      <c r="H915" s="45"/>
      <c r="I915" s="278"/>
      <c r="J915" s="45"/>
      <c r="K915" s="66"/>
      <c r="L915" s="66"/>
    </row>
    <row r="916" spans="1:12" x14ac:dyDescent="0.2">
      <c r="A916" s="41"/>
      <c r="B916" s="2"/>
      <c r="E916" s="279"/>
      <c r="F916" s="280"/>
      <c r="G916" s="45"/>
      <c r="H916" s="45"/>
      <c r="I916" s="278"/>
      <c r="J916" s="45"/>
      <c r="K916" s="66"/>
      <c r="L916" s="66"/>
    </row>
    <row r="917" spans="1:12" x14ac:dyDescent="0.2">
      <c r="A917" s="41"/>
      <c r="B917" s="2"/>
      <c r="E917" s="279"/>
      <c r="F917" s="280"/>
      <c r="G917" s="45"/>
      <c r="H917" s="45"/>
      <c r="I917" s="278"/>
      <c r="J917" s="45"/>
      <c r="K917" s="66"/>
      <c r="L917" s="66"/>
    </row>
    <row r="918" spans="1:12" x14ac:dyDescent="0.2">
      <c r="A918" s="41"/>
      <c r="B918" s="2"/>
      <c r="E918" s="279"/>
      <c r="F918" s="280"/>
      <c r="G918" s="45"/>
      <c r="H918" s="45"/>
      <c r="I918" s="278"/>
      <c r="J918" s="45"/>
      <c r="K918" s="66"/>
      <c r="L918" s="66"/>
    </row>
    <row r="919" spans="1:12" x14ac:dyDescent="0.2">
      <c r="A919" s="41"/>
      <c r="B919" s="2"/>
      <c r="E919" s="279"/>
      <c r="F919" s="280"/>
      <c r="G919" s="45"/>
      <c r="H919" s="45"/>
      <c r="I919" s="278"/>
      <c r="J919" s="45"/>
      <c r="K919" s="66"/>
      <c r="L919" s="66"/>
    </row>
    <row r="920" spans="1:12" x14ac:dyDescent="0.2">
      <c r="A920" s="41"/>
      <c r="B920" s="2"/>
      <c r="E920" s="279"/>
      <c r="F920" s="280"/>
      <c r="G920" s="45"/>
      <c r="H920" s="45"/>
      <c r="I920" s="278"/>
      <c r="J920" s="45"/>
      <c r="K920" s="66"/>
      <c r="L920" s="66"/>
    </row>
    <row r="921" spans="1:12" x14ac:dyDescent="0.2">
      <c r="A921" s="41"/>
      <c r="B921" s="2"/>
      <c r="E921" s="279"/>
      <c r="F921" s="280"/>
      <c r="G921" s="45"/>
      <c r="H921" s="45"/>
      <c r="I921" s="278"/>
      <c r="J921" s="45"/>
      <c r="K921" s="66"/>
      <c r="L921" s="66"/>
    </row>
    <row r="922" spans="1:12" x14ac:dyDescent="0.2">
      <c r="A922" s="41"/>
      <c r="B922" s="2"/>
      <c r="E922" s="279"/>
      <c r="F922" s="280"/>
      <c r="G922" s="45"/>
      <c r="H922" s="45"/>
      <c r="I922" s="278"/>
      <c r="J922" s="45"/>
      <c r="K922" s="66"/>
      <c r="L922" s="66"/>
    </row>
    <row r="923" spans="1:12" x14ac:dyDescent="0.2">
      <c r="A923" s="41"/>
      <c r="B923" s="2"/>
      <c r="E923" s="279"/>
      <c r="F923" s="280"/>
      <c r="G923" s="45"/>
      <c r="H923" s="45"/>
      <c r="I923" s="278"/>
      <c r="J923" s="45"/>
      <c r="K923" s="66"/>
      <c r="L923" s="66"/>
    </row>
    <row r="924" spans="1:12" x14ac:dyDescent="0.2">
      <c r="A924" s="41"/>
      <c r="B924" s="2"/>
      <c r="E924" s="279"/>
      <c r="F924" s="280"/>
      <c r="G924" s="45"/>
      <c r="H924" s="45"/>
      <c r="I924" s="278"/>
      <c r="J924" s="45"/>
      <c r="K924" s="66"/>
      <c r="L924" s="66"/>
    </row>
    <row r="925" spans="1:12" x14ac:dyDescent="0.2">
      <c r="A925" s="41"/>
      <c r="B925" s="2"/>
      <c r="E925" s="279"/>
      <c r="F925" s="280"/>
      <c r="G925" s="45"/>
      <c r="H925" s="45"/>
      <c r="I925" s="278"/>
      <c r="J925" s="45"/>
      <c r="K925" s="66"/>
      <c r="L925" s="66"/>
    </row>
    <row r="926" spans="1:12" x14ac:dyDescent="0.2">
      <c r="A926" s="41"/>
      <c r="B926" s="2"/>
      <c r="E926" s="279"/>
      <c r="F926" s="280"/>
      <c r="G926" s="45"/>
      <c r="H926" s="45"/>
      <c r="I926" s="278"/>
      <c r="J926" s="45"/>
      <c r="K926" s="66"/>
      <c r="L926" s="66"/>
    </row>
    <row r="927" spans="1:12" x14ac:dyDescent="0.2">
      <c r="A927" s="41"/>
      <c r="B927" s="2"/>
      <c r="E927" s="279"/>
      <c r="F927" s="280"/>
      <c r="G927" s="45"/>
      <c r="H927" s="45"/>
      <c r="I927" s="278"/>
      <c r="J927" s="45"/>
      <c r="K927" s="66"/>
      <c r="L927" s="66"/>
    </row>
    <row r="928" spans="1:12" x14ac:dyDescent="0.2">
      <c r="A928" s="41"/>
      <c r="B928" s="2"/>
      <c r="E928" s="279"/>
      <c r="F928" s="280"/>
      <c r="G928" s="45"/>
      <c r="H928" s="45"/>
      <c r="I928" s="278"/>
      <c r="J928" s="45"/>
      <c r="K928" s="66"/>
      <c r="L928" s="66"/>
    </row>
    <row r="929" spans="1:12" x14ac:dyDescent="0.2">
      <c r="A929" s="41"/>
      <c r="B929" s="2"/>
      <c r="E929" s="279"/>
      <c r="F929" s="280"/>
      <c r="G929" s="45"/>
      <c r="H929" s="45"/>
      <c r="I929" s="278"/>
      <c r="J929" s="45"/>
      <c r="K929" s="66"/>
      <c r="L929" s="66"/>
    </row>
    <row r="930" spans="1:12" x14ac:dyDescent="0.2">
      <c r="A930" s="41"/>
      <c r="B930" s="2"/>
      <c r="E930" s="279"/>
      <c r="F930" s="280"/>
      <c r="G930" s="45"/>
      <c r="H930" s="45"/>
      <c r="I930" s="278"/>
      <c r="J930" s="45"/>
      <c r="K930" s="66"/>
      <c r="L930" s="66"/>
    </row>
    <row r="931" spans="1:12" x14ac:dyDescent="0.2">
      <c r="A931" s="41"/>
      <c r="B931" s="2"/>
      <c r="E931" s="279"/>
      <c r="F931" s="280"/>
      <c r="G931" s="45"/>
      <c r="H931" s="45"/>
      <c r="I931" s="278"/>
      <c r="J931" s="45"/>
      <c r="K931" s="66"/>
      <c r="L931" s="66"/>
    </row>
    <row r="932" spans="1:12" x14ac:dyDescent="0.2">
      <c r="A932" s="41"/>
      <c r="B932" s="2"/>
      <c r="E932" s="279"/>
      <c r="F932" s="280"/>
      <c r="G932" s="45"/>
      <c r="H932" s="45"/>
      <c r="I932" s="278"/>
      <c r="J932" s="45"/>
      <c r="K932" s="66"/>
      <c r="L932" s="66"/>
    </row>
    <row r="933" spans="1:12" x14ac:dyDescent="0.2">
      <c r="A933" s="41"/>
      <c r="B933" s="2"/>
      <c r="E933" s="279"/>
      <c r="F933" s="280"/>
      <c r="G933" s="45"/>
      <c r="H933" s="45"/>
      <c r="I933" s="278"/>
      <c r="J933" s="45"/>
      <c r="K933" s="66"/>
      <c r="L933" s="66"/>
    </row>
    <row r="934" spans="1:12" x14ac:dyDescent="0.2">
      <c r="A934" s="41"/>
      <c r="B934" s="2"/>
      <c r="E934" s="279"/>
      <c r="F934" s="280"/>
      <c r="G934" s="45"/>
      <c r="H934" s="45"/>
      <c r="I934" s="278"/>
      <c r="J934" s="45"/>
      <c r="K934" s="66"/>
      <c r="L934" s="66"/>
    </row>
    <row r="935" spans="1:12" x14ac:dyDescent="0.2">
      <c r="A935" s="41"/>
      <c r="B935" s="2"/>
      <c r="E935" s="279"/>
      <c r="F935" s="280"/>
      <c r="G935" s="45"/>
      <c r="H935" s="45"/>
      <c r="I935" s="278"/>
      <c r="J935" s="45"/>
      <c r="K935" s="66"/>
      <c r="L935" s="66"/>
    </row>
    <row r="936" spans="1:12" x14ac:dyDescent="0.2">
      <c r="A936" s="41"/>
      <c r="B936" s="2"/>
      <c r="E936" s="279"/>
      <c r="F936" s="280"/>
      <c r="G936" s="45"/>
      <c r="H936" s="45"/>
      <c r="I936" s="278"/>
      <c r="J936" s="45"/>
      <c r="K936" s="66"/>
      <c r="L936" s="66"/>
    </row>
    <row r="937" spans="1:12" x14ac:dyDescent="0.2">
      <c r="A937" s="41"/>
      <c r="B937" s="2"/>
      <c r="E937" s="279"/>
      <c r="F937" s="280"/>
      <c r="G937" s="45"/>
      <c r="H937" s="45"/>
      <c r="I937" s="278"/>
      <c r="J937" s="45"/>
      <c r="K937" s="66"/>
      <c r="L937" s="66"/>
    </row>
    <row r="938" spans="1:12" x14ac:dyDescent="0.2">
      <c r="A938" s="41"/>
      <c r="B938" s="2"/>
      <c r="E938" s="279"/>
      <c r="F938" s="280"/>
      <c r="G938" s="45"/>
      <c r="H938" s="45"/>
      <c r="I938" s="278"/>
      <c r="J938" s="45"/>
      <c r="K938" s="66"/>
      <c r="L938" s="66"/>
    </row>
    <row r="939" spans="1:12" x14ac:dyDescent="0.2">
      <c r="A939" s="41"/>
      <c r="B939" s="2"/>
      <c r="E939" s="279"/>
      <c r="F939" s="280"/>
      <c r="G939" s="45"/>
      <c r="H939" s="45"/>
      <c r="I939" s="278"/>
      <c r="J939" s="45"/>
      <c r="K939" s="66"/>
      <c r="L939" s="66"/>
    </row>
    <row r="940" spans="1:12" x14ac:dyDescent="0.2">
      <c r="A940" s="41"/>
      <c r="B940" s="2"/>
      <c r="E940" s="279"/>
      <c r="F940" s="280"/>
      <c r="G940" s="45"/>
      <c r="H940" s="45"/>
      <c r="I940" s="278"/>
      <c r="J940" s="45"/>
      <c r="K940" s="66"/>
      <c r="L940" s="66"/>
    </row>
    <row r="941" spans="1:12" x14ac:dyDescent="0.2">
      <c r="A941" s="41"/>
      <c r="B941" s="2"/>
      <c r="E941" s="279"/>
      <c r="F941" s="280"/>
      <c r="G941" s="45"/>
      <c r="H941" s="45"/>
      <c r="I941" s="278"/>
      <c r="J941" s="45"/>
      <c r="K941" s="66"/>
      <c r="L941" s="66"/>
    </row>
    <row r="942" spans="1:12" x14ac:dyDescent="0.2">
      <c r="A942" s="41"/>
      <c r="B942" s="2"/>
      <c r="E942" s="279"/>
      <c r="F942" s="280"/>
      <c r="G942" s="45"/>
      <c r="H942" s="45"/>
      <c r="I942" s="278"/>
      <c r="J942" s="45"/>
      <c r="K942" s="66"/>
      <c r="L942" s="66"/>
    </row>
    <row r="943" spans="1:12" x14ac:dyDescent="0.2">
      <c r="A943" s="41"/>
      <c r="B943" s="2"/>
      <c r="E943" s="279"/>
      <c r="F943" s="280"/>
      <c r="G943" s="45"/>
      <c r="H943" s="45"/>
      <c r="I943" s="278"/>
      <c r="J943" s="45"/>
      <c r="K943" s="66"/>
      <c r="L943" s="66"/>
    </row>
    <row r="944" spans="1:12" x14ac:dyDescent="0.2">
      <c r="A944" s="41"/>
      <c r="B944" s="2"/>
      <c r="E944" s="279"/>
      <c r="F944" s="280"/>
      <c r="G944" s="45"/>
      <c r="H944" s="45"/>
      <c r="I944" s="278"/>
      <c r="J944" s="45"/>
      <c r="K944" s="66"/>
      <c r="L944" s="66"/>
    </row>
    <row r="945" spans="1:12" x14ac:dyDescent="0.2">
      <c r="A945" s="41"/>
      <c r="B945" s="2"/>
      <c r="E945" s="279"/>
      <c r="F945" s="280"/>
      <c r="G945" s="45"/>
      <c r="H945" s="45"/>
      <c r="I945" s="278"/>
      <c r="J945" s="45"/>
      <c r="K945" s="66"/>
      <c r="L945" s="66"/>
    </row>
    <row r="946" spans="1:12" x14ac:dyDescent="0.2">
      <c r="A946" s="41"/>
      <c r="B946" s="2"/>
      <c r="E946" s="279"/>
      <c r="F946" s="280"/>
      <c r="G946" s="45"/>
      <c r="H946" s="45"/>
      <c r="I946" s="278"/>
      <c r="J946" s="45"/>
      <c r="K946" s="66"/>
      <c r="L946" s="66"/>
    </row>
    <row r="947" spans="1:12" x14ac:dyDescent="0.2">
      <c r="A947" s="41"/>
      <c r="B947" s="2"/>
      <c r="E947" s="279"/>
      <c r="F947" s="280"/>
      <c r="G947" s="45"/>
      <c r="H947" s="45"/>
      <c r="I947" s="278"/>
      <c r="J947" s="45"/>
      <c r="K947" s="66"/>
      <c r="L947" s="66"/>
    </row>
    <row r="948" spans="1:12" x14ac:dyDescent="0.2">
      <c r="A948" s="41"/>
      <c r="B948" s="2"/>
      <c r="E948" s="279"/>
      <c r="F948" s="280"/>
      <c r="G948" s="45"/>
      <c r="H948" s="45"/>
      <c r="I948" s="278"/>
      <c r="J948" s="45"/>
      <c r="K948" s="66"/>
      <c r="L948" s="66"/>
    </row>
    <row r="949" spans="1:12" x14ac:dyDescent="0.2">
      <c r="A949" s="41"/>
      <c r="B949" s="2"/>
      <c r="E949" s="279"/>
      <c r="F949" s="280"/>
      <c r="G949" s="45"/>
      <c r="H949" s="45"/>
      <c r="I949" s="278"/>
      <c r="J949" s="45"/>
      <c r="K949" s="66"/>
      <c r="L949" s="66"/>
    </row>
    <row r="950" spans="1:12" x14ac:dyDescent="0.2">
      <c r="A950" s="41"/>
      <c r="B950" s="2"/>
      <c r="E950" s="279"/>
      <c r="F950" s="280"/>
      <c r="G950" s="45"/>
      <c r="H950" s="45"/>
      <c r="I950" s="278"/>
      <c r="J950" s="45"/>
      <c r="K950" s="66"/>
      <c r="L950" s="66"/>
    </row>
    <row r="951" spans="1:12" x14ac:dyDescent="0.2">
      <c r="A951" s="41"/>
      <c r="B951" s="2"/>
      <c r="E951" s="279"/>
      <c r="F951" s="280"/>
      <c r="G951" s="45"/>
      <c r="H951" s="45"/>
      <c r="I951" s="278"/>
      <c r="J951" s="45"/>
      <c r="K951" s="66"/>
      <c r="L951" s="66"/>
    </row>
    <row r="952" spans="1:12" x14ac:dyDescent="0.2">
      <c r="A952" s="41"/>
      <c r="B952" s="2"/>
      <c r="E952" s="279"/>
      <c r="F952" s="280"/>
      <c r="G952" s="45"/>
      <c r="H952" s="45"/>
      <c r="I952" s="278"/>
      <c r="J952" s="45"/>
      <c r="K952" s="66"/>
      <c r="L952" s="66"/>
    </row>
    <row r="953" spans="1:12" x14ac:dyDescent="0.2">
      <c r="A953" s="41"/>
      <c r="B953" s="2"/>
      <c r="E953" s="279"/>
      <c r="F953" s="280"/>
      <c r="G953" s="45"/>
      <c r="H953" s="45"/>
      <c r="I953" s="278"/>
      <c r="J953" s="45"/>
      <c r="K953" s="66"/>
      <c r="L953" s="66"/>
    </row>
    <row r="954" spans="1:12" x14ac:dyDescent="0.2">
      <c r="A954" s="41"/>
      <c r="B954" s="2"/>
      <c r="E954" s="279"/>
      <c r="F954" s="280"/>
      <c r="G954" s="45"/>
      <c r="H954" s="45"/>
      <c r="I954" s="278"/>
      <c r="J954" s="45"/>
      <c r="K954" s="66"/>
      <c r="L954" s="66"/>
    </row>
    <row r="955" spans="1:12" x14ac:dyDescent="0.2">
      <c r="A955" s="41"/>
      <c r="B955" s="2"/>
      <c r="E955" s="279"/>
      <c r="F955" s="280"/>
      <c r="G955" s="45"/>
      <c r="H955" s="45"/>
      <c r="I955" s="278"/>
      <c r="J955" s="45"/>
      <c r="K955" s="66"/>
      <c r="L955" s="66"/>
    </row>
    <row r="956" spans="1:12" x14ac:dyDescent="0.2">
      <c r="A956" s="41"/>
      <c r="B956" s="2"/>
      <c r="E956" s="279"/>
      <c r="F956" s="280"/>
      <c r="G956" s="45"/>
      <c r="H956" s="45"/>
      <c r="I956" s="278"/>
      <c r="J956" s="45"/>
      <c r="K956" s="66"/>
      <c r="L956" s="66"/>
    </row>
    <row r="957" spans="1:12" x14ac:dyDescent="0.2">
      <c r="A957" s="41"/>
      <c r="B957" s="2"/>
      <c r="E957" s="279"/>
      <c r="F957" s="280"/>
      <c r="G957" s="45"/>
      <c r="H957" s="45"/>
      <c r="I957" s="278"/>
      <c r="J957" s="45"/>
      <c r="K957" s="66"/>
      <c r="L957" s="66"/>
    </row>
    <row r="958" spans="1:12" x14ac:dyDescent="0.2">
      <c r="A958" s="41"/>
      <c r="B958" s="2"/>
      <c r="E958" s="279"/>
      <c r="F958" s="280"/>
      <c r="G958" s="45"/>
      <c r="H958" s="45"/>
      <c r="I958" s="278"/>
      <c r="J958" s="45"/>
      <c r="K958" s="66"/>
      <c r="L958" s="66"/>
    </row>
    <row r="959" spans="1:12" x14ac:dyDescent="0.2">
      <c r="A959" s="41"/>
      <c r="B959" s="2"/>
      <c r="E959" s="279"/>
      <c r="F959" s="280"/>
      <c r="G959" s="45"/>
      <c r="H959" s="45"/>
      <c r="I959" s="278"/>
      <c r="J959" s="45"/>
      <c r="K959" s="66"/>
      <c r="L959" s="66"/>
    </row>
    <row r="960" spans="1:12" x14ac:dyDescent="0.2">
      <c r="A960" s="41"/>
      <c r="B960" s="2"/>
      <c r="E960" s="279"/>
      <c r="F960" s="280"/>
      <c r="G960" s="45"/>
      <c r="H960" s="45"/>
      <c r="I960" s="278"/>
      <c r="J960" s="45"/>
      <c r="K960" s="66"/>
      <c r="L960" s="66"/>
    </row>
    <row r="961" spans="1:12" x14ac:dyDescent="0.2">
      <c r="A961" s="41"/>
      <c r="B961" s="2"/>
      <c r="E961" s="279"/>
      <c r="F961" s="280"/>
      <c r="G961" s="45"/>
      <c r="H961" s="45"/>
      <c r="I961" s="278"/>
      <c r="J961" s="45"/>
      <c r="K961" s="66"/>
      <c r="L961" s="66"/>
    </row>
    <row r="962" spans="1:12" x14ac:dyDescent="0.2">
      <c r="A962" s="41"/>
      <c r="B962" s="2"/>
      <c r="E962" s="279"/>
      <c r="F962" s="280"/>
      <c r="G962" s="45"/>
      <c r="H962" s="45"/>
      <c r="I962" s="278"/>
      <c r="J962" s="45"/>
      <c r="K962" s="66"/>
      <c r="L962" s="66"/>
    </row>
    <row r="963" spans="1:12" x14ac:dyDescent="0.2">
      <c r="A963" s="41"/>
      <c r="B963" s="2"/>
      <c r="E963" s="279"/>
      <c r="F963" s="280"/>
      <c r="G963" s="45"/>
      <c r="H963" s="45"/>
      <c r="I963" s="278"/>
      <c r="J963" s="45"/>
      <c r="K963" s="66"/>
      <c r="L963" s="66"/>
    </row>
    <row r="964" spans="1:12" x14ac:dyDescent="0.2">
      <c r="A964" s="41"/>
      <c r="B964" s="2"/>
      <c r="E964" s="279"/>
      <c r="F964" s="280"/>
      <c r="G964" s="45"/>
      <c r="H964" s="45"/>
      <c r="I964" s="278"/>
      <c r="J964" s="45"/>
      <c r="K964" s="66"/>
      <c r="L964" s="66"/>
    </row>
    <row r="965" spans="1:12" x14ac:dyDescent="0.2">
      <c r="A965" s="41"/>
      <c r="B965" s="2"/>
      <c r="E965" s="279"/>
      <c r="F965" s="280"/>
      <c r="G965" s="45"/>
      <c r="H965" s="45"/>
      <c r="I965" s="278"/>
      <c r="J965" s="45"/>
      <c r="K965" s="66"/>
      <c r="L965" s="66"/>
    </row>
    <row r="966" spans="1:12" x14ac:dyDescent="0.2">
      <c r="A966" s="41"/>
      <c r="B966" s="2"/>
      <c r="E966" s="279"/>
      <c r="F966" s="280"/>
      <c r="G966" s="45"/>
      <c r="H966" s="45"/>
      <c r="I966" s="278"/>
      <c r="J966" s="45"/>
      <c r="K966" s="66"/>
      <c r="L966" s="66"/>
    </row>
    <row r="967" spans="1:12" x14ac:dyDescent="0.2">
      <c r="A967" s="41"/>
      <c r="B967" s="2"/>
      <c r="E967" s="279"/>
      <c r="F967" s="280"/>
      <c r="G967" s="45"/>
      <c r="H967" s="45"/>
      <c r="I967" s="278"/>
      <c r="J967" s="45"/>
      <c r="K967" s="66"/>
      <c r="L967" s="66"/>
    </row>
    <row r="968" spans="1:12" x14ac:dyDescent="0.2">
      <c r="A968" s="41"/>
      <c r="B968" s="2"/>
      <c r="E968" s="279"/>
      <c r="F968" s="280"/>
      <c r="G968" s="45"/>
      <c r="H968" s="45"/>
      <c r="I968" s="278"/>
      <c r="J968" s="45"/>
      <c r="K968" s="66"/>
      <c r="L968" s="66"/>
    </row>
    <row r="969" spans="1:12" x14ac:dyDescent="0.2">
      <c r="A969" s="41"/>
      <c r="B969" s="2"/>
      <c r="E969" s="279"/>
      <c r="F969" s="280"/>
      <c r="G969" s="45"/>
      <c r="H969" s="45"/>
      <c r="I969" s="278"/>
      <c r="J969" s="45"/>
      <c r="K969" s="66"/>
      <c r="L969" s="66"/>
    </row>
    <row r="970" spans="1:12" x14ac:dyDescent="0.2">
      <c r="A970" s="41"/>
      <c r="B970" s="2"/>
      <c r="E970" s="279"/>
      <c r="F970" s="280"/>
      <c r="G970" s="45"/>
      <c r="H970" s="45"/>
      <c r="I970" s="278"/>
      <c r="J970" s="45"/>
      <c r="K970" s="66"/>
      <c r="L970" s="66"/>
    </row>
    <row r="971" spans="1:12" x14ac:dyDescent="0.2">
      <c r="A971" s="41"/>
      <c r="B971" s="2"/>
      <c r="E971" s="279"/>
      <c r="F971" s="280"/>
      <c r="G971" s="45"/>
      <c r="H971" s="45"/>
      <c r="I971" s="278"/>
      <c r="J971" s="45"/>
      <c r="K971" s="66"/>
      <c r="L971" s="66"/>
    </row>
    <row r="972" spans="1:12" x14ac:dyDescent="0.2">
      <c r="A972" s="41"/>
      <c r="B972" s="2"/>
      <c r="E972" s="279"/>
      <c r="F972" s="280"/>
      <c r="G972" s="45"/>
      <c r="H972" s="45"/>
      <c r="I972" s="278"/>
      <c r="J972" s="45"/>
      <c r="K972" s="66"/>
      <c r="L972" s="66"/>
    </row>
    <row r="973" spans="1:12" x14ac:dyDescent="0.2">
      <c r="A973" s="41"/>
      <c r="B973" s="2"/>
      <c r="E973" s="279"/>
      <c r="F973" s="280"/>
      <c r="G973" s="45"/>
      <c r="H973" s="45"/>
      <c r="I973" s="278"/>
      <c r="J973" s="45"/>
      <c r="K973" s="66"/>
      <c r="L973" s="66"/>
    </row>
    <row r="974" spans="1:12" x14ac:dyDescent="0.2">
      <c r="A974" s="41"/>
      <c r="B974" s="2"/>
      <c r="E974" s="279"/>
      <c r="F974" s="280"/>
      <c r="G974" s="45"/>
      <c r="H974" s="45"/>
      <c r="I974" s="278"/>
      <c r="J974" s="45"/>
      <c r="K974" s="66"/>
      <c r="L974" s="66"/>
    </row>
    <row r="975" spans="1:12" x14ac:dyDescent="0.2">
      <c r="A975" s="41"/>
      <c r="B975" s="2"/>
      <c r="E975" s="279"/>
      <c r="F975" s="280"/>
      <c r="G975" s="45"/>
      <c r="H975" s="45"/>
      <c r="I975" s="278"/>
      <c r="J975" s="45"/>
      <c r="K975" s="66"/>
      <c r="L975" s="66"/>
    </row>
    <row r="976" spans="1:12" x14ac:dyDescent="0.2">
      <c r="A976" s="41"/>
      <c r="B976" s="2"/>
      <c r="E976" s="279"/>
      <c r="F976" s="280"/>
      <c r="G976" s="45"/>
      <c r="H976" s="45"/>
      <c r="I976" s="278"/>
      <c r="J976" s="45"/>
      <c r="K976" s="66"/>
      <c r="L976" s="66"/>
    </row>
    <row r="977" spans="1:12" x14ac:dyDescent="0.2">
      <c r="A977" s="41"/>
      <c r="B977" s="2"/>
      <c r="E977" s="279"/>
      <c r="F977" s="280"/>
      <c r="G977" s="45"/>
      <c r="H977" s="45"/>
      <c r="I977" s="278"/>
      <c r="J977" s="45"/>
      <c r="K977" s="66"/>
      <c r="L977" s="66"/>
    </row>
    <row r="978" spans="1:12" x14ac:dyDescent="0.2">
      <c r="A978" s="41"/>
      <c r="B978" s="2"/>
      <c r="E978" s="279"/>
      <c r="F978" s="280"/>
      <c r="G978" s="45"/>
      <c r="H978" s="45"/>
      <c r="I978" s="278"/>
      <c r="J978" s="45"/>
      <c r="K978" s="66"/>
      <c r="L978" s="66"/>
    </row>
    <row r="979" spans="1:12" x14ac:dyDescent="0.2">
      <c r="A979" s="41"/>
      <c r="B979" s="2"/>
      <c r="E979" s="279"/>
      <c r="F979" s="280"/>
      <c r="G979" s="45"/>
      <c r="H979" s="45"/>
      <c r="I979" s="278"/>
      <c r="J979" s="45"/>
      <c r="K979" s="66"/>
      <c r="L979" s="66"/>
    </row>
    <row r="980" spans="1:12" x14ac:dyDescent="0.2">
      <c r="A980" s="41"/>
      <c r="B980" s="2"/>
      <c r="E980" s="279"/>
      <c r="F980" s="280"/>
      <c r="G980" s="45"/>
      <c r="H980" s="45"/>
      <c r="I980" s="278"/>
      <c r="J980" s="45"/>
      <c r="K980" s="66"/>
      <c r="L980" s="66"/>
    </row>
    <row r="981" spans="1:12" x14ac:dyDescent="0.2">
      <c r="A981" s="41"/>
      <c r="B981" s="2"/>
      <c r="E981" s="279"/>
      <c r="F981" s="280"/>
      <c r="G981" s="45"/>
      <c r="H981" s="45"/>
      <c r="I981" s="278"/>
      <c r="J981" s="45"/>
      <c r="K981" s="66"/>
      <c r="L981" s="66"/>
    </row>
    <row r="982" spans="1:12" x14ac:dyDescent="0.2">
      <c r="A982" s="41"/>
      <c r="B982" s="2"/>
      <c r="E982" s="279"/>
      <c r="F982" s="280"/>
      <c r="G982" s="45"/>
      <c r="H982" s="45"/>
      <c r="I982" s="278"/>
      <c r="J982" s="45"/>
      <c r="K982" s="66"/>
      <c r="L982" s="66"/>
    </row>
    <row r="983" spans="1:12" x14ac:dyDescent="0.2">
      <c r="A983" s="41"/>
      <c r="B983" s="2"/>
      <c r="E983" s="279"/>
      <c r="F983" s="280"/>
      <c r="G983" s="45"/>
      <c r="H983" s="45"/>
      <c r="I983" s="278"/>
      <c r="J983" s="45"/>
      <c r="K983" s="66"/>
      <c r="L983" s="66"/>
    </row>
    <row r="984" spans="1:12" x14ac:dyDescent="0.2">
      <c r="A984" s="41"/>
      <c r="B984" s="2"/>
      <c r="E984" s="279"/>
      <c r="F984" s="280"/>
      <c r="G984" s="45"/>
      <c r="H984" s="45"/>
      <c r="I984" s="278"/>
      <c r="J984" s="45"/>
      <c r="K984" s="66"/>
      <c r="L984" s="66"/>
    </row>
    <row r="985" spans="1:12" x14ac:dyDescent="0.2">
      <c r="A985" s="41"/>
      <c r="B985" s="2"/>
      <c r="E985" s="279"/>
      <c r="F985" s="280"/>
      <c r="G985" s="45"/>
      <c r="H985" s="45"/>
      <c r="I985" s="278"/>
      <c r="J985" s="45"/>
      <c r="K985" s="66"/>
      <c r="L985" s="66"/>
    </row>
    <row r="986" spans="1:12" x14ac:dyDescent="0.2">
      <c r="A986" s="41"/>
      <c r="B986" s="2"/>
      <c r="E986" s="279"/>
      <c r="F986" s="280"/>
      <c r="G986" s="45"/>
      <c r="H986" s="45"/>
      <c r="I986" s="278"/>
      <c r="J986" s="45"/>
      <c r="K986" s="66"/>
      <c r="L986" s="66"/>
    </row>
    <row r="987" spans="1:12" x14ac:dyDescent="0.2">
      <c r="A987" s="41"/>
      <c r="B987" s="2"/>
      <c r="E987" s="279"/>
      <c r="F987" s="280"/>
      <c r="G987" s="45"/>
      <c r="H987" s="45"/>
      <c r="I987" s="278"/>
      <c r="J987" s="45"/>
      <c r="K987" s="66"/>
      <c r="L987" s="66"/>
    </row>
    <row r="988" spans="1:12" x14ac:dyDescent="0.2">
      <c r="A988" s="41"/>
      <c r="B988" s="2"/>
      <c r="E988" s="279"/>
      <c r="F988" s="280"/>
      <c r="G988" s="45"/>
      <c r="H988" s="45"/>
      <c r="I988" s="278"/>
      <c r="J988" s="45"/>
      <c r="K988" s="66"/>
      <c r="L988" s="66"/>
    </row>
    <row r="989" spans="1:12" x14ac:dyDescent="0.2">
      <c r="A989" s="41"/>
      <c r="B989" s="2"/>
      <c r="E989" s="279"/>
      <c r="F989" s="280"/>
      <c r="G989" s="45"/>
      <c r="H989" s="45"/>
      <c r="I989" s="278"/>
      <c r="J989" s="45"/>
      <c r="K989" s="66"/>
      <c r="L989" s="66"/>
    </row>
    <row r="990" spans="1:12" x14ac:dyDescent="0.2">
      <c r="A990" s="41"/>
      <c r="B990" s="2"/>
      <c r="E990" s="279"/>
      <c r="F990" s="280"/>
      <c r="G990" s="45"/>
      <c r="H990" s="45"/>
      <c r="I990" s="278"/>
      <c r="J990" s="45"/>
      <c r="K990" s="66"/>
      <c r="L990" s="66"/>
    </row>
    <row r="991" spans="1:12" x14ac:dyDescent="0.2">
      <c r="A991" s="41"/>
      <c r="B991" s="2"/>
      <c r="E991" s="279"/>
      <c r="F991" s="280"/>
      <c r="G991" s="45"/>
      <c r="H991" s="45"/>
      <c r="I991" s="278"/>
      <c r="J991" s="45"/>
      <c r="K991" s="66"/>
      <c r="L991" s="66"/>
    </row>
    <row r="992" spans="1:12" x14ac:dyDescent="0.2">
      <c r="A992" s="41"/>
      <c r="B992" s="2"/>
      <c r="E992" s="279"/>
      <c r="F992" s="280"/>
      <c r="G992" s="45"/>
      <c r="H992" s="45"/>
      <c r="I992" s="278"/>
      <c r="J992" s="45"/>
      <c r="K992" s="66"/>
      <c r="L992" s="66"/>
    </row>
    <row r="993" spans="1:12" x14ac:dyDescent="0.2">
      <c r="A993" s="41"/>
      <c r="B993" s="2"/>
      <c r="E993" s="279"/>
      <c r="F993" s="280"/>
      <c r="G993" s="45"/>
      <c r="H993" s="45"/>
      <c r="I993" s="278"/>
      <c r="J993" s="45"/>
      <c r="K993" s="66"/>
      <c r="L993" s="66"/>
    </row>
    <row r="994" spans="1:12" x14ac:dyDescent="0.2">
      <c r="A994" s="41"/>
      <c r="B994" s="2"/>
      <c r="E994" s="279"/>
      <c r="F994" s="280"/>
      <c r="G994" s="45"/>
      <c r="H994" s="45"/>
      <c r="I994" s="278"/>
      <c r="J994" s="45"/>
      <c r="K994" s="66"/>
      <c r="L994" s="66"/>
    </row>
    <row r="995" spans="1:12" x14ac:dyDescent="0.2">
      <c r="A995" s="41"/>
      <c r="B995" s="2"/>
      <c r="E995" s="279"/>
      <c r="F995" s="280"/>
      <c r="G995" s="45"/>
      <c r="H995" s="45"/>
      <c r="I995" s="278"/>
      <c r="J995" s="45"/>
      <c r="K995" s="66"/>
      <c r="L995" s="66"/>
    </row>
    <row r="996" spans="1:12" x14ac:dyDescent="0.2">
      <c r="A996" s="41"/>
      <c r="B996" s="2"/>
      <c r="E996" s="279"/>
      <c r="F996" s="280"/>
      <c r="G996" s="45"/>
      <c r="H996" s="45"/>
      <c r="I996" s="278"/>
      <c r="J996" s="45"/>
      <c r="K996" s="66"/>
      <c r="L996" s="66"/>
    </row>
    <row r="997" spans="1:12" x14ac:dyDescent="0.2">
      <c r="A997" s="41"/>
      <c r="B997" s="2"/>
      <c r="E997" s="279"/>
      <c r="F997" s="280"/>
      <c r="G997" s="45"/>
      <c r="H997" s="45"/>
      <c r="I997" s="278"/>
      <c r="J997" s="45"/>
      <c r="K997" s="66"/>
      <c r="L997" s="66"/>
    </row>
    <row r="998" spans="1:12" x14ac:dyDescent="0.2">
      <c r="A998" s="41"/>
      <c r="B998" s="2"/>
      <c r="E998" s="279"/>
      <c r="F998" s="280"/>
      <c r="G998" s="45"/>
      <c r="H998" s="45"/>
      <c r="I998" s="278"/>
      <c r="J998" s="45"/>
      <c r="K998" s="66"/>
      <c r="L998" s="66"/>
    </row>
    <row r="999" spans="1:12" x14ac:dyDescent="0.2">
      <c r="A999" s="41"/>
      <c r="B999" s="2"/>
      <c r="E999" s="279"/>
      <c r="F999" s="280"/>
      <c r="G999" s="45"/>
      <c r="H999" s="45"/>
      <c r="I999" s="278"/>
      <c r="J999" s="45"/>
      <c r="K999" s="66"/>
      <c r="L999" s="66"/>
    </row>
    <row r="1000" spans="1:12" x14ac:dyDescent="0.2">
      <c r="A1000" s="41"/>
      <c r="B1000" s="2"/>
      <c r="E1000" s="279"/>
      <c r="F1000" s="280"/>
      <c r="G1000" s="45"/>
      <c r="H1000" s="45"/>
      <c r="I1000" s="278"/>
      <c r="J1000" s="45"/>
      <c r="K1000" s="66"/>
      <c r="L1000" s="66"/>
    </row>
    <row r="1001" spans="1:12" x14ac:dyDescent="0.2">
      <c r="A1001" s="41"/>
      <c r="B1001" s="2"/>
      <c r="E1001" s="279"/>
      <c r="F1001" s="280"/>
      <c r="G1001" s="45"/>
      <c r="H1001" s="45"/>
      <c r="I1001" s="278"/>
      <c r="J1001" s="45"/>
      <c r="K1001" s="66"/>
      <c r="L1001" s="66"/>
    </row>
    <row r="1002" spans="1:12" x14ac:dyDescent="0.2">
      <c r="A1002" s="41"/>
      <c r="B1002" s="2"/>
      <c r="E1002" s="279"/>
      <c r="F1002" s="280"/>
      <c r="G1002" s="45"/>
      <c r="H1002" s="45"/>
      <c r="I1002" s="278"/>
      <c r="J1002" s="45"/>
      <c r="K1002" s="66"/>
      <c r="L1002" s="66"/>
    </row>
    <row r="1003" spans="1:12" x14ac:dyDescent="0.2">
      <c r="A1003" s="41"/>
      <c r="B1003" s="2"/>
      <c r="E1003" s="279"/>
      <c r="F1003" s="280"/>
      <c r="G1003" s="45"/>
      <c r="H1003" s="45"/>
      <c r="I1003" s="278"/>
      <c r="J1003" s="45"/>
      <c r="K1003" s="66"/>
      <c r="L1003" s="66"/>
    </row>
    <row r="1004" spans="1:12" x14ac:dyDescent="0.2">
      <c r="A1004" s="41"/>
      <c r="B1004" s="2"/>
      <c r="E1004" s="279"/>
      <c r="F1004" s="280"/>
      <c r="G1004" s="45"/>
      <c r="H1004" s="45"/>
      <c r="I1004" s="278"/>
      <c r="J1004" s="45"/>
      <c r="K1004" s="66"/>
      <c r="L1004" s="66"/>
    </row>
    <row r="1005" spans="1:12" x14ac:dyDescent="0.2">
      <c r="A1005" s="41"/>
      <c r="B1005" s="2"/>
      <c r="E1005" s="279"/>
      <c r="F1005" s="280"/>
      <c r="G1005" s="45"/>
      <c r="H1005" s="45"/>
      <c r="I1005" s="278"/>
      <c r="J1005" s="45"/>
      <c r="K1005" s="66"/>
      <c r="L1005" s="66"/>
    </row>
    <row r="1006" spans="1:12" x14ac:dyDescent="0.2">
      <c r="A1006" s="41"/>
      <c r="B1006" s="2"/>
      <c r="E1006" s="279"/>
      <c r="F1006" s="280"/>
      <c r="G1006" s="45"/>
      <c r="H1006" s="45"/>
      <c r="I1006" s="278"/>
      <c r="J1006" s="45"/>
      <c r="K1006" s="66"/>
      <c r="L1006" s="66"/>
    </row>
    <row r="1007" spans="1:12" x14ac:dyDescent="0.2">
      <c r="A1007" s="41"/>
      <c r="B1007" s="2"/>
      <c r="E1007" s="279"/>
      <c r="F1007" s="280"/>
      <c r="G1007" s="45"/>
      <c r="H1007" s="45"/>
      <c r="I1007" s="278"/>
      <c r="J1007" s="45"/>
      <c r="K1007" s="66"/>
      <c r="L1007" s="66"/>
    </row>
    <row r="1008" spans="1:12" x14ac:dyDescent="0.2">
      <c r="A1008" s="41"/>
      <c r="B1008" s="2"/>
      <c r="E1008" s="279"/>
      <c r="F1008" s="280"/>
      <c r="G1008" s="45"/>
      <c r="H1008" s="45"/>
      <c r="I1008" s="278"/>
      <c r="J1008" s="45"/>
      <c r="K1008" s="66"/>
      <c r="L1008" s="66"/>
    </row>
    <row r="1009" spans="1:12" x14ac:dyDescent="0.2">
      <c r="A1009" s="41"/>
      <c r="B1009" s="2"/>
      <c r="E1009" s="279"/>
      <c r="F1009" s="280"/>
      <c r="G1009" s="45"/>
      <c r="H1009" s="45"/>
      <c r="I1009" s="278"/>
      <c r="J1009" s="45"/>
      <c r="K1009" s="66"/>
      <c r="L1009" s="66"/>
    </row>
    <row r="1010" spans="1:12" x14ac:dyDescent="0.2">
      <c r="A1010" s="41"/>
      <c r="B1010" s="2"/>
      <c r="E1010" s="279"/>
      <c r="F1010" s="280"/>
      <c r="G1010" s="45"/>
      <c r="H1010" s="45"/>
      <c r="I1010" s="278"/>
      <c r="J1010" s="45"/>
      <c r="K1010" s="66"/>
      <c r="L1010" s="66"/>
    </row>
    <row r="1011" spans="1:12" x14ac:dyDescent="0.2">
      <c r="A1011" s="41"/>
      <c r="B1011" s="2"/>
      <c r="E1011" s="279"/>
      <c r="F1011" s="280"/>
      <c r="G1011" s="45"/>
      <c r="H1011" s="45"/>
      <c r="I1011" s="278"/>
      <c r="J1011" s="45"/>
      <c r="K1011" s="66"/>
      <c r="L1011" s="66"/>
    </row>
    <row r="1012" spans="1:12" x14ac:dyDescent="0.2">
      <c r="A1012" s="41"/>
      <c r="B1012" s="2"/>
      <c r="E1012" s="279"/>
      <c r="F1012" s="280"/>
      <c r="G1012" s="45"/>
      <c r="H1012" s="45"/>
      <c r="I1012" s="278"/>
      <c r="J1012" s="45"/>
      <c r="K1012" s="66"/>
      <c r="L1012" s="66"/>
    </row>
    <row r="1013" spans="1:12" x14ac:dyDescent="0.2">
      <c r="A1013" s="41"/>
      <c r="B1013" s="2"/>
      <c r="E1013" s="279"/>
      <c r="F1013" s="280"/>
      <c r="G1013" s="45"/>
      <c r="H1013" s="45"/>
      <c r="I1013" s="278"/>
      <c r="J1013" s="45"/>
      <c r="K1013" s="66"/>
      <c r="L1013" s="66"/>
    </row>
    <row r="1014" spans="1:12" x14ac:dyDescent="0.2">
      <c r="A1014" s="41"/>
      <c r="B1014" s="2"/>
      <c r="E1014" s="279"/>
      <c r="F1014" s="280"/>
      <c r="G1014" s="45"/>
      <c r="H1014" s="45"/>
      <c r="I1014" s="278"/>
      <c r="J1014" s="45"/>
      <c r="K1014" s="66"/>
      <c r="L1014" s="66"/>
    </row>
    <row r="1015" spans="1:12" x14ac:dyDescent="0.2">
      <c r="A1015" s="41"/>
      <c r="B1015" s="2"/>
      <c r="E1015" s="279"/>
      <c r="F1015" s="280"/>
      <c r="G1015" s="45"/>
      <c r="H1015" s="45"/>
      <c r="I1015" s="278"/>
      <c r="J1015" s="45"/>
      <c r="K1015" s="66"/>
      <c r="L1015" s="66"/>
    </row>
    <row r="1016" spans="1:12" x14ac:dyDescent="0.2">
      <c r="A1016" s="41"/>
      <c r="B1016" s="2"/>
      <c r="E1016" s="279"/>
      <c r="F1016" s="280"/>
      <c r="G1016" s="45"/>
      <c r="H1016" s="45"/>
      <c r="I1016" s="278"/>
      <c r="J1016" s="45"/>
      <c r="K1016" s="66"/>
      <c r="L1016" s="66"/>
    </row>
    <row r="1017" spans="1:12" x14ac:dyDescent="0.2">
      <c r="A1017" s="41"/>
      <c r="B1017" s="2"/>
      <c r="E1017" s="279"/>
      <c r="F1017" s="280"/>
      <c r="G1017" s="45"/>
      <c r="H1017" s="45"/>
      <c r="I1017" s="278"/>
      <c r="J1017" s="45"/>
      <c r="K1017" s="66"/>
      <c r="L1017" s="66"/>
    </row>
    <row r="1018" spans="1:12" x14ac:dyDescent="0.2">
      <c r="A1018" s="41"/>
      <c r="B1018" s="2"/>
      <c r="E1018" s="279"/>
      <c r="F1018" s="280"/>
      <c r="G1018" s="45"/>
      <c r="H1018" s="45"/>
      <c r="I1018" s="278"/>
      <c r="J1018" s="45"/>
      <c r="K1018" s="66"/>
      <c r="L1018" s="66"/>
    </row>
    <row r="1019" spans="1:12" x14ac:dyDescent="0.2">
      <c r="A1019" s="41"/>
      <c r="B1019" s="2"/>
      <c r="E1019" s="279"/>
      <c r="F1019" s="280"/>
      <c r="G1019" s="45"/>
      <c r="H1019" s="45"/>
      <c r="I1019" s="278"/>
      <c r="J1019" s="45"/>
      <c r="K1019" s="66"/>
      <c r="L1019" s="66"/>
    </row>
    <row r="1020" spans="1:12" x14ac:dyDescent="0.2">
      <c r="A1020" s="41"/>
      <c r="B1020" s="2"/>
      <c r="E1020" s="279"/>
      <c r="F1020" s="280"/>
      <c r="G1020" s="45"/>
      <c r="H1020" s="45"/>
      <c r="I1020" s="278"/>
      <c r="J1020" s="45"/>
      <c r="K1020" s="66"/>
      <c r="L1020" s="66"/>
    </row>
    <row r="1021" spans="1:12" x14ac:dyDescent="0.2">
      <c r="A1021" s="41"/>
      <c r="B1021" s="2"/>
      <c r="E1021" s="279"/>
      <c r="F1021" s="280"/>
      <c r="G1021" s="45"/>
      <c r="H1021" s="45"/>
      <c r="I1021" s="278"/>
      <c r="J1021" s="45"/>
      <c r="K1021" s="66"/>
      <c r="L1021" s="66"/>
    </row>
    <row r="1022" spans="1:12" x14ac:dyDescent="0.2">
      <c r="A1022" s="41"/>
      <c r="B1022" s="2"/>
      <c r="E1022" s="279"/>
      <c r="F1022" s="280"/>
      <c r="G1022" s="45"/>
      <c r="H1022" s="45"/>
      <c r="I1022" s="278"/>
      <c r="J1022" s="45"/>
      <c r="K1022" s="66"/>
      <c r="L1022" s="66"/>
    </row>
    <row r="1023" spans="1:12" x14ac:dyDescent="0.2">
      <c r="A1023" s="41"/>
      <c r="B1023" s="2"/>
      <c r="E1023" s="279"/>
      <c r="F1023" s="280"/>
      <c r="G1023" s="45"/>
      <c r="H1023" s="45"/>
      <c r="I1023" s="278"/>
      <c r="J1023" s="45"/>
      <c r="K1023" s="66"/>
      <c r="L1023" s="66"/>
    </row>
    <row r="1024" spans="1:12" x14ac:dyDescent="0.2">
      <c r="A1024" s="41"/>
      <c r="B1024" s="2"/>
      <c r="E1024" s="279"/>
      <c r="F1024" s="280"/>
      <c r="G1024" s="45"/>
      <c r="H1024" s="45"/>
      <c r="I1024" s="278"/>
      <c r="J1024" s="45"/>
      <c r="K1024" s="66"/>
      <c r="L1024" s="66"/>
    </row>
    <row r="1025" spans="1:12" x14ac:dyDescent="0.2">
      <c r="A1025" s="41"/>
      <c r="B1025" s="2"/>
      <c r="E1025" s="279"/>
      <c r="F1025" s="280"/>
      <c r="G1025" s="45"/>
      <c r="H1025" s="45"/>
      <c r="I1025" s="278"/>
      <c r="J1025" s="45"/>
      <c r="K1025" s="66"/>
      <c r="L1025" s="66"/>
    </row>
    <row r="1026" spans="1:12" x14ac:dyDescent="0.2">
      <c r="A1026" s="41"/>
      <c r="B1026" s="2"/>
      <c r="E1026" s="279"/>
      <c r="F1026" s="280"/>
      <c r="G1026" s="45"/>
      <c r="H1026" s="45"/>
      <c r="I1026" s="278"/>
      <c r="J1026" s="45"/>
      <c r="K1026" s="66"/>
      <c r="L1026" s="66"/>
    </row>
    <row r="1027" spans="1:12" x14ac:dyDescent="0.2">
      <c r="A1027" s="41"/>
      <c r="B1027" s="2"/>
      <c r="E1027" s="279"/>
      <c r="F1027" s="280"/>
      <c r="G1027" s="45"/>
      <c r="H1027" s="45"/>
      <c r="I1027" s="278"/>
      <c r="J1027" s="45"/>
      <c r="K1027" s="66"/>
      <c r="L1027" s="66"/>
    </row>
    <row r="1028" spans="1:12" x14ac:dyDescent="0.2">
      <c r="A1028" s="41"/>
      <c r="B1028" s="2"/>
      <c r="E1028" s="279"/>
      <c r="F1028" s="280"/>
      <c r="G1028" s="45"/>
      <c r="H1028" s="45"/>
      <c r="I1028" s="278"/>
      <c r="J1028" s="45"/>
      <c r="K1028" s="66"/>
      <c r="L1028" s="66"/>
    </row>
    <row r="1029" spans="1:12" x14ac:dyDescent="0.2">
      <c r="A1029" s="41"/>
      <c r="B1029" s="2"/>
      <c r="E1029" s="279"/>
      <c r="F1029" s="280"/>
      <c r="G1029" s="45"/>
      <c r="H1029" s="45"/>
      <c r="I1029" s="278"/>
      <c r="J1029" s="45"/>
      <c r="K1029" s="66"/>
      <c r="L1029" s="66"/>
    </row>
    <row r="1030" spans="1:12" x14ac:dyDescent="0.2">
      <c r="A1030" s="41"/>
      <c r="B1030" s="2"/>
      <c r="E1030" s="279"/>
      <c r="F1030" s="280"/>
      <c r="G1030" s="45"/>
      <c r="H1030" s="45"/>
      <c r="I1030" s="278"/>
      <c r="J1030" s="45"/>
      <c r="K1030" s="66"/>
      <c r="L1030" s="66"/>
    </row>
    <row r="1031" spans="1:12" x14ac:dyDescent="0.2">
      <c r="A1031" s="41"/>
      <c r="B1031" s="2"/>
      <c r="E1031" s="279"/>
      <c r="F1031" s="280"/>
      <c r="G1031" s="45"/>
      <c r="H1031" s="45"/>
      <c r="I1031" s="278"/>
      <c r="J1031" s="45"/>
      <c r="K1031" s="66"/>
      <c r="L1031" s="66"/>
    </row>
    <row r="1032" spans="1:12" x14ac:dyDescent="0.2">
      <c r="A1032" s="41"/>
      <c r="B1032" s="2"/>
      <c r="E1032" s="279"/>
      <c r="F1032" s="280"/>
      <c r="G1032" s="45"/>
      <c r="H1032" s="45"/>
      <c r="I1032" s="278"/>
      <c r="J1032" s="45"/>
      <c r="K1032" s="66"/>
      <c r="L1032" s="66"/>
    </row>
    <row r="1033" spans="1:12" x14ac:dyDescent="0.2">
      <c r="A1033" s="41"/>
      <c r="B1033" s="2"/>
      <c r="E1033" s="279"/>
      <c r="F1033" s="280"/>
      <c r="G1033" s="45"/>
      <c r="H1033" s="45"/>
      <c r="I1033" s="278"/>
      <c r="J1033" s="45"/>
      <c r="K1033" s="66"/>
      <c r="L1033" s="66"/>
    </row>
    <row r="1034" spans="1:12" x14ac:dyDescent="0.2">
      <c r="A1034" s="41"/>
      <c r="B1034" s="2"/>
      <c r="E1034" s="279"/>
      <c r="F1034" s="280"/>
      <c r="G1034" s="45"/>
      <c r="H1034" s="45"/>
      <c r="I1034" s="278"/>
      <c r="J1034" s="45"/>
      <c r="K1034" s="66"/>
      <c r="L1034" s="66"/>
    </row>
    <row r="1035" spans="1:12" x14ac:dyDescent="0.2">
      <c r="A1035" s="41"/>
      <c r="B1035" s="2"/>
      <c r="E1035" s="279"/>
      <c r="F1035" s="280"/>
      <c r="G1035" s="45"/>
      <c r="H1035" s="45"/>
      <c r="I1035" s="278"/>
      <c r="J1035" s="45"/>
      <c r="K1035" s="66"/>
      <c r="L1035" s="66"/>
    </row>
    <row r="1036" spans="1:12" x14ac:dyDescent="0.2">
      <c r="A1036" s="41"/>
      <c r="B1036" s="2"/>
      <c r="E1036" s="279"/>
      <c r="F1036" s="280"/>
      <c r="G1036" s="45"/>
      <c r="H1036" s="45"/>
      <c r="I1036" s="278"/>
      <c r="J1036" s="45"/>
      <c r="K1036" s="66"/>
      <c r="L1036" s="66"/>
    </row>
    <row r="1037" spans="1:12" x14ac:dyDescent="0.2">
      <c r="A1037" s="41"/>
      <c r="B1037" s="2"/>
      <c r="E1037" s="279"/>
      <c r="F1037" s="280"/>
      <c r="G1037" s="45"/>
      <c r="H1037" s="45"/>
      <c r="I1037" s="278"/>
      <c r="J1037" s="45"/>
      <c r="K1037" s="66"/>
      <c r="L1037" s="66"/>
    </row>
    <row r="1038" spans="1:12" x14ac:dyDescent="0.2">
      <c r="A1038" s="41"/>
      <c r="B1038" s="2"/>
      <c r="E1038" s="279"/>
      <c r="F1038" s="280"/>
      <c r="G1038" s="45"/>
      <c r="H1038" s="45"/>
      <c r="I1038" s="278"/>
      <c r="J1038" s="45"/>
      <c r="K1038" s="66"/>
      <c r="L1038" s="66"/>
    </row>
    <row r="1039" spans="1:12" x14ac:dyDescent="0.2">
      <c r="A1039" s="41"/>
      <c r="B1039" s="2"/>
      <c r="E1039" s="279"/>
      <c r="F1039" s="280"/>
      <c r="G1039" s="45"/>
      <c r="H1039" s="45"/>
      <c r="I1039" s="278"/>
      <c r="J1039" s="45"/>
      <c r="K1039" s="66"/>
      <c r="L1039" s="66"/>
    </row>
    <row r="1040" spans="1:12" x14ac:dyDescent="0.2">
      <c r="A1040" s="41"/>
      <c r="B1040" s="2"/>
      <c r="E1040" s="279"/>
      <c r="F1040" s="280"/>
      <c r="G1040" s="45"/>
      <c r="H1040" s="45"/>
      <c r="I1040" s="278"/>
      <c r="J1040" s="45"/>
      <c r="K1040" s="66"/>
      <c r="L1040" s="66"/>
    </row>
    <row r="1041" spans="1:12" x14ac:dyDescent="0.2">
      <c r="A1041" s="41"/>
      <c r="B1041" s="2"/>
      <c r="E1041" s="279"/>
      <c r="F1041" s="280"/>
      <c r="G1041" s="45"/>
      <c r="H1041" s="45"/>
      <c r="I1041" s="278"/>
      <c r="J1041" s="45"/>
      <c r="K1041" s="66"/>
      <c r="L1041" s="66"/>
    </row>
    <row r="1042" spans="1:12" x14ac:dyDescent="0.2">
      <c r="A1042" s="41"/>
      <c r="B1042" s="2"/>
      <c r="E1042" s="279"/>
      <c r="F1042" s="280"/>
      <c r="G1042" s="45"/>
      <c r="H1042" s="45"/>
      <c r="I1042" s="278"/>
      <c r="J1042" s="45"/>
      <c r="K1042" s="66"/>
      <c r="L1042" s="66"/>
    </row>
    <row r="1043" spans="1:12" x14ac:dyDescent="0.2">
      <c r="A1043" s="41"/>
      <c r="B1043" s="2"/>
      <c r="E1043" s="279"/>
      <c r="F1043" s="280"/>
      <c r="G1043" s="45"/>
      <c r="H1043" s="45"/>
      <c r="I1043" s="278"/>
      <c r="J1043" s="45"/>
      <c r="K1043" s="66"/>
      <c r="L1043" s="66"/>
    </row>
    <row r="1044" spans="1:12" x14ac:dyDescent="0.2">
      <c r="A1044" s="41"/>
      <c r="B1044" s="2"/>
      <c r="E1044" s="279"/>
      <c r="F1044" s="280"/>
      <c r="G1044" s="45"/>
      <c r="H1044" s="45"/>
      <c r="I1044" s="278"/>
      <c r="J1044" s="45"/>
      <c r="K1044" s="66"/>
      <c r="L1044" s="66"/>
    </row>
    <row r="1045" spans="1:12" x14ac:dyDescent="0.2">
      <c r="A1045" s="41"/>
      <c r="B1045" s="2"/>
      <c r="E1045" s="279"/>
      <c r="F1045" s="280"/>
      <c r="G1045" s="45"/>
      <c r="H1045" s="45"/>
      <c r="I1045" s="278"/>
      <c r="J1045" s="45"/>
      <c r="K1045" s="66"/>
      <c r="L1045" s="66"/>
    </row>
    <row r="1046" spans="1:12" x14ac:dyDescent="0.2">
      <c r="A1046" s="41"/>
      <c r="B1046" s="2"/>
      <c r="E1046" s="279"/>
      <c r="F1046" s="280"/>
      <c r="G1046" s="45"/>
      <c r="H1046" s="45"/>
      <c r="I1046" s="278"/>
      <c r="J1046" s="45"/>
      <c r="K1046" s="66"/>
      <c r="L1046" s="66"/>
    </row>
    <row r="1047" spans="1:12" x14ac:dyDescent="0.2">
      <c r="A1047" s="41"/>
      <c r="B1047" s="2"/>
      <c r="E1047" s="279"/>
      <c r="F1047" s="280"/>
      <c r="G1047" s="45"/>
      <c r="H1047" s="45"/>
      <c r="I1047" s="278"/>
      <c r="J1047" s="45"/>
      <c r="K1047" s="66"/>
      <c r="L1047" s="66"/>
    </row>
    <row r="1048" spans="1:12" x14ac:dyDescent="0.2">
      <c r="A1048" s="41"/>
      <c r="B1048" s="2"/>
      <c r="E1048" s="279"/>
      <c r="F1048" s="280"/>
      <c r="G1048" s="45"/>
      <c r="H1048" s="45"/>
      <c r="I1048" s="278"/>
      <c r="J1048" s="45"/>
      <c r="K1048" s="66"/>
      <c r="L1048" s="66"/>
    </row>
    <row r="1049" spans="1:12" x14ac:dyDescent="0.2">
      <c r="A1049" s="41"/>
      <c r="B1049" s="2"/>
      <c r="E1049" s="279"/>
      <c r="F1049" s="280"/>
      <c r="G1049" s="45"/>
      <c r="H1049" s="45"/>
      <c r="I1049" s="278"/>
      <c r="J1049" s="45"/>
      <c r="K1049" s="66"/>
      <c r="L1049" s="66"/>
    </row>
    <row r="1050" spans="1:12" x14ac:dyDescent="0.2">
      <c r="A1050" s="41"/>
      <c r="B1050" s="2"/>
      <c r="E1050" s="279"/>
      <c r="F1050" s="280"/>
      <c r="G1050" s="45"/>
      <c r="H1050" s="45"/>
      <c r="I1050" s="278"/>
      <c r="J1050" s="45"/>
      <c r="K1050" s="66"/>
      <c r="L1050" s="66"/>
    </row>
    <row r="1051" spans="1:12" x14ac:dyDescent="0.2">
      <c r="A1051" s="41"/>
      <c r="B1051" s="2"/>
      <c r="E1051" s="279"/>
      <c r="F1051" s="280"/>
      <c r="G1051" s="45"/>
      <c r="H1051" s="45"/>
      <c r="I1051" s="278"/>
      <c r="J1051" s="45"/>
      <c r="K1051" s="66"/>
      <c r="L1051" s="66"/>
    </row>
    <row r="1052" spans="1:12" x14ac:dyDescent="0.2">
      <c r="A1052" s="41"/>
      <c r="B1052" s="2"/>
      <c r="E1052" s="279"/>
      <c r="F1052" s="280"/>
      <c r="G1052" s="45"/>
      <c r="H1052" s="45"/>
      <c r="I1052" s="278"/>
      <c r="J1052" s="45"/>
      <c r="K1052" s="66"/>
      <c r="L1052" s="66"/>
    </row>
    <row r="1053" spans="1:12" x14ac:dyDescent="0.2">
      <c r="A1053" s="41"/>
      <c r="B1053" s="2"/>
      <c r="E1053" s="279"/>
      <c r="F1053" s="280"/>
      <c r="G1053" s="45"/>
      <c r="H1053" s="45"/>
      <c r="I1053" s="278"/>
      <c r="J1053" s="45"/>
      <c r="K1053" s="66"/>
      <c r="L1053" s="66"/>
    </row>
    <row r="1054" spans="1:12" x14ac:dyDescent="0.2">
      <c r="A1054" s="41"/>
      <c r="B1054" s="2"/>
      <c r="E1054" s="279"/>
      <c r="F1054" s="280"/>
      <c r="G1054" s="45"/>
      <c r="H1054" s="45"/>
      <c r="I1054" s="278"/>
      <c r="J1054" s="45"/>
      <c r="K1054" s="66"/>
      <c r="L1054" s="66"/>
    </row>
    <row r="1055" spans="1:12" x14ac:dyDescent="0.2">
      <c r="A1055" s="41"/>
      <c r="B1055" s="2"/>
      <c r="E1055" s="279"/>
      <c r="F1055" s="280"/>
      <c r="G1055" s="45"/>
      <c r="H1055" s="45"/>
      <c r="I1055" s="278"/>
      <c r="J1055" s="45"/>
      <c r="K1055" s="66"/>
      <c r="L1055" s="66"/>
    </row>
    <row r="1056" spans="1:12" x14ac:dyDescent="0.2">
      <c r="A1056" s="41"/>
      <c r="B1056" s="2"/>
      <c r="E1056" s="279"/>
      <c r="F1056" s="280"/>
      <c r="G1056" s="45"/>
      <c r="H1056" s="45"/>
      <c r="I1056" s="278"/>
      <c r="J1056" s="45"/>
      <c r="K1056" s="66"/>
      <c r="L1056" s="66"/>
    </row>
    <row r="1057" spans="1:12" x14ac:dyDescent="0.2">
      <c r="A1057" s="41"/>
      <c r="B1057" s="2"/>
      <c r="E1057" s="279"/>
      <c r="F1057" s="280"/>
      <c r="G1057" s="45"/>
      <c r="H1057" s="45"/>
      <c r="I1057" s="278"/>
      <c r="J1057" s="45"/>
      <c r="K1057" s="66"/>
      <c r="L1057" s="66"/>
    </row>
    <row r="1058" spans="1:12" x14ac:dyDescent="0.2">
      <c r="A1058" s="41"/>
      <c r="B1058" s="2"/>
      <c r="E1058" s="279"/>
      <c r="F1058" s="280"/>
      <c r="G1058" s="45"/>
      <c r="H1058" s="45"/>
      <c r="I1058" s="278"/>
      <c r="J1058" s="45"/>
      <c r="K1058" s="66"/>
      <c r="L1058" s="66"/>
    </row>
    <row r="1059" spans="1:12" x14ac:dyDescent="0.2">
      <c r="A1059" s="41"/>
      <c r="B1059" s="2"/>
      <c r="E1059" s="279"/>
      <c r="F1059" s="280"/>
      <c r="G1059" s="45"/>
      <c r="H1059" s="45"/>
      <c r="I1059" s="278"/>
      <c r="J1059" s="45"/>
      <c r="K1059" s="66"/>
      <c r="L1059" s="66"/>
    </row>
    <row r="1060" spans="1:12" x14ac:dyDescent="0.2">
      <c r="A1060" s="41"/>
      <c r="B1060" s="2"/>
      <c r="E1060" s="279"/>
      <c r="F1060" s="280"/>
      <c r="G1060" s="45"/>
      <c r="H1060" s="45"/>
      <c r="I1060" s="278"/>
      <c r="J1060" s="45"/>
      <c r="K1060" s="66"/>
      <c r="L1060" s="66"/>
    </row>
    <row r="1061" spans="1:12" x14ac:dyDescent="0.2">
      <c r="A1061" s="41"/>
      <c r="B1061" s="2"/>
      <c r="E1061" s="279"/>
      <c r="F1061" s="280"/>
      <c r="G1061" s="45"/>
      <c r="H1061" s="45"/>
      <c r="I1061" s="278"/>
      <c r="J1061" s="45"/>
      <c r="K1061" s="66"/>
      <c r="L1061" s="66"/>
    </row>
    <row r="1062" spans="1:12" x14ac:dyDescent="0.2">
      <c r="A1062" s="41"/>
      <c r="B1062" s="2"/>
      <c r="E1062" s="279"/>
      <c r="F1062" s="280"/>
      <c r="G1062" s="45"/>
      <c r="H1062" s="45"/>
      <c r="I1062" s="278"/>
      <c r="J1062" s="45"/>
      <c r="K1062" s="66"/>
      <c r="L1062" s="66"/>
    </row>
    <row r="1063" spans="1:12" x14ac:dyDescent="0.2">
      <c r="A1063" s="41"/>
      <c r="B1063" s="2"/>
      <c r="E1063" s="279"/>
      <c r="F1063" s="280"/>
      <c r="G1063" s="45"/>
      <c r="H1063" s="45"/>
      <c r="I1063" s="278"/>
      <c r="J1063" s="45"/>
      <c r="K1063" s="66"/>
      <c r="L1063" s="66"/>
    </row>
    <row r="1064" spans="1:12" x14ac:dyDescent="0.2">
      <c r="A1064" s="41"/>
      <c r="B1064" s="2"/>
      <c r="E1064" s="279"/>
      <c r="F1064" s="280"/>
      <c r="G1064" s="45"/>
      <c r="H1064" s="45"/>
      <c r="I1064" s="278"/>
      <c r="J1064" s="45"/>
      <c r="K1064" s="66"/>
      <c r="L1064" s="66"/>
    </row>
    <row r="1065" spans="1:12" x14ac:dyDescent="0.2">
      <c r="A1065" s="41"/>
      <c r="B1065" s="2"/>
      <c r="E1065" s="279"/>
      <c r="F1065" s="280"/>
      <c r="G1065" s="45"/>
      <c r="H1065" s="45"/>
      <c r="I1065" s="278"/>
      <c r="J1065" s="45"/>
      <c r="K1065" s="66"/>
      <c r="L1065" s="66"/>
    </row>
    <row r="1066" spans="1:12" x14ac:dyDescent="0.2">
      <c r="A1066" s="41"/>
      <c r="B1066" s="2"/>
      <c r="E1066" s="279"/>
      <c r="F1066" s="280"/>
      <c r="G1066" s="45"/>
      <c r="H1066" s="45"/>
      <c r="I1066" s="278"/>
      <c r="J1066" s="45"/>
      <c r="K1066" s="66"/>
      <c r="L1066" s="66"/>
    </row>
    <row r="1067" spans="1:12" x14ac:dyDescent="0.2">
      <c r="A1067" s="41"/>
      <c r="B1067" s="2"/>
      <c r="E1067" s="279"/>
      <c r="F1067" s="280"/>
      <c r="G1067" s="45"/>
      <c r="H1067" s="45"/>
      <c r="I1067" s="278"/>
      <c r="J1067" s="45"/>
      <c r="K1067" s="66"/>
      <c r="L1067" s="66"/>
    </row>
    <row r="1068" spans="1:12" x14ac:dyDescent="0.2">
      <c r="A1068" s="41"/>
      <c r="B1068" s="2"/>
      <c r="E1068" s="279"/>
      <c r="F1068" s="280"/>
      <c r="G1068" s="45"/>
      <c r="H1068" s="45"/>
      <c r="I1068" s="278"/>
      <c r="J1068" s="45"/>
      <c r="K1068" s="66"/>
      <c r="L1068" s="66"/>
    </row>
    <row r="1069" spans="1:12" x14ac:dyDescent="0.2">
      <c r="A1069" s="41"/>
      <c r="B1069" s="2"/>
      <c r="E1069" s="279"/>
      <c r="F1069" s="280"/>
      <c r="G1069" s="45"/>
      <c r="H1069" s="45"/>
      <c r="I1069" s="278"/>
      <c r="J1069" s="45"/>
      <c r="K1069" s="66"/>
      <c r="L1069" s="66"/>
    </row>
    <row r="1070" spans="1:12" x14ac:dyDescent="0.2">
      <c r="A1070" s="41"/>
      <c r="B1070" s="2"/>
      <c r="E1070" s="279"/>
      <c r="F1070" s="280"/>
      <c r="G1070" s="45"/>
      <c r="H1070" s="45"/>
      <c r="I1070" s="278"/>
      <c r="J1070" s="45"/>
      <c r="K1070" s="66"/>
      <c r="L1070" s="66"/>
    </row>
    <row r="1071" spans="1:12" x14ac:dyDescent="0.2">
      <c r="A1071" s="41"/>
      <c r="B1071" s="2"/>
      <c r="E1071" s="279"/>
      <c r="F1071" s="280"/>
      <c r="G1071" s="45"/>
      <c r="H1071" s="45"/>
      <c r="I1071" s="278"/>
      <c r="J1071" s="45"/>
      <c r="K1071" s="66"/>
      <c r="L1071" s="66"/>
    </row>
    <row r="1072" spans="1:12" x14ac:dyDescent="0.2">
      <c r="A1072" s="41"/>
      <c r="B1072" s="2"/>
      <c r="E1072" s="279"/>
      <c r="F1072" s="280"/>
      <c r="G1072" s="45"/>
      <c r="H1072" s="45"/>
      <c r="I1072" s="278"/>
      <c r="J1072" s="45"/>
      <c r="K1072" s="66"/>
      <c r="L1072" s="66"/>
    </row>
    <row r="1073" spans="1:12" x14ac:dyDescent="0.2">
      <c r="A1073" s="41"/>
      <c r="B1073" s="2"/>
      <c r="E1073" s="279"/>
      <c r="F1073" s="280"/>
      <c r="G1073" s="45"/>
      <c r="H1073" s="45"/>
      <c r="I1073" s="278"/>
      <c r="J1073" s="45"/>
      <c r="K1073" s="66"/>
      <c r="L1073" s="66"/>
    </row>
    <row r="1074" spans="1:12" x14ac:dyDescent="0.2">
      <c r="A1074" s="41"/>
      <c r="B1074" s="2"/>
      <c r="E1074" s="279"/>
      <c r="F1074" s="280"/>
      <c r="G1074" s="45"/>
      <c r="H1074" s="45"/>
      <c r="I1074" s="278"/>
      <c r="J1074" s="45"/>
      <c r="K1074" s="66"/>
      <c r="L1074" s="66"/>
    </row>
    <row r="1075" spans="1:12" x14ac:dyDescent="0.2">
      <c r="A1075" s="41"/>
      <c r="B1075" s="2"/>
      <c r="E1075" s="279"/>
      <c r="F1075" s="280"/>
      <c r="G1075" s="45"/>
      <c r="H1075" s="45"/>
      <c r="I1075" s="278"/>
      <c r="J1075" s="45"/>
      <c r="K1075" s="66"/>
      <c r="L1075" s="66"/>
    </row>
    <row r="1076" spans="1:12" x14ac:dyDescent="0.2">
      <c r="A1076" s="41"/>
      <c r="B1076" s="2"/>
      <c r="E1076" s="279"/>
      <c r="F1076" s="280"/>
      <c r="G1076" s="45"/>
      <c r="H1076" s="45"/>
      <c r="I1076" s="278"/>
      <c r="J1076" s="45"/>
      <c r="K1076" s="66"/>
      <c r="L1076" s="66"/>
    </row>
    <row r="1077" spans="1:12" x14ac:dyDescent="0.2">
      <c r="A1077" s="41"/>
      <c r="B1077" s="2"/>
      <c r="E1077" s="279"/>
      <c r="F1077" s="280"/>
      <c r="G1077" s="45"/>
      <c r="H1077" s="45"/>
      <c r="I1077" s="278"/>
      <c r="J1077" s="45"/>
      <c r="K1077" s="66"/>
      <c r="L1077" s="66"/>
    </row>
    <row r="1078" spans="1:12" x14ac:dyDescent="0.2">
      <c r="A1078" s="41"/>
      <c r="B1078" s="2"/>
      <c r="E1078" s="279"/>
      <c r="F1078" s="280"/>
      <c r="G1078" s="45"/>
      <c r="H1078" s="45"/>
      <c r="I1078" s="278"/>
      <c r="J1078" s="45"/>
      <c r="K1078" s="66"/>
      <c r="L1078" s="66"/>
    </row>
    <row r="1079" spans="1:12" x14ac:dyDescent="0.2">
      <c r="A1079" s="41"/>
      <c r="B1079" s="2"/>
      <c r="E1079" s="279"/>
      <c r="F1079" s="280"/>
      <c r="G1079" s="45"/>
      <c r="H1079" s="45"/>
      <c r="I1079" s="278"/>
      <c r="J1079" s="45"/>
      <c r="K1079" s="66"/>
      <c r="L1079" s="66"/>
    </row>
    <row r="1080" spans="1:12" x14ac:dyDescent="0.2">
      <c r="A1080" s="41"/>
      <c r="B1080" s="2"/>
      <c r="E1080" s="279"/>
      <c r="F1080" s="280"/>
      <c r="G1080" s="45"/>
      <c r="H1080" s="45"/>
      <c r="I1080" s="278"/>
      <c r="J1080" s="45"/>
      <c r="K1080" s="66"/>
      <c r="L1080" s="66"/>
    </row>
    <row r="1081" spans="1:12" x14ac:dyDescent="0.2">
      <c r="A1081" s="41"/>
      <c r="B1081" s="2"/>
      <c r="E1081" s="279"/>
      <c r="F1081" s="280"/>
      <c r="G1081" s="45"/>
      <c r="H1081" s="45"/>
      <c r="I1081" s="278"/>
      <c r="J1081" s="45"/>
      <c r="K1081" s="66"/>
      <c r="L1081" s="66"/>
    </row>
    <row r="1082" spans="1:12" x14ac:dyDescent="0.2">
      <c r="A1082" s="41"/>
      <c r="B1082" s="2"/>
      <c r="E1082" s="279"/>
      <c r="F1082" s="280"/>
      <c r="G1082" s="45"/>
      <c r="H1082" s="45"/>
      <c r="I1082" s="278"/>
      <c r="J1082" s="45"/>
      <c r="K1082" s="66"/>
      <c r="L1082" s="66"/>
    </row>
    <row r="1083" spans="1:12" x14ac:dyDescent="0.2">
      <c r="A1083" s="41"/>
      <c r="B1083" s="2"/>
      <c r="E1083" s="279"/>
      <c r="F1083" s="280"/>
      <c r="G1083" s="45"/>
      <c r="H1083" s="45"/>
      <c r="I1083" s="278"/>
      <c r="J1083" s="45"/>
      <c r="K1083" s="66"/>
      <c r="L1083" s="66"/>
    </row>
    <row r="1084" spans="1:12" x14ac:dyDescent="0.2">
      <c r="A1084" s="41"/>
      <c r="B1084" s="2"/>
      <c r="E1084" s="279"/>
      <c r="F1084" s="280"/>
      <c r="G1084" s="45"/>
      <c r="H1084" s="45"/>
      <c r="I1084" s="278"/>
      <c r="J1084" s="45"/>
      <c r="K1084" s="66"/>
      <c r="L1084" s="66"/>
    </row>
    <row r="1085" spans="1:12" x14ac:dyDescent="0.2">
      <c r="A1085" s="41"/>
      <c r="B1085" s="2"/>
      <c r="E1085" s="279"/>
      <c r="F1085" s="280"/>
      <c r="G1085" s="45"/>
      <c r="H1085" s="45"/>
      <c r="I1085" s="278"/>
      <c r="J1085" s="45"/>
      <c r="K1085" s="66"/>
      <c r="L1085" s="66"/>
    </row>
    <row r="1086" spans="1:12" x14ac:dyDescent="0.2">
      <c r="A1086" s="41"/>
      <c r="B1086" s="2"/>
      <c r="E1086" s="279"/>
      <c r="F1086" s="280"/>
      <c r="G1086" s="45"/>
      <c r="H1086" s="45"/>
      <c r="I1086" s="278"/>
      <c r="J1086" s="45"/>
      <c r="K1086" s="66"/>
      <c r="L1086" s="66"/>
    </row>
    <row r="1087" spans="1:12" x14ac:dyDescent="0.2">
      <c r="A1087" s="41"/>
      <c r="B1087" s="2"/>
      <c r="E1087" s="279"/>
      <c r="F1087" s="280"/>
      <c r="G1087" s="45"/>
      <c r="H1087" s="45"/>
      <c r="I1087" s="278"/>
      <c r="J1087" s="45"/>
      <c r="K1087" s="66"/>
      <c r="L1087" s="66"/>
    </row>
    <row r="1088" spans="1:12" x14ac:dyDescent="0.2">
      <c r="A1088" s="41"/>
      <c r="B1088" s="2"/>
      <c r="E1088" s="279"/>
      <c r="F1088" s="280"/>
      <c r="G1088" s="45"/>
      <c r="H1088" s="45"/>
      <c r="I1088" s="278"/>
      <c r="J1088" s="45"/>
      <c r="K1088" s="66"/>
      <c r="L1088" s="66"/>
    </row>
    <row r="1089" spans="1:12" x14ac:dyDescent="0.2">
      <c r="A1089" s="41"/>
      <c r="B1089" s="2"/>
      <c r="E1089" s="279"/>
      <c r="F1089" s="280"/>
      <c r="G1089" s="45"/>
      <c r="H1089" s="45"/>
      <c r="I1089" s="278"/>
      <c r="J1089" s="45"/>
      <c r="K1089" s="66"/>
      <c r="L1089" s="66"/>
    </row>
    <row r="1090" spans="1:12" x14ac:dyDescent="0.2">
      <c r="A1090" s="41"/>
      <c r="B1090" s="2"/>
      <c r="E1090" s="279"/>
      <c r="F1090" s="280"/>
      <c r="G1090" s="45"/>
      <c r="H1090" s="45"/>
      <c r="I1090" s="278"/>
      <c r="J1090" s="45"/>
      <c r="K1090" s="66"/>
      <c r="L1090" s="66"/>
    </row>
    <row r="1091" spans="1:12" x14ac:dyDescent="0.2">
      <c r="A1091" s="41"/>
      <c r="B1091" s="2"/>
      <c r="E1091" s="279"/>
      <c r="F1091" s="280"/>
      <c r="G1091" s="45"/>
      <c r="H1091" s="45"/>
      <c r="I1091" s="278"/>
      <c r="J1091" s="45"/>
      <c r="K1091" s="66"/>
      <c r="L1091" s="66"/>
    </row>
    <row r="1092" spans="1:12" x14ac:dyDescent="0.2">
      <c r="A1092" s="41"/>
      <c r="B1092" s="2"/>
      <c r="E1092" s="279"/>
      <c r="F1092" s="280"/>
      <c r="G1092" s="45"/>
      <c r="H1092" s="45"/>
      <c r="I1092" s="278"/>
      <c r="J1092" s="45"/>
      <c r="K1092" s="66"/>
      <c r="L1092" s="66"/>
    </row>
    <row r="1093" spans="1:12" x14ac:dyDescent="0.2">
      <c r="A1093" s="41"/>
      <c r="B1093" s="2"/>
      <c r="E1093" s="279"/>
      <c r="F1093" s="280"/>
      <c r="G1093" s="45"/>
      <c r="H1093" s="45"/>
      <c r="I1093" s="278"/>
      <c r="J1093" s="45"/>
      <c r="K1093" s="66"/>
      <c r="L1093" s="66"/>
    </row>
    <row r="1094" spans="1:12" x14ac:dyDescent="0.2">
      <c r="A1094" s="41"/>
      <c r="B1094" s="2"/>
      <c r="E1094" s="279"/>
      <c r="F1094" s="280"/>
      <c r="G1094" s="45"/>
      <c r="H1094" s="45"/>
      <c r="I1094" s="278"/>
      <c r="J1094" s="45"/>
      <c r="K1094" s="66"/>
      <c r="L1094" s="66"/>
    </row>
    <row r="1095" spans="1:12" x14ac:dyDescent="0.2">
      <c r="A1095" s="41"/>
      <c r="B1095" s="2"/>
      <c r="E1095" s="279"/>
      <c r="F1095" s="280"/>
      <c r="G1095" s="45"/>
      <c r="H1095" s="45"/>
      <c r="I1095" s="278"/>
      <c r="J1095" s="45"/>
      <c r="K1095" s="66"/>
      <c r="L1095" s="66"/>
    </row>
    <row r="1096" spans="1:12" x14ac:dyDescent="0.2">
      <c r="A1096" s="41"/>
      <c r="B1096" s="2"/>
      <c r="E1096" s="279"/>
      <c r="F1096" s="280"/>
      <c r="G1096" s="45"/>
      <c r="H1096" s="45"/>
      <c r="I1096" s="278"/>
      <c r="J1096" s="45"/>
      <c r="K1096" s="66"/>
      <c r="L1096" s="66"/>
    </row>
    <row r="1097" spans="1:12" x14ac:dyDescent="0.2">
      <c r="A1097" s="41"/>
      <c r="B1097" s="2"/>
      <c r="E1097" s="279"/>
      <c r="F1097" s="280"/>
      <c r="G1097" s="45"/>
      <c r="H1097" s="45"/>
      <c r="I1097" s="278"/>
      <c r="J1097" s="45"/>
      <c r="K1097" s="66"/>
      <c r="L1097" s="66"/>
    </row>
    <row r="1098" spans="1:12" x14ac:dyDescent="0.2">
      <c r="A1098" s="41"/>
      <c r="B1098" s="2"/>
      <c r="E1098" s="279"/>
      <c r="F1098" s="280"/>
      <c r="G1098" s="45"/>
      <c r="H1098" s="45"/>
      <c r="I1098" s="278"/>
      <c r="J1098" s="45"/>
      <c r="K1098" s="66"/>
      <c r="L1098" s="66"/>
    </row>
    <row r="1099" spans="1:12" x14ac:dyDescent="0.2">
      <c r="A1099" s="41"/>
      <c r="B1099" s="2"/>
      <c r="E1099" s="279"/>
      <c r="F1099" s="280"/>
      <c r="G1099" s="45"/>
      <c r="H1099" s="45"/>
      <c r="I1099" s="278"/>
      <c r="J1099" s="45"/>
      <c r="K1099" s="66"/>
      <c r="L1099" s="66"/>
    </row>
    <row r="1100" spans="1:12" x14ac:dyDescent="0.2">
      <c r="A1100" s="41"/>
      <c r="B1100" s="2"/>
      <c r="E1100" s="279"/>
      <c r="F1100" s="280"/>
      <c r="G1100" s="45"/>
      <c r="H1100" s="45"/>
      <c r="I1100" s="278"/>
      <c r="J1100" s="45"/>
      <c r="K1100" s="66"/>
      <c r="L1100" s="66"/>
    </row>
    <row r="1101" spans="1:12" x14ac:dyDescent="0.2">
      <c r="A1101" s="41"/>
      <c r="B1101" s="2"/>
      <c r="E1101" s="279"/>
      <c r="F1101" s="280"/>
      <c r="G1101" s="45"/>
      <c r="H1101" s="45"/>
      <c r="I1101" s="278"/>
      <c r="J1101" s="45"/>
      <c r="K1101" s="66"/>
      <c r="L1101" s="66"/>
    </row>
    <row r="1102" spans="1:12" x14ac:dyDescent="0.2">
      <c r="A1102" s="41"/>
      <c r="B1102" s="2"/>
      <c r="E1102" s="279"/>
      <c r="F1102" s="280"/>
      <c r="G1102" s="45"/>
      <c r="H1102" s="45"/>
      <c r="I1102" s="278"/>
      <c r="J1102" s="45"/>
      <c r="K1102" s="66"/>
      <c r="L1102" s="66"/>
    </row>
    <row r="1103" spans="1:12" x14ac:dyDescent="0.2">
      <c r="A1103" s="41"/>
      <c r="B1103" s="2"/>
      <c r="E1103" s="279"/>
      <c r="F1103" s="280"/>
      <c r="G1103" s="45"/>
      <c r="H1103" s="45"/>
      <c r="I1103" s="278"/>
      <c r="J1103" s="45"/>
      <c r="K1103" s="66"/>
      <c r="L1103" s="66"/>
    </row>
    <row r="1104" spans="1:12" x14ac:dyDescent="0.2">
      <c r="A1104" s="41"/>
      <c r="B1104" s="2"/>
      <c r="E1104" s="279"/>
      <c r="F1104" s="280"/>
      <c r="G1104" s="45"/>
      <c r="H1104" s="45"/>
      <c r="I1104" s="278"/>
      <c r="J1104" s="45"/>
      <c r="K1104" s="66"/>
      <c r="L1104" s="66"/>
    </row>
    <row r="1105" spans="1:12" x14ac:dyDescent="0.2">
      <c r="A1105" s="41"/>
      <c r="B1105" s="2"/>
      <c r="E1105" s="279"/>
      <c r="F1105" s="280"/>
      <c r="G1105" s="45"/>
      <c r="H1105" s="45"/>
      <c r="I1105" s="278"/>
      <c r="J1105" s="45"/>
      <c r="K1105" s="66"/>
      <c r="L1105" s="66"/>
    </row>
    <row r="1106" spans="1:12" x14ac:dyDescent="0.2">
      <c r="A1106" s="41"/>
      <c r="B1106" s="2"/>
      <c r="E1106" s="279"/>
      <c r="F1106" s="280"/>
      <c r="G1106" s="45"/>
      <c r="H1106" s="45"/>
      <c r="I1106" s="278"/>
      <c r="J1106" s="45"/>
      <c r="K1106" s="66"/>
      <c r="L1106" s="66"/>
    </row>
    <row r="1107" spans="1:12" x14ac:dyDescent="0.2">
      <c r="A1107" s="41"/>
      <c r="B1107" s="2"/>
      <c r="E1107" s="279"/>
      <c r="F1107" s="280"/>
      <c r="G1107" s="45"/>
      <c r="H1107" s="45"/>
      <c r="I1107" s="278"/>
      <c r="J1107" s="45"/>
      <c r="K1107" s="66"/>
      <c r="L1107" s="66"/>
    </row>
    <row r="1108" spans="1:12" x14ac:dyDescent="0.2">
      <c r="A1108" s="41"/>
      <c r="B1108" s="2"/>
      <c r="E1108" s="279"/>
      <c r="F1108" s="280"/>
      <c r="G1108" s="45"/>
      <c r="H1108" s="45"/>
      <c r="I1108" s="278"/>
      <c r="J1108" s="45"/>
      <c r="K1108" s="66"/>
      <c r="L1108" s="66"/>
    </row>
    <row r="1109" spans="1:12" x14ac:dyDescent="0.2">
      <c r="A1109" s="41"/>
      <c r="B1109" s="2"/>
      <c r="E1109" s="279"/>
      <c r="F1109" s="280"/>
      <c r="G1109" s="45"/>
      <c r="H1109" s="45"/>
      <c r="I1109" s="278"/>
      <c r="J1109" s="45"/>
      <c r="K1109" s="66"/>
      <c r="L1109" s="66"/>
    </row>
    <row r="1110" spans="1:12" x14ac:dyDescent="0.2">
      <c r="A1110" s="41"/>
      <c r="B1110" s="2"/>
      <c r="E1110" s="279"/>
      <c r="F1110" s="280"/>
      <c r="G1110" s="45"/>
      <c r="H1110" s="45"/>
      <c r="I1110" s="278"/>
      <c r="J1110" s="45"/>
      <c r="K1110" s="66"/>
      <c r="L1110" s="66"/>
    </row>
    <row r="1111" spans="1:12" x14ac:dyDescent="0.2">
      <c r="A1111" s="41"/>
      <c r="B1111" s="2"/>
      <c r="E1111" s="279"/>
      <c r="F1111" s="280"/>
      <c r="G1111" s="45"/>
      <c r="H1111" s="45"/>
      <c r="I1111" s="278"/>
      <c r="J1111" s="45"/>
      <c r="K1111" s="66"/>
      <c r="L1111" s="66"/>
    </row>
    <row r="1112" spans="1:12" x14ac:dyDescent="0.2">
      <c r="A1112" s="41"/>
      <c r="B1112" s="2"/>
      <c r="E1112" s="279"/>
      <c r="F1112" s="280"/>
      <c r="G1112" s="45"/>
      <c r="H1112" s="45"/>
      <c r="I1112" s="278"/>
      <c r="J1112" s="45"/>
      <c r="K1112" s="66"/>
      <c r="L1112" s="66"/>
    </row>
    <row r="1113" spans="1:12" x14ac:dyDescent="0.2">
      <c r="A1113" s="41"/>
      <c r="B1113" s="2"/>
      <c r="E1113" s="279"/>
      <c r="F1113" s="280"/>
      <c r="G1113" s="45"/>
      <c r="H1113" s="45"/>
      <c r="I1113" s="278"/>
      <c r="J1113" s="45"/>
      <c r="K1113" s="66"/>
      <c r="L1113" s="66"/>
    </row>
    <row r="1114" spans="1:12" x14ac:dyDescent="0.2">
      <c r="A1114" s="41"/>
      <c r="B1114" s="2"/>
      <c r="E1114" s="279"/>
      <c r="F1114" s="280"/>
      <c r="G1114" s="45"/>
      <c r="H1114" s="45"/>
      <c r="I1114" s="278"/>
      <c r="J1114" s="45"/>
      <c r="K1114" s="66"/>
      <c r="L1114" s="66"/>
    </row>
    <row r="1115" spans="1:12" x14ac:dyDescent="0.2">
      <c r="A1115" s="41"/>
      <c r="B1115" s="2"/>
      <c r="E1115" s="279"/>
      <c r="F1115" s="280"/>
      <c r="G1115" s="45"/>
      <c r="H1115" s="45"/>
      <c r="I1115" s="278"/>
      <c r="J1115" s="45"/>
      <c r="K1115" s="66"/>
      <c r="L1115" s="66"/>
    </row>
    <row r="1116" spans="1:12" x14ac:dyDescent="0.2">
      <c r="A1116" s="41"/>
      <c r="B1116" s="2"/>
      <c r="E1116" s="279"/>
      <c r="F1116" s="280"/>
      <c r="G1116" s="45"/>
      <c r="H1116" s="45"/>
      <c r="I1116" s="278"/>
      <c r="J1116" s="45"/>
      <c r="K1116" s="66"/>
      <c r="L1116" s="66"/>
    </row>
    <row r="1117" spans="1:12" x14ac:dyDescent="0.2">
      <c r="A1117" s="41"/>
      <c r="B1117" s="2"/>
      <c r="E1117" s="279"/>
      <c r="F1117" s="280"/>
      <c r="G1117" s="45"/>
      <c r="H1117" s="45"/>
      <c r="I1117" s="278"/>
      <c r="J1117" s="45"/>
      <c r="K1117" s="66"/>
      <c r="L1117" s="66"/>
    </row>
    <row r="1118" spans="1:12" x14ac:dyDescent="0.2">
      <c r="A1118" s="41"/>
      <c r="B1118" s="2"/>
      <c r="E1118" s="279"/>
      <c r="F1118" s="280"/>
      <c r="G1118" s="45"/>
      <c r="H1118" s="45"/>
      <c r="I1118" s="278"/>
      <c r="J1118" s="45"/>
      <c r="K1118" s="66"/>
      <c r="L1118" s="66"/>
    </row>
    <row r="1119" spans="1:12" x14ac:dyDescent="0.2">
      <c r="A1119" s="41"/>
      <c r="B1119" s="2"/>
      <c r="E1119" s="279"/>
      <c r="F1119" s="280"/>
      <c r="G1119" s="45"/>
      <c r="H1119" s="45"/>
      <c r="I1119" s="278"/>
      <c r="J1119" s="45"/>
      <c r="K1119" s="66"/>
      <c r="L1119" s="66"/>
    </row>
    <row r="1120" spans="1:12" x14ac:dyDescent="0.2">
      <c r="A1120" s="41"/>
      <c r="B1120" s="2"/>
      <c r="E1120" s="279"/>
      <c r="F1120" s="280"/>
      <c r="G1120" s="45"/>
      <c r="H1120" s="45"/>
      <c r="I1120" s="278"/>
      <c r="J1120" s="45"/>
      <c r="K1120" s="66"/>
      <c r="L1120" s="66"/>
    </row>
    <row r="1121" spans="1:12" x14ac:dyDescent="0.2">
      <c r="A1121" s="41"/>
      <c r="B1121" s="2"/>
      <c r="E1121" s="279"/>
      <c r="F1121" s="280"/>
      <c r="G1121" s="45"/>
      <c r="H1121" s="45"/>
      <c r="I1121" s="278"/>
      <c r="J1121" s="45"/>
      <c r="K1121" s="66"/>
      <c r="L1121" s="66"/>
    </row>
    <row r="1122" spans="1:12" x14ac:dyDescent="0.2">
      <c r="A1122" s="41"/>
      <c r="B1122" s="2"/>
      <c r="E1122" s="279"/>
      <c r="F1122" s="280"/>
      <c r="G1122" s="45"/>
      <c r="H1122" s="45"/>
      <c r="I1122" s="278"/>
      <c r="J1122" s="45"/>
      <c r="K1122" s="66"/>
      <c r="L1122" s="66"/>
    </row>
    <row r="1123" spans="1:12" x14ac:dyDescent="0.2">
      <c r="A1123" s="41"/>
      <c r="B1123" s="2"/>
      <c r="E1123" s="279"/>
      <c r="F1123" s="280"/>
      <c r="G1123" s="45"/>
      <c r="H1123" s="45"/>
      <c r="I1123" s="278"/>
      <c r="J1123" s="45"/>
      <c r="K1123" s="66"/>
      <c r="L1123" s="66"/>
    </row>
    <row r="1124" spans="1:12" x14ac:dyDescent="0.2">
      <c r="A1124" s="41"/>
      <c r="B1124" s="2"/>
      <c r="E1124" s="279"/>
      <c r="F1124" s="280"/>
      <c r="G1124" s="45"/>
      <c r="H1124" s="45"/>
      <c r="I1124" s="278"/>
      <c r="J1124" s="45"/>
      <c r="K1124" s="66"/>
      <c r="L1124" s="66"/>
    </row>
    <row r="1125" spans="1:12" x14ac:dyDescent="0.2">
      <c r="A1125" s="41"/>
      <c r="B1125" s="2"/>
      <c r="E1125" s="279"/>
      <c r="F1125" s="280"/>
      <c r="G1125" s="45"/>
      <c r="H1125" s="45"/>
      <c r="I1125" s="278"/>
      <c r="J1125" s="45"/>
      <c r="K1125" s="66"/>
      <c r="L1125" s="66"/>
    </row>
    <row r="1126" spans="1:12" x14ac:dyDescent="0.2">
      <c r="A1126" s="41"/>
      <c r="B1126" s="2"/>
      <c r="E1126" s="279"/>
      <c r="F1126" s="280"/>
      <c r="G1126" s="45"/>
      <c r="H1126" s="45"/>
      <c r="I1126" s="278"/>
      <c r="J1126" s="45"/>
      <c r="K1126" s="66"/>
      <c r="L1126" s="66"/>
    </row>
    <row r="1127" spans="1:12" x14ac:dyDescent="0.2">
      <c r="A1127" s="41"/>
      <c r="B1127" s="2"/>
      <c r="E1127" s="279"/>
      <c r="F1127" s="280"/>
      <c r="G1127" s="45"/>
      <c r="H1127" s="45"/>
      <c r="I1127" s="278"/>
      <c r="J1127" s="45"/>
      <c r="K1127" s="66"/>
      <c r="L1127" s="66"/>
    </row>
    <row r="1128" spans="1:12" x14ac:dyDescent="0.2">
      <c r="A1128" s="41"/>
      <c r="B1128" s="2"/>
      <c r="E1128" s="279"/>
      <c r="F1128" s="280"/>
      <c r="G1128" s="45"/>
      <c r="H1128" s="45"/>
      <c r="I1128" s="278"/>
      <c r="J1128" s="45"/>
      <c r="K1128" s="66"/>
      <c r="L1128" s="66"/>
    </row>
    <row r="1129" spans="1:12" x14ac:dyDescent="0.2">
      <c r="A1129" s="41"/>
      <c r="B1129" s="2"/>
      <c r="E1129" s="279"/>
      <c r="F1129" s="280"/>
      <c r="G1129" s="45"/>
      <c r="H1129" s="45"/>
      <c r="I1129" s="278"/>
      <c r="J1129" s="45"/>
      <c r="K1129" s="66"/>
      <c r="L1129" s="66"/>
    </row>
    <row r="1130" spans="1:12" x14ac:dyDescent="0.2">
      <c r="A1130" s="41"/>
      <c r="B1130" s="2"/>
      <c r="E1130" s="279"/>
      <c r="F1130" s="280"/>
      <c r="G1130" s="45"/>
      <c r="H1130" s="45"/>
      <c r="I1130" s="278"/>
      <c r="J1130" s="45"/>
      <c r="K1130" s="66"/>
      <c r="L1130" s="66"/>
    </row>
    <row r="1131" spans="1:12" x14ac:dyDescent="0.2">
      <c r="A1131" s="41"/>
      <c r="B1131" s="2"/>
      <c r="E1131" s="279"/>
      <c r="F1131" s="280"/>
      <c r="G1131" s="45"/>
      <c r="H1131" s="45"/>
      <c r="I1131" s="278"/>
      <c r="J1131" s="45"/>
      <c r="K1131" s="66"/>
      <c r="L1131" s="66"/>
    </row>
    <row r="1132" spans="1:12" x14ac:dyDescent="0.2">
      <c r="A1132" s="41"/>
      <c r="B1132" s="2"/>
      <c r="E1132" s="279"/>
      <c r="F1132" s="280"/>
      <c r="G1132" s="45"/>
      <c r="H1132" s="45"/>
      <c r="I1132" s="278"/>
      <c r="J1132" s="45"/>
      <c r="K1132" s="66"/>
      <c r="L1132" s="66"/>
    </row>
    <row r="1133" spans="1:12" x14ac:dyDescent="0.2">
      <c r="A1133" s="41"/>
      <c r="B1133" s="2"/>
      <c r="E1133" s="279"/>
      <c r="F1133" s="280"/>
      <c r="G1133" s="45"/>
      <c r="H1133" s="45"/>
      <c r="I1133" s="278"/>
      <c r="J1133" s="45"/>
      <c r="K1133" s="66"/>
      <c r="L1133" s="66"/>
    </row>
    <row r="1134" spans="1:12" x14ac:dyDescent="0.2">
      <c r="A1134" s="41"/>
      <c r="B1134" s="2"/>
      <c r="E1134" s="279"/>
      <c r="F1134" s="280"/>
      <c r="G1134" s="45"/>
      <c r="H1134" s="45"/>
      <c r="I1134" s="278"/>
      <c r="J1134" s="45"/>
      <c r="K1134" s="66"/>
      <c r="L1134" s="66"/>
    </row>
    <row r="1135" spans="1:12" x14ac:dyDescent="0.2">
      <c r="A1135" s="41"/>
      <c r="B1135" s="2"/>
      <c r="E1135" s="279"/>
      <c r="F1135" s="280"/>
      <c r="G1135" s="45"/>
      <c r="H1135" s="45"/>
      <c r="I1135" s="278"/>
      <c r="J1135" s="45"/>
      <c r="K1135" s="66"/>
      <c r="L1135" s="66"/>
    </row>
    <row r="1136" spans="1:12" x14ac:dyDescent="0.2">
      <c r="A1136" s="41"/>
      <c r="B1136" s="2"/>
      <c r="E1136" s="279"/>
      <c r="F1136" s="280"/>
      <c r="G1136" s="45"/>
      <c r="H1136" s="45"/>
      <c r="I1136" s="278"/>
      <c r="J1136" s="45"/>
      <c r="K1136" s="66"/>
      <c r="L1136" s="66"/>
    </row>
    <row r="1137" spans="1:12" x14ac:dyDescent="0.2">
      <c r="A1137" s="41"/>
      <c r="B1137" s="2"/>
      <c r="E1137" s="279"/>
      <c r="F1137" s="280"/>
      <c r="G1137" s="45"/>
      <c r="H1137" s="45"/>
      <c r="I1137" s="278"/>
      <c r="J1137" s="45"/>
      <c r="K1137" s="66"/>
      <c r="L1137" s="66"/>
    </row>
    <row r="1138" spans="1:12" x14ac:dyDescent="0.2">
      <c r="A1138" s="41"/>
      <c r="B1138" s="2"/>
      <c r="E1138" s="279"/>
      <c r="F1138" s="280"/>
      <c r="G1138" s="45"/>
      <c r="H1138" s="45"/>
      <c r="I1138" s="278"/>
      <c r="J1138" s="45"/>
      <c r="K1138" s="66"/>
      <c r="L1138" s="66"/>
    </row>
    <row r="1139" spans="1:12" x14ac:dyDescent="0.2">
      <c r="A1139" s="41"/>
      <c r="B1139" s="2"/>
      <c r="E1139" s="279"/>
      <c r="F1139" s="280"/>
      <c r="G1139" s="45"/>
      <c r="H1139" s="45"/>
      <c r="I1139" s="278"/>
      <c r="J1139" s="45"/>
      <c r="K1139" s="66"/>
      <c r="L1139" s="66"/>
    </row>
    <row r="1140" spans="1:12" x14ac:dyDescent="0.2">
      <c r="A1140" s="41"/>
      <c r="B1140" s="2"/>
      <c r="E1140" s="279"/>
      <c r="F1140" s="280"/>
      <c r="G1140" s="45"/>
      <c r="H1140" s="45"/>
      <c r="I1140" s="278"/>
      <c r="J1140" s="45"/>
      <c r="K1140" s="66"/>
      <c r="L1140" s="66"/>
    </row>
    <row r="1141" spans="1:12" x14ac:dyDescent="0.2">
      <c r="A1141" s="41"/>
      <c r="B1141" s="2"/>
      <c r="E1141" s="279"/>
      <c r="F1141" s="280"/>
      <c r="G1141" s="45"/>
      <c r="H1141" s="45"/>
      <c r="I1141" s="278"/>
      <c r="J1141" s="45"/>
      <c r="K1141" s="66"/>
      <c r="L1141" s="66"/>
    </row>
    <row r="1142" spans="1:12" x14ac:dyDescent="0.2">
      <c r="A1142" s="41"/>
      <c r="B1142" s="2"/>
      <c r="E1142" s="279"/>
      <c r="F1142" s="280"/>
      <c r="G1142" s="45"/>
      <c r="H1142" s="45"/>
      <c r="I1142" s="278"/>
      <c r="J1142" s="45"/>
      <c r="K1142" s="66"/>
      <c r="L1142" s="66"/>
    </row>
    <row r="1143" spans="1:12" x14ac:dyDescent="0.2">
      <c r="A1143" s="41"/>
      <c r="B1143" s="2"/>
      <c r="E1143" s="279"/>
      <c r="F1143" s="280"/>
      <c r="G1143" s="45"/>
      <c r="H1143" s="45"/>
      <c r="I1143" s="278"/>
      <c r="J1143" s="45"/>
      <c r="K1143" s="66"/>
      <c r="L1143" s="66"/>
    </row>
    <row r="1144" spans="1:12" x14ac:dyDescent="0.2">
      <c r="A1144" s="41"/>
      <c r="B1144" s="2"/>
      <c r="E1144" s="279"/>
      <c r="F1144" s="280"/>
      <c r="G1144" s="45"/>
      <c r="H1144" s="45"/>
      <c r="I1144" s="278"/>
      <c r="J1144" s="45"/>
      <c r="K1144" s="66"/>
      <c r="L1144" s="66"/>
    </row>
    <row r="1145" spans="1:12" x14ac:dyDescent="0.2">
      <c r="A1145" s="41"/>
      <c r="B1145" s="2"/>
      <c r="E1145" s="279"/>
      <c r="F1145" s="280"/>
      <c r="G1145" s="45"/>
      <c r="H1145" s="45"/>
      <c r="I1145" s="278"/>
      <c r="J1145" s="45"/>
      <c r="K1145" s="66"/>
      <c r="L1145" s="66"/>
    </row>
    <row r="1146" spans="1:12" x14ac:dyDescent="0.2">
      <c r="A1146" s="41"/>
      <c r="B1146" s="2"/>
      <c r="E1146" s="279"/>
      <c r="F1146" s="280"/>
      <c r="G1146" s="45"/>
      <c r="H1146" s="45"/>
      <c r="I1146" s="278"/>
      <c r="J1146" s="45"/>
      <c r="K1146" s="66"/>
      <c r="L1146" s="66"/>
    </row>
    <row r="1147" spans="1:12" x14ac:dyDescent="0.2">
      <c r="A1147" s="41"/>
      <c r="B1147" s="2"/>
      <c r="E1147" s="279"/>
      <c r="F1147" s="280"/>
      <c r="G1147" s="45"/>
      <c r="H1147" s="45"/>
      <c r="I1147" s="278"/>
      <c r="J1147" s="45"/>
      <c r="K1147" s="66"/>
      <c r="L1147" s="66"/>
    </row>
    <row r="1148" spans="1:12" x14ac:dyDescent="0.2">
      <c r="A1148" s="41"/>
      <c r="B1148" s="2"/>
      <c r="E1148" s="279"/>
      <c r="F1148" s="280"/>
      <c r="G1148" s="45"/>
      <c r="H1148" s="45"/>
      <c r="I1148" s="278"/>
      <c r="J1148" s="45"/>
      <c r="K1148" s="66"/>
      <c r="L1148" s="66"/>
    </row>
    <row r="1149" spans="1:12" x14ac:dyDescent="0.2">
      <c r="A1149" s="41"/>
      <c r="B1149" s="2"/>
      <c r="E1149" s="279"/>
      <c r="F1149" s="280"/>
      <c r="G1149" s="45"/>
      <c r="H1149" s="45"/>
      <c r="I1149" s="278"/>
      <c r="J1149" s="45"/>
      <c r="K1149" s="66"/>
      <c r="L1149" s="66"/>
    </row>
    <row r="1150" spans="1:12" x14ac:dyDescent="0.2">
      <c r="A1150" s="41"/>
      <c r="B1150" s="2"/>
      <c r="E1150" s="279"/>
      <c r="F1150" s="280"/>
      <c r="G1150" s="45"/>
      <c r="H1150" s="45"/>
      <c r="I1150" s="278"/>
      <c r="J1150" s="45"/>
      <c r="K1150" s="66"/>
      <c r="L1150" s="66"/>
    </row>
    <row r="1151" spans="1:12" x14ac:dyDescent="0.2">
      <c r="A1151" s="41"/>
      <c r="B1151" s="2"/>
      <c r="E1151" s="279"/>
      <c r="F1151" s="280"/>
      <c r="G1151" s="45"/>
      <c r="H1151" s="45"/>
      <c r="I1151" s="278"/>
      <c r="J1151" s="45"/>
      <c r="K1151" s="66"/>
      <c r="L1151" s="66"/>
    </row>
    <row r="1152" spans="1:12" x14ac:dyDescent="0.2">
      <c r="A1152" s="41"/>
      <c r="B1152" s="2"/>
      <c r="E1152" s="279"/>
      <c r="F1152" s="280"/>
      <c r="G1152" s="45"/>
      <c r="H1152" s="45"/>
      <c r="I1152" s="278"/>
      <c r="J1152" s="45"/>
      <c r="K1152" s="66"/>
      <c r="L1152" s="66"/>
    </row>
    <row r="1153" spans="1:12" x14ac:dyDescent="0.2">
      <c r="A1153" s="41"/>
      <c r="B1153" s="2"/>
      <c r="E1153" s="279"/>
      <c r="F1153" s="280"/>
      <c r="G1153" s="45"/>
      <c r="H1153" s="45"/>
      <c r="I1153" s="278"/>
      <c r="J1153" s="45"/>
      <c r="K1153" s="66"/>
      <c r="L1153" s="66"/>
    </row>
    <row r="1154" spans="1:12" x14ac:dyDescent="0.2">
      <c r="A1154" s="41"/>
      <c r="B1154" s="2"/>
      <c r="E1154" s="279"/>
      <c r="F1154" s="280"/>
      <c r="G1154" s="45"/>
      <c r="H1154" s="45"/>
      <c r="I1154" s="278"/>
      <c r="J1154" s="45"/>
      <c r="K1154" s="66"/>
      <c r="L1154" s="66"/>
    </row>
    <row r="1155" spans="1:12" x14ac:dyDescent="0.2">
      <c r="A1155" s="41"/>
      <c r="B1155" s="2"/>
      <c r="E1155" s="279"/>
      <c r="F1155" s="280"/>
      <c r="G1155" s="45"/>
      <c r="H1155" s="45"/>
      <c r="I1155" s="278"/>
      <c r="J1155" s="45"/>
      <c r="K1155" s="66"/>
      <c r="L1155" s="66"/>
    </row>
    <row r="1156" spans="1:12" x14ac:dyDescent="0.2">
      <c r="A1156" s="41"/>
      <c r="B1156" s="2"/>
      <c r="E1156" s="279"/>
      <c r="F1156" s="280"/>
      <c r="G1156" s="45"/>
      <c r="H1156" s="45"/>
      <c r="I1156" s="278"/>
      <c r="J1156" s="45"/>
      <c r="K1156" s="66"/>
      <c r="L1156" s="66"/>
    </row>
    <row r="1157" spans="1:12" x14ac:dyDescent="0.2">
      <c r="A1157" s="41"/>
      <c r="B1157" s="2"/>
      <c r="E1157" s="279"/>
      <c r="F1157" s="280"/>
      <c r="G1157" s="45"/>
      <c r="H1157" s="45"/>
      <c r="I1157" s="278"/>
      <c r="J1157" s="45"/>
      <c r="K1157" s="66"/>
      <c r="L1157" s="66"/>
    </row>
    <row r="1158" spans="1:12" x14ac:dyDescent="0.2">
      <c r="A1158" s="41"/>
      <c r="B1158" s="2"/>
      <c r="E1158" s="279"/>
      <c r="F1158" s="280"/>
      <c r="G1158" s="45"/>
      <c r="H1158" s="45"/>
      <c r="I1158" s="278"/>
      <c r="J1158" s="45"/>
      <c r="K1158" s="66"/>
      <c r="L1158" s="66"/>
    </row>
    <row r="1159" spans="1:12" x14ac:dyDescent="0.2">
      <c r="A1159" s="41"/>
      <c r="B1159" s="2"/>
      <c r="E1159" s="279"/>
      <c r="F1159" s="280"/>
      <c r="G1159" s="45"/>
      <c r="H1159" s="45"/>
      <c r="I1159" s="278"/>
      <c r="J1159" s="45"/>
      <c r="K1159" s="66"/>
      <c r="L1159" s="66"/>
    </row>
    <row r="1160" spans="1:12" x14ac:dyDescent="0.2">
      <c r="A1160" s="41"/>
      <c r="B1160" s="2"/>
      <c r="E1160" s="279"/>
      <c r="F1160" s="280"/>
      <c r="G1160" s="45"/>
      <c r="H1160" s="45"/>
      <c r="I1160" s="278"/>
      <c r="J1160" s="45"/>
      <c r="K1160" s="66"/>
      <c r="L1160" s="66"/>
    </row>
    <row r="1161" spans="1:12" x14ac:dyDescent="0.2">
      <c r="A1161" s="41"/>
      <c r="B1161" s="2"/>
      <c r="E1161" s="279"/>
      <c r="F1161" s="280"/>
      <c r="G1161" s="45"/>
      <c r="H1161" s="45"/>
      <c r="I1161" s="278"/>
      <c r="J1161" s="45"/>
      <c r="K1161" s="66"/>
      <c r="L1161" s="66"/>
    </row>
    <row r="1162" spans="1:12" x14ac:dyDescent="0.2">
      <c r="A1162" s="41"/>
      <c r="B1162" s="2"/>
      <c r="E1162" s="279"/>
      <c r="F1162" s="280"/>
      <c r="G1162" s="45"/>
      <c r="H1162" s="45"/>
      <c r="I1162" s="278"/>
      <c r="J1162" s="45"/>
      <c r="K1162" s="66"/>
      <c r="L1162" s="66"/>
    </row>
    <row r="1163" spans="1:12" x14ac:dyDescent="0.2">
      <c r="A1163" s="41"/>
      <c r="B1163" s="2"/>
      <c r="E1163" s="279"/>
      <c r="F1163" s="280"/>
      <c r="G1163" s="45"/>
      <c r="H1163" s="45"/>
      <c r="I1163" s="278"/>
      <c r="J1163" s="45"/>
      <c r="K1163" s="66"/>
      <c r="L1163" s="66"/>
    </row>
    <row r="1164" spans="1:12" x14ac:dyDescent="0.2">
      <c r="A1164" s="41"/>
      <c r="B1164" s="2"/>
      <c r="E1164" s="279"/>
      <c r="F1164" s="280"/>
      <c r="G1164" s="45"/>
      <c r="H1164" s="45"/>
      <c r="I1164" s="278"/>
      <c r="J1164" s="45"/>
      <c r="K1164" s="66"/>
      <c r="L1164" s="66"/>
    </row>
    <row r="1165" spans="1:12" x14ac:dyDescent="0.2">
      <c r="A1165" s="41"/>
      <c r="B1165" s="2"/>
      <c r="E1165" s="279"/>
      <c r="F1165" s="280"/>
      <c r="G1165" s="45"/>
      <c r="H1165" s="45"/>
      <c r="I1165" s="278"/>
      <c r="J1165" s="45"/>
      <c r="K1165" s="66"/>
      <c r="L1165" s="66"/>
    </row>
    <row r="1166" spans="1:12" x14ac:dyDescent="0.2">
      <c r="A1166" s="41"/>
      <c r="B1166" s="2"/>
      <c r="E1166" s="279"/>
      <c r="F1166" s="280"/>
      <c r="G1166" s="45"/>
      <c r="H1166" s="45"/>
      <c r="I1166" s="278"/>
      <c r="J1166" s="45"/>
      <c r="K1166" s="66"/>
      <c r="L1166" s="66"/>
    </row>
    <row r="1167" spans="1:12" x14ac:dyDescent="0.2">
      <c r="A1167" s="41"/>
      <c r="B1167" s="2"/>
      <c r="E1167" s="279"/>
      <c r="F1167" s="280"/>
      <c r="G1167" s="45"/>
      <c r="H1167" s="45"/>
      <c r="I1167" s="278"/>
      <c r="J1167" s="45"/>
      <c r="K1167" s="66"/>
      <c r="L1167" s="66"/>
    </row>
    <row r="1168" spans="1:12" x14ac:dyDescent="0.2">
      <c r="A1168" s="41"/>
      <c r="B1168" s="2"/>
      <c r="E1168" s="279"/>
      <c r="F1168" s="280"/>
      <c r="G1168" s="45"/>
      <c r="H1168" s="45"/>
      <c r="I1168" s="278"/>
      <c r="J1168" s="45"/>
      <c r="K1168" s="66"/>
      <c r="L1168" s="66"/>
    </row>
    <row r="1169" spans="1:12" x14ac:dyDescent="0.2">
      <c r="A1169" s="41"/>
      <c r="B1169" s="2"/>
      <c r="E1169" s="279"/>
      <c r="F1169" s="280"/>
      <c r="G1169" s="45"/>
      <c r="H1169" s="45"/>
      <c r="I1169" s="278"/>
      <c r="J1169" s="45"/>
      <c r="K1169" s="66"/>
      <c r="L1169" s="66"/>
    </row>
    <row r="1170" spans="1:12" x14ac:dyDescent="0.2">
      <c r="A1170" s="41"/>
      <c r="B1170" s="2"/>
      <c r="E1170" s="279"/>
      <c r="F1170" s="280"/>
      <c r="G1170" s="45"/>
      <c r="H1170" s="45"/>
      <c r="I1170" s="278"/>
      <c r="J1170" s="45"/>
      <c r="K1170" s="66"/>
      <c r="L1170" s="66"/>
    </row>
    <row r="1171" spans="1:12" x14ac:dyDescent="0.2">
      <c r="A1171" s="41"/>
      <c r="B1171" s="2"/>
      <c r="E1171" s="279"/>
      <c r="F1171" s="280"/>
      <c r="G1171" s="45"/>
      <c r="H1171" s="45"/>
      <c r="I1171" s="278"/>
      <c r="J1171" s="45"/>
      <c r="K1171" s="66"/>
      <c r="L1171" s="66"/>
    </row>
    <row r="1172" spans="1:12" x14ac:dyDescent="0.2">
      <c r="A1172" s="41"/>
      <c r="B1172" s="2"/>
      <c r="E1172" s="279"/>
      <c r="F1172" s="280"/>
      <c r="G1172" s="45"/>
      <c r="H1172" s="45"/>
      <c r="I1172" s="278"/>
      <c r="J1172" s="45"/>
      <c r="K1172" s="66"/>
      <c r="L1172" s="66"/>
    </row>
    <row r="1173" spans="1:12" x14ac:dyDescent="0.2">
      <c r="A1173" s="41"/>
      <c r="B1173" s="2"/>
      <c r="E1173" s="279"/>
      <c r="F1173" s="280"/>
      <c r="G1173" s="45"/>
      <c r="H1173" s="45"/>
      <c r="I1173" s="278"/>
      <c r="J1173" s="45"/>
      <c r="K1173" s="66"/>
      <c r="L1173" s="66"/>
    </row>
    <row r="1174" spans="1:12" x14ac:dyDescent="0.2">
      <c r="A1174" s="41"/>
      <c r="B1174" s="2"/>
      <c r="E1174" s="279"/>
      <c r="F1174" s="280"/>
      <c r="G1174" s="45"/>
      <c r="H1174" s="45"/>
      <c r="I1174" s="278"/>
      <c r="J1174" s="45"/>
      <c r="K1174" s="66"/>
      <c r="L1174" s="66"/>
    </row>
    <row r="1175" spans="1:12" x14ac:dyDescent="0.2">
      <c r="A1175" s="41"/>
      <c r="B1175" s="2"/>
      <c r="E1175" s="279"/>
      <c r="F1175" s="280"/>
      <c r="G1175" s="45"/>
      <c r="H1175" s="45"/>
      <c r="I1175" s="278"/>
      <c r="J1175" s="45"/>
      <c r="K1175" s="66"/>
      <c r="L1175" s="66"/>
    </row>
    <row r="1176" spans="1:12" x14ac:dyDescent="0.2">
      <c r="A1176" s="41"/>
      <c r="B1176" s="2"/>
      <c r="E1176" s="279"/>
      <c r="F1176" s="280"/>
      <c r="G1176" s="45"/>
      <c r="H1176" s="45"/>
      <c r="I1176" s="278"/>
      <c r="J1176" s="45"/>
      <c r="K1176" s="66"/>
      <c r="L1176" s="66"/>
    </row>
    <row r="1177" spans="1:12" x14ac:dyDescent="0.2">
      <c r="A1177" s="41"/>
      <c r="B1177" s="2"/>
      <c r="E1177" s="279"/>
      <c r="F1177" s="280"/>
      <c r="G1177" s="45"/>
      <c r="H1177" s="45"/>
      <c r="I1177" s="278"/>
      <c r="J1177" s="45"/>
      <c r="K1177" s="66"/>
      <c r="L1177" s="66"/>
    </row>
    <row r="1178" spans="1:12" x14ac:dyDescent="0.2">
      <c r="A1178" s="41"/>
      <c r="B1178" s="2"/>
      <c r="E1178" s="279"/>
      <c r="F1178" s="280"/>
      <c r="G1178" s="45"/>
      <c r="H1178" s="45"/>
      <c r="I1178" s="278"/>
      <c r="J1178" s="45"/>
      <c r="K1178" s="66"/>
      <c r="L1178" s="66"/>
    </row>
    <row r="1179" spans="1:12" x14ac:dyDescent="0.2">
      <c r="A1179" s="41"/>
      <c r="B1179" s="2"/>
      <c r="E1179" s="279"/>
      <c r="F1179" s="280"/>
      <c r="G1179" s="45"/>
      <c r="H1179" s="45"/>
      <c r="I1179" s="278"/>
      <c r="J1179" s="45"/>
      <c r="K1179" s="66"/>
      <c r="L1179" s="66"/>
    </row>
    <row r="1180" spans="1:12" x14ac:dyDescent="0.2">
      <c r="A1180" s="41"/>
      <c r="B1180" s="2"/>
      <c r="E1180" s="279"/>
      <c r="F1180" s="280"/>
      <c r="G1180" s="45"/>
      <c r="H1180" s="45"/>
      <c r="I1180" s="278"/>
      <c r="J1180" s="45"/>
      <c r="K1180" s="66"/>
      <c r="L1180" s="66"/>
    </row>
    <row r="1181" spans="1:12" x14ac:dyDescent="0.2">
      <c r="A1181" s="41"/>
      <c r="B1181" s="2"/>
      <c r="E1181" s="279"/>
      <c r="F1181" s="280"/>
      <c r="G1181" s="45"/>
      <c r="H1181" s="45"/>
      <c r="I1181" s="278"/>
      <c r="J1181" s="45"/>
      <c r="K1181" s="66"/>
      <c r="L1181" s="66"/>
    </row>
    <row r="1182" spans="1:12" x14ac:dyDescent="0.2">
      <c r="A1182" s="41"/>
      <c r="B1182" s="2"/>
      <c r="E1182" s="279"/>
      <c r="F1182" s="280"/>
      <c r="G1182" s="45"/>
      <c r="H1182" s="45"/>
      <c r="I1182" s="278"/>
      <c r="J1182" s="45"/>
      <c r="K1182" s="66"/>
      <c r="L1182" s="66"/>
    </row>
    <row r="1183" spans="1:12" x14ac:dyDescent="0.2">
      <c r="A1183" s="41"/>
      <c r="B1183" s="2"/>
      <c r="E1183" s="279"/>
      <c r="F1183" s="280"/>
      <c r="G1183" s="45"/>
      <c r="H1183" s="45"/>
      <c r="I1183" s="278"/>
      <c r="J1183" s="45"/>
      <c r="K1183" s="66"/>
      <c r="L1183" s="66"/>
    </row>
    <row r="1184" spans="1:12" x14ac:dyDescent="0.2">
      <c r="A1184" s="41"/>
      <c r="B1184" s="2"/>
      <c r="E1184" s="279"/>
      <c r="F1184" s="280"/>
      <c r="G1184" s="45"/>
      <c r="H1184" s="45"/>
      <c r="I1184" s="278"/>
      <c r="J1184" s="45"/>
      <c r="K1184" s="66"/>
      <c r="L1184" s="66"/>
    </row>
    <row r="1185" spans="1:12" x14ac:dyDescent="0.2">
      <c r="A1185" s="41"/>
      <c r="B1185" s="2"/>
      <c r="E1185" s="279"/>
      <c r="F1185" s="280"/>
      <c r="G1185" s="45"/>
      <c r="H1185" s="45"/>
      <c r="I1185" s="278"/>
      <c r="J1185" s="45"/>
      <c r="K1185" s="66"/>
      <c r="L1185" s="66"/>
    </row>
    <row r="1186" spans="1:12" x14ac:dyDescent="0.2">
      <c r="A1186" s="41"/>
      <c r="B1186" s="2"/>
      <c r="E1186" s="279"/>
      <c r="F1186" s="280"/>
      <c r="G1186" s="45"/>
      <c r="H1186" s="45"/>
      <c r="I1186" s="278"/>
      <c r="J1186" s="45"/>
      <c r="K1186" s="66"/>
      <c r="L1186" s="66"/>
    </row>
    <row r="1187" spans="1:12" x14ac:dyDescent="0.2">
      <c r="A1187" s="41"/>
      <c r="B1187" s="2"/>
      <c r="E1187" s="279"/>
      <c r="F1187" s="280"/>
      <c r="G1187" s="45"/>
      <c r="H1187" s="45"/>
      <c r="I1187" s="278"/>
      <c r="J1187" s="45"/>
      <c r="K1187" s="66"/>
      <c r="L1187" s="66"/>
    </row>
    <row r="1188" spans="1:12" x14ac:dyDescent="0.2">
      <c r="A1188" s="41"/>
      <c r="B1188" s="2"/>
      <c r="E1188" s="279"/>
      <c r="F1188" s="280"/>
      <c r="G1188" s="45"/>
      <c r="H1188" s="45"/>
      <c r="I1188" s="278"/>
      <c r="J1188" s="45"/>
      <c r="K1188" s="66"/>
      <c r="L1188" s="66"/>
    </row>
    <row r="1189" spans="1:12" x14ac:dyDescent="0.2">
      <c r="A1189" s="41"/>
      <c r="B1189" s="2"/>
      <c r="E1189" s="279"/>
      <c r="F1189" s="280"/>
      <c r="G1189" s="45"/>
      <c r="H1189" s="45"/>
      <c r="I1189" s="278"/>
      <c r="J1189" s="45"/>
      <c r="K1189" s="66"/>
      <c r="L1189" s="66"/>
    </row>
    <row r="1190" spans="1:12" x14ac:dyDescent="0.2">
      <c r="A1190" s="41"/>
      <c r="B1190" s="2"/>
      <c r="E1190" s="279"/>
      <c r="F1190" s="280"/>
      <c r="G1190" s="45"/>
      <c r="H1190" s="45"/>
      <c r="I1190" s="278"/>
      <c r="J1190" s="45"/>
      <c r="K1190" s="66"/>
      <c r="L1190" s="66"/>
    </row>
    <row r="1191" spans="1:12" x14ac:dyDescent="0.2">
      <c r="A1191" s="41"/>
      <c r="B1191" s="2"/>
      <c r="E1191" s="279"/>
      <c r="F1191" s="280"/>
      <c r="G1191" s="45"/>
      <c r="H1191" s="45"/>
      <c r="I1191" s="278"/>
      <c r="J1191" s="45"/>
      <c r="K1191" s="66"/>
      <c r="L1191" s="66"/>
    </row>
    <row r="1192" spans="1:12" x14ac:dyDescent="0.2">
      <c r="A1192" s="41"/>
      <c r="B1192" s="2"/>
      <c r="E1192" s="279"/>
      <c r="F1192" s="280"/>
      <c r="G1192" s="45"/>
      <c r="H1192" s="45"/>
      <c r="I1192" s="278"/>
      <c r="J1192" s="45"/>
      <c r="K1192" s="66"/>
      <c r="L1192" s="66"/>
    </row>
    <row r="1193" spans="1:12" x14ac:dyDescent="0.2">
      <c r="A1193" s="41"/>
      <c r="B1193" s="2"/>
      <c r="E1193" s="279"/>
      <c r="F1193" s="280"/>
      <c r="G1193" s="45"/>
      <c r="H1193" s="45"/>
      <c r="I1193" s="278"/>
      <c r="J1193" s="45"/>
      <c r="K1193" s="66"/>
      <c r="L1193" s="66"/>
    </row>
    <row r="1194" spans="1:12" x14ac:dyDescent="0.2">
      <c r="A1194" s="41"/>
      <c r="B1194" s="2"/>
      <c r="E1194" s="279"/>
      <c r="F1194" s="280"/>
      <c r="G1194" s="45"/>
      <c r="H1194" s="45"/>
      <c r="I1194" s="278"/>
      <c r="J1194" s="45"/>
      <c r="K1194" s="66"/>
      <c r="L1194" s="66"/>
    </row>
    <row r="1195" spans="1:12" x14ac:dyDescent="0.2">
      <c r="A1195" s="41"/>
      <c r="B1195" s="2"/>
      <c r="E1195" s="279"/>
      <c r="F1195" s="280"/>
      <c r="G1195" s="45"/>
      <c r="H1195" s="45"/>
      <c r="I1195" s="278"/>
      <c r="J1195" s="45"/>
      <c r="K1195" s="66"/>
      <c r="L1195" s="66"/>
    </row>
    <row r="1196" spans="1:12" x14ac:dyDescent="0.2">
      <c r="A1196" s="41"/>
      <c r="B1196" s="2"/>
      <c r="E1196" s="279"/>
      <c r="F1196" s="280"/>
      <c r="G1196" s="45"/>
      <c r="H1196" s="45"/>
      <c r="I1196" s="278"/>
      <c r="J1196" s="45"/>
      <c r="K1196" s="66"/>
      <c r="L1196" s="66"/>
    </row>
    <row r="1197" spans="1:12" x14ac:dyDescent="0.2">
      <c r="A1197" s="41"/>
      <c r="B1197" s="2"/>
      <c r="E1197" s="279"/>
      <c r="F1197" s="280"/>
      <c r="G1197" s="45"/>
      <c r="H1197" s="45"/>
      <c r="I1197" s="278"/>
      <c r="J1197" s="45"/>
      <c r="K1197" s="66"/>
      <c r="L1197" s="66"/>
    </row>
    <row r="1198" spans="1:12" x14ac:dyDescent="0.2">
      <c r="A1198" s="41"/>
      <c r="B1198" s="2"/>
      <c r="E1198" s="279"/>
      <c r="F1198" s="280"/>
      <c r="G1198" s="45"/>
      <c r="H1198" s="45"/>
      <c r="I1198" s="278"/>
      <c r="J1198" s="45"/>
      <c r="K1198" s="66"/>
      <c r="L1198" s="66"/>
    </row>
    <row r="1199" spans="1:12" x14ac:dyDescent="0.2">
      <c r="A1199" s="41"/>
      <c r="B1199" s="2"/>
      <c r="E1199" s="279"/>
      <c r="F1199" s="280"/>
      <c r="G1199" s="45"/>
      <c r="H1199" s="45"/>
      <c r="I1199" s="278"/>
      <c r="J1199" s="45"/>
      <c r="K1199" s="66"/>
      <c r="L1199" s="66"/>
    </row>
    <row r="1200" spans="1:12" x14ac:dyDescent="0.2">
      <c r="A1200" s="41"/>
      <c r="B1200" s="2"/>
      <c r="E1200" s="279"/>
      <c r="F1200" s="280"/>
      <c r="G1200" s="45"/>
      <c r="H1200" s="45"/>
      <c r="I1200" s="278"/>
      <c r="J1200" s="45"/>
      <c r="K1200" s="66"/>
      <c r="L1200" s="66"/>
    </row>
    <row r="1201" spans="1:12" x14ac:dyDescent="0.2">
      <c r="A1201" s="41"/>
      <c r="B1201" s="2"/>
      <c r="E1201" s="279"/>
      <c r="F1201" s="280"/>
      <c r="G1201" s="45"/>
      <c r="H1201" s="45"/>
      <c r="I1201" s="278"/>
      <c r="J1201" s="45"/>
      <c r="K1201" s="66"/>
      <c r="L1201" s="66"/>
    </row>
    <row r="1202" spans="1:12" x14ac:dyDescent="0.2">
      <c r="A1202" s="41"/>
      <c r="B1202" s="2"/>
      <c r="E1202" s="279"/>
      <c r="F1202" s="280"/>
      <c r="G1202" s="45"/>
      <c r="H1202" s="45"/>
      <c r="I1202" s="278"/>
      <c r="J1202" s="45"/>
      <c r="K1202" s="66"/>
      <c r="L1202" s="66"/>
    </row>
    <row r="1203" spans="1:12" x14ac:dyDescent="0.2">
      <c r="A1203" s="41"/>
      <c r="B1203" s="2"/>
      <c r="E1203" s="279"/>
      <c r="F1203" s="280"/>
      <c r="G1203" s="45"/>
      <c r="H1203" s="45"/>
      <c r="I1203" s="278"/>
      <c r="J1203" s="45"/>
      <c r="K1203" s="66"/>
      <c r="L1203" s="66"/>
    </row>
    <row r="1204" spans="1:12" x14ac:dyDescent="0.2">
      <c r="A1204" s="41"/>
      <c r="B1204" s="2"/>
      <c r="E1204" s="279"/>
      <c r="F1204" s="280"/>
      <c r="G1204" s="45"/>
      <c r="H1204" s="45"/>
      <c r="I1204" s="278"/>
      <c r="J1204" s="45"/>
      <c r="K1204" s="66"/>
      <c r="L1204" s="66"/>
    </row>
    <row r="1205" spans="1:12" x14ac:dyDescent="0.2">
      <c r="A1205" s="41"/>
      <c r="B1205" s="2"/>
      <c r="E1205" s="279"/>
      <c r="F1205" s="280"/>
      <c r="G1205" s="45"/>
      <c r="H1205" s="45"/>
      <c r="I1205" s="278"/>
      <c r="J1205" s="45"/>
      <c r="K1205" s="66"/>
      <c r="L1205" s="66"/>
    </row>
    <row r="1206" spans="1:12" x14ac:dyDescent="0.2">
      <c r="A1206" s="41"/>
      <c r="B1206" s="2"/>
      <c r="E1206" s="279"/>
      <c r="F1206" s="280"/>
      <c r="G1206" s="45"/>
      <c r="H1206" s="45"/>
      <c r="I1206" s="278"/>
      <c r="J1206" s="45"/>
      <c r="K1206" s="66"/>
      <c r="L1206" s="66"/>
    </row>
    <row r="1207" spans="1:12" x14ac:dyDescent="0.2">
      <c r="A1207" s="41"/>
      <c r="B1207" s="2"/>
      <c r="E1207" s="279"/>
      <c r="F1207" s="280"/>
      <c r="G1207" s="45"/>
      <c r="H1207" s="45"/>
      <c r="I1207" s="278"/>
      <c r="J1207" s="45"/>
      <c r="K1207" s="66"/>
      <c r="L1207" s="66"/>
    </row>
    <row r="1208" spans="1:12" x14ac:dyDescent="0.2">
      <c r="A1208" s="41"/>
      <c r="B1208" s="2"/>
      <c r="E1208" s="279"/>
      <c r="F1208" s="280"/>
      <c r="G1208" s="45"/>
      <c r="H1208" s="45"/>
      <c r="I1208" s="278"/>
      <c r="J1208" s="45"/>
      <c r="K1208" s="66"/>
      <c r="L1208" s="66"/>
    </row>
    <row r="1209" spans="1:12" x14ac:dyDescent="0.2">
      <c r="A1209" s="41"/>
      <c r="B1209" s="2"/>
      <c r="E1209" s="279"/>
      <c r="F1209" s="280"/>
      <c r="G1209" s="45"/>
      <c r="H1209" s="45"/>
      <c r="I1209" s="278"/>
      <c r="J1209" s="45"/>
      <c r="K1209" s="66"/>
      <c r="L1209" s="66"/>
    </row>
    <row r="1210" spans="1:12" x14ac:dyDescent="0.2">
      <c r="A1210" s="41"/>
      <c r="B1210" s="2"/>
      <c r="E1210" s="279"/>
      <c r="F1210" s="280"/>
      <c r="G1210" s="45"/>
      <c r="H1210" s="45"/>
      <c r="I1210" s="278"/>
      <c r="J1210" s="45"/>
      <c r="K1210" s="66"/>
      <c r="L1210" s="66"/>
    </row>
    <row r="1211" spans="1:12" x14ac:dyDescent="0.2">
      <c r="A1211" s="41"/>
      <c r="B1211" s="2"/>
      <c r="E1211" s="279"/>
      <c r="F1211" s="280"/>
      <c r="G1211" s="45"/>
      <c r="H1211" s="45"/>
      <c r="I1211" s="278"/>
      <c r="J1211" s="45"/>
      <c r="K1211" s="66"/>
      <c r="L1211" s="66"/>
    </row>
    <row r="1212" spans="1:12" x14ac:dyDescent="0.2">
      <c r="A1212" s="41"/>
      <c r="B1212" s="2"/>
      <c r="E1212" s="279"/>
      <c r="F1212" s="280"/>
      <c r="G1212" s="45"/>
      <c r="H1212" s="45"/>
      <c r="I1212" s="278"/>
      <c r="J1212" s="45"/>
      <c r="K1212" s="66"/>
      <c r="L1212" s="66"/>
    </row>
    <row r="1213" spans="1:12" x14ac:dyDescent="0.2">
      <c r="A1213" s="41"/>
      <c r="B1213" s="2"/>
      <c r="E1213" s="279"/>
      <c r="F1213" s="280"/>
      <c r="G1213" s="45"/>
      <c r="H1213" s="45"/>
      <c r="I1213" s="278"/>
      <c r="J1213" s="45"/>
      <c r="K1213" s="66"/>
      <c r="L1213" s="66"/>
    </row>
    <row r="1214" spans="1:12" x14ac:dyDescent="0.2">
      <c r="A1214" s="41"/>
      <c r="B1214" s="2"/>
      <c r="E1214" s="279"/>
      <c r="F1214" s="280"/>
      <c r="G1214" s="45"/>
      <c r="H1214" s="45"/>
      <c r="I1214" s="278"/>
      <c r="J1214" s="45"/>
      <c r="K1214" s="66"/>
      <c r="L1214" s="66"/>
    </row>
    <row r="1215" spans="1:12" x14ac:dyDescent="0.2">
      <c r="A1215" s="41"/>
      <c r="B1215" s="2"/>
      <c r="E1215" s="279"/>
      <c r="F1215" s="280"/>
      <c r="G1215" s="45"/>
      <c r="H1215" s="45"/>
      <c r="I1215" s="278"/>
      <c r="J1215" s="45"/>
      <c r="K1215" s="66"/>
      <c r="L1215" s="66"/>
    </row>
    <row r="1216" spans="1:12" x14ac:dyDescent="0.2">
      <c r="A1216" s="41"/>
      <c r="B1216" s="2"/>
      <c r="E1216" s="279"/>
      <c r="F1216" s="280"/>
      <c r="G1216" s="45"/>
      <c r="H1216" s="45"/>
      <c r="I1216" s="278"/>
      <c r="J1216" s="45"/>
      <c r="K1216" s="66"/>
      <c r="L1216" s="66"/>
    </row>
    <row r="1217" spans="1:12" x14ac:dyDescent="0.2">
      <c r="A1217" s="41"/>
      <c r="B1217" s="2"/>
      <c r="E1217" s="279"/>
      <c r="F1217" s="280"/>
      <c r="G1217" s="45"/>
      <c r="H1217" s="45"/>
      <c r="I1217" s="278"/>
      <c r="J1217" s="45"/>
      <c r="K1217" s="66"/>
      <c r="L1217" s="66"/>
    </row>
    <row r="1218" spans="1:12" x14ac:dyDescent="0.2">
      <c r="A1218" s="41"/>
      <c r="B1218" s="2"/>
      <c r="E1218" s="279"/>
      <c r="F1218" s="280"/>
      <c r="G1218" s="45"/>
      <c r="H1218" s="45"/>
      <c r="I1218" s="278"/>
      <c r="J1218" s="45"/>
      <c r="K1218" s="66"/>
      <c r="L1218" s="66"/>
    </row>
    <row r="1219" spans="1:12" x14ac:dyDescent="0.2">
      <c r="A1219" s="41"/>
      <c r="B1219" s="2"/>
      <c r="E1219" s="279"/>
      <c r="F1219" s="280"/>
      <c r="G1219" s="45"/>
      <c r="H1219" s="45"/>
      <c r="I1219" s="278"/>
      <c r="J1219" s="45"/>
      <c r="K1219" s="66"/>
      <c r="L1219" s="66"/>
    </row>
    <row r="1220" spans="1:12" x14ac:dyDescent="0.2">
      <c r="A1220" s="41"/>
      <c r="B1220" s="2"/>
      <c r="E1220" s="279"/>
      <c r="F1220" s="280"/>
      <c r="G1220" s="45"/>
      <c r="H1220" s="45"/>
      <c r="I1220" s="278"/>
      <c r="J1220" s="45"/>
      <c r="K1220" s="66"/>
      <c r="L1220" s="66"/>
    </row>
    <row r="1221" spans="1:12" x14ac:dyDescent="0.2">
      <c r="A1221" s="41"/>
      <c r="B1221" s="2"/>
      <c r="E1221" s="279"/>
      <c r="F1221" s="280"/>
      <c r="G1221" s="45"/>
      <c r="H1221" s="45"/>
      <c r="I1221" s="278"/>
      <c r="J1221" s="45"/>
      <c r="K1221" s="66"/>
      <c r="L1221" s="66"/>
    </row>
    <row r="1222" spans="1:12" x14ac:dyDescent="0.2">
      <c r="A1222" s="41"/>
      <c r="B1222" s="2"/>
      <c r="E1222" s="279"/>
      <c r="F1222" s="280"/>
      <c r="G1222" s="45"/>
      <c r="H1222" s="45"/>
      <c r="I1222" s="278"/>
      <c r="J1222" s="45"/>
      <c r="K1222" s="66"/>
      <c r="L1222" s="66"/>
    </row>
    <row r="1223" spans="1:12" x14ac:dyDescent="0.2">
      <c r="A1223" s="41"/>
      <c r="B1223" s="2"/>
      <c r="E1223" s="279"/>
      <c r="F1223" s="280"/>
      <c r="G1223" s="45"/>
      <c r="H1223" s="45"/>
      <c r="I1223" s="278"/>
      <c r="J1223" s="45"/>
      <c r="K1223" s="66"/>
      <c r="L1223" s="66"/>
    </row>
    <row r="1224" spans="1:12" x14ac:dyDescent="0.2">
      <c r="A1224" s="41"/>
      <c r="B1224" s="2"/>
      <c r="E1224" s="279"/>
      <c r="F1224" s="280"/>
      <c r="G1224" s="45"/>
      <c r="H1224" s="45"/>
      <c r="I1224" s="278"/>
      <c r="J1224" s="45"/>
      <c r="K1224" s="66"/>
      <c r="L1224" s="66"/>
    </row>
    <row r="1225" spans="1:12" x14ac:dyDescent="0.2">
      <c r="A1225" s="41"/>
      <c r="B1225" s="2"/>
      <c r="E1225" s="279"/>
      <c r="F1225" s="280"/>
      <c r="G1225" s="45"/>
      <c r="H1225" s="45"/>
      <c r="I1225" s="278"/>
      <c r="J1225" s="45"/>
      <c r="K1225" s="66"/>
      <c r="L1225" s="66"/>
    </row>
    <row r="1226" spans="1:12" x14ac:dyDescent="0.2">
      <c r="A1226" s="41"/>
      <c r="B1226" s="2"/>
      <c r="E1226" s="279"/>
      <c r="F1226" s="280"/>
      <c r="G1226" s="45"/>
      <c r="H1226" s="45"/>
      <c r="I1226" s="278"/>
      <c r="J1226" s="45"/>
      <c r="K1226" s="66"/>
      <c r="L1226" s="66"/>
    </row>
    <row r="1227" spans="1:12" x14ac:dyDescent="0.2">
      <c r="A1227" s="41"/>
      <c r="B1227" s="2"/>
      <c r="E1227" s="279"/>
      <c r="F1227" s="280"/>
      <c r="G1227" s="45"/>
      <c r="H1227" s="45"/>
      <c r="I1227" s="278"/>
      <c r="J1227" s="45"/>
      <c r="K1227" s="66"/>
      <c r="L1227" s="66"/>
    </row>
    <row r="1228" spans="1:12" x14ac:dyDescent="0.2">
      <c r="A1228" s="41"/>
      <c r="B1228" s="2"/>
      <c r="E1228" s="279"/>
      <c r="F1228" s="280"/>
      <c r="G1228" s="45"/>
      <c r="H1228" s="45"/>
      <c r="I1228" s="278"/>
      <c r="J1228" s="45"/>
      <c r="K1228" s="66"/>
      <c r="L1228" s="66"/>
    </row>
    <row r="1229" spans="1:12" x14ac:dyDescent="0.2">
      <c r="A1229" s="41"/>
      <c r="B1229" s="2"/>
      <c r="E1229" s="279"/>
      <c r="F1229" s="280"/>
      <c r="G1229" s="45"/>
      <c r="H1229" s="45"/>
      <c r="I1229" s="278"/>
      <c r="J1229" s="45"/>
      <c r="K1229" s="66"/>
      <c r="L1229" s="66"/>
    </row>
    <row r="1230" spans="1:12" x14ac:dyDescent="0.2">
      <c r="A1230" s="41"/>
      <c r="B1230" s="2"/>
      <c r="E1230" s="279"/>
      <c r="F1230" s="280"/>
      <c r="G1230" s="45"/>
      <c r="H1230" s="45"/>
      <c r="I1230" s="278"/>
      <c r="J1230" s="45"/>
      <c r="K1230" s="66"/>
      <c r="L1230" s="66"/>
    </row>
    <row r="1231" spans="1:12" x14ac:dyDescent="0.2">
      <c r="A1231" s="41"/>
      <c r="B1231" s="2"/>
      <c r="E1231" s="279"/>
      <c r="F1231" s="280"/>
      <c r="G1231" s="45"/>
      <c r="H1231" s="45"/>
      <c r="I1231" s="278"/>
      <c r="J1231" s="45"/>
      <c r="K1231" s="66"/>
      <c r="L1231" s="66"/>
    </row>
    <row r="1232" spans="1:12" x14ac:dyDescent="0.2">
      <c r="A1232" s="41"/>
      <c r="B1232" s="2"/>
      <c r="E1232" s="279"/>
      <c r="F1232" s="280"/>
      <c r="G1232" s="45"/>
      <c r="H1232" s="45"/>
      <c r="I1232" s="278"/>
      <c r="J1232" s="45"/>
      <c r="K1232" s="66"/>
      <c r="L1232" s="66"/>
    </row>
    <row r="1233" spans="1:12" x14ac:dyDescent="0.2">
      <c r="A1233" s="41"/>
      <c r="B1233" s="2"/>
      <c r="E1233" s="279"/>
      <c r="F1233" s="280"/>
      <c r="G1233" s="45"/>
      <c r="H1233" s="45"/>
      <c r="I1233" s="278"/>
      <c r="J1233" s="45"/>
      <c r="K1233" s="66"/>
      <c r="L1233" s="66"/>
    </row>
    <row r="1234" spans="1:12" x14ac:dyDescent="0.2">
      <c r="A1234" s="41"/>
      <c r="B1234" s="2"/>
      <c r="E1234" s="279"/>
      <c r="F1234" s="280"/>
      <c r="G1234" s="45"/>
      <c r="H1234" s="45"/>
      <c r="I1234" s="278"/>
      <c r="J1234" s="45"/>
      <c r="K1234" s="66"/>
      <c r="L1234" s="66"/>
    </row>
    <row r="1235" spans="1:12" x14ac:dyDescent="0.2">
      <c r="A1235" s="41"/>
      <c r="B1235" s="2"/>
      <c r="E1235" s="279"/>
      <c r="F1235" s="280"/>
      <c r="G1235" s="45"/>
      <c r="H1235" s="45"/>
      <c r="I1235" s="278"/>
      <c r="J1235" s="45"/>
      <c r="K1235" s="66"/>
      <c r="L1235" s="66"/>
    </row>
    <row r="1236" spans="1:12" x14ac:dyDescent="0.2">
      <c r="A1236" s="41"/>
      <c r="B1236" s="2"/>
      <c r="E1236" s="279"/>
      <c r="F1236" s="280"/>
      <c r="G1236" s="45"/>
      <c r="H1236" s="45"/>
      <c r="I1236" s="278"/>
      <c r="J1236" s="45"/>
      <c r="K1236" s="66"/>
      <c r="L1236" s="66"/>
    </row>
    <row r="1237" spans="1:12" x14ac:dyDescent="0.2">
      <c r="A1237" s="41"/>
      <c r="B1237" s="2"/>
      <c r="E1237" s="279"/>
      <c r="F1237" s="280"/>
      <c r="G1237" s="45"/>
      <c r="H1237" s="45"/>
      <c r="I1237" s="278"/>
      <c r="J1237" s="45"/>
      <c r="K1237" s="66"/>
      <c r="L1237" s="66"/>
    </row>
    <row r="1238" spans="1:12" x14ac:dyDescent="0.2">
      <c r="A1238" s="41"/>
      <c r="B1238" s="2"/>
      <c r="E1238" s="279"/>
      <c r="F1238" s="280"/>
      <c r="G1238" s="45"/>
      <c r="H1238" s="45"/>
      <c r="I1238" s="278"/>
      <c r="J1238" s="45"/>
      <c r="K1238" s="66"/>
      <c r="L1238" s="66"/>
    </row>
    <row r="1239" spans="1:12" x14ac:dyDescent="0.2">
      <c r="A1239" s="41"/>
      <c r="B1239" s="2"/>
      <c r="E1239" s="279"/>
      <c r="F1239" s="280"/>
      <c r="G1239" s="45"/>
      <c r="H1239" s="45"/>
      <c r="I1239" s="278"/>
      <c r="J1239" s="45"/>
      <c r="K1239" s="66"/>
      <c r="L1239" s="66"/>
    </row>
    <row r="1240" spans="1:12" x14ac:dyDescent="0.2">
      <c r="A1240" s="41"/>
      <c r="B1240" s="2"/>
      <c r="E1240" s="279"/>
      <c r="F1240" s="280"/>
      <c r="G1240" s="45"/>
      <c r="H1240" s="45"/>
      <c r="I1240" s="278"/>
      <c r="J1240" s="45"/>
      <c r="K1240" s="66"/>
      <c r="L1240" s="66"/>
    </row>
    <row r="1241" spans="1:12" x14ac:dyDescent="0.2">
      <c r="A1241" s="41"/>
      <c r="B1241" s="2"/>
      <c r="E1241" s="279"/>
      <c r="F1241" s="280"/>
      <c r="G1241" s="45"/>
      <c r="H1241" s="45"/>
      <c r="I1241" s="278"/>
      <c r="J1241" s="45"/>
      <c r="K1241" s="66"/>
      <c r="L1241" s="66"/>
    </row>
    <row r="1242" spans="1:12" x14ac:dyDescent="0.2">
      <c r="A1242" s="41"/>
      <c r="B1242" s="2"/>
      <c r="E1242" s="279"/>
      <c r="F1242" s="280"/>
      <c r="G1242" s="45"/>
      <c r="H1242" s="45"/>
      <c r="I1242" s="278"/>
      <c r="J1242" s="45"/>
      <c r="K1242" s="66"/>
      <c r="L1242" s="66"/>
    </row>
    <row r="1243" spans="1:12" x14ac:dyDescent="0.2">
      <c r="A1243" s="41"/>
      <c r="B1243" s="2"/>
      <c r="E1243" s="279"/>
      <c r="F1243" s="280"/>
      <c r="G1243" s="45"/>
      <c r="H1243" s="45"/>
      <c r="I1243" s="278"/>
      <c r="J1243" s="45"/>
      <c r="K1243" s="66"/>
      <c r="L1243" s="66"/>
    </row>
    <row r="1244" spans="1:12" x14ac:dyDescent="0.2">
      <c r="A1244" s="41"/>
      <c r="B1244" s="2"/>
      <c r="E1244" s="279"/>
      <c r="F1244" s="280"/>
      <c r="G1244" s="45"/>
      <c r="H1244" s="45"/>
      <c r="I1244" s="278"/>
      <c r="J1244" s="45"/>
      <c r="K1244" s="66"/>
      <c r="L1244" s="66"/>
    </row>
    <row r="1245" spans="1:12" x14ac:dyDescent="0.2">
      <c r="A1245" s="41"/>
      <c r="B1245" s="2"/>
      <c r="E1245" s="279"/>
      <c r="F1245" s="280"/>
      <c r="G1245" s="45"/>
      <c r="H1245" s="45"/>
      <c r="I1245" s="278"/>
      <c r="J1245" s="45"/>
      <c r="K1245" s="66"/>
      <c r="L1245" s="66"/>
    </row>
    <row r="1246" spans="1:12" x14ac:dyDescent="0.2">
      <c r="A1246" s="41"/>
      <c r="B1246" s="2"/>
      <c r="E1246" s="279"/>
      <c r="F1246" s="280"/>
      <c r="G1246" s="45"/>
      <c r="H1246" s="45"/>
      <c r="I1246" s="278"/>
      <c r="J1246" s="45"/>
      <c r="K1246" s="66"/>
      <c r="L1246" s="66"/>
    </row>
    <row r="1247" spans="1:12" x14ac:dyDescent="0.2">
      <c r="A1247" s="41"/>
      <c r="B1247" s="2"/>
      <c r="E1247" s="279"/>
      <c r="F1247" s="280"/>
      <c r="G1247" s="45"/>
      <c r="H1247" s="45"/>
      <c r="I1247" s="278"/>
      <c r="J1247" s="45"/>
      <c r="K1247" s="66"/>
      <c r="L1247" s="66"/>
    </row>
    <row r="1248" spans="1:12" x14ac:dyDescent="0.2">
      <c r="A1248" s="41"/>
      <c r="B1248" s="2"/>
      <c r="E1248" s="279"/>
      <c r="F1248" s="280"/>
      <c r="G1248" s="45"/>
      <c r="H1248" s="45"/>
      <c r="I1248" s="278"/>
      <c r="J1248" s="45"/>
      <c r="K1248" s="66"/>
      <c r="L1248" s="66"/>
    </row>
    <row r="1249" spans="1:12" x14ac:dyDescent="0.2">
      <c r="A1249" s="41"/>
      <c r="B1249" s="2"/>
      <c r="E1249" s="279"/>
      <c r="F1249" s="280"/>
      <c r="G1249" s="45"/>
      <c r="H1249" s="45"/>
      <c r="I1249" s="278"/>
      <c r="J1249" s="45"/>
      <c r="K1249" s="66"/>
      <c r="L1249" s="66"/>
    </row>
    <row r="1250" spans="1:12" x14ac:dyDescent="0.2">
      <c r="A1250" s="41"/>
      <c r="B1250" s="2"/>
      <c r="E1250" s="279"/>
      <c r="F1250" s="280"/>
      <c r="G1250" s="45"/>
      <c r="H1250" s="45"/>
      <c r="I1250" s="278"/>
      <c r="J1250" s="45"/>
      <c r="K1250" s="66"/>
      <c r="L1250" s="66"/>
    </row>
    <row r="1251" spans="1:12" x14ac:dyDescent="0.2">
      <c r="A1251" s="41"/>
      <c r="B1251" s="2"/>
      <c r="E1251" s="279"/>
      <c r="F1251" s="280"/>
      <c r="G1251" s="45"/>
      <c r="H1251" s="45"/>
      <c r="I1251" s="278"/>
      <c r="J1251" s="45"/>
      <c r="K1251" s="66"/>
      <c r="L1251" s="66"/>
    </row>
    <row r="1252" spans="1:12" x14ac:dyDescent="0.2">
      <c r="A1252" s="41"/>
      <c r="B1252" s="2"/>
      <c r="E1252" s="279"/>
      <c r="F1252" s="280"/>
      <c r="G1252" s="45"/>
      <c r="H1252" s="45"/>
      <c r="I1252" s="278"/>
      <c r="J1252" s="45"/>
      <c r="K1252" s="66"/>
      <c r="L1252" s="66"/>
    </row>
    <row r="1253" spans="1:12" x14ac:dyDescent="0.2">
      <c r="A1253" s="41"/>
      <c r="B1253" s="2"/>
      <c r="E1253" s="279"/>
      <c r="F1253" s="280"/>
      <c r="G1253" s="45"/>
      <c r="H1253" s="45"/>
      <c r="I1253" s="278"/>
      <c r="J1253" s="45"/>
      <c r="K1253" s="66"/>
      <c r="L1253" s="66"/>
    </row>
    <row r="1254" spans="1:12" x14ac:dyDescent="0.2">
      <c r="A1254" s="41"/>
      <c r="B1254" s="2"/>
      <c r="E1254" s="279"/>
      <c r="F1254" s="280"/>
      <c r="G1254" s="45"/>
      <c r="H1254" s="45"/>
      <c r="I1254" s="278"/>
      <c r="J1254" s="45"/>
      <c r="K1254" s="66"/>
      <c r="L1254" s="66"/>
    </row>
    <row r="1255" spans="1:12" x14ac:dyDescent="0.2">
      <c r="A1255" s="41"/>
      <c r="B1255" s="2"/>
      <c r="E1255" s="279"/>
      <c r="F1255" s="280"/>
      <c r="G1255" s="45"/>
      <c r="H1255" s="45"/>
      <c r="I1255" s="278"/>
      <c r="J1255" s="45"/>
      <c r="K1255" s="66"/>
      <c r="L1255" s="66"/>
    </row>
    <row r="1256" spans="1:12" x14ac:dyDescent="0.2">
      <c r="A1256" s="41"/>
      <c r="B1256" s="2"/>
      <c r="E1256" s="279"/>
      <c r="F1256" s="280"/>
      <c r="G1256" s="45"/>
      <c r="H1256" s="45"/>
      <c r="I1256" s="278"/>
      <c r="J1256" s="45"/>
      <c r="K1256" s="66"/>
      <c r="L1256" s="66"/>
    </row>
    <row r="1257" spans="1:12" x14ac:dyDescent="0.2">
      <c r="A1257" s="41"/>
      <c r="B1257" s="2"/>
      <c r="E1257" s="279"/>
      <c r="F1257" s="280"/>
      <c r="G1257" s="45"/>
      <c r="H1257" s="45"/>
      <c r="I1257" s="278"/>
      <c r="J1257" s="45"/>
      <c r="K1257" s="66"/>
      <c r="L1257" s="66"/>
    </row>
    <row r="1258" spans="1:12" x14ac:dyDescent="0.2">
      <c r="A1258" s="41"/>
      <c r="B1258" s="2"/>
      <c r="E1258" s="279"/>
      <c r="F1258" s="280"/>
      <c r="G1258" s="45"/>
      <c r="H1258" s="45"/>
      <c r="I1258" s="278"/>
      <c r="J1258" s="45"/>
      <c r="K1258" s="66"/>
      <c r="L1258" s="66"/>
    </row>
    <row r="1259" spans="1:12" x14ac:dyDescent="0.2">
      <c r="A1259" s="41"/>
      <c r="B1259" s="2"/>
      <c r="E1259" s="279"/>
      <c r="F1259" s="280"/>
      <c r="G1259" s="45"/>
      <c r="H1259" s="45"/>
      <c r="I1259" s="278"/>
      <c r="J1259" s="45"/>
      <c r="K1259" s="66"/>
      <c r="L1259" s="66"/>
    </row>
    <row r="1260" spans="1:12" x14ac:dyDescent="0.2">
      <c r="A1260" s="41"/>
      <c r="B1260" s="2"/>
      <c r="E1260" s="279"/>
      <c r="F1260" s="280"/>
      <c r="G1260" s="45"/>
      <c r="H1260" s="45"/>
      <c r="I1260" s="278"/>
      <c r="J1260" s="45"/>
      <c r="K1260" s="66"/>
      <c r="L1260" s="66"/>
    </row>
    <row r="1261" spans="1:12" x14ac:dyDescent="0.2">
      <c r="A1261" s="41"/>
      <c r="B1261" s="2"/>
      <c r="E1261" s="279"/>
      <c r="F1261" s="280"/>
      <c r="G1261" s="45"/>
      <c r="H1261" s="45"/>
      <c r="I1261" s="278"/>
      <c r="J1261" s="45"/>
      <c r="K1261" s="66"/>
      <c r="L1261" s="66"/>
    </row>
    <row r="1262" spans="1:12" x14ac:dyDescent="0.2">
      <c r="A1262" s="41"/>
      <c r="B1262" s="2"/>
      <c r="E1262" s="279"/>
      <c r="F1262" s="280"/>
      <c r="G1262" s="45"/>
      <c r="H1262" s="45"/>
      <c r="I1262" s="278"/>
      <c r="J1262" s="45"/>
      <c r="K1262" s="66"/>
      <c r="L1262" s="66"/>
    </row>
    <row r="1263" spans="1:12" x14ac:dyDescent="0.2">
      <c r="A1263" s="41"/>
      <c r="B1263" s="2"/>
      <c r="E1263" s="279"/>
      <c r="F1263" s="280"/>
      <c r="G1263" s="45"/>
      <c r="H1263" s="45"/>
      <c r="I1263" s="278"/>
      <c r="J1263" s="45"/>
      <c r="K1263" s="66"/>
      <c r="L1263" s="66"/>
    </row>
    <row r="1264" spans="1:12" x14ac:dyDescent="0.2">
      <c r="A1264" s="41"/>
      <c r="B1264" s="2"/>
      <c r="E1264" s="279"/>
      <c r="F1264" s="280"/>
      <c r="G1264" s="45"/>
      <c r="H1264" s="45"/>
      <c r="I1264" s="278"/>
      <c r="J1264" s="45"/>
      <c r="K1264" s="66"/>
      <c r="L1264" s="66"/>
    </row>
    <row r="1265" spans="1:12" x14ac:dyDescent="0.2">
      <c r="A1265" s="41"/>
      <c r="B1265" s="2"/>
      <c r="E1265" s="279"/>
      <c r="F1265" s="280"/>
      <c r="G1265" s="45"/>
      <c r="H1265" s="45"/>
      <c r="I1265" s="278"/>
      <c r="J1265" s="45"/>
      <c r="K1265" s="66"/>
      <c r="L1265" s="66"/>
    </row>
    <row r="1266" spans="1:12" x14ac:dyDescent="0.2">
      <c r="A1266" s="41"/>
      <c r="B1266" s="2"/>
      <c r="E1266" s="279"/>
      <c r="F1266" s="280"/>
      <c r="G1266" s="45"/>
      <c r="H1266" s="45"/>
      <c r="I1266" s="278"/>
      <c r="J1266" s="45"/>
      <c r="K1266" s="66"/>
      <c r="L1266" s="66"/>
    </row>
    <row r="1267" spans="1:12" x14ac:dyDescent="0.2">
      <c r="A1267" s="41"/>
      <c r="B1267" s="2"/>
      <c r="E1267" s="279"/>
      <c r="F1267" s="280"/>
      <c r="G1267" s="45"/>
      <c r="H1267" s="45"/>
      <c r="I1267" s="278"/>
      <c r="J1267" s="45"/>
      <c r="K1267" s="66"/>
      <c r="L1267" s="66"/>
    </row>
    <row r="1268" spans="1:12" x14ac:dyDescent="0.2">
      <c r="A1268" s="41"/>
      <c r="B1268" s="2"/>
      <c r="E1268" s="279"/>
      <c r="F1268" s="280"/>
      <c r="G1268" s="45"/>
      <c r="H1268" s="45"/>
      <c r="I1268" s="278"/>
      <c r="J1268" s="45"/>
      <c r="K1268" s="66"/>
      <c r="L1268" s="66"/>
    </row>
    <row r="1269" spans="1:12" x14ac:dyDescent="0.2">
      <c r="A1269" s="41"/>
      <c r="B1269" s="2"/>
      <c r="E1269" s="279"/>
      <c r="F1269" s="280"/>
      <c r="G1269" s="45"/>
      <c r="H1269" s="45"/>
      <c r="I1269" s="278"/>
      <c r="J1269" s="45"/>
      <c r="K1269" s="66"/>
      <c r="L1269" s="66"/>
    </row>
    <row r="1270" spans="1:12" x14ac:dyDescent="0.2">
      <c r="A1270" s="41"/>
      <c r="B1270" s="2"/>
      <c r="E1270" s="279"/>
      <c r="F1270" s="280"/>
      <c r="G1270" s="45"/>
      <c r="H1270" s="45"/>
      <c r="I1270" s="278"/>
      <c r="J1270" s="45"/>
      <c r="K1270" s="66"/>
      <c r="L1270" s="66"/>
    </row>
    <row r="1271" spans="1:12" x14ac:dyDescent="0.2">
      <c r="A1271" s="41"/>
      <c r="B1271" s="2"/>
      <c r="E1271" s="279"/>
      <c r="F1271" s="280"/>
      <c r="G1271" s="45"/>
      <c r="H1271" s="45"/>
      <c r="I1271" s="278"/>
      <c r="J1271" s="45"/>
      <c r="K1271" s="66"/>
      <c r="L1271" s="66"/>
    </row>
    <row r="1272" spans="1:12" x14ac:dyDescent="0.2">
      <c r="A1272" s="41"/>
      <c r="B1272" s="2"/>
      <c r="E1272" s="279"/>
      <c r="F1272" s="280"/>
      <c r="G1272" s="45"/>
      <c r="H1272" s="45"/>
      <c r="I1272" s="278"/>
      <c r="J1272" s="45"/>
      <c r="K1272" s="66"/>
      <c r="L1272" s="66"/>
    </row>
    <row r="1273" spans="1:12" x14ac:dyDescent="0.2">
      <c r="A1273" s="41"/>
      <c r="B1273" s="2"/>
      <c r="E1273" s="279"/>
      <c r="F1273" s="280"/>
      <c r="G1273" s="45"/>
      <c r="H1273" s="45"/>
      <c r="I1273" s="278"/>
      <c r="J1273" s="45"/>
      <c r="K1273" s="66"/>
      <c r="L1273" s="66"/>
    </row>
    <row r="1274" spans="1:12" x14ac:dyDescent="0.2">
      <c r="A1274" s="41"/>
      <c r="B1274" s="2"/>
      <c r="E1274" s="279"/>
      <c r="F1274" s="280"/>
      <c r="G1274" s="45"/>
      <c r="H1274" s="45"/>
      <c r="I1274" s="278"/>
      <c r="J1274" s="45"/>
      <c r="K1274" s="66"/>
      <c r="L1274" s="66"/>
    </row>
    <row r="1275" spans="1:12" x14ac:dyDescent="0.2">
      <c r="A1275" s="41"/>
      <c r="B1275" s="2"/>
      <c r="E1275" s="279"/>
      <c r="F1275" s="280"/>
      <c r="G1275" s="45"/>
      <c r="H1275" s="45"/>
      <c r="I1275" s="278"/>
      <c r="J1275" s="45"/>
      <c r="K1275" s="66"/>
      <c r="L1275" s="66"/>
    </row>
    <row r="1276" spans="1:12" x14ac:dyDescent="0.2">
      <c r="A1276" s="41"/>
      <c r="B1276" s="2"/>
      <c r="E1276" s="279"/>
      <c r="F1276" s="280"/>
      <c r="G1276" s="45"/>
      <c r="H1276" s="45"/>
      <c r="I1276" s="278"/>
      <c r="J1276" s="45"/>
      <c r="K1276" s="66"/>
      <c r="L1276" s="66"/>
    </row>
    <row r="1277" spans="1:12" x14ac:dyDescent="0.2">
      <c r="A1277" s="41"/>
      <c r="B1277" s="2"/>
      <c r="E1277" s="279"/>
      <c r="F1277" s="280"/>
      <c r="G1277" s="45"/>
      <c r="H1277" s="45"/>
      <c r="I1277" s="278"/>
      <c r="J1277" s="45"/>
      <c r="K1277" s="66"/>
      <c r="L1277" s="66"/>
    </row>
    <row r="1278" spans="1:12" x14ac:dyDescent="0.2">
      <c r="A1278" s="41"/>
      <c r="B1278" s="2"/>
      <c r="E1278" s="279"/>
      <c r="F1278" s="280"/>
      <c r="G1278" s="45"/>
      <c r="H1278" s="45"/>
      <c r="I1278" s="278"/>
      <c r="J1278" s="45"/>
      <c r="K1278" s="66"/>
      <c r="L1278" s="66"/>
    </row>
    <row r="1279" spans="1:12" x14ac:dyDescent="0.2">
      <c r="A1279" s="41"/>
      <c r="B1279" s="2"/>
      <c r="E1279" s="279"/>
      <c r="F1279" s="280"/>
      <c r="G1279" s="45"/>
      <c r="H1279" s="45"/>
      <c r="I1279" s="278"/>
      <c r="J1279" s="45"/>
      <c r="K1279" s="66"/>
      <c r="L1279" s="66"/>
    </row>
    <row r="1280" spans="1:12" x14ac:dyDescent="0.2">
      <c r="A1280" s="41"/>
      <c r="B1280" s="2"/>
      <c r="E1280" s="279"/>
      <c r="F1280" s="280"/>
      <c r="G1280" s="45"/>
      <c r="H1280" s="45"/>
      <c r="I1280" s="278"/>
      <c r="J1280" s="45"/>
      <c r="K1280" s="66"/>
      <c r="L1280" s="66"/>
    </row>
    <row r="1281" spans="1:12" x14ac:dyDescent="0.2">
      <c r="A1281" s="41"/>
      <c r="B1281" s="2"/>
      <c r="E1281" s="279"/>
      <c r="F1281" s="280"/>
      <c r="G1281" s="45"/>
      <c r="H1281" s="45"/>
      <c r="I1281" s="278"/>
      <c r="J1281" s="45"/>
      <c r="K1281" s="66"/>
      <c r="L1281" s="66"/>
    </row>
    <row r="1282" spans="1:12" x14ac:dyDescent="0.2">
      <c r="A1282" s="41"/>
      <c r="B1282" s="2"/>
      <c r="E1282" s="279"/>
      <c r="F1282" s="280"/>
      <c r="G1282" s="45"/>
      <c r="H1282" s="45"/>
      <c r="I1282" s="278"/>
      <c r="J1282" s="45"/>
      <c r="K1282" s="66"/>
      <c r="L1282" s="66"/>
    </row>
    <row r="1283" spans="1:12" x14ac:dyDescent="0.2">
      <c r="A1283" s="41"/>
      <c r="B1283" s="2"/>
      <c r="E1283" s="279"/>
      <c r="F1283" s="280"/>
      <c r="G1283" s="45"/>
      <c r="H1283" s="45"/>
      <c r="I1283" s="278"/>
      <c r="J1283" s="45"/>
      <c r="K1283" s="66"/>
      <c r="L1283" s="66"/>
    </row>
    <row r="1284" spans="1:12" x14ac:dyDescent="0.2">
      <c r="A1284" s="41"/>
      <c r="B1284" s="2"/>
      <c r="E1284" s="279"/>
      <c r="F1284" s="280"/>
      <c r="G1284" s="45"/>
      <c r="H1284" s="45"/>
      <c r="I1284" s="278"/>
      <c r="J1284" s="45"/>
      <c r="K1284" s="66"/>
      <c r="L1284" s="66"/>
    </row>
    <row r="1285" spans="1:12" x14ac:dyDescent="0.2">
      <c r="A1285" s="41"/>
      <c r="B1285" s="2"/>
      <c r="E1285" s="279"/>
      <c r="F1285" s="280"/>
      <c r="G1285" s="45"/>
      <c r="H1285" s="45"/>
      <c r="I1285" s="278"/>
      <c r="J1285" s="45"/>
      <c r="K1285" s="66"/>
      <c r="L1285" s="66"/>
    </row>
    <row r="1286" spans="1:12" x14ac:dyDescent="0.2">
      <c r="A1286" s="41"/>
      <c r="B1286" s="2"/>
      <c r="E1286" s="279"/>
      <c r="F1286" s="280"/>
      <c r="G1286" s="45"/>
      <c r="H1286" s="45"/>
      <c r="I1286" s="278"/>
      <c r="J1286" s="45"/>
      <c r="K1286" s="66"/>
      <c r="L1286" s="66"/>
    </row>
    <row r="1287" spans="1:12" x14ac:dyDescent="0.2">
      <c r="A1287" s="41"/>
      <c r="B1287" s="2"/>
      <c r="E1287" s="279"/>
      <c r="F1287" s="280"/>
      <c r="G1287" s="45"/>
      <c r="H1287" s="45"/>
      <c r="I1287" s="278"/>
      <c r="J1287" s="45"/>
      <c r="K1287" s="66"/>
      <c r="L1287" s="66"/>
    </row>
    <row r="1288" spans="1:12" x14ac:dyDescent="0.2">
      <c r="A1288" s="41"/>
      <c r="B1288" s="2"/>
      <c r="E1288" s="279"/>
      <c r="F1288" s="280"/>
      <c r="G1288" s="45"/>
      <c r="H1288" s="45"/>
      <c r="I1288" s="278"/>
      <c r="J1288" s="45"/>
      <c r="K1288" s="66"/>
      <c r="L1288" s="66"/>
    </row>
    <row r="1289" spans="1:12" x14ac:dyDescent="0.2">
      <c r="A1289" s="41"/>
      <c r="B1289" s="2"/>
      <c r="E1289" s="279"/>
      <c r="F1289" s="280"/>
      <c r="G1289" s="45"/>
      <c r="H1289" s="45"/>
      <c r="I1289" s="278"/>
      <c r="J1289" s="45"/>
      <c r="K1289" s="66"/>
      <c r="L1289" s="66"/>
    </row>
    <row r="1290" spans="1:12" x14ac:dyDescent="0.2">
      <c r="A1290" s="41"/>
      <c r="B1290" s="2"/>
      <c r="E1290" s="279"/>
      <c r="F1290" s="280"/>
      <c r="G1290" s="45"/>
      <c r="H1290" s="45"/>
      <c r="I1290" s="278"/>
      <c r="J1290" s="45"/>
      <c r="K1290" s="66"/>
      <c r="L1290" s="66"/>
    </row>
    <row r="1291" spans="1:12" x14ac:dyDescent="0.2">
      <c r="A1291" s="41"/>
      <c r="B1291" s="2"/>
      <c r="E1291" s="279"/>
      <c r="F1291" s="280"/>
      <c r="G1291" s="45"/>
      <c r="H1291" s="45"/>
      <c r="I1291" s="278"/>
      <c r="J1291" s="45"/>
      <c r="K1291" s="66"/>
      <c r="L1291" s="66"/>
    </row>
    <row r="1292" spans="1:12" x14ac:dyDescent="0.2">
      <c r="A1292" s="41"/>
      <c r="B1292" s="2"/>
      <c r="E1292" s="279"/>
      <c r="F1292" s="280"/>
      <c r="G1292" s="45"/>
      <c r="H1292" s="45"/>
      <c r="I1292" s="278"/>
      <c r="J1292" s="45"/>
      <c r="K1292" s="66"/>
      <c r="L1292" s="66"/>
    </row>
    <row r="1293" spans="1:12" x14ac:dyDescent="0.2">
      <c r="A1293" s="41"/>
      <c r="B1293" s="2"/>
      <c r="E1293" s="279"/>
      <c r="F1293" s="280"/>
      <c r="G1293" s="45"/>
      <c r="H1293" s="45"/>
      <c r="I1293" s="278"/>
      <c r="J1293" s="45"/>
      <c r="K1293" s="66"/>
      <c r="L1293" s="66"/>
    </row>
    <row r="1294" spans="1:12" x14ac:dyDescent="0.2">
      <c r="A1294" s="41"/>
      <c r="B1294" s="2"/>
      <c r="E1294" s="279"/>
      <c r="F1294" s="280"/>
      <c r="G1294" s="45"/>
      <c r="H1294" s="45"/>
      <c r="I1294" s="278"/>
      <c r="J1294" s="45"/>
      <c r="K1294" s="66"/>
      <c r="L1294" s="66"/>
    </row>
    <row r="1295" spans="1:12" x14ac:dyDescent="0.2">
      <c r="A1295" s="41"/>
      <c r="B1295" s="2"/>
      <c r="E1295" s="279"/>
      <c r="F1295" s="280"/>
      <c r="G1295" s="45"/>
      <c r="H1295" s="45"/>
      <c r="I1295" s="278"/>
      <c r="J1295" s="45"/>
      <c r="K1295" s="66"/>
      <c r="L1295" s="66"/>
    </row>
    <row r="1296" spans="1:12" x14ac:dyDescent="0.2">
      <c r="A1296" s="41"/>
      <c r="B1296" s="2"/>
      <c r="E1296" s="279"/>
      <c r="F1296" s="280"/>
      <c r="G1296" s="45"/>
      <c r="H1296" s="45"/>
      <c r="I1296" s="278"/>
      <c r="J1296" s="45"/>
      <c r="K1296" s="66"/>
      <c r="L1296" s="66"/>
    </row>
    <row r="1297" spans="1:12" x14ac:dyDescent="0.2">
      <c r="A1297" s="41"/>
      <c r="B1297" s="2"/>
      <c r="E1297" s="279"/>
      <c r="F1297" s="280"/>
      <c r="G1297" s="45"/>
      <c r="H1297" s="45"/>
      <c r="I1297" s="278"/>
      <c r="J1297" s="45"/>
      <c r="K1297" s="66"/>
      <c r="L1297" s="66"/>
    </row>
    <row r="1298" spans="1:12" x14ac:dyDescent="0.2">
      <c r="A1298" s="41"/>
      <c r="B1298" s="2"/>
      <c r="E1298" s="279"/>
      <c r="F1298" s="280"/>
      <c r="G1298" s="45"/>
      <c r="H1298" s="45"/>
      <c r="I1298" s="278"/>
      <c r="J1298" s="45"/>
      <c r="K1298" s="66"/>
      <c r="L1298" s="66"/>
    </row>
    <row r="1299" spans="1:12" x14ac:dyDescent="0.2">
      <c r="A1299" s="41"/>
      <c r="B1299" s="2"/>
      <c r="E1299" s="279"/>
      <c r="F1299" s="280"/>
      <c r="G1299" s="45"/>
      <c r="H1299" s="45"/>
      <c r="I1299" s="278"/>
      <c r="J1299" s="45"/>
      <c r="K1299" s="66"/>
      <c r="L1299" s="66"/>
    </row>
    <row r="1300" spans="1:12" x14ac:dyDescent="0.2">
      <c r="A1300" s="41"/>
      <c r="B1300" s="2"/>
      <c r="E1300" s="279"/>
      <c r="F1300" s="280"/>
      <c r="G1300" s="45"/>
      <c r="H1300" s="45"/>
      <c r="I1300" s="278"/>
      <c r="J1300" s="45"/>
      <c r="K1300" s="66"/>
      <c r="L1300" s="66"/>
    </row>
    <row r="1301" spans="1:12" x14ac:dyDescent="0.2">
      <c r="A1301" s="41"/>
      <c r="B1301" s="2"/>
      <c r="E1301" s="279"/>
      <c r="F1301" s="280"/>
      <c r="G1301" s="45"/>
      <c r="H1301" s="45"/>
      <c r="I1301" s="278"/>
      <c r="J1301" s="45"/>
      <c r="K1301" s="66"/>
      <c r="L1301" s="66"/>
    </row>
    <row r="1302" spans="1:12" x14ac:dyDescent="0.2">
      <c r="A1302" s="41"/>
      <c r="B1302" s="2"/>
      <c r="E1302" s="279"/>
      <c r="F1302" s="280"/>
      <c r="G1302" s="45"/>
      <c r="H1302" s="45"/>
      <c r="I1302" s="278"/>
      <c r="J1302" s="45"/>
      <c r="K1302" s="66"/>
      <c r="L1302" s="66"/>
    </row>
    <row r="1303" spans="1:12" x14ac:dyDescent="0.2">
      <c r="A1303" s="41"/>
      <c r="B1303" s="2"/>
      <c r="E1303" s="279"/>
      <c r="F1303" s="280"/>
      <c r="G1303" s="45"/>
      <c r="H1303" s="45"/>
      <c r="I1303" s="278"/>
      <c r="J1303" s="45"/>
      <c r="K1303" s="66"/>
      <c r="L1303" s="66"/>
    </row>
    <row r="1304" spans="1:12" x14ac:dyDescent="0.2">
      <c r="A1304" s="41"/>
      <c r="B1304" s="2"/>
      <c r="E1304" s="279"/>
      <c r="F1304" s="280"/>
      <c r="G1304" s="45"/>
      <c r="H1304" s="45"/>
      <c r="I1304" s="278"/>
      <c r="J1304" s="45"/>
      <c r="K1304" s="66"/>
      <c r="L1304" s="66"/>
    </row>
    <row r="1305" spans="1:12" x14ac:dyDescent="0.2">
      <c r="A1305" s="41"/>
      <c r="B1305" s="2"/>
      <c r="E1305" s="279"/>
      <c r="F1305" s="280"/>
      <c r="G1305" s="45"/>
      <c r="H1305" s="45"/>
      <c r="I1305" s="278"/>
      <c r="J1305" s="45"/>
      <c r="K1305" s="66"/>
      <c r="L1305" s="66"/>
    </row>
    <row r="1306" spans="1:12" x14ac:dyDescent="0.2">
      <c r="A1306" s="41"/>
      <c r="B1306" s="2"/>
      <c r="E1306" s="279"/>
      <c r="F1306" s="280"/>
      <c r="G1306" s="45"/>
      <c r="H1306" s="45"/>
      <c r="I1306" s="278"/>
      <c r="J1306" s="45"/>
      <c r="K1306" s="66"/>
      <c r="L1306" s="66"/>
    </row>
    <row r="1307" spans="1:12" x14ac:dyDescent="0.2">
      <c r="A1307" s="41"/>
      <c r="B1307" s="2"/>
      <c r="E1307" s="279"/>
      <c r="F1307" s="280"/>
      <c r="G1307" s="45"/>
      <c r="H1307" s="45"/>
      <c r="I1307" s="278"/>
      <c r="J1307" s="45"/>
      <c r="K1307" s="66"/>
      <c r="L1307" s="66"/>
    </row>
    <row r="1308" spans="1:12" x14ac:dyDescent="0.2">
      <c r="A1308" s="41"/>
      <c r="B1308" s="2"/>
      <c r="E1308" s="279"/>
      <c r="F1308" s="280"/>
      <c r="G1308" s="45"/>
      <c r="H1308" s="45"/>
      <c r="I1308" s="278"/>
      <c r="J1308" s="45"/>
      <c r="K1308" s="66"/>
      <c r="L1308" s="66"/>
    </row>
    <row r="1309" spans="1:12" x14ac:dyDescent="0.2">
      <c r="A1309" s="41"/>
      <c r="B1309" s="2"/>
      <c r="E1309" s="279"/>
      <c r="F1309" s="280"/>
      <c r="G1309" s="45"/>
      <c r="H1309" s="45"/>
      <c r="I1309" s="278"/>
      <c r="J1309" s="45"/>
      <c r="K1309" s="66"/>
      <c r="L1309" s="66"/>
    </row>
    <row r="1310" spans="1:12" x14ac:dyDescent="0.2">
      <c r="A1310" s="41"/>
      <c r="B1310" s="2"/>
      <c r="E1310" s="279"/>
      <c r="F1310" s="280"/>
      <c r="G1310" s="45"/>
      <c r="H1310" s="45"/>
      <c r="I1310" s="278"/>
      <c r="J1310" s="45"/>
      <c r="K1310" s="66"/>
      <c r="L1310" s="66"/>
    </row>
    <row r="1311" spans="1:12" x14ac:dyDescent="0.2">
      <c r="A1311" s="41"/>
      <c r="B1311" s="2"/>
      <c r="E1311" s="279"/>
      <c r="F1311" s="280"/>
      <c r="G1311" s="45"/>
      <c r="H1311" s="45"/>
      <c r="I1311" s="278"/>
      <c r="J1311" s="45"/>
      <c r="K1311" s="66"/>
      <c r="L1311" s="66"/>
    </row>
    <row r="1312" spans="1:12" x14ac:dyDescent="0.2">
      <c r="A1312" s="41"/>
      <c r="B1312" s="2"/>
      <c r="E1312" s="279"/>
      <c r="F1312" s="280"/>
      <c r="G1312" s="45"/>
      <c r="H1312" s="45"/>
      <c r="I1312" s="278"/>
      <c r="J1312" s="45"/>
      <c r="K1312" s="66"/>
      <c r="L1312" s="66"/>
    </row>
    <row r="1313" spans="1:12" x14ac:dyDescent="0.2">
      <c r="A1313" s="41"/>
      <c r="B1313" s="2"/>
      <c r="E1313" s="279"/>
      <c r="F1313" s="280"/>
      <c r="G1313" s="45"/>
      <c r="H1313" s="45"/>
      <c r="I1313" s="278"/>
      <c r="J1313" s="45"/>
      <c r="K1313" s="66"/>
      <c r="L1313" s="66"/>
    </row>
    <row r="1314" spans="1:12" x14ac:dyDescent="0.2">
      <c r="A1314" s="41"/>
      <c r="B1314" s="2"/>
      <c r="E1314" s="279"/>
      <c r="F1314" s="280"/>
      <c r="G1314" s="45"/>
      <c r="H1314" s="45"/>
      <c r="I1314" s="278"/>
      <c r="J1314" s="45"/>
      <c r="K1314" s="66"/>
      <c r="L1314" s="66"/>
    </row>
    <row r="1315" spans="1:12" x14ac:dyDescent="0.2">
      <c r="A1315" s="41"/>
      <c r="B1315" s="2"/>
      <c r="E1315" s="279"/>
      <c r="F1315" s="280"/>
      <c r="G1315" s="45"/>
      <c r="H1315" s="45"/>
      <c r="I1315" s="278"/>
      <c r="J1315" s="45"/>
      <c r="K1315" s="66"/>
      <c r="L1315" s="66"/>
    </row>
    <row r="1316" spans="1:12" x14ac:dyDescent="0.2">
      <c r="A1316" s="41"/>
      <c r="B1316" s="2"/>
      <c r="E1316" s="279"/>
      <c r="F1316" s="280"/>
      <c r="G1316" s="45"/>
      <c r="H1316" s="45"/>
      <c r="I1316" s="278"/>
      <c r="J1316" s="45"/>
      <c r="K1316" s="66"/>
      <c r="L1316" s="66"/>
    </row>
    <row r="1317" spans="1:12" x14ac:dyDescent="0.2">
      <c r="A1317" s="41"/>
      <c r="B1317" s="2"/>
      <c r="E1317" s="279"/>
      <c r="F1317" s="280"/>
      <c r="G1317" s="45"/>
      <c r="H1317" s="45"/>
      <c r="I1317" s="278"/>
      <c r="J1317" s="45"/>
      <c r="K1317" s="66"/>
      <c r="L1317" s="66"/>
    </row>
    <row r="1318" spans="1:12" x14ac:dyDescent="0.2">
      <c r="A1318" s="41"/>
      <c r="B1318" s="2"/>
      <c r="E1318" s="279"/>
      <c r="F1318" s="280"/>
      <c r="G1318" s="45"/>
      <c r="H1318" s="45"/>
      <c r="I1318" s="278"/>
      <c r="J1318" s="45"/>
      <c r="K1318" s="66"/>
      <c r="L1318" s="66"/>
    </row>
    <row r="1319" spans="1:12" x14ac:dyDescent="0.2">
      <c r="A1319" s="41"/>
      <c r="B1319" s="2"/>
      <c r="E1319" s="279"/>
      <c r="F1319" s="280"/>
      <c r="G1319" s="45"/>
      <c r="H1319" s="45"/>
      <c r="I1319" s="278"/>
      <c r="J1319" s="45"/>
      <c r="K1319" s="66"/>
      <c r="L1319" s="66"/>
    </row>
    <row r="1320" spans="1:12" x14ac:dyDescent="0.2">
      <c r="A1320" s="41"/>
      <c r="B1320" s="2"/>
      <c r="E1320" s="279"/>
      <c r="F1320" s="280"/>
      <c r="G1320" s="45"/>
      <c r="H1320" s="45"/>
      <c r="I1320" s="278"/>
      <c r="J1320" s="45"/>
      <c r="K1320" s="66"/>
      <c r="L1320" s="66"/>
    </row>
    <row r="1321" spans="1:12" x14ac:dyDescent="0.2">
      <c r="A1321" s="41"/>
      <c r="B1321" s="2"/>
      <c r="E1321" s="279"/>
      <c r="F1321" s="280"/>
      <c r="G1321" s="45"/>
      <c r="H1321" s="45"/>
      <c r="I1321" s="278"/>
      <c r="J1321" s="45"/>
      <c r="K1321" s="66"/>
      <c r="L1321" s="66"/>
    </row>
    <row r="1322" spans="1:12" x14ac:dyDescent="0.2">
      <c r="A1322" s="41"/>
      <c r="B1322" s="2"/>
      <c r="E1322" s="279"/>
      <c r="F1322" s="280"/>
      <c r="G1322" s="45"/>
      <c r="H1322" s="45"/>
      <c r="I1322" s="278"/>
      <c r="J1322" s="45"/>
      <c r="K1322" s="66"/>
      <c r="L1322" s="66"/>
    </row>
    <row r="1323" spans="1:12" x14ac:dyDescent="0.2">
      <c r="A1323" s="41"/>
      <c r="B1323" s="2"/>
      <c r="E1323" s="279"/>
      <c r="F1323" s="280"/>
      <c r="G1323" s="45"/>
      <c r="H1323" s="45"/>
      <c r="I1323" s="278"/>
      <c r="J1323" s="45"/>
      <c r="K1323" s="66"/>
      <c r="L1323" s="66"/>
    </row>
    <row r="1324" spans="1:12" x14ac:dyDescent="0.2">
      <c r="A1324" s="41"/>
      <c r="B1324" s="2"/>
      <c r="E1324" s="279"/>
      <c r="F1324" s="280"/>
      <c r="G1324" s="45"/>
      <c r="H1324" s="45"/>
      <c r="I1324" s="278"/>
      <c r="J1324" s="45"/>
      <c r="K1324" s="66"/>
      <c r="L1324" s="66"/>
    </row>
    <row r="1325" spans="1:12" x14ac:dyDescent="0.2">
      <c r="A1325" s="41"/>
      <c r="B1325" s="2"/>
      <c r="E1325" s="279"/>
      <c r="F1325" s="280"/>
      <c r="G1325" s="45"/>
      <c r="H1325" s="45"/>
      <c r="I1325" s="278"/>
      <c r="J1325" s="45"/>
      <c r="K1325" s="66"/>
      <c r="L1325" s="66"/>
    </row>
    <row r="1326" spans="1:12" x14ac:dyDescent="0.2">
      <c r="A1326" s="41"/>
      <c r="B1326" s="2"/>
      <c r="E1326" s="279"/>
      <c r="F1326" s="280"/>
      <c r="G1326" s="45"/>
      <c r="H1326" s="45"/>
      <c r="I1326" s="278"/>
      <c r="J1326" s="45"/>
      <c r="K1326" s="66"/>
      <c r="L1326" s="66"/>
    </row>
    <row r="1327" spans="1:12" x14ac:dyDescent="0.2">
      <c r="A1327" s="41"/>
      <c r="B1327" s="2"/>
      <c r="E1327" s="279"/>
      <c r="F1327" s="280"/>
      <c r="G1327" s="45"/>
      <c r="H1327" s="45"/>
      <c r="I1327" s="278"/>
      <c r="J1327" s="45"/>
      <c r="K1327" s="66"/>
      <c r="L1327" s="66"/>
    </row>
    <row r="1328" spans="1:12" x14ac:dyDescent="0.2">
      <c r="A1328" s="41"/>
      <c r="B1328" s="2"/>
      <c r="E1328" s="279"/>
      <c r="F1328" s="280"/>
      <c r="G1328" s="45"/>
      <c r="H1328" s="45"/>
      <c r="I1328" s="278"/>
      <c r="J1328" s="45"/>
      <c r="K1328" s="66"/>
      <c r="L1328" s="66"/>
    </row>
    <row r="1329" spans="1:12" x14ac:dyDescent="0.2">
      <c r="A1329" s="41"/>
      <c r="B1329" s="2"/>
      <c r="E1329" s="279"/>
      <c r="F1329" s="280"/>
      <c r="G1329" s="45"/>
      <c r="H1329" s="45"/>
      <c r="I1329" s="278"/>
      <c r="J1329" s="45"/>
      <c r="K1329" s="66"/>
      <c r="L1329" s="66"/>
    </row>
    <row r="1330" spans="1:12" x14ac:dyDescent="0.2">
      <c r="A1330" s="41"/>
      <c r="B1330" s="2"/>
      <c r="E1330" s="279"/>
      <c r="F1330" s="280"/>
      <c r="G1330" s="45"/>
      <c r="H1330" s="45"/>
      <c r="I1330" s="278"/>
      <c r="J1330" s="45"/>
      <c r="K1330" s="66"/>
      <c r="L1330" s="66"/>
    </row>
    <row r="1331" spans="1:12" x14ac:dyDescent="0.2">
      <c r="A1331" s="41"/>
      <c r="B1331" s="2"/>
      <c r="E1331" s="279"/>
      <c r="F1331" s="280"/>
      <c r="G1331" s="45"/>
      <c r="H1331" s="45"/>
      <c r="I1331" s="278"/>
      <c r="J1331" s="45"/>
      <c r="K1331" s="66"/>
      <c r="L1331" s="66"/>
    </row>
    <row r="1332" spans="1:12" x14ac:dyDescent="0.2">
      <c r="A1332" s="41"/>
      <c r="B1332" s="2"/>
      <c r="E1332" s="279"/>
      <c r="F1332" s="280"/>
      <c r="G1332" s="45"/>
      <c r="H1332" s="45"/>
      <c r="I1332" s="278"/>
      <c r="J1332" s="45"/>
      <c r="K1332" s="66"/>
      <c r="L1332" s="66"/>
    </row>
    <row r="1333" spans="1:12" x14ac:dyDescent="0.2">
      <c r="A1333" s="41"/>
      <c r="B1333" s="2"/>
      <c r="E1333" s="279"/>
      <c r="F1333" s="280"/>
      <c r="G1333" s="45"/>
      <c r="H1333" s="45"/>
      <c r="I1333" s="278"/>
      <c r="J1333" s="45"/>
      <c r="K1333" s="66"/>
      <c r="L1333" s="66"/>
    </row>
    <row r="1334" spans="1:12" x14ac:dyDescent="0.2">
      <c r="A1334" s="41"/>
      <c r="B1334" s="2"/>
      <c r="E1334" s="279"/>
      <c r="F1334" s="280"/>
      <c r="G1334" s="45"/>
      <c r="H1334" s="45"/>
      <c r="I1334" s="278"/>
      <c r="J1334" s="45"/>
      <c r="K1334" s="66"/>
      <c r="L1334" s="66"/>
    </row>
    <row r="1335" spans="1:12" x14ac:dyDescent="0.2">
      <c r="A1335" s="41"/>
      <c r="B1335" s="2"/>
      <c r="E1335" s="279"/>
      <c r="F1335" s="280"/>
      <c r="G1335" s="45"/>
      <c r="H1335" s="45"/>
      <c r="I1335" s="278"/>
      <c r="J1335" s="45"/>
      <c r="K1335" s="66"/>
      <c r="L1335" s="66"/>
    </row>
    <row r="1336" spans="1:12" x14ac:dyDescent="0.2">
      <c r="A1336" s="41"/>
      <c r="B1336" s="2"/>
      <c r="E1336" s="279"/>
      <c r="F1336" s="280"/>
      <c r="G1336" s="45"/>
      <c r="H1336" s="45"/>
      <c r="I1336" s="278"/>
      <c r="J1336" s="45"/>
      <c r="K1336" s="66"/>
      <c r="L1336" s="66"/>
    </row>
    <row r="1337" spans="1:12" x14ac:dyDescent="0.2">
      <c r="A1337" s="41"/>
      <c r="B1337" s="2"/>
      <c r="E1337" s="279"/>
      <c r="F1337" s="280"/>
      <c r="G1337" s="45"/>
      <c r="H1337" s="45"/>
      <c r="I1337" s="278"/>
      <c r="J1337" s="45"/>
      <c r="K1337" s="66"/>
      <c r="L1337" s="66"/>
    </row>
    <row r="1338" spans="1:12" x14ac:dyDescent="0.2">
      <c r="A1338" s="41"/>
      <c r="B1338" s="2"/>
      <c r="E1338" s="279"/>
      <c r="F1338" s="280"/>
      <c r="G1338" s="45"/>
      <c r="H1338" s="45"/>
      <c r="I1338" s="278"/>
      <c r="J1338" s="45"/>
      <c r="K1338" s="66"/>
      <c r="L1338" s="66"/>
    </row>
    <row r="1339" spans="1:12" x14ac:dyDescent="0.2">
      <c r="A1339" s="41"/>
      <c r="B1339" s="2"/>
      <c r="E1339" s="279"/>
      <c r="F1339" s="280"/>
      <c r="G1339" s="45"/>
      <c r="H1339" s="45"/>
      <c r="I1339" s="278"/>
      <c r="J1339" s="45"/>
      <c r="K1339" s="66"/>
      <c r="L1339" s="66"/>
    </row>
    <row r="1340" spans="1:12" x14ac:dyDescent="0.2">
      <c r="A1340" s="41"/>
      <c r="B1340" s="2"/>
      <c r="E1340" s="279"/>
      <c r="F1340" s="280"/>
      <c r="G1340" s="45"/>
      <c r="H1340" s="45"/>
      <c r="I1340" s="278"/>
      <c r="J1340" s="45"/>
      <c r="K1340" s="66"/>
      <c r="L1340" s="66"/>
    </row>
    <row r="1341" spans="1:12" x14ac:dyDescent="0.2">
      <c r="A1341" s="41"/>
      <c r="B1341" s="2"/>
      <c r="E1341" s="279"/>
      <c r="F1341" s="280"/>
      <c r="G1341" s="45"/>
      <c r="H1341" s="45"/>
      <c r="I1341" s="278"/>
      <c r="J1341" s="45"/>
      <c r="K1341" s="66"/>
      <c r="L1341" s="66"/>
    </row>
    <row r="1342" spans="1:12" x14ac:dyDescent="0.2">
      <c r="A1342" s="41"/>
      <c r="B1342" s="2"/>
      <c r="E1342" s="279"/>
      <c r="F1342" s="280"/>
      <c r="G1342" s="45"/>
      <c r="H1342" s="45"/>
      <c r="I1342" s="278"/>
      <c r="J1342" s="45"/>
      <c r="K1342" s="66"/>
      <c r="L1342" s="66"/>
    </row>
    <row r="1343" spans="1:12" x14ac:dyDescent="0.2">
      <c r="A1343" s="41"/>
      <c r="B1343" s="2"/>
      <c r="E1343" s="279"/>
      <c r="F1343" s="280"/>
      <c r="G1343" s="45"/>
      <c r="H1343" s="45"/>
      <c r="I1343" s="278"/>
      <c r="J1343" s="45"/>
      <c r="K1343" s="66"/>
      <c r="L1343" s="66"/>
    </row>
    <row r="1344" spans="1:12" x14ac:dyDescent="0.2">
      <c r="A1344" s="41"/>
      <c r="B1344" s="2"/>
      <c r="E1344" s="279"/>
      <c r="F1344" s="280"/>
      <c r="G1344" s="45"/>
      <c r="H1344" s="45"/>
      <c r="I1344" s="278"/>
      <c r="J1344" s="45"/>
      <c r="K1344" s="66"/>
      <c r="L1344" s="66"/>
    </row>
    <row r="1345" spans="1:12" x14ac:dyDescent="0.2">
      <c r="A1345" s="41"/>
      <c r="B1345" s="2"/>
      <c r="E1345" s="279"/>
      <c r="F1345" s="280"/>
      <c r="G1345" s="45"/>
      <c r="H1345" s="45"/>
      <c r="I1345" s="278"/>
      <c r="J1345" s="45"/>
      <c r="K1345" s="66"/>
      <c r="L1345" s="66"/>
    </row>
    <row r="1346" spans="1:12" x14ac:dyDescent="0.2">
      <c r="A1346" s="41"/>
      <c r="B1346" s="2"/>
      <c r="E1346" s="279"/>
      <c r="F1346" s="280"/>
      <c r="G1346" s="45"/>
      <c r="H1346" s="45"/>
      <c r="I1346" s="278"/>
      <c r="J1346" s="45"/>
      <c r="K1346" s="66"/>
      <c r="L1346" s="66"/>
    </row>
    <row r="1347" spans="1:12" x14ac:dyDescent="0.2">
      <c r="A1347" s="41"/>
      <c r="B1347" s="2"/>
      <c r="E1347" s="279"/>
      <c r="F1347" s="280"/>
      <c r="G1347" s="45"/>
      <c r="H1347" s="45"/>
      <c r="I1347" s="278"/>
      <c r="J1347" s="45"/>
      <c r="K1347" s="66"/>
      <c r="L1347" s="66"/>
    </row>
    <row r="1348" spans="1:12" x14ac:dyDescent="0.2">
      <c r="A1348" s="41"/>
      <c r="B1348" s="2"/>
      <c r="E1348" s="279"/>
      <c r="F1348" s="280"/>
      <c r="G1348" s="45"/>
      <c r="H1348" s="45"/>
      <c r="I1348" s="278"/>
      <c r="J1348" s="45"/>
      <c r="K1348" s="66"/>
      <c r="L1348" s="66"/>
    </row>
    <row r="1349" spans="1:12" x14ac:dyDescent="0.2">
      <c r="A1349" s="41"/>
      <c r="B1349" s="2"/>
      <c r="E1349" s="279"/>
      <c r="F1349" s="280"/>
      <c r="G1349" s="45"/>
      <c r="H1349" s="45"/>
      <c r="I1349" s="278"/>
      <c r="J1349" s="45"/>
      <c r="K1349" s="66"/>
      <c r="L1349" s="66"/>
    </row>
    <row r="1350" spans="1:12" x14ac:dyDescent="0.2">
      <c r="A1350" s="41"/>
      <c r="B1350" s="2"/>
      <c r="E1350" s="279"/>
      <c r="F1350" s="280"/>
      <c r="G1350" s="45"/>
      <c r="H1350" s="45"/>
      <c r="I1350" s="278"/>
      <c r="J1350" s="45"/>
      <c r="K1350" s="66"/>
      <c r="L1350" s="66"/>
    </row>
    <row r="1351" spans="1:12" x14ac:dyDescent="0.2">
      <c r="A1351" s="41"/>
      <c r="B1351" s="2"/>
      <c r="E1351" s="279"/>
      <c r="F1351" s="280"/>
      <c r="G1351" s="45"/>
      <c r="H1351" s="45"/>
      <c r="I1351" s="278"/>
      <c r="J1351" s="45"/>
      <c r="K1351" s="66"/>
      <c r="L1351" s="66"/>
    </row>
    <row r="1352" spans="1:12" x14ac:dyDescent="0.2">
      <c r="A1352" s="41"/>
      <c r="B1352" s="2"/>
      <c r="E1352" s="279"/>
      <c r="F1352" s="280"/>
      <c r="G1352" s="45"/>
      <c r="H1352" s="45"/>
      <c r="I1352" s="278"/>
      <c r="J1352" s="45"/>
      <c r="K1352" s="66"/>
      <c r="L1352" s="66"/>
    </row>
    <row r="1353" spans="1:12" x14ac:dyDescent="0.2">
      <c r="A1353" s="41"/>
      <c r="B1353" s="2"/>
      <c r="E1353" s="279"/>
      <c r="F1353" s="280"/>
      <c r="G1353" s="45"/>
      <c r="H1353" s="45"/>
      <c r="I1353" s="278"/>
      <c r="J1353" s="45"/>
      <c r="K1353" s="66"/>
      <c r="L1353" s="66"/>
    </row>
    <row r="1354" spans="1:12" x14ac:dyDescent="0.2">
      <c r="A1354" s="41"/>
      <c r="B1354" s="2"/>
      <c r="E1354" s="279"/>
      <c r="F1354" s="280"/>
      <c r="G1354" s="45"/>
      <c r="H1354" s="45"/>
      <c r="I1354" s="278"/>
      <c r="J1354" s="45"/>
      <c r="K1354" s="66"/>
      <c r="L1354" s="66"/>
    </row>
    <row r="1355" spans="1:12" x14ac:dyDescent="0.2">
      <c r="A1355" s="41"/>
      <c r="B1355" s="2"/>
      <c r="E1355" s="279"/>
      <c r="F1355" s="280"/>
      <c r="G1355" s="45"/>
      <c r="H1355" s="45"/>
      <c r="I1355" s="278"/>
      <c r="J1355" s="45"/>
      <c r="K1355" s="66"/>
      <c r="L1355" s="66"/>
    </row>
    <row r="1356" spans="1:12" x14ac:dyDescent="0.2">
      <c r="A1356" s="41"/>
      <c r="B1356" s="2"/>
      <c r="E1356" s="279"/>
      <c r="F1356" s="280"/>
      <c r="G1356" s="45"/>
      <c r="H1356" s="45"/>
      <c r="I1356" s="278"/>
      <c r="J1356" s="45"/>
      <c r="K1356" s="66"/>
      <c r="L1356" s="66"/>
    </row>
    <row r="1357" spans="1:12" x14ac:dyDescent="0.2">
      <c r="A1357" s="41"/>
      <c r="B1357" s="2"/>
      <c r="E1357" s="279"/>
      <c r="F1357" s="280"/>
      <c r="G1357" s="45"/>
      <c r="H1357" s="45"/>
      <c r="I1357" s="278"/>
      <c r="J1357" s="45"/>
      <c r="K1357" s="66"/>
      <c r="L1357" s="66"/>
    </row>
    <row r="1358" spans="1:12" x14ac:dyDescent="0.2">
      <c r="A1358" s="41"/>
      <c r="B1358" s="2"/>
      <c r="E1358" s="279"/>
      <c r="F1358" s="280"/>
      <c r="G1358" s="45"/>
      <c r="H1358" s="45"/>
      <c r="I1358" s="278"/>
      <c r="J1358" s="45"/>
      <c r="K1358" s="66"/>
      <c r="L1358" s="66"/>
    </row>
    <row r="1359" spans="1:12" x14ac:dyDescent="0.2">
      <c r="A1359" s="41"/>
      <c r="B1359" s="2"/>
      <c r="E1359" s="279"/>
      <c r="F1359" s="280"/>
      <c r="G1359" s="45"/>
      <c r="H1359" s="45"/>
      <c r="I1359" s="278"/>
      <c r="J1359" s="45"/>
      <c r="K1359" s="66"/>
      <c r="L1359" s="66"/>
    </row>
    <row r="1360" spans="1:12" x14ac:dyDescent="0.2">
      <c r="A1360" s="41"/>
      <c r="B1360" s="2"/>
      <c r="E1360" s="279"/>
      <c r="F1360" s="280"/>
      <c r="G1360" s="45"/>
      <c r="H1360" s="45"/>
      <c r="I1360" s="278"/>
      <c r="J1360" s="45"/>
      <c r="K1360" s="66"/>
      <c r="L1360" s="66"/>
    </row>
    <row r="1361" spans="1:12" x14ac:dyDescent="0.2">
      <c r="A1361" s="41"/>
      <c r="B1361" s="2"/>
      <c r="E1361" s="279"/>
      <c r="F1361" s="280"/>
      <c r="G1361" s="45"/>
      <c r="H1361" s="45"/>
      <c r="I1361" s="278"/>
      <c r="J1361" s="45"/>
      <c r="K1361" s="66"/>
      <c r="L1361" s="66"/>
    </row>
    <row r="1362" spans="1:12" x14ac:dyDescent="0.2">
      <c r="A1362" s="41"/>
      <c r="B1362" s="2"/>
      <c r="E1362" s="279"/>
      <c r="F1362" s="280"/>
      <c r="G1362" s="45"/>
      <c r="H1362" s="45"/>
      <c r="I1362" s="278"/>
      <c r="J1362" s="45"/>
      <c r="K1362" s="66"/>
      <c r="L1362" s="66"/>
    </row>
    <row r="1363" spans="1:12" x14ac:dyDescent="0.2">
      <c r="A1363" s="41"/>
      <c r="B1363" s="2"/>
      <c r="E1363" s="279"/>
      <c r="F1363" s="280"/>
      <c r="G1363" s="45"/>
      <c r="H1363" s="45"/>
      <c r="I1363" s="278"/>
      <c r="J1363" s="45"/>
      <c r="K1363" s="66"/>
      <c r="L1363" s="66"/>
    </row>
    <row r="1364" spans="1:12" x14ac:dyDescent="0.2">
      <c r="A1364" s="41"/>
      <c r="B1364" s="2"/>
      <c r="E1364" s="279"/>
      <c r="F1364" s="280"/>
      <c r="G1364" s="45"/>
      <c r="H1364" s="45"/>
      <c r="I1364" s="278"/>
      <c r="J1364" s="45"/>
      <c r="K1364" s="66"/>
      <c r="L1364" s="66"/>
    </row>
    <row r="1365" spans="1:12" x14ac:dyDescent="0.2">
      <c r="A1365" s="41"/>
      <c r="B1365" s="2"/>
      <c r="E1365" s="279"/>
      <c r="F1365" s="280"/>
      <c r="G1365" s="45"/>
      <c r="H1365" s="45"/>
      <c r="I1365" s="278"/>
      <c r="J1365" s="45"/>
      <c r="K1365" s="66"/>
      <c r="L1365" s="66"/>
    </row>
    <row r="1366" spans="1:12" x14ac:dyDescent="0.2">
      <c r="A1366" s="41"/>
      <c r="B1366" s="2"/>
      <c r="E1366" s="279"/>
      <c r="F1366" s="280"/>
      <c r="G1366" s="45"/>
      <c r="H1366" s="45"/>
      <c r="I1366" s="278"/>
      <c r="J1366" s="45"/>
      <c r="K1366" s="66"/>
      <c r="L1366" s="66"/>
    </row>
    <row r="1367" spans="1:12" x14ac:dyDescent="0.2">
      <c r="A1367" s="41"/>
      <c r="B1367" s="2"/>
      <c r="E1367" s="279"/>
      <c r="F1367" s="280"/>
      <c r="G1367" s="45"/>
      <c r="H1367" s="45"/>
      <c r="I1367" s="278"/>
      <c r="J1367" s="45"/>
      <c r="K1367" s="66"/>
      <c r="L1367" s="66"/>
    </row>
    <row r="1368" spans="1:12" x14ac:dyDescent="0.2">
      <c r="A1368" s="41"/>
      <c r="B1368" s="2"/>
      <c r="E1368" s="279"/>
      <c r="F1368" s="280"/>
      <c r="G1368" s="45"/>
      <c r="H1368" s="45"/>
      <c r="I1368" s="278"/>
      <c r="J1368" s="45"/>
      <c r="K1368" s="66"/>
      <c r="L1368" s="66"/>
    </row>
    <row r="1369" spans="1:12" x14ac:dyDescent="0.2">
      <c r="A1369" s="41"/>
      <c r="B1369" s="2"/>
      <c r="E1369" s="279"/>
      <c r="F1369" s="280"/>
      <c r="G1369" s="45"/>
      <c r="H1369" s="45"/>
      <c r="I1369" s="278"/>
      <c r="J1369" s="45"/>
      <c r="K1369" s="66"/>
      <c r="L1369" s="66"/>
    </row>
    <row r="1370" spans="1:12" x14ac:dyDescent="0.2">
      <c r="A1370" s="41"/>
      <c r="B1370" s="2"/>
      <c r="E1370" s="279"/>
      <c r="F1370" s="280"/>
      <c r="G1370" s="45"/>
      <c r="H1370" s="45"/>
      <c r="I1370" s="278"/>
      <c r="J1370" s="45"/>
      <c r="K1370" s="66"/>
      <c r="L1370" s="66"/>
    </row>
    <row r="1371" spans="1:12" x14ac:dyDescent="0.2">
      <c r="A1371" s="41"/>
      <c r="B1371" s="2"/>
      <c r="E1371" s="279"/>
      <c r="F1371" s="280"/>
      <c r="G1371" s="45"/>
      <c r="H1371" s="45"/>
      <c r="I1371" s="278"/>
      <c r="J1371" s="45"/>
      <c r="K1371" s="66"/>
      <c r="L1371" s="66"/>
    </row>
    <row r="1372" spans="1:12" x14ac:dyDescent="0.2">
      <c r="A1372" s="41"/>
      <c r="B1372" s="2"/>
      <c r="E1372" s="279"/>
      <c r="F1372" s="280"/>
      <c r="G1372" s="45"/>
      <c r="H1372" s="45"/>
      <c r="I1372" s="278"/>
      <c r="J1372" s="45"/>
      <c r="K1372" s="66"/>
      <c r="L1372" s="66"/>
    </row>
    <row r="1373" spans="1:12" x14ac:dyDescent="0.2">
      <c r="A1373" s="41"/>
      <c r="B1373" s="2"/>
      <c r="E1373" s="279"/>
      <c r="F1373" s="280"/>
      <c r="G1373" s="45"/>
      <c r="H1373" s="45"/>
      <c r="I1373" s="278"/>
      <c r="J1373" s="45"/>
      <c r="K1373" s="66"/>
      <c r="L1373" s="66"/>
    </row>
    <row r="1374" spans="1:12" x14ac:dyDescent="0.2">
      <c r="A1374" s="41"/>
      <c r="B1374" s="2"/>
      <c r="E1374" s="279"/>
      <c r="F1374" s="280"/>
      <c r="G1374" s="45"/>
      <c r="H1374" s="45"/>
      <c r="I1374" s="278"/>
      <c r="J1374" s="45"/>
      <c r="K1374" s="66"/>
      <c r="L1374" s="66"/>
    </row>
    <row r="1375" spans="1:12" x14ac:dyDescent="0.2">
      <c r="A1375" s="41"/>
      <c r="B1375" s="2"/>
      <c r="E1375" s="279"/>
      <c r="F1375" s="280"/>
      <c r="G1375" s="45"/>
      <c r="H1375" s="45"/>
      <c r="I1375" s="278"/>
      <c r="J1375" s="45"/>
      <c r="K1375" s="66"/>
      <c r="L1375" s="66"/>
    </row>
    <row r="1376" spans="1:12" x14ac:dyDescent="0.2">
      <c r="A1376" s="41"/>
      <c r="B1376" s="2"/>
      <c r="E1376" s="279"/>
      <c r="F1376" s="280"/>
      <c r="G1376" s="45"/>
      <c r="H1376" s="45"/>
      <c r="I1376" s="278"/>
      <c r="J1376" s="45"/>
      <c r="K1376" s="66"/>
      <c r="L1376" s="66"/>
    </row>
    <row r="1377" spans="1:12" x14ac:dyDescent="0.2">
      <c r="A1377" s="41"/>
      <c r="B1377" s="2"/>
      <c r="E1377" s="279"/>
      <c r="F1377" s="280"/>
      <c r="G1377" s="45"/>
      <c r="H1377" s="45"/>
      <c r="I1377" s="278"/>
      <c r="J1377" s="45"/>
      <c r="K1377" s="66"/>
      <c r="L1377" s="66"/>
    </row>
    <row r="1378" spans="1:12" x14ac:dyDescent="0.2">
      <c r="A1378" s="41"/>
      <c r="B1378" s="2"/>
      <c r="E1378" s="279"/>
      <c r="F1378" s="280"/>
      <c r="G1378" s="45"/>
      <c r="H1378" s="45"/>
      <c r="I1378" s="278"/>
      <c r="J1378" s="45"/>
      <c r="K1378" s="66"/>
      <c r="L1378" s="66"/>
    </row>
    <row r="1379" spans="1:12" x14ac:dyDescent="0.2">
      <c r="A1379" s="41"/>
      <c r="B1379" s="2"/>
      <c r="E1379" s="279"/>
      <c r="F1379" s="280"/>
      <c r="G1379" s="45"/>
      <c r="H1379" s="45"/>
      <c r="I1379" s="278"/>
      <c r="J1379" s="45"/>
      <c r="K1379" s="66"/>
      <c r="L1379" s="66"/>
    </row>
    <row r="1380" spans="1:12" x14ac:dyDescent="0.2">
      <c r="A1380" s="41"/>
      <c r="B1380" s="2"/>
      <c r="E1380" s="279"/>
      <c r="F1380" s="280"/>
      <c r="G1380" s="45"/>
      <c r="H1380" s="45"/>
      <c r="I1380" s="278"/>
      <c r="J1380" s="45"/>
      <c r="K1380" s="66"/>
      <c r="L1380" s="66"/>
    </row>
    <row r="1381" spans="1:12" x14ac:dyDescent="0.2">
      <c r="A1381" s="41"/>
      <c r="B1381" s="2"/>
      <c r="E1381" s="279"/>
      <c r="F1381" s="280"/>
      <c r="G1381" s="45"/>
      <c r="H1381" s="45"/>
      <c r="I1381" s="278"/>
      <c r="J1381" s="45"/>
      <c r="K1381" s="66"/>
      <c r="L1381" s="66"/>
    </row>
    <row r="1382" spans="1:12" x14ac:dyDescent="0.2">
      <c r="A1382" s="41"/>
      <c r="B1382" s="2"/>
      <c r="E1382" s="279"/>
      <c r="F1382" s="280"/>
      <c r="G1382" s="45"/>
      <c r="H1382" s="45"/>
      <c r="I1382" s="278"/>
      <c r="J1382" s="45"/>
      <c r="K1382" s="66"/>
      <c r="L1382" s="66"/>
    </row>
    <row r="1383" spans="1:12" x14ac:dyDescent="0.2">
      <c r="A1383" s="41"/>
      <c r="B1383" s="2"/>
      <c r="E1383" s="279"/>
      <c r="F1383" s="280"/>
      <c r="G1383" s="45"/>
      <c r="H1383" s="45"/>
      <c r="I1383" s="278"/>
      <c r="J1383" s="45"/>
      <c r="K1383" s="66"/>
      <c r="L1383" s="66"/>
    </row>
    <row r="1384" spans="1:12" x14ac:dyDescent="0.2">
      <c r="A1384" s="41"/>
      <c r="B1384" s="2"/>
      <c r="E1384" s="279"/>
      <c r="F1384" s="280"/>
      <c r="G1384" s="45"/>
      <c r="H1384" s="45"/>
      <c r="I1384" s="278"/>
      <c r="J1384" s="45"/>
      <c r="K1384" s="66"/>
      <c r="L1384" s="66"/>
    </row>
    <row r="1385" spans="1:12" x14ac:dyDescent="0.2">
      <c r="A1385" s="41"/>
      <c r="B1385" s="2"/>
      <c r="E1385" s="279"/>
      <c r="F1385" s="280"/>
      <c r="G1385" s="45"/>
      <c r="H1385" s="45"/>
      <c r="I1385" s="278"/>
      <c r="J1385" s="45"/>
      <c r="K1385" s="66"/>
      <c r="L1385" s="66"/>
    </row>
    <row r="1386" spans="1:12" x14ac:dyDescent="0.2">
      <c r="A1386" s="41"/>
      <c r="B1386" s="2"/>
      <c r="E1386" s="279"/>
      <c r="F1386" s="280"/>
      <c r="G1386" s="45"/>
      <c r="H1386" s="45"/>
      <c r="I1386" s="278"/>
      <c r="J1386" s="45"/>
      <c r="K1386" s="66"/>
      <c r="L1386" s="66"/>
    </row>
    <row r="1387" spans="1:12" x14ac:dyDescent="0.2">
      <c r="A1387" s="41"/>
      <c r="B1387" s="2"/>
      <c r="E1387" s="279"/>
      <c r="F1387" s="280"/>
      <c r="G1387" s="45"/>
      <c r="H1387" s="45"/>
      <c r="I1387" s="278"/>
      <c r="J1387" s="45"/>
      <c r="K1387" s="66"/>
      <c r="L1387" s="66"/>
    </row>
    <row r="1388" spans="1:12" x14ac:dyDescent="0.2">
      <c r="A1388" s="41"/>
      <c r="B1388" s="2"/>
      <c r="E1388" s="279"/>
      <c r="F1388" s="280"/>
      <c r="G1388" s="45"/>
      <c r="H1388" s="45"/>
      <c r="I1388" s="278"/>
      <c r="J1388" s="45"/>
      <c r="K1388" s="66"/>
      <c r="L1388" s="66"/>
    </row>
    <row r="1389" spans="1:12" x14ac:dyDescent="0.2">
      <c r="A1389" s="41"/>
      <c r="B1389" s="2"/>
      <c r="E1389" s="279"/>
      <c r="F1389" s="280"/>
      <c r="G1389" s="45"/>
      <c r="H1389" s="45"/>
      <c r="I1389" s="278"/>
      <c r="J1389" s="45"/>
      <c r="K1389" s="66"/>
      <c r="L1389" s="66"/>
    </row>
    <row r="1390" spans="1:12" x14ac:dyDescent="0.2">
      <c r="A1390" s="41"/>
      <c r="B1390" s="2"/>
      <c r="E1390" s="279"/>
      <c r="F1390" s="280"/>
      <c r="G1390" s="45"/>
      <c r="H1390" s="45"/>
      <c r="I1390" s="278"/>
      <c r="J1390" s="45"/>
      <c r="K1390" s="66"/>
      <c r="L1390" s="66"/>
    </row>
    <row r="1391" spans="1:12" x14ac:dyDescent="0.2">
      <c r="A1391" s="41"/>
      <c r="B1391" s="2"/>
      <c r="E1391" s="279"/>
      <c r="F1391" s="280"/>
      <c r="G1391" s="45"/>
      <c r="H1391" s="45"/>
      <c r="I1391" s="278"/>
      <c r="J1391" s="45"/>
      <c r="K1391" s="66"/>
      <c r="L1391" s="66"/>
    </row>
    <row r="1392" spans="1:12" x14ac:dyDescent="0.2">
      <c r="A1392" s="41"/>
      <c r="B1392" s="2"/>
      <c r="E1392" s="279"/>
      <c r="F1392" s="280"/>
      <c r="G1392" s="45"/>
      <c r="H1392" s="45"/>
      <c r="I1392" s="278"/>
      <c r="J1392" s="45"/>
      <c r="K1392" s="66"/>
      <c r="L1392" s="66"/>
    </row>
    <row r="1393" spans="1:12" x14ac:dyDescent="0.2">
      <c r="A1393" s="41"/>
      <c r="B1393" s="2"/>
      <c r="E1393" s="279"/>
      <c r="F1393" s="280"/>
      <c r="G1393" s="45"/>
      <c r="H1393" s="45"/>
      <c r="I1393" s="278"/>
      <c r="J1393" s="45"/>
      <c r="K1393" s="66"/>
      <c r="L1393" s="66"/>
    </row>
    <row r="1394" spans="1:12" x14ac:dyDescent="0.2">
      <c r="A1394" s="41"/>
      <c r="B1394" s="2"/>
      <c r="E1394" s="279"/>
      <c r="F1394" s="280"/>
      <c r="G1394" s="45"/>
      <c r="H1394" s="45"/>
      <c r="I1394" s="278"/>
      <c r="J1394" s="45"/>
      <c r="K1394" s="66"/>
      <c r="L1394" s="66"/>
    </row>
    <row r="1395" spans="1:12" x14ac:dyDescent="0.2">
      <c r="A1395" s="41"/>
      <c r="B1395" s="2"/>
      <c r="E1395" s="279"/>
      <c r="F1395" s="280"/>
      <c r="G1395" s="45"/>
      <c r="H1395" s="45"/>
      <c r="I1395" s="278"/>
      <c r="J1395" s="45"/>
      <c r="K1395" s="66"/>
      <c r="L1395" s="66"/>
    </row>
    <row r="1396" spans="1:12" x14ac:dyDescent="0.2">
      <c r="A1396" s="41"/>
      <c r="B1396" s="2"/>
      <c r="E1396" s="279"/>
      <c r="F1396" s="280"/>
      <c r="G1396" s="45"/>
      <c r="H1396" s="45"/>
      <c r="I1396" s="278"/>
      <c r="J1396" s="45"/>
      <c r="K1396" s="66"/>
      <c r="L1396" s="66"/>
    </row>
    <row r="1397" spans="1:12" x14ac:dyDescent="0.2">
      <c r="A1397" s="41"/>
      <c r="B1397" s="2"/>
      <c r="E1397" s="279"/>
      <c r="F1397" s="280"/>
      <c r="G1397" s="45"/>
      <c r="H1397" s="45"/>
      <c r="I1397" s="278"/>
      <c r="J1397" s="45"/>
      <c r="K1397" s="66"/>
      <c r="L1397" s="66"/>
    </row>
    <row r="1398" spans="1:12" x14ac:dyDescent="0.2">
      <c r="A1398" s="41"/>
      <c r="B1398" s="2"/>
      <c r="E1398" s="279"/>
      <c r="F1398" s="280"/>
      <c r="G1398" s="45"/>
      <c r="H1398" s="45"/>
      <c r="I1398" s="278"/>
      <c r="J1398" s="45"/>
      <c r="K1398" s="66"/>
      <c r="L1398" s="66"/>
    </row>
    <row r="1399" spans="1:12" x14ac:dyDescent="0.2">
      <c r="A1399" s="41"/>
      <c r="B1399" s="2"/>
      <c r="E1399" s="279"/>
      <c r="F1399" s="280"/>
      <c r="G1399" s="45"/>
      <c r="H1399" s="45"/>
      <c r="I1399" s="278"/>
      <c r="J1399" s="45"/>
      <c r="K1399" s="66"/>
      <c r="L1399" s="66"/>
    </row>
    <row r="1400" spans="1:12" x14ac:dyDescent="0.2">
      <c r="A1400" s="41"/>
      <c r="B1400" s="2"/>
      <c r="E1400" s="279"/>
      <c r="F1400" s="280"/>
      <c r="G1400" s="45"/>
      <c r="H1400" s="45"/>
      <c r="I1400" s="278"/>
      <c r="J1400" s="45"/>
      <c r="K1400" s="66"/>
      <c r="L1400" s="66"/>
    </row>
    <row r="1401" spans="1:12" x14ac:dyDescent="0.2">
      <c r="A1401" s="41"/>
      <c r="B1401" s="2"/>
      <c r="E1401" s="279"/>
      <c r="F1401" s="280"/>
      <c r="G1401" s="45"/>
      <c r="H1401" s="45"/>
      <c r="I1401" s="278"/>
      <c r="J1401" s="45"/>
      <c r="K1401" s="66"/>
      <c r="L1401" s="66"/>
    </row>
    <row r="1402" spans="1:12" x14ac:dyDescent="0.2">
      <c r="A1402" s="41"/>
      <c r="B1402" s="2"/>
      <c r="E1402" s="279"/>
      <c r="F1402" s="280"/>
      <c r="G1402" s="45"/>
      <c r="H1402" s="45"/>
      <c r="I1402" s="278"/>
      <c r="J1402" s="45"/>
      <c r="K1402" s="66"/>
      <c r="L1402" s="66"/>
    </row>
    <row r="1403" spans="1:12" x14ac:dyDescent="0.2">
      <c r="A1403" s="41"/>
      <c r="B1403" s="2"/>
      <c r="E1403" s="279"/>
      <c r="F1403" s="280"/>
      <c r="G1403" s="45"/>
      <c r="H1403" s="45"/>
      <c r="I1403" s="278"/>
      <c r="J1403" s="45"/>
      <c r="K1403" s="66"/>
      <c r="L1403" s="66"/>
    </row>
    <row r="1404" spans="1:12" x14ac:dyDescent="0.2">
      <c r="A1404" s="41"/>
      <c r="B1404" s="2"/>
      <c r="E1404" s="279"/>
      <c r="F1404" s="280"/>
      <c r="G1404" s="45"/>
      <c r="H1404" s="45"/>
      <c r="I1404" s="278"/>
      <c r="J1404" s="45"/>
      <c r="K1404" s="66"/>
      <c r="L1404" s="66"/>
    </row>
    <row r="1405" spans="1:12" x14ac:dyDescent="0.2">
      <c r="A1405" s="41"/>
      <c r="B1405" s="2"/>
      <c r="E1405" s="279"/>
      <c r="F1405" s="280"/>
      <c r="G1405" s="45"/>
      <c r="H1405" s="45"/>
      <c r="I1405" s="278"/>
      <c r="J1405" s="45"/>
      <c r="K1405" s="66"/>
      <c r="L1405" s="66"/>
    </row>
    <row r="1406" spans="1:12" x14ac:dyDescent="0.2">
      <c r="A1406" s="41"/>
      <c r="B1406" s="2"/>
      <c r="E1406" s="279"/>
      <c r="F1406" s="280"/>
      <c r="G1406" s="45"/>
      <c r="H1406" s="45"/>
      <c r="I1406" s="278"/>
      <c r="J1406" s="45"/>
      <c r="K1406" s="66"/>
      <c r="L1406" s="66"/>
    </row>
    <row r="1407" spans="1:12" x14ac:dyDescent="0.2">
      <c r="A1407" s="41"/>
      <c r="B1407" s="2"/>
      <c r="E1407" s="279"/>
      <c r="F1407" s="280"/>
      <c r="G1407" s="45"/>
      <c r="H1407" s="45"/>
      <c r="I1407" s="278"/>
      <c r="J1407" s="45"/>
      <c r="K1407" s="66"/>
      <c r="L1407" s="66"/>
    </row>
    <row r="1408" spans="1:12" x14ac:dyDescent="0.2">
      <c r="A1408" s="41"/>
      <c r="B1408" s="2"/>
      <c r="E1408" s="279"/>
      <c r="F1408" s="280"/>
      <c r="G1408" s="45"/>
      <c r="H1408" s="45"/>
      <c r="I1408" s="278"/>
      <c r="J1408" s="45"/>
      <c r="K1408" s="66"/>
      <c r="L1408" s="66"/>
    </row>
    <row r="1409" spans="1:12" x14ac:dyDescent="0.2">
      <c r="A1409" s="41"/>
      <c r="B1409" s="2"/>
      <c r="E1409" s="279"/>
      <c r="F1409" s="280"/>
      <c r="G1409" s="45"/>
      <c r="H1409" s="45"/>
      <c r="I1409" s="278"/>
      <c r="J1409" s="45"/>
      <c r="K1409" s="66"/>
      <c r="L1409" s="66"/>
    </row>
    <row r="1410" spans="1:12" x14ac:dyDescent="0.2">
      <c r="A1410" s="41"/>
      <c r="B1410" s="2"/>
      <c r="E1410" s="279"/>
      <c r="F1410" s="280"/>
      <c r="G1410" s="45"/>
      <c r="H1410" s="45"/>
      <c r="I1410" s="278"/>
      <c r="J1410" s="45"/>
      <c r="K1410" s="66"/>
      <c r="L1410" s="66"/>
    </row>
    <row r="1411" spans="1:12" x14ac:dyDescent="0.2">
      <c r="A1411" s="41"/>
      <c r="B1411" s="2"/>
      <c r="E1411" s="279"/>
      <c r="F1411" s="280"/>
      <c r="G1411" s="45"/>
      <c r="H1411" s="45"/>
      <c r="I1411" s="278"/>
      <c r="J1411" s="45"/>
      <c r="K1411" s="66"/>
      <c r="L1411" s="66"/>
    </row>
    <row r="1412" spans="1:12" x14ac:dyDescent="0.2">
      <c r="A1412" s="41"/>
      <c r="B1412" s="2"/>
      <c r="E1412" s="279"/>
      <c r="F1412" s="280"/>
      <c r="G1412" s="45"/>
      <c r="H1412" s="45"/>
      <c r="I1412" s="278"/>
      <c r="J1412" s="45"/>
      <c r="K1412" s="66"/>
      <c r="L1412" s="66"/>
    </row>
    <row r="1413" spans="1:12" x14ac:dyDescent="0.2">
      <c r="A1413" s="41"/>
      <c r="B1413" s="2"/>
      <c r="E1413" s="279"/>
      <c r="F1413" s="280"/>
      <c r="G1413" s="45"/>
      <c r="H1413" s="45"/>
      <c r="I1413" s="278"/>
      <c r="J1413" s="45"/>
      <c r="K1413" s="66"/>
      <c r="L1413" s="66"/>
    </row>
    <row r="1414" spans="1:12" x14ac:dyDescent="0.2">
      <c r="A1414" s="41"/>
      <c r="B1414" s="2"/>
      <c r="E1414" s="279"/>
      <c r="F1414" s="280"/>
      <c r="G1414" s="45"/>
      <c r="H1414" s="45"/>
      <c r="I1414" s="278"/>
      <c r="J1414" s="45"/>
      <c r="K1414" s="66"/>
      <c r="L1414" s="66"/>
    </row>
    <row r="1415" spans="1:12" x14ac:dyDescent="0.2">
      <c r="A1415" s="41"/>
      <c r="B1415" s="2"/>
      <c r="E1415" s="279"/>
      <c r="F1415" s="280"/>
      <c r="G1415" s="45"/>
      <c r="H1415" s="45"/>
      <c r="I1415" s="278"/>
      <c r="J1415" s="45"/>
      <c r="K1415" s="66"/>
      <c r="L1415" s="66"/>
    </row>
    <row r="1416" spans="1:12" x14ac:dyDescent="0.2">
      <c r="A1416" s="41"/>
      <c r="B1416" s="2"/>
      <c r="E1416" s="279"/>
      <c r="F1416" s="280"/>
      <c r="G1416" s="45"/>
      <c r="H1416" s="45"/>
      <c r="I1416" s="278"/>
      <c r="J1416" s="45"/>
      <c r="K1416" s="66"/>
      <c r="L1416" s="66"/>
    </row>
    <row r="1417" spans="1:12" x14ac:dyDescent="0.2">
      <c r="A1417" s="41"/>
      <c r="B1417" s="2"/>
      <c r="E1417" s="279"/>
      <c r="F1417" s="280"/>
      <c r="G1417" s="45"/>
      <c r="H1417" s="45"/>
      <c r="I1417" s="278"/>
      <c r="J1417" s="45"/>
      <c r="K1417" s="66"/>
      <c r="L1417" s="66"/>
    </row>
    <row r="1418" spans="1:12" x14ac:dyDescent="0.2">
      <c r="A1418" s="41"/>
      <c r="B1418" s="2"/>
      <c r="E1418" s="279"/>
      <c r="F1418" s="280"/>
      <c r="G1418" s="45"/>
      <c r="H1418" s="45"/>
      <c r="I1418" s="278"/>
      <c r="J1418" s="45"/>
      <c r="K1418" s="66"/>
      <c r="L1418" s="66"/>
    </row>
    <row r="1419" spans="1:12" x14ac:dyDescent="0.2">
      <c r="A1419" s="41"/>
      <c r="B1419" s="2"/>
      <c r="E1419" s="279"/>
      <c r="F1419" s="280"/>
      <c r="G1419" s="45"/>
      <c r="H1419" s="45"/>
      <c r="I1419" s="278"/>
      <c r="J1419" s="45"/>
      <c r="K1419" s="66"/>
      <c r="L1419" s="66"/>
    </row>
    <row r="1420" spans="1:12" x14ac:dyDescent="0.2">
      <c r="A1420" s="41"/>
      <c r="B1420" s="2"/>
      <c r="E1420" s="279"/>
      <c r="F1420" s="280"/>
      <c r="G1420" s="45"/>
      <c r="H1420" s="45"/>
      <c r="I1420" s="278"/>
      <c r="J1420" s="45"/>
      <c r="K1420" s="66"/>
      <c r="L1420" s="66"/>
    </row>
    <row r="1421" spans="1:12" x14ac:dyDescent="0.2">
      <c r="A1421" s="41"/>
      <c r="B1421" s="2"/>
      <c r="E1421" s="279"/>
      <c r="F1421" s="280"/>
      <c r="G1421" s="45"/>
      <c r="H1421" s="45"/>
      <c r="I1421" s="278"/>
      <c r="J1421" s="45"/>
      <c r="K1421" s="66"/>
      <c r="L1421" s="66"/>
    </row>
    <row r="1422" spans="1:12" x14ac:dyDescent="0.2">
      <c r="A1422" s="41"/>
      <c r="B1422" s="2"/>
      <c r="E1422" s="279"/>
      <c r="F1422" s="280"/>
      <c r="G1422" s="45"/>
      <c r="H1422" s="45"/>
      <c r="I1422" s="278"/>
      <c r="J1422" s="45"/>
      <c r="K1422" s="66"/>
      <c r="L1422" s="66"/>
    </row>
    <row r="1423" spans="1:12" x14ac:dyDescent="0.2">
      <c r="A1423" s="41"/>
      <c r="B1423" s="2"/>
      <c r="E1423" s="279"/>
      <c r="F1423" s="280"/>
      <c r="G1423" s="45"/>
      <c r="H1423" s="45"/>
      <c r="I1423" s="278"/>
      <c r="J1423" s="45"/>
      <c r="K1423" s="66"/>
      <c r="L1423" s="66"/>
    </row>
    <row r="1424" spans="1:12" x14ac:dyDescent="0.2">
      <c r="A1424" s="41"/>
      <c r="B1424" s="2"/>
      <c r="E1424" s="279"/>
      <c r="F1424" s="280"/>
      <c r="G1424" s="45"/>
      <c r="H1424" s="45"/>
      <c r="I1424" s="278"/>
      <c r="J1424" s="45"/>
      <c r="K1424" s="66"/>
      <c r="L1424" s="66"/>
    </row>
    <row r="1425" spans="1:12" x14ac:dyDescent="0.2">
      <c r="A1425" s="41"/>
      <c r="B1425" s="2"/>
      <c r="E1425" s="279"/>
      <c r="F1425" s="280"/>
      <c r="G1425" s="45"/>
      <c r="H1425" s="45"/>
      <c r="I1425" s="278"/>
      <c r="J1425" s="45"/>
      <c r="K1425" s="66"/>
      <c r="L1425" s="66"/>
    </row>
    <row r="1426" spans="1:12" x14ac:dyDescent="0.2">
      <c r="A1426" s="41"/>
      <c r="B1426" s="2"/>
      <c r="E1426" s="279"/>
      <c r="F1426" s="280"/>
      <c r="G1426" s="45"/>
      <c r="H1426" s="45"/>
      <c r="I1426" s="278"/>
      <c r="J1426" s="45"/>
      <c r="K1426" s="66"/>
      <c r="L1426" s="66"/>
    </row>
    <row r="1427" spans="1:12" x14ac:dyDescent="0.2">
      <c r="A1427" s="41"/>
      <c r="B1427" s="2"/>
      <c r="E1427" s="279"/>
      <c r="F1427" s="280"/>
      <c r="G1427" s="45"/>
      <c r="H1427" s="45"/>
      <c r="I1427" s="278"/>
      <c r="J1427" s="45"/>
      <c r="K1427" s="66"/>
      <c r="L1427" s="66"/>
    </row>
    <row r="1428" spans="1:12" x14ac:dyDescent="0.2">
      <c r="A1428" s="41"/>
      <c r="B1428" s="2"/>
      <c r="E1428" s="279"/>
      <c r="F1428" s="280"/>
      <c r="G1428" s="45"/>
      <c r="H1428" s="45"/>
      <c r="I1428" s="278"/>
      <c r="J1428" s="45"/>
      <c r="K1428" s="66"/>
      <c r="L1428" s="66"/>
    </row>
    <row r="1429" spans="1:12" x14ac:dyDescent="0.2">
      <c r="A1429" s="41"/>
      <c r="B1429" s="2"/>
      <c r="E1429" s="279"/>
      <c r="F1429" s="280"/>
      <c r="G1429" s="45"/>
      <c r="H1429" s="45"/>
      <c r="I1429" s="278"/>
      <c r="J1429" s="45"/>
      <c r="K1429" s="66"/>
      <c r="L1429" s="66"/>
    </row>
    <row r="1430" spans="1:12" x14ac:dyDescent="0.2">
      <c r="A1430" s="41"/>
      <c r="B1430" s="2"/>
      <c r="E1430" s="279"/>
      <c r="F1430" s="280"/>
      <c r="G1430" s="45"/>
      <c r="H1430" s="45"/>
      <c r="I1430" s="278"/>
      <c r="J1430" s="45"/>
      <c r="K1430" s="66"/>
      <c r="L1430" s="66"/>
    </row>
    <row r="1431" spans="1:12" x14ac:dyDescent="0.2">
      <c r="A1431" s="41"/>
      <c r="B1431" s="2"/>
      <c r="E1431" s="279"/>
      <c r="F1431" s="280"/>
      <c r="G1431" s="45"/>
      <c r="H1431" s="45"/>
      <c r="I1431" s="278"/>
      <c r="J1431" s="45"/>
      <c r="K1431" s="66"/>
      <c r="L1431" s="66"/>
    </row>
    <row r="1432" spans="1:12" x14ac:dyDescent="0.2">
      <c r="A1432" s="41"/>
      <c r="B1432" s="2"/>
      <c r="E1432" s="279"/>
      <c r="F1432" s="280"/>
      <c r="G1432" s="45"/>
      <c r="H1432" s="45"/>
      <c r="I1432" s="278"/>
      <c r="J1432" s="45"/>
      <c r="K1432" s="66"/>
      <c r="L1432" s="66"/>
    </row>
    <row r="1433" spans="1:12" x14ac:dyDescent="0.2">
      <c r="A1433" s="41"/>
      <c r="B1433" s="2"/>
      <c r="E1433" s="279"/>
      <c r="F1433" s="280"/>
      <c r="G1433" s="45"/>
      <c r="H1433" s="45"/>
      <c r="I1433" s="278"/>
      <c r="J1433" s="45"/>
      <c r="K1433" s="66"/>
      <c r="L1433" s="66"/>
    </row>
    <row r="1434" spans="1:12" x14ac:dyDescent="0.2">
      <c r="A1434" s="41"/>
      <c r="B1434" s="2"/>
      <c r="E1434" s="279"/>
      <c r="F1434" s="280"/>
      <c r="G1434" s="45"/>
      <c r="H1434" s="45"/>
      <c r="I1434" s="278"/>
      <c r="J1434" s="45"/>
      <c r="K1434" s="66"/>
      <c r="L1434" s="66"/>
    </row>
    <row r="1435" spans="1:12" x14ac:dyDescent="0.2">
      <c r="A1435" s="41"/>
      <c r="B1435" s="2"/>
      <c r="E1435" s="279"/>
      <c r="F1435" s="280"/>
      <c r="G1435" s="45"/>
      <c r="H1435" s="45"/>
      <c r="I1435" s="278"/>
      <c r="J1435" s="45"/>
      <c r="K1435" s="66"/>
      <c r="L1435" s="66"/>
    </row>
    <row r="1436" spans="1:12" x14ac:dyDescent="0.2">
      <c r="A1436" s="41"/>
      <c r="B1436" s="2"/>
      <c r="E1436" s="279"/>
      <c r="F1436" s="280"/>
      <c r="G1436" s="45"/>
      <c r="H1436" s="45"/>
      <c r="I1436" s="278"/>
      <c r="J1436" s="45"/>
      <c r="K1436" s="66"/>
      <c r="L1436" s="66"/>
    </row>
    <row r="1437" spans="1:12" x14ac:dyDescent="0.2">
      <c r="A1437" s="41"/>
      <c r="B1437" s="2"/>
      <c r="E1437" s="279"/>
      <c r="F1437" s="280"/>
      <c r="G1437" s="45"/>
      <c r="H1437" s="45"/>
      <c r="I1437" s="278"/>
      <c r="J1437" s="45"/>
      <c r="K1437" s="66"/>
      <c r="L1437" s="66"/>
    </row>
    <row r="1438" spans="1:12" x14ac:dyDescent="0.2">
      <c r="A1438" s="41"/>
      <c r="B1438" s="2"/>
      <c r="E1438" s="279"/>
      <c r="F1438" s="280"/>
      <c r="G1438" s="45"/>
      <c r="H1438" s="45"/>
      <c r="I1438" s="278"/>
      <c r="J1438" s="45"/>
      <c r="K1438" s="66"/>
      <c r="L1438" s="66"/>
    </row>
    <row r="1439" spans="1:12" x14ac:dyDescent="0.2">
      <c r="A1439" s="41"/>
      <c r="B1439" s="2"/>
      <c r="E1439" s="279"/>
      <c r="F1439" s="280"/>
      <c r="G1439" s="45"/>
      <c r="H1439" s="45"/>
      <c r="I1439" s="278"/>
      <c r="J1439" s="45"/>
      <c r="K1439" s="66"/>
      <c r="L1439" s="66"/>
    </row>
    <row r="1440" spans="1:12" x14ac:dyDescent="0.2">
      <c r="A1440" s="41"/>
      <c r="B1440" s="2"/>
      <c r="E1440" s="279"/>
      <c r="F1440" s="280"/>
      <c r="G1440" s="45"/>
      <c r="H1440" s="45"/>
      <c r="I1440" s="278"/>
      <c r="J1440" s="45"/>
      <c r="K1440" s="66"/>
      <c r="L1440" s="66"/>
    </row>
    <row r="1441" spans="1:12" x14ac:dyDescent="0.2">
      <c r="A1441" s="41"/>
      <c r="B1441" s="2"/>
      <c r="E1441" s="279"/>
      <c r="F1441" s="280"/>
      <c r="G1441" s="45"/>
      <c r="H1441" s="45"/>
      <c r="I1441" s="278"/>
      <c r="J1441" s="45"/>
      <c r="K1441" s="66"/>
      <c r="L1441" s="66"/>
    </row>
    <row r="1442" spans="1:12" x14ac:dyDescent="0.2">
      <c r="A1442" s="41"/>
      <c r="B1442" s="2"/>
      <c r="E1442" s="279"/>
      <c r="F1442" s="280"/>
      <c r="G1442" s="45"/>
      <c r="H1442" s="45"/>
      <c r="I1442" s="278"/>
      <c r="J1442" s="45"/>
      <c r="K1442" s="66"/>
      <c r="L1442" s="66"/>
    </row>
    <row r="1443" spans="1:12" x14ac:dyDescent="0.2">
      <c r="A1443" s="41"/>
      <c r="B1443" s="2"/>
      <c r="E1443" s="279"/>
      <c r="F1443" s="280"/>
      <c r="G1443" s="45"/>
      <c r="H1443" s="45"/>
      <c r="I1443" s="278"/>
      <c r="J1443" s="45"/>
      <c r="K1443" s="66"/>
      <c r="L1443" s="66"/>
    </row>
    <row r="1444" spans="1:12" x14ac:dyDescent="0.2">
      <c r="A1444" s="41"/>
      <c r="B1444" s="2"/>
      <c r="E1444" s="279"/>
      <c r="F1444" s="280"/>
      <c r="G1444" s="45"/>
      <c r="H1444" s="45"/>
      <c r="I1444" s="278"/>
      <c r="J1444" s="45"/>
      <c r="K1444" s="66"/>
      <c r="L1444" s="66"/>
    </row>
    <row r="1445" spans="1:12" x14ac:dyDescent="0.2">
      <c r="A1445" s="41"/>
      <c r="B1445" s="2"/>
      <c r="E1445" s="279"/>
      <c r="F1445" s="280"/>
      <c r="G1445" s="45"/>
      <c r="H1445" s="45"/>
      <c r="I1445" s="278"/>
      <c r="J1445" s="45"/>
      <c r="K1445" s="66"/>
      <c r="L1445" s="66"/>
    </row>
    <row r="1446" spans="1:12" x14ac:dyDescent="0.2">
      <c r="A1446" s="41"/>
      <c r="B1446" s="2"/>
      <c r="E1446" s="279"/>
      <c r="F1446" s="280"/>
      <c r="G1446" s="45"/>
      <c r="H1446" s="45"/>
      <c r="I1446" s="278"/>
      <c r="J1446" s="45"/>
      <c r="K1446" s="66"/>
      <c r="L1446" s="66"/>
    </row>
    <row r="1447" spans="1:12" x14ac:dyDescent="0.2">
      <c r="A1447" s="41"/>
      <c r="B1447" s="2"/>
      <c r="E1447" s="279"/>
      <c r="F1447" s="280"/>
      <c r="G1447" s="45"/>
      <c r="H1447" s="45"/>
      <c r="I1447" s="278"/>
      <c r="J1447" s="45"/>
      <c r="K1447" s="66"/>
      <c r="L1447" s="66"/>
    </row>
    <row r="1448" spans="1:12" x14ac:dyDescent="0.2">
      <c r="A1448" s="41"/>
      <c r="B1448" s="2"/>
      <c r="E1448" s="279"/>
      <c r="F1448" s="280"/>
      <c r="G1448" s="45"/>
      <c r="H1448" s="45"/>
      <c r="I1448" s="278"/>
      <c r="J1448" s="45"/>
      <c r="K1448" s="66"/>
      <c r="L1448" s="66"/>
    </row>
    <row r="1449" spans="1:12" x14ac:dyDescent="0.2">
      <c r="A1449" s="41"/>
      <c r="B1449" s="2"/>
      <c r="E1449" s="279"/>
      <c r="F1449" s="280"/>
      <c r="G1449" s="45"/>
      <c r="H1449" s="45"/>
      <c r="I1449" s="278"/>
      <c r="J1449" s="45"/>
      <c r="K1449" s="66"/>
      <c r="L1449" s="66"/>
    </row>
    <row r="1450" spans="1:12" x14ac:dyDescent="0.2">
      <c r="A1450" s="41"/>
      <c r="B1450" s="2"/>
      <c r="E1450" s="279"/>
      <c r="F1450" s="280"/>
      <c r="G1450" s="45"/>
      <c r="H1450" s="45"/>
      <c r="I1450" s="278"/>
      <c r="J1450" s="45"/>
      <c r="K1450" s="66"/>
      <c r="L1450" s="66"/>
    </row>
    <row r="1451" spans="1:12" x14ac:dyDescent="0.2">
      <c r="A1451" s="41"/>
      <c r="B1451" s="2"/>
      <c r="E1451" s="279"/>
      <c r="F1451" s="280"/>
      <c r="G1451" s="45"/>
      <c r="H1451" s="45"/>
      <c r="I1451" s="278"/>
      <c r="J1451" s="45"/>
      <c r="K1451" s="66"/>
      <c r="L1451" s="66"/>
    </row>
    <row r="1452" spans="1:12" x14ac:dyDescent="0.2">
      <c r="A1452" s="41"/>
      <c r="B1452" s="2"/>
      <c r="E1452" s="279"/>
      <c r="F1452" s="280"/>
      <c r="G1452" s="45"/>
      <c r="H1452" s="45"/>
      <c r="I1452" s="278"/>
      <c r="J1452" s="45"/>
      <c r="K1452" s="66"/>
      <c r="L1452" s="66"/>
    </row>
    <row r="1453" spans="1:12" x14ac:dyDescent="0.2">
      <c r="A1453" s="41"/>
      <c r="B1453" s="2"/>
      <c r="E1453" s="279"/>
      <c r="F1453" s="280"/>
      <c r="G1453" s="45"/>
      <c r="H1453" s="45"/>
      <c r="I1453" s="278"/>
      <c r="J1453" s="45"/>
      <c r="K1453" s="66"/>
      <c r="L1453" s="66"/>
    </row>
    <row r="1454" spans="1:12" x14ac:dyDescent="0.2">
      <c r="A1454" s="41"/>
      <c r="B1454" s="2"/>
      <c r="E1454" s="279"/>
      <c r="F1454" s="280"/>
      <c r="G1454" s="45"/>
      <c r="H1454" s="45"/>
      <c r="I1454" s="278"/>
      <c r="J1454" s="45"/>
      <c r="K1454" s="66"/>
      <c r="L1454" s="66"/>
    </row>
    <row r="1455" spans="1:12" x14ac:dyDescent="0.2">
      <c r="A1455" s="41"/>
      <c r="B1455" s="2"/>
      <c r="E1455" s="279"/>
      <c r="F1455" s="280"/>
      <c r="G1455" s="45"/>
      <c r="H1455" s="45"/>
      <c r="I1455" s="278"/>
      <c r="J1455" s="45"/>
      <c r="K1455" s="66"/>
      <c r="L1455" s="66"/>
    </row>
    <row r="1456" spans="1:12" x14ac:dyDescent="0.2">
      <c r="A1456" s="41"/>
      <c r="B1456" s="2"/>
      <c r="E1456" s="279"/>
      <c r="F1456" s="280"/>
      <c r="G1456" s="45"/>
      <c r="H1456" s="45"/>
      <c r="I1456" s="278"/>
      <c r="J1456" s="45"/>
      <c r="K1456" s="66"/>
      <c r="L1456" s="66"/>
    </row>
    <row r="1457" spans="1:12" x14ac:dyDescent="0.2">
      <c r="A1457" s="41"/>
      <c r="B1457" s="2"/>
      <c r="E1457" s="279"/>
      <c r="F1457" s="280"/>
      <c r="G1457" s="45"/>
      <c r="H1457" s="45"/>
      <c r="I1457" s="278"/>
      <c r="J1457" s="45"/>
      <c r="K1457" s="66"/>
      <c r="L1457" s="66"/>
    </row>
    <row r="1458" spans="1:12" x14ac:dyDescent="0.2">
      <c r="A1458" s="41"/>
      <c r="B1458" s="2"/>
      <c r="E1458" s="279"/>
      <c r="F1458" s="280"/>
      <c r="G1458" s="45"/>
      <c r="H1458" s="45"/>
      <c r="I1458" s="278"/>
      <c r="J1458" s="45"/>
      <c r="K1458" s="66"/>
      <c r="L1458" s="66"/>
    </row>
    <row r="1459" spans="1:12" x14ac:dyDescent="0.2">
      <c r="A1459" s="41"/>
      <c r="B1459" s="2"/>
      <c r="E1459" s="279"/>
      <c r="F1459" s="280"/>
      <c r="G1459" s="45"/>
      <c r="H1459" s="45"/>
      <c r="I1459" s="278"/>
      <c r="J1459" s="45"/>
      <c r="K1459" s="66"/>
      <c r="L1459" s="66"/>
    </row>
    <row r="1460" spans="1:12" x14ac:dyDescent="0.2">
      <c r="A1460" s="41"/>
      <c r="B1460" s="2"/>
      <c r="E1460" s="279"/>
      <c r="F1460" s="280"/>
      <c r="G1460" s="45"/>
      <c r="H1460" s="45"/>
      <c r="I1460" s="278"/>
      <c r="J1460" s="45"/>
      <c r="K1460" s="66"/>
      <c r="L1460" s="66"/>
    </row>
    <row r="1461" spans="1:12" x14ac:dyDescent="0.2">
      <c r="A1461" s="41"/>
      <c r="B1461" s="2"/>
      <c r="E1461" s="279"/>
      <c r="F1461" s="280"/>
      <c r="G1461" s="45"/>
      <c r="H1461" s="45"/>
      <c r="I1461" s="278"/>
      <c r="J1461" s="45"/>
      <c r="K1461" s="66"/>
      <c r="L1461" s="66"/>
    </row>
    <row r="1462" spans="1:12" x14ac:dyDescent="0.2">
      <c r="A1462" s="41"/>
      <c r="B1462" s="2"/>
      <c r="E1462" s="279"/>
      <c r="F1462" s="280"/>
      <c r="G1462" s="45"/>
      <c r="H1462" s="45"/>
      <c r="I1462" s="278"/>
      <c r="J1462" s="45"/>
      <c r="K1462" s="66"/>
      <c r="L1462" s="66"/>
    </row>
    <row r="1463" spans="1:12" x14ac:dyDescent="0.2">
      <c r="A1463" s="41"/>
      <c r="B1463" s="2"/>
      <c r="E1463" s="279"/>
      <c r="F1463" s="280"/>
      <c r="G1463" s="45"/>
      <c r="H1463" s="45"/>
      <c r="I1463" s="278"/>
      <c r="J1463" s="45"/>
      <c r="K1463" s="66"/>
      <c r="L1463" s="66"/>
    </row>
    <row r="1464" spans="1:12" x14ac:dyDescent="0.2">
      <c r="A1464" s="41"/>
      <c r="B1464" s="2"/>
      <c r="E1464" s="279"/>
      <c r="F1464" s="280"/>
      <c r="G1464" s="45"/>
      <c r="H1464" s="45"/>
      <c r="I1464" s="278"/>
      <c r="J1464" s="45"/>
      <c r="K1464" s="66"/>
      <c r="L1464" s="66"/>
    </row>
    <row r="1465" spans="1:12" x14ac:dyDescent="0.2">
      <c r="A1465" s="41"/>
      <c r="B1465" s="2"/>
      <c r="E1465" s="279"/>
      <c r="F1465" s="280"/>
      <c r="G1465" s="45"/>
      <c r="H1465" s="45"/>
      <c r="I1465" s="278"/>
      <c r="J1465" s="45"/>
      <c r="K1465" s="66"/>
      <c r="L1465" s="66"/>
    </row>
    <row r="1466" spans="1:12" x14ac:dyDescent="0.2">
      <c r="A1466" s="41"/>
      <c r="B1466" s="2"/>
      <c r="E1466" s="279"/>
      <c r="F1466" s="280"/>
      <c r="G1466" s="45"/>
      <c r="H1466" s="45"/>
      <c r="I1466" s="278"/>
      <c r="J1466" s="45"/>
      <c r="K1466" s="66"/>
      <c r="L1466" s="66"/>
    </row>
    <row r="1467" spans="1:12" x14ac:dyDescent="0.2">
      <c r="A1467" s="41"/>
      <c r="B1467" s="2"/>
      <c r="E1467" s="279"/>
      <c r="F1467" s="280"/>
      <c r="G1467" s="45"/>
      <c r="H1467" s="45"/>
      <c r="I1467" s="278"/>
      <c r="J1467" s="45"/>
      <c r="K1467" s="66"/>
      <c r="L1467" s="66"/>
    </row>
    <row r="1468" spans="1:12" x14ac:dyDescent="0.2">
      <c r="A1468" s="41"/>
      <c r="B1468" s="2"/>
      <c r="E1468" s="279"/>
      <c r="F1468" s="280"/>
      <c r="G1468" s="45"/>
      <c r="H1468" s="45"/>
      <c r="I1468" s="278"/>
      <c r="J1468" s="45"/>
      <c r="K1468" s="66"/>
      <c r="L1468" s="66"/>
    </row>
    <row r="1469" spans="1:12" x14ac:dyDescent="0.2">
      <c r="A1469" s="41"/>
      <c r="B1469" s="2"/>
      <c r="E1469" s="279"/>
      <c r="F1469" s="280"/>
      <c r="G1469" s="45"/>
      <c r="H1469" s="45"/>
      <c r="I1469" s="278"/>
      <c r="J1469" s="45"/>
      <c r="K1469" s="66"/>
      <c r="L1469" s="66"/>
    </row>
    <row r="1470" spans="1:12" x14ac:dyDescent="0.2">
      <c r="A1470" s="41"/>
      <c r="B1470" s="2"/>
      <c r="E1470" s="279"/>
      <c r="F1470" s="280"/>
      <c r="G1470" s="45"/>
      <c r="H1470" s="45"/>
      <c r="I1470" s="278"/>
      <c r="J1470" s="45"/>
      <c r="K1470" s="66"/>
      <c r="L1470" s="66"/>
    </row>
    <row r="1471" spans="1:12" x14ac:dyDescent="0.2">
      <c r="A1471" s="41"/>
      <c r="B1471" s="2"/>
      <c r="E1471" s="279"/>
      <c r="F1471" s="280"/>
      <c r="G1471" s="45"/>
      <c r="H1471" s="45"/>
      <c r="I1471" s="278"/>
      <c r="J1471" s="45"/>
      <c r="K1471" s="66"/>
      <c r="L1471" s="66"/>
    </row>
    <row r="1472" spans="1:12" x14ac:dyDescent="0.2">
      <c r="A1472" s="41"/>
      <c r="B1472" s="2"/>
      <c r="E1472" s="279"/>
      <c r="F1472" s="280"/>
      <c r="G1472" s="45"/>
      <c r="H1472" s="45"/>
      <c r="I1472" s="278"/>
      <c r="J1472" s="45"/>
      <c r="K1472" s="66"/>
      <c r="L1472" s="66"/>
    </row>
    <row r="1473" spans="1:12" x14ac:dyDescent="0.2">
      <c r="A1473" s="41"/>
      <c r="B1473" s="2"/>
      <c r="E1473" s="279"/>
      <c r="F1473" s="280"/>
      <c r="G1473" s="45"/>
      <c r="H1473" s="45"/>
      <c r="I1473" s="278"/>
      <c r="J1473" s="45"/>
      <c r="K1473" s="66"/>
      <c r="L1473" s="66"/>
    </row>
    <row r="1474" spans="1:12" x14ac:dyDescent="0.2">
      <c r="A1474" s="41"/>
      <c r="B1474" s="2"/>
      <c r="E1474" s="279"/>
      <c r="F1474" s="280"/>
      <c r="G1474" s="45"/>
      <c r="H1474" s="45"/>
      <c r="I1474" s="278"/>
      <c r="J1474" s="45"/>
      <c r="K1474" s="66"/>
      <c r="L1474" s="66"/>
    </row>
    <row r="1475" spans="1:12" x14ac:dyDescent="0.2">
      <c r="A1475" s="41"/>
      <c r="B1475" s="2"/>
      <c r="E1475" s="279"/>
      <c r="F1475" s="280"/>
      <c r="G1475" s="45"/>
      <c r="H1475" s="45"/>
      <c r="I1475" s="278"/>
      <c r="J1475" s="45"/>
      <c r="K1475" s="66"/>
      <c r="L1475" s="66"/>
    </row>
    <row r="1476" spans="1:12" x14ac:dyDescent="0.2">
      <c r="A1476" s="41"/>
      <c r="B1476" s="2"/>
      <c r="E1476" s="279"/>
      <c r="F1476" s="280"/>
      <c r="G1476" s="45"/>
      <c r="H1476" s="45"/>
      <c r="I1476" s="278"/>
      <c r="J1476" s="45"/>
      <c r="K1476" s="66"/>
      <c r="L1476" s="66"/>
    </row>
    <row r="1477" spans="1:12" x14ac:dyDescent="0.2">
      <c r="A1477" s="41"/>
      <c r="B1477" s="2"/>
      <c r="E1477" s="279"/>
      <c r="F1477" s="280"/>
      <c r="G1477" s="45"/>
      <c r="H1477" s="45"/>
      <c r="I1477" s="278"/>
      <c r="J1477" s="45"/>
      <c r="K1477" s="66"/>
      <c r="L1477" s="66"/>
    </row>
    <row r="1478" spans="1:12" x14ac:dyDescent="0.2">
      <c r="A1478" s="41"/>
      <c r="B1478" s="2"/>
      <c r="E1478" s="279"/>
      <c r="F1478" s="280"/>
      <c r="G1478" s="45"/>
      <c r="H1478" s="45"/>
      <c r="I1478" s="278"/>
      <c r="J1478" s="45"/>
      <c r="K1478" s="66"/>
      <c r="L1478" s="66"/>
    </row>
    <row r="1479" spans="1:12" x14ac:dyDescent="0.2">
      <c r="A1479" s="41"/>
      <c r="B1479" s="2"/>
      <c r="E1479" s="279"/>
      <c r="F1479" s="280"/>
      <c r="G1479" s="45"/>
      <c r="H1479" s="45"/>
      <c r="I1479" s="278"/>
      <c r="J1479" s="45"/>
      <c r="K1479" s="66"/>
      <c r="L1479" s="66"/>
    </row>
    <row r="1480" spans="1:12" x14ac:dyDescent="0.2">
      <c r="A1480" s="41"/>
      <c r="B1480" s="2"/>
      <c r="E1480" s="279"/>
      <c r="F1480" s="280"/>
      <c r="G1480" s="45"/>
      <c r="H1480" s="45"/>
      <c r="I1480" s="278"/>
      <c r="J1480" s="45"/>
      <c r="K1480" s="66"/>
      <c r="L1480" s="66"/>
    </row>
    <row r="1481" spans="1:12" x14ac:dyDescent="0.2">
      <c r="A1481" s="41"/>
      <c r="B1481" s="2"/>
      <c r="E1481" s="279"/>
      <c r="F1481" s="280"/>
      <c r="G1481" s="45"/>
      <c r="H1481" s="45"/>
      <c r="I1481" s="278"/>
      <c r="J1481" s="45"/>
      <c r="K1481" s="66"/>
      <c r="L1481" s="66"/>
    </row>
    <row r="1482" spans="1:12" x14ac:dyDescent="0.2">
      <c r="A1482" s="41"/>
      <c r="B1482" s="2"/>
      <c r="E1482" s="279"/>
      <c r="F1482" s="280"/>
      <c r="G1482" s="45"/>
      <c r="H1482" s="45"/>
      <c r="I1482" s="278"/>
      <c r="J1482" s="45"/>
      <c r="K1482" s="66"/>
      <c r="L1482" s="66"/>
    </row>
    <row r="1483" spans="1:12" x14ac:dyDescent="0.2">
      <c r="A1483" s="41"/>
      <c r="B1483" s="2"/>
      <c r="E1483" s="279"/>
      <c r="F1483" s="280"/>
      <c r="G1483" s="45"/>
      <c r="H1483" s="45"/>
      <c r="I1483" s="278"/>
      <c r="J1483" s="45"/>
      <c r="K1483" s="66"/>
      <c r="L1483" s="66"/>
    </row>
    <row r="1484" spans="1:12" x14ac:dyDescent="0.2">
      <c r="A1484" s="41"/>
      <c r="B1484" s="2"/>
      <c r="E1484" s="279"/>
      <c r="F1484" s="280"/>
      <c r="G1484" s="45"/>
      <c r="H1484" s="45"/>
      <c r="I1484" s="278"/>
      <c r="J1484" s="45"/>
      <c r="K1484" s="66"/>
      <c r="L1484" s="66"/>
    </row>
    <row r="1485" spans="1:12" x14ac:dyDescent="0.2">
      <c r="A1485" s="41"/>
      <c r="B1485" s="2"/>
      <c r="E1485" s="279"/>
      <c r="F1485" s="280"/>
      <c r="G1485" s="45"/>
      <c r="H1485" s="45"/>
      <c r="I1485" s="278"/>
      <c r="J1485" s="45"/>
      <c r="K1485" s="66"/>
      <c r="L1485" s="66"/>
    </row>
    <row r="1486" spans="1:12" x14ac:dyDescent="0.2">
      <c r="A1486" s="41"/>
      <c r="B1486" s="2"/>
      <c r="E1486" s="279"/>
      <c r="F1486" s="280"/>
      <c r="G1486" s="45"/>
      <c r="H1486" s="45"/>
      <c r="I1486" s="278"/>
      <c r="J1486" s="45"/>
      <c r="K1486" s="66"/>
      <c r="L1486" s="66"/>
    </row>
    <row r="1487" spans="1:12" x14ac:dyDescent="0.2">
      <c r="A1487" s="41"/>
      <c r="B1487" s="2"/>
      <c r="E1487" s="279"/>
      <c r="F1487" s="280"/>
      <c r="G1487" s="45"/>
      <c r="H1487" s="45"/>
      <c r="I1487" s="278"/>
      <c r="J1487" s="45"/>
      <c r="K1487" s="66"/>
      <c r="L1487" s="66"/>
    </row>
    <row r="1488" spans="1:12" x14ac:dyDescent="0.2">
      <c r="A1488" s="41"/>
      <c r="B1488" s="2"/>
      <c r="E1488" s="279"/>
      <c r="F1488" s="280"/>
      <c r="G1488" s="45"/>
      <c r="H1488" s="45"/>
      <c r="I1488" s="278"/>
      <c r="J1488" s="45"/>
      <c r="K1488" s="66"/>
      <c r="L1488" s="66"/>
    </row>
    <row r="1489" spans="1:12" x14ac:dyDescent="0.2">
      <c r="A1489" s="41"/>
      <c r="B1489" s="2"/>
      <c r="E1489" s="279"/>
      <c r="F1489" s="280"/>
      <c r="G1489" s="45"/>
      <c r="H1489" s="45"/>
      <c r="I1489" s="278"/>
      <c r="J1489" s="45"/>
      <c r="K1489" s="66"/>
      <c r="L1489" s="66"/>
    </row>
    <row r="1490" spans="1:12" x14ac:dyDescent="0.2">
      <c r="A1490" s="41"/>
      <c r="B1490" s="2"/>
      <c r="E1490" s="279"/>
      <c r="F1490" s="280"/>
      <c r="G1490" s="45"/>
      <c r="H1490" s="45"/>
      <c r="I1490" s="278"/>
      <c r="J1490" s="45"/>
      <c r="K1490" s="66"/>
      <c r="L1490" s="66"/>
    </row>
    <row r="1491" spans="1:12" x14ac:dyDescent="0.2">
      <c r="A1491" s="41"/>
      <c r="B1491" s="2"/>
      <c r="E1491" s="279"/>
      <c r="F1491" s="280"/>
      <c r="G1491" s="45"/>
      <c r="H1491" s="45"/>
      <c r="I1491" s="278"/>
      <c r="J1491" s="45"/>
      <c r="K1491" s="66"/>
      <c r="L1491" s="66"/>
    </row>
    <row r="1492" spans="1:12" x14ac:dyDescent="0.2">
      <c r="A1492" s="41"/>
      <c r="B1492" s="2"/>
      <c r="E1492" s="279"/>
      <c r="F1492" s="280"/>
      <c r="G1492" s="45"/>
      <c r="H1492" s="45"/>
      <c r="I1492" s="278"/>
      <c r="J1492" s="45"/>
      <c r="K1492" s="66"/>
      <c r="L1492" s="66"/>
    </row>
    <row r="1493" spans="1:12" x14ac:dyDescent="0.2">
      <c r="A1493" s="41"/>
      <c r="B1493" s="2"/>
      <c r="E1493" s="279"/>
      <c r="F1493" s="280"/>
      <c r="G1493" s="45"/>
      <c r="H1493" s="45"/>
      <c r="I1493" s="278"/>
      <c r="J1493" s="45"/>
      <c r="K1493" s="66"/>
      <c r="L1493" s="66"/>
    </row>
    <row r="1494" spans="1:12" x14ac:dyDescent="0.2">
      <c r="A1494" s="41"/>
      <c r="B1494" s="2"/>
      <c r="E1494" s="279"/>
      <c r="F1494" s="280"/>
      <c r="G1494" s="45"/>
      <c r="H1494" s="45"/>
      <c r="I1494" s="278"/>
      <c r="J1494" s="45"/>
      <c r="K1494" s="66"/>
      <c r="L1494" s="66"/>
    </row>
    <row r="1495" spans="1:12" x14ac:dyDescent="0.2">
      <c r="A1495" s="41"/>
      <c r="B1495" s="2"/>
      <c r="E1495" s="279"/>
      <c r="F1495" s="280"/>
      <c r="G1495" s="45"/>
      <c r="H1495" s="45"/>
      <c r="I1495" s="278"/>
      <c r="J1495" s="45"/>
      <c r="K1495" s="66"/>
      <c r="L1495" s="66"/>
    </row>
    <row r="1496" spans="1:12" x14ac:dyDescent="0.2">
      <c r="A1496" s="41"/>
      <c r="B1496" s="2"/>
      <c r="E1496" s="279"/>
      <c r="F1496" s="280"/>
      <c r="G1496" s="45"/>
      <c r="H1496" s="45"/>
      <c r="I1496" s="278"/>
      <c r="J1496" s="45"/>
      <c r="K1496" s="66"/>
      <c r="L1496" s="66"/>
    </row>
    <row r="1497" spans="1:12" x14ac:dyDescent="0.2">
      <c r="A1497" s="41"/>
      <c r="B1497" s="2"/>
      <c r="E1497" s="279"/>
      <c r="F1497" s="280"/>
      <c r="G1497" s="45"/>
      <c r="H1497" s="45"/>
      <c r="I1497" s="278"/>
      <c r="J1497" s="45"/>
      <c r="K1497" s="66"/>
      <c r="L1497" s="66"/>
    </row>
    <row r="1498" spans="1:12" x14ac:dyDescent="0.2">
      <c r="A1498" s="41"/>
      <c r="B1498" s="2"/>
      <c r="E1498" s="279"/>
      <c r="F1498" s="280"/>
      <c r="G1498" s="45"/>
      <c r="H1498" s="45"/>
      <c r="I1498" s="278"/>
      <c r="J1498" s="45"/>
      <c r="K1498" s="66"/>
      <c r="L1498" s="66"/>
    </row>
    <row r="1499" spans="1:12" x14ac:dyDescent="0.2">
      <c r="A1499" s="41"/>
      <c r="B1499" s="2"/>
      <c r="E1499" s="279"/>
      <c r="F1499" s="280"/>
      <c r="G1499" s="45"/>
      <c r="H1499" s="45"/>
      <c r="I1499" s="278"/>
      <c r="J1499" s="45"/>
      <c r="K1499" s="66"/>
      <c r="L1499" s="66"/>
    </row>
    <row r="1500" spans="1:12" x14ac:dyDescent="0.2">
      <c r="A1500" s="41"/>
      <c r="B1500" s="2"/>
      <c r="E1500" s="279"/>
      <c r="F1500" s="280"/>
      <c r="G1500" s="45"/>
      <c r="H1500" s="45"/>
      <c r="I1500" s="278"/>
      <c r="J1500" s="45"/>
      <c r="K1500" s="66"/>
      <c r="L1500" s="66"/>
    </row>
    <row r="1501" spans="1:12" x14ac:dyDescent="0.2">
      <c r="A1501" s="41"/>
      <c r="B1501" s="2"/>
      <c r="E1501" s="279"/>
      <c r="F1501" s="280"/>
      <c r="G1501" s="45"/>
      <c r="H1501" s="45"/>
      <c r="I1501" s="278"/>
      <c r="J1501" s="45"/>
      <c r="K1501" s="66"/>
      <c r="L1501" s="66"/>
    </row>
    <row r="1502" spans="1:12" x14ac:dyDescent="0.2">
      <c r="A1502" s="41"/>
      <c r="B1502" s="2"/>
      <c r="E1502" s="279"/>
      <c r="F1502" s="280"/>
      <c r="G1502" s="45"/>
      <c r="H1502" s="45"/>
      <c r="I1502" s="278"/>
      <c r="J1502" s="45"/>
      <c r="K1502" s="66"/>
      <c r="L1502" s="66"/>
    </row>
    <row r="1503" spans="1:12" x14ac:dyDescent="0.2">
      <c r="A1503" s="41"/>
      <c r="B1503" s="2"/>
      <c r="E1503" s="279"/>
      <c r="F1503" s="280"/>
      <c r="G1503" s="45"/>
      <c r="H1503" s="45"/>
      <c r="I1503" s="278"/>
      <c r="J1503" s="45"/>
      <c r="K1503" s="66"/>
      <c r="L1503" s="66"/>
    </row>
    <row r="1504" spans="1:12" x14ac:dyDescent="0.2">
      <c r="A1504" s="41"/>
      <c r="B1504" s="2"/>
      <c r="E1504" s="279"/>
      <c r="F1504" s="280"/>
      <c r="G1504" s="45"/>
      <c r="H1504" s="45"/>
      <c r="I1504" s="278"/>
      <c r="J1504" s="45"/>
      <c r="K1504" s="66"/>
      <c r="L1504" s="66"/>
    </row>
    <row r="1505" spans="1:12" x14ac:dyDescent="0.2">
      <c r="A1505" s="41"/>
      <c r="B1505" s="2"/>
      <c r="E1505" s="279"/>
      <c r="F1505" s="280"/>
      <c r="G1505" s="45"/>
      <c r="H1505" s="45"/>
      <c r="I1505" s="278"/>
      <c r="J1505" s="45"/>
      <c r="K1505" s="66"/>
      <c r="L1505" s="66"/>
    </row>
    <row r="1506" spans="1:12" x14ac:dyDescent="0.2">
      <c r="A1506" s="41"/>
      <c r="B1506" s="2"/>
      <c r="E1506" s="279"/>
      <c r="F1506" s="280"/>
      <c r="G1506" s="45"/>
      <c r="H1506" s="45"/>
      <c r="I1506" s="278"/>
      <c r="J1506" s="45"/>
      <c r="K1506" s="66"/>
      <c r="L1506" s="66"/>
    </row>
    <row r="1507" spans="1:12" x14ac:dyDescent="0.2">
      <c r="A1507" s="41"/>
      <c r="B1507" s="2"/>
      <c r="E1507" s="279"/>
      <c r="F1507" s="280"/>
      <c r="G1507" s="45"/>
      <c r="H1507" s="45"/>
      <c r="I1507" s="278"/>
      <c r="J1507" s="45"/>
      <c r="K1507" s="66"/>
      <c r="L1507" s="66"/>
    </row>
    <row r="1508" spans="1:12" x14ac:dyDescent="0.2">
      <c r="A1508" s="41"/>
      <c r="B1508" s="2"/>
      <c r="E1508" s="279"/>
      <c r="F1508" s="280"/>
      <c r="G1508" s="45"/>
      <c r="H1508" s="45"/>
      <c r="I1508" s="278"/>
      <c r="J1508" s="45"/>
      <c r="K1508" s="66"/>
      <c r="L1508" s="66"/>
    </row>
    <row r="1509" spans="1:12" x14ac:dyDescent="0.2">
      <c r="A1509" s="41"/>
      <c r="B1509" s="2"/>
      <c r="E1509" s="279"/>
      <c r="F1509" s="280"/>
      <c r="G1509" s="45"/>
      <c r="H1509" s="45"/>
      <c r="I1509" s="278"/>
      <c r="J1509" s="45"/>
      <c r="K1509" s="66"/>
      <c r="L1509" s="66"/>
    </row>
    <row r="1510" spans="1:12" x14ac:dyDescent="0.2">
      <c r="A1510" s="41"/>
      <c r="B1510" s="2"/>
      <c r="E1510" s="279"/>
      <c r="F1510" s="280"/>
      <c r="G1510" s="45"/>
      <c r="H1510" s="45"/>
      <c r="I1510" s="278"/>
      <c r="J1510" s="45"/>
      <c r="K1510" s="66"/>
      <c r="L1510" s="66"/>
    </row>
    <row r="1511" spans="1:12" x14ac:dyDescent="0.2">
      <c r="A1511" s="41"/>
      <c r="B1511" s="2"/>
      <c r="E1511" s="279"/>
      <c r="F1511" s="280"/>
      <c r="G1511" s="45"/>
      <c r="H1511" s="45"/>
      <c r="I1511" s="278"/>
      <c r="J1511" s="45"/>
      <c r="K1511" s="66"/>
      <c r="L1511" s="66"/>
    </row>
    <row r="1512" spans="1:12" x14ac:dyDescent="0.2">
      <c r="A1512" s="41"/>
      <c r="B1512" s="2"/>
      <c r="E1512" s="279"/>
      <c r="F1512" s="280"/>
      <c r="G1512" s="45"/>
      <c r="H1512" s="45"/>
      <c r="I1512" s="278"/>
      <c r="J1512" s="45"/>
      <c r="K1512" s="66"/>
      <c r="L1512" s="66"/>
    </row>
    <row r="1513" spans="1:12" x14ac:dyDescent="0.2">
      <c r="A1513" s="41"/>
      <c r="B1513" s="2"/>
      <c r="E1513" s="279"/>
      <c r="F1513" s="280"/>
      <c r="G1513" s="45"/>
      <c r="H1513" s="45"/>
      <c r="I1513" s="278"/>
      <c r="J1513" s="45"/>
      <c r="K1513" s="66"/>
      <c r="L1513" s="66"/>
    </row>
    <row r="1514" spans="1:12" x14ac:dyDescent="0.2">
      <c r="A1514" s="41"/>
      <c r="B1514" s="2"/>
      <c r="E1514" s="279"/>
      <c r="F1514" s="280"/>
      <c r="G1514" s="45"/>
      <c r="H1514" s="45"/>
      <c r="I1514" s="278"/>
      <c r="J1514" s="45"/>
      <c r="K1514" s="66"/>
      <c r="L1514" s="66"/>
    </row>
    <row r="1515" spans="1:12" x14ac:dyDescent="0.2">
      <c r="A1515" s="41"/>
      <c r="B1515" s="2"/>
      <c r="E1515" s="279"/>
      <c r="F1515" s="280"/>
      <c r="G1515" s="45"/>
      <c r="H1515" s="45"/>
      <c r="I1515" s="278"/>
      <c r="J1515" s="45"/>
      <c r="K1515" s="66"/>
      <c r="L1515" s="66"/>
    </row>
    <row r="1516" spans="1:12" x14ac:dyDescent="0.2">
      <c r="A1516" s="41"/>
      <c r="B1516" s="2"/>
      <c r="E1516" s="279"/>
      <c r="F1516" s="280"/>
      <c r="G1516" s="45"/>
      <c r="H1516" s="45"/>
      <c r="I1516" s="278"/>
      <c r="J1516" s="45"/>
      <c r="K1516" s="66"/>
      <c r="L1516" s="66"/>
    </row>
    <row r="1517" spans="1:12" x14ac:dyDescent="0.2">
      <c r="A1517" s="41"/>
      <c r="B1517" s="2"/>
      <c r="E1517" s="279"/>
      <c r="F1517" s="280"/>
      <c r="G1517" s="45"/>
      <c r="H1517" s="45"/>
      <c r="I1517" s="278"/>
      <c r="J1517" s="45"/>
      <c r="K1517" s="66"/>
      <c r="L1517" s="66"/>
    </row>
    <row r="1518" spans="1:12" x14ac:dyDescent="0.2">
      <c r="A1518" s="41"/>
      <c r="B1518" s="2"/>
      <c r="E1518" s="279"/>
      <c r="F1518" s="280"/>
      <c r="G1518" s="45"/>
      <c r="H1518" s="45"/>
      <c r="I1518" s="278"/>
      <c r="J1518" s="45"/>
      <c r="K1518" s="66"/>
      <c r="L1518" s="66"/>
    </row>
    <row r="1519" spans="1:12" x14ac:dyDescent="0.2">
      <c r="A1519" s="41"/>
      <c r="B1519" s="2"/>
      <c r="E1519" s="279"/>
      <c r="F1519" s="280"/>
      <c r="G1519" s="45"/>
      <c r="H1519" s="45"/>
      <c r="I1519" s="278"/>
      <c r="J1519" s="45"/>
      <c r="K1519" s="66"/>
      <c r="L1519" s="66"/>
    </row>
    <row r="1520" spans="1:12" x14ac:dyDescent="0.2">
      <c r="A1520" s="41"/>
      <c r="B1520" s="2"/>
      <c r="E1520" s="279"/>
      <c r="F1520" s="280"/>
      <c r="G1520" s="45"/>
      <c r="H1520" s="45"/>
      <c r="I1520" s="278"/>
      <c r="J1520" s="45"/>
      <c r="K1520" s="66"/>
      <c r="L1520" s="66"/>
    </row>
    <row r="1521" spans="1:12" x14ac:dyDescent="0.2">
      <c r="A1521" s="41"/>
      <c r="B1521" s="2"/>
      <c r="E1521" s="279"/>
      <c r="F1521" s="280"/>
      <c r="G1521" s="45"/>
      <c r="H1521" s="45"/>
      <c r="I1521" s="278"/>
      <c r="J1521" s="45"/>
      <c r="K1521" s="66"/>
      <c r="L1521" s="66"/>
    </row>
    <row r="1522" spans="1:12" x14ac:dyDescent="0.2">
      <c r="A1522" s="41"/>
      <c r="B1522" s="2"/>
      <c r="E1522" s="279"/>
      <c r="F1522" s="280"/>
      <c r="G1522" s="45"/>
      <c r="H1522" s="45"/>
      <c r="I1522" s="278"/>
      <c r="J1522" s="45"/>
      <c r="K1522" s="66"/>
      <c r="L1522" s="66"/>
    </row>
    <row r="1523" spans="1:12" x14ac:dyDescent="0.2">
      <c r="A1523" s="41"/>
      <c r="B1523" s="2"/>
      <c r="E1523" s="279"/>
      <c r="F1523" s="280"/>
      <c r="G1523" s="45"/>
      <c r="H1523" s="45"/>
      <c r="I1523" s="278"/>
      <c r="J1523" s="45"/>
      <c r="K1523" s="66"/>
      <c r="L1523" s="66"/>
    </row>
    <row r="1524" spans="1:12" x14ac:dyDescent="0.2">
      <c r="A1524" s="41"/>
      <c r="B1524" s="2"/>
      <c r="E1524" s="279"/>
      <c r="F1524" s="280"/>
      <c r="G1524" s="45"/>
      <c r="H1524" s="45"/>
      <c r="I1524" s="278"/>
      <c r="J1524" s="45"/>
      <c r="K1524" s="66"/>
      <c r="L1524" s="66"/>
    </row>
    <row r="1525" spans="1:12" x14ac:dyDescent="0.2">
      <c r="A1525" s="41"/>
      <c r="B1525" s="2"/>
      <c r="E1525" s="279"/>
      <c r="F1525" s="280"/>
      <c r="G1525" s="45"/>
      <c r="H1525" s="45"/>
      <c r="I1525" s="278"/>
      <c r="J1525" s="45"/>
      <c r="K1525" s="66"/>
      <c r="L1525" s="66"/>
    </row>
    <row r="1526" spans="1:12" x14ac:dyDescent="0.2">
      <c r="A1526" s="41"/>
      <c r="B1526" s="2"/>
      <c r="E1526" s="279"/>
      <c r="F1526" s="280"/>
      <c r="G1526" s="45"/>
      <c r="H1526" s="45"/>
      <c r="I1526" s="278"/>
      <c r="J1526" s="45"/>
      <c r="K1526" s="66"/>
      <c r="L1526" s="66"/>
    </row>
    <row r="1527" spans="1:12" x14ac:dyDescent="0.2">
      <c r="A1527" s="41"/>
      <c r="B1527" s="2"/>
      <c r="E1527" s="279"/>
      <c r="F1527" s="280"/>
      <c r="G1527" s="45"/>
      <c r="H1527" s="45"/>
      <c r="I1527" s="278"/>
      <c r="J1527" s="45"/>
      <c r="K1527" s="66"/>
      <c r="L1527" s="66"/>
    </row>
    <row r="1528" spans="1:12" x14ac:dyDescent="0.2">
      <c r="A1528" s="41"/>
      <c r="B1528" s="2"/>
      <c r="E1528" s="279"/>
      <c r="F1528" s="280"/>
      <c r="G1528" s="45"/>
      <c r="H1528" s="45"/>
      <c r="I1528" s="278"/>
      <c r="J1528" s="45"/>
      <c r="K1528" s="66"/>
      <c r="L1528" s="66"/>
    </row>
    <row r="1529" spans="1:12" x14ac:dyDescent="0.2">
      <c r="A1529" s="41"/>
      <c r="B1529" s="2"/>
      <c r="E1529" s="279"/>
      <c r="F1529" s="280"/>
      <c r="G1529" s="45"/>
      <c r="H1529" s="45"/>
      <c r="I1529" s="278"/>
      <c r="J1529" s="45"/>
      <c r="K1529" s="66"/>
      <c r="L1529" s="66"/>
    </row>
    <row r="1530" spans="1:12" x14ac:dyDescent="0.2">
      <c r="A1530" s="41"/>
      <c r="B1530" s="2"/>
      <c r="E1530" s="279"/>
      <c r="F1530" s="280"/>
      <c r="G1530" s="45"/>
      <c r="H1530" s="45"/>
      <c r="I1530" s="278"/>
      <c r="J1530" s="45"/>
      <c r="K1530" s="66"/>
      <c r="L1530" s="66"/>
    </row>
    <row r="1531" spans="1:12" x14ac:dyDescent="0.2">
      <c r="A1531" s="41"/>
      <c r="B1531" s="2"/>
      <c r="E1531" s="279"/>
      <c r="F1531" s="280"/>
      <c r="G1531" s="45"/>
      <c r="H1531" s="45"/>
      <c r="I1531" s="278"/>
      <c r="J1531" s="45"/>
      <c r="K1531" s="66"/>
      <c r="L1531" s="66"/>
    </row>
    <row r="1532" spans="1:12" x14ac:dyDescent="0.2">
      <c r="A1532" s="41"/>
      <c r="B1532" s="2"/>
      <c r="E1532" s="279"/>
      <c r="F1532" s="280"/>
      <c r="G1532" s="45"/>
      <c r="H1532" s="45"/>
      <c r="I1532" s="278"/>
      <c r="J1532" s="45"/>
      <c r="K1532" s="66"/>
      <c r="L1532" s="66"/>
    </row>
    <row r="1533" spans="1:12" x14ac:dyDescent="0.2">
      <c r="A1533" s="41"/>
      <c r="B1533" s="2"/>
      <c r="E1533" s="279"/>
      <c r="F1533" s="280"/>
      <c r="G1533" s="45"/>
      <c r="H1533" s="45"/>
      <c r="I1533" s="278"/>
      <c r="J1533" s="45"/>
      <c r="K1533" s="66"/>
      <c r="L1533" s="66"/>
    </row>
    <row r="1534" spans="1:12" x14ac:dyDescent="0.2">
      <c r="A1534" s="41"/>
      <c r="B1534" s="2"/>
      <c r="E1534" s="279"/>
      <c r="F1534" s="280"/>
      <c r="G1534" s="45"/>
      <c r="H1534" s="45"/>
      <c r="I1534" s="278"/>
      <c r="J1534" s="45"/>
      <c r="K1534" s="66"/>
      <c r="L1534" s="66"/>
    </row>
    <row r="1535" spans="1:12" x14ac:dyDescent="0.2">
      <c r="A1535" s="41"/>
      <c r="B1535" s="2"/>
      <c r="E1535" s="279"/>
      <c r="F1535" s="280"/>
      <c r="G1535" s="45"/>
      <c r="H1535" s="45"/>
      <c r="I1535" s="278"/>
      <c r="J1535" s="45"/>
      <c r="K1535" s="66"/>
      <c r="L1535" s="66"/>
    </row>
    <row r="1536" spans="1:12" x14ac:dyDescent="0.2">
      <c r="A1536" s="41"/>
      <c r="B1536" s="2"/>
      <c r="E1536" s="279"/>
      <c r="F1536" s="280"/>
      <c r="G1536" s="45"/>
      <c r="H1536" s="45"/>
      <c r="I1536" s="278"/>
      <c r="J1536" s="45"/>
      <c r="K1536" s="66"/>
      <c r="L1536" s="66"/>
    </row>
    <row r="1537" spans="1:12" x14ac:dyDescent="0.2">
      <c r="A1537" s="41"/>
      <c r="B1537" s="2"/>
      <c r="E1537" s="279"/>
      <c r="F1537" s="280"/>
      <c r="G1537" s="45"/>
      <c r="H1537" s="45"/>
      <c r="I1537" s="278"/>
      <c r="J1537" s="45"/>
      <c r="K1537" s="66"/>
      <c r="L1537" s="66"/>
    </row>
    <row r="1538" spans="1:12" x14ac:dyDescent="0.2">
      <c r="A1538" s="41"/>
      <c r="B1538" s="2"/>
      <c r="E1538" s="279"/>
      <c r="F1538" s="280"/>
      <c r="G1538" s="45"/>
      <c r="H1538" s="45"/>
      <c r="I1538" s="278"/>
      <c r="J1538" s="45"/>
      <c r="K1538" s="66"/>
      <c r="L1538" s="66"/>
    </row>
    <row r="1539" spans="1:12" x14ac:dyDescent="0.2">
      <c r="A1539" s="41"/>
      <c r="B1539" s="2"/>
      <c r="E1539" s="279"/>
      <c r="F1539" s="280"/>
      <c r="G1539" s="45"/>
      <c r="H1539" s="45"/>
      <c r="I1539" s="278"/>
      <c r="J1539" s="45"/>
      <c r="K1539" s="66"/>
      <c r="L1539" s="66"/>
    </row>
    <row r="1540" spans="1:12" x14ac:dyDescent="0.2">
      <c r="A1540" s="41"/>
      <c r="B1540" s="2"/>
      <c r="E1540" s="279"/>
      <c r="F1540" s="280"/>
      <c r="G1540" s="45"/>
      <c r="H1540" s="45"/>
      <c r="I1540" s="278"/>
      <c r="J1540" s="45"/>
      <c r="K1540" s="66"/>
      <c r="L1540" s="66"/>
    </row>
    <row r="1541" spans="1:12" x14ac:dyDescent="0.2">
      <c r="A1541" s="41"/>
      <c r="B1541" s="2"/>
      <c r="E1541" s="279"/>
      <c r="F1541" s="280"/>
      <c r="G1541" s="45"/>
      <c r="H1541" s="45"/>
      <c r="I1541" s="278"/>
      <c r="J1541" s="45"/>
      <c r="K1541" s="66"/>
      <c r="L1541" s="66"/>
    </row>
    <row r="1542" spans="1:12" x14ac:dyDescent="0.2">
      <c r="A1542" s="41"/>
      <c r="B1542" s="2"/>
      <c r="E1542" s="279"/>
      <c r="F1542" s="280"/>
      <c r="G1542" s="45"/>
      <c r="H1542" s="45"/>
      <c r="I1542" s="278"/>
      <c r="J1542" s="45"/>
      <c r="K1542" s="66"/>
      <c r="L1542" s="66"/>
    </row>
    <row r="1543" spans="1:12" x14ac:dyDescent="0.2">
      <c r="A1543" s="41"/>
      <c r="B1543" s="2"/>
      <c r="E1543" s="279"/>
      <c r="F1543" s="280"/>
      <c r="G1543" s="45"/>
      <c r="H1543" s="45"/>
      <c r="I1543" s="278"/>
      <c r="J1543" s="45"/>
      <c r="K1543" s="66"/>
      <c r="L1543" s="66"/>
    </row>
    <row r="1544" spans="1:12" x14ac:dyDescent="0.2">
      <c r="A1544" s="41"/>
      <c r="B1544" s="2"/>
      <c r="E1544" s="279"/>
      <c r="F1544" s="280"/>
      <c r="G1544" s="45"/>
      <c r="H1544" s="45"/>
      <c r="I1544" s="278"/>
      <c r="J1544" s="45"/>
      <c r="K1544" s="66"/>
      <c r="L1544" s="66"/>
    </row>
    <row r="1545" spans="1:12" x14ac:dyDescent="0.2">
      <c r="A1545" s="41"/>
      <c r="B1545" s="2"/>
      <c r="E1545" s="279"/>
      <c r="F1545" s="280"/>
      <c r="G1545" s="45"/>
      <c r="H1545" s="45"/>
      <c r="I1545" s="278"/>
      <c r="J1545" s="45"/>
      <c r="K1545" s="66"/>
      <c r="L1545" s="66"/>
    </row>
    <row r="1546" spans="1:12" x14ac:dyDescent="0.2">
      <c r="A1546" s="41"/>
      <c r="B1546" s="2"/>
      <c r="E1546" s="279"/>
      <c r="F1546" s="280"/>
      <c r="G1546" s="45"/>
      <c r="H1546" s="45"/>
      <c r="I1546" s="278"/>
      <c r="J1546" s="45"/>
      <c r="K1546" s="66"/>
      <c r="L1546" s="66"/>
    </row>
    <row r="1547" spans="1:12" x14ac:dyDescent="0.2">
      <c r="A1547" s="41"/>
      <c r="B1547" s="2"/>
      <c r="E1547" s="279"/>
      <c r="F1547" s="280"/>
      <c r="G1547" s="45"/>
      <c r="H1547" s="45"/>
      <c r="I1547" s="278"/>
      <c r="J1547" s="45"/>
      <c r="K1547" s="66"/>
      <c r="L1547" s="66"/>
    </row>
    <row r="1548" spans="1:12" x14ac:dyDescent="0.2">
      <c r="A1548" s="41"/>
      <c r="B1548" s="2"/>
      <c r="E1548" s="279"/>
      <c r="F1548" s="280"/>
      <c r="G1548" s="45"/>
      <c r="H1548" s="45"/>
      <c r="I1548" s="278"/>
      <c r="J1548" s="45"/>
      <c r="K1548" s="66"/>
      <c r="L1548" s="66"/>
    </row>
    <row r="1549" spans="1:12" x14ac:dyDescent="0.2">
      <c r="A1549" s="41"/>
      <c r="B1549" s="2"/>
      <c r="E1549" s="279"/>
      <c r="F1549" s="280"/>
      <c r="G1549" s="45"/>
      <c r="H1549" s="45"/>
      <c r="I1549" s="278"/>
      <c r="J1549" s="45"/>
      <c r="K1549" s="66"/>
      <c r="L1549" s="66"/>
    </row>
    <row r="1550" spans="1:12" x14ac:dyDescent="0.2">
      <c r="A1550" s="41"/>
      <c r="B1550" s="2"/>
      <c r="E1550" s="279"/>
      <c r="F1550" s="280"/>
      <c r="G1550" s="45"/>
      <c r="H1550" s="45"/>
      <c r="I1550" s="278"/>
      <c r="J1550" s="45"/>
      <c r="K1550" s="66"/>
      <c r="L1550" s="66"/>
    </row>
    <row r="1551" spans="1:12" x14ac:dyDescent="0.2">
      <c r="A1551" s="41"/>
      <c r="B1551" s="2"/>
      <c r="E1551" s="279"/>
      <c r="F1551" s="280"/>
      <c r="G1551" s="45"/>
      <c r="H1551" s="45"/>
      <c r="I1551" s="278"/>
      <c r="J1551" s="45"/>
      <c r="K1551" s="66"/>
      <c r="L1551" s="66"/>
    </row>
    <row r="1552" spans="1:12" x14ac:dyDescent="0.2">
      <c r="A1552" s="41"/>
      <c r="B1552" s="2"/>
      <c r="E1552" s="279"/>
      <c r="F1552" s="280"/>
      <c r="G1552" s="45"/>
      <c r="H1552" s="45"/>
      <c r="I1552" s="278"/>
      <c r="J1552" s="45"/>
      <c r="K1552" s="66"/>
      <c r="L1552" s="66"/>
    </row>
    <row r="1553" spans="1:12" x14ac:dyDescent="0.2">
      <c r="A1553" s="41"/>
      <c r="B1553" s="2"/>
      <c r="E1553" s="279"/>
      <c r="F1553" s="280"/>
      <c r="G1553" s="45"/>
      <c r="H1553" s="45"/>
      <c r="I1553" s="278"/>
      <c r="J1553" s="45"/>
      <c r="K1553" s="66"/>
      <c r="L1553" s="66"/>
    </row>
    <row r="1554" spans="1:12" x14ac:dyDescent="0.2">
      <c r="A1554" s="41"/>
      <c r="B1554" s="2"/>
      <c r="E1554" s="279"/>
      <c r="F1554" s="280"/>
      <c r="G1554" s="45"/>
      <c r="H1554" s="45"/>
      <c r="I1554" s="278"/>
      <c r="J1554" s="45"/>
      <c r="K1554" s="66"/>
      <c r="L1554" s="66"/>
    </row>
    <row r="1555" spans="1:12" x14ac:dyDescent="0.2">
      <c r="A1555" s="41"/>
      <c r="B1555" s="2"/>
      <c r="E1555" s="279"/>
      <c r="F1555" s="280"/>
      <c r="G1555" s="45"/>
      <c r="H1555" s="45"/>
      <c r="I1555" s="278"/>
      <c r="J1555" s="45"/>
      <c r="K1555" s="66"/>
      <c r="L1555" s="66"/>
    </row>
    <row r="1556" spans="1:12" x14ac:dyDescent="0.2">
      <c r="A1556" s="41"/>
      <c r="B1556" s="2"/>
      <c r="E1556" s="279"/>
      <c r="F1556" s="280"/>
      <c r="G1556" s="45"/>
      <c r="H1556" s="45"/>
      <c r="I1556" s="278"/>
      <c r="J1556" s="45"/>
      <c r="K1556" s="66"/>
      <c r="L1556" s="66"/>
    </row>
    <row r="1557" spans="1:12" x14ac:dyDescent="0.2">
      <c r="A1557" s="41"/>
      <c r="B1557" s="2"/>
      <c r="E1557" s="279"/>
      <c r="F1557" s="280"/>
      <c r="G1557" s="45"/>
      <c r="H1557" s="45"/>
      <c r="I1557" s="278"/>
      <c r="J1557" s="45"/>
      <c r="K1557" s="66"/>
      <c r="L1557" s="66"/>
    </row>
    <row r="1558" spans="1:12" x14ac:dyDescent="0.2">
      <c r="A1558" s="41"/>
      <c r="B1558" s="2"/>
      <c r="E1558" s="279"/>
      <c r="F1558" s="280"/>
      <c r="G1558" s="45"/>
      <c r="H1558" s="45"/>
      <c r="I1558" s="278"/>
      <c r="J1558" s="45"/>
      <c r="K1558" s="66"/>
      <c r="L1558" s="66"/>
    </row>
    <row r="1559" spans="1:12" x14ac:dyDescent="0.2">
      <c r="A1559" s="41"/>
      <c r="B1559" s="2"/>
      <c r="E1559" s="279"/>
      <c r="F1559" s="280"/>
      <c r="G1559" s="45"/>
      <c r="H1559" s="45"/>
      <c r="I1559" s="278"/>
      <c r="J1559" s="45"/>
      <c r="K1559" s="66"/>
      <c r="L1559" s="66"/>
    </row>
    <row r="1560" spans="1:12" x14ac:dyDescent="0.2">
      <c r="A1560" s="41"/>
      <c r="B1560" s="2"/>
      <c r="E1560" s="279"/>
      <c r="F1560" s="280"/>
      <c r="G1560" s="45"/>
      <c r="H1560" s="45"/>
      <c r="I1560" s="278"/>
      <c r="J1560" s="45"/>
      <c r="K1560" s="66"/>
      <c r="L1560" s="66"/>
    </row>
    <row r="1561" spans="1:12" x14ac:dyDescent="0.2">
      <c r="A1561" s="41"/>
      <c r="B1561" s="2"/>
      <c r="E1561" s="279"/>
      <c r="F1561" s="280"/>
      <c r="G1561" s="45"/>
      <c r="H1561" s="45"/>
      <c r="I1561" s="278"/>
      <c r="J1561" s="45"/>
      <c r="K1561" s="66"/>
      <c r="L1561" s="66"/>
    </row>
    <row r="1562" spans="1:12" x14ac:dyDescent="0.2">
      <c r="A1562" s="41"/>
      <c r="B1562" s="2"/>
      <c r="E1562" s="279"/>
      <c r="F1562" s="280"/>
      <c r="G1562" s="45"/>
      <c r="H1562" s="45"/>
      <c r="I1562" s="278"/>
      <c r="J1562" s="45"/>
      <c r="K1562" s="66"/>
      <c r="L1562" s="66"/>
    </row>
    <row r="1563" spans="1:12" x14ac:dyDescent="0.2">
      <c r="A1563" s="41"/>
      <c r="B1563" s="2"/>
      <c r="E1563" s="279"/>
      <c r="F1563" s="280"/>
      <c r="G1563" s="45"/>
      <c r="H1563" s="45"/>
      <c r="I1563" s="278"/>
      <c r="J1563" s="45"/>
      <c r="K1563" s="66"/>
      <c r="L1563" s="66"/>
    </row>
    <row r="1564" spans="1:12" x14ac:dyDescent="0.2">
      <c r="A1564" s="41"/>
      <c r="B1564" s="2"/>
      <c r="E1564" s="279"/>
      <c r="F1564" s="280"/>
      <c r="G1564" s="45"/>
      <c r="H1564" s="45"/>
      <c r="I1564" s="278"/>
      <c r="J1564" s="45"/>
      <c r="K1564" s="66"/>
      <c r="L1564" s="66"/>
    </row>
    <row r="1565" spans="1:12" x14ac:dyDescent="0.2">
      <c r="A1565" s="41"/>
      <c r="B1565" s="2"/>
      <c r="E1565" s="279"/>
      <c r="F1565" s="280"/>
      <c r="G1565" s="45"/>
      <c r="H1565" s="45"/>
      <c r="I1565" s="278"/>
      <c r="J1565" s="45"/>
      <c r="K1565" s="66"/>
      <c r="L1565" s="66"/>
    </row>
    <row r="1566" spans="1:12" x14ac:dyDescent="0.2">
      <c r="A1566" s="41"/>
      <c r="B1566" s="2"/>
      <c r="E1566" s="279"/>
      <c r="F1566" s="280"/>
      <c r="G1566" s="45"/>
      <c r="H1566" s="45"/>
      <c r="I1566" s="278"/>
      <c r="J1566" s="45"/>
      <c r="K1566" s="66"/>
      <c r="L1566" s="66"/>
    </row>
    <row r="1567" spans="1:12" x14ac:dyDescent="0.2">
      <c r="A1567" s="41"/>
      <c r="B1567" s="2"/>
      <c r="E1567" s="279"/>
      <c r="F1567" s="280"/>
      <c r="G1567" s="45"/>
      <c r="H1567" s="45"/>
      <c r="I1567" s="278"/>
      <c r="J1567" s="45"/>
      <c r="K1567" s="66"/>
      <c r="L1567" s="66"/>
    </row>
    <row r="1568" spans="1:12" x14ac:dyDescent="0.2">
      <c r="A1568" s="41"/>
      <c r="B1568" s="2"/>
      <c r="E1568" s="279"/>
      <c r="F1568" s="280"/>
      <c r="G1568" s="45"/>
      <c r="H1568" s="45"/>
      <c r="I1568" s="278"/>
      <c r="J1568" s="45"/>
      <c r="K1568" s="66"/>
      <c r="L1568" s="66"/>
    </row>
    <row r="1569" spans="1:12" x14ac:dyDescent="0.2">
      <c r="A1569" s="41"/>
      <c r="B1569" s="2"/>
      <c r="E1569" s="279"/>
      <c r="F1569" s="280"/>
      <c r="G1569" s="45"/>
      <c r="H1569" s="45"/>
      <c r="I1569" s="278"/>
      <c r="J1569" s="45"/>
      <c r="K1569" s="66"/>
      <c r="L1569" s="66"/>
    </row>
    <row r="1570" spans="1:12" x14ac:dyDescent="0.2">
      <c r="A1570" s="41"/>
      <c r="B1570" s="2"/>
      <c r="E1570" s="279"/>
      <c r="F1570" s="280"/>
      <c r="G1570" s="45"/>
      <c r="H1570" s="45"/>
      <c r="I1570" s="278"/>
      <c r="J1570" s="45"/>
      <c r="K1570" s="66"/>
      <c r="L1570" s="66"/>
    </row>
    <row r="1571" spans="1:12" x14ac:dyDescent="0.2">
      <c r="A1571" s="41"/>
      <c r="B1571" s="2"/>
      <c r="E1571" s="279"/>
      <c r="F1571" s="280"/>
      <c r="G1571" s="45"/>
      <c r="H1571" s="45"/>
      <c r="I1571" s="278"/>
      <c r="J1571" s="45"/>
      <c r="K1571" s="66"/>
      <c r="L1571" s="66"/>
    </row>
    <row r="1572" spans="1:12" x14ac:dyDescent="0.2">
      <c r="A1572" s="41"/>
      <c r="B1572" s="2"/>
      <c r="E1572" s="279"/>
      <c r="F1572" s="280"/>
      <c r="G1572" s="45"/>
      <c r="H1572" s="45"/>
      <c r="I1572" s="278"/>
      <c r="J1572" s="45"/>
      <c r="K1572" s="66"/>
      <c r="L1572" s="66"/>
    </row>
    <row r="1573" spans="1:12" x14ac:dyDescent="0.2">
      <c r="A1573" s="41"/>
      <c r="B1573" s="2"/>
      <c r="E1573" s="279"/>
      <c r="F1573" s="280"/>
      <c r="G1573" s="45"/>
      <c r="H1573" s="45"/>
      <c r="I1573" s="278"/>
      <c r="J1573" s="45"/>
      <c r="K1573" s="66"/>
      <c r="L1573" s="66"/>
    </row>
    <row r="1574" spans="1:12" x14ac:dyDescent="0.2">
      <c r="A1574" s="41"/>
      <c r="B1574" s="2"/>
      <c r="E1574" s="279"/>
      <c r="F1574" s="280"/>
      <c r="G1574" s="45"/>
      <c r="H1574" s="45"/>
      <c r="I1574" s="278"/>
      <c r="J1574" s="45"/>
      <c r="K1574" s="66"/>
      <c r="L1574" s="66"/>
    </row>
    <row r="1575" spans="1:12" x14ac:dyDescent="0.2">
      <c r="A1575" s="41"/>
      <c r="B1575" s="2"/>
      <c r="E1575" s="279"/>
      <c r="F1575" s="280"/>
      <c r="G1575" s="45"/>
      <c r="H1575" s="45"/>
      <c r="I1575" s="278"/>
      <c r="J1575" s="45"/>
      <c r="K1575" s="66"/>
      <c r="L1575" s="66"/>
    </row>
    <row r="1576" spans="1:12" x14ac:dyDescent="0.2">
      <c r="A1576" s="41"/>
      <c r="B1576" s="2"/>
      <c r="E1576" s="279"/>
      <c r="F1576" s="280"/>
      <c r="G1576" s="45"/>
      <c r="H1576" s="45"/>
      <c r="I1576" s="278"/>
      <c r="J1576" s="45"/>
      <c r="K1576" s="66"/>
      <c r="L1576" s="66"/>
    </row>
    <row r="1577" spans="1:12" x14ac:dyDescent="0.2">
      <c r="A1577" s="41"/>
      <c r="B1577" s="2"/>
      <c r="E1577" s="279"/>
      <c r="F1577" s="280"/>
      <c r="G1577" s="45"/>
      <c r="H1577" s="45"/>
      <c r="I1577" s="278"/>
      <c r="J1577" s="45"/>
      <c r="K1577" s="66"/>
      <c r="L1577" s="66"/>
    </row>
    <row r="1578" spans="1:12" x14ac:dyDescent="0.2">
      <c r="A1578" s="41"/>
      <c r="B1578" s="2"/>
      <c r="E1578" s="279"/>
      <c r="F1578" s="280"/>
      <c r="G1578" s="45"/>
      <c r="H1578" s="45"/>
      <c r="I1578" s="278"/>
      <c r="J1578" s="45"/>
      <c r="K1578" s="66"/>
      <c r="L1578" s="66"/>
    </row>
    <row r="1579" spans="1:12" x14ac:dyDescent="0.2">
      <c r="A1579" s="41"/>
      <c r="B1579" s="2"/>
      <c r="E1579" s="279"/>
      <c r="F1579" s="280"/>
      <c r="G1579" s="45"/>
      <c r="H1579" s="45"/>
      <c r="I1579" s="278"/>
      <c r="J1579" s="45"/>
      <c r="K1579" s="66"/>
      <c r="L1579" s="66"/>
    </row>
    <row r="1580" spans="1:12" x14ac:dyDescent="0.2">
      <c r="A1580" s="41"/>
      <c r="B1580" s="2"/>
      <c r="E1580" s="279"/>
      <c r="F1580" s="280"/>
      <c r="G1580" s="45"/>
      <c r="H1580" s="45"/>
      <c r="I1580" s="278"/>
      <c r="J1580" s="45"/>
      <c r="K1580" s="66"/>
      <c r="L1580" s="66"/>
    </row>
    <row r="1581" spans="1:12" x14ac:dyDescent="0.2">
      <c r="A1581" s="41"/>
      <c r="B1581" s="2"/>
      <c r="E1581" s="279"/>
      <c r="F1581" s="280"/>
      <c r="G1581" s="45"/>
      <c r="H1581" s="45"/>
      <c r="I1581" s="278"/>
      <c r="J1581" s="45"/>
      <c r="K1581" s="66"/>
      <c r="L1581" s="66"/>
    </row>
    <row r="1582" spans="1:12" x14ac:dyDescent="0.2">
      <c r="A1582" s="41"/>
      <c r="B1582" s="2"/>
      <c r="E1582" s="279"/>
      <c r="F1582" s="280"/>
      <c r="G1582" s="45"/>
      <c r="H1582" s="45"/>
      <c r="I1582" s="278"/>
      <c r="J1582" s="45"/>
      <c r="K1582" s="66"/>
      <c r="L1582" s="66"/>
    </row>
    <row r="1583" spans="1:12" x14ac:dyDescent="0.2">
      <c r="A1583" s="41"/>
      <c r="B1583" s="2"/>
      <c r="E1583" s="279"/>
      <c r="F1583" s="280"/>
      <c r="G1583" s="45"/>
      <c r="H1583" s="45"/>
      <c r="I1583" s="278"/>
      <c r="J1583" s="45"/>
      <c r="K1583" s="66"/>
      <c r="L1583" s="66"/>
    </row>
    <row r="1584" spans="1:12" x14ac:dyDescent="0.2">
      <c r="A1584" s="41"/>
      <c r="B1584" s="2"/>
      <c r="E1584" s="279"/>
      <c r="F1584" s="280"/>
      <c r="G1584" s="45"/>
      <c r="H1584" s="45"/>
      <c r="I1584" s="278"/>
      <c r="J1584" s="45"/>
      <c r="K1584" s="66"/>
      <c r="L1584" s="66"/>
    </row>
    <row r="1585" spans="1:12" x14ac:dyDescent="0.2">
      <c r="A1585" s="41"/>
      <c r="B1585" s="2"/>
      <c r="E1585" s="279"/>
      <c r="F1585" s="280"/>
      <c r="G1585" s="45"/>
      <c r="H1585" s="45"/>
      <c r="I1585" s="278"/>
      <c r="J1585" s="45"/>
      <c r="K1585" s="66"/>
      <c r="L1585" s="66"/>
    </row>
    <row r="1586" spans="1:12" x14ac:dyDescent="0.2">
      <c r="A1586" s="41"/>
      <c r="B1586" s="2"/>
      <c r="E1586" s="279"/>
      <c r="F1586" s="280"/>
      <c r="G1586" s="45"/>
      <c r="H1586" s="45"/>
      <c r="I1586" s="278"/>
      <c r="J1586" s="45"/>
      <c r="K1586" s="66"/>
      <c r="L1586" s="66"/>
    </row>
    <row r="1587" spans="1:12" x14ac:dyDescent="0.2">
      <c r="A1587" s="41"/>
      <c r="B1587" s="2"/>
      <c r="E1587" s="279"/>
      <c r="F1587" s="280"/>
      <c r="G1587" s="45"/>
      <c r="H1587" s="45"/>
      <c r="I1587" s="278"/>
      <c r="J1587" s="45"/>
      <c r="K1587" s="66"/>
      <c r="L1587" s="66"/>
    </row>
    <row r="1588" spans="1:12" x14ac:dyDescent="0.2">
      <c r="A1588" s="41"/>
      <c r="B1588" s="2"/>
      <c r="E1588" s="279"/>
      <c r="F1588" s="280"/>
      <c r="G1588" s="45"/>
      <c r="H1588" s="45"/>
      <c r="I1588" s="278"/>
      <c r="J1588" s="45"/>
      <c r="K1588" s="66"/>
      <c r="L1588" s="66"/>
    </row>
    <row r="1589" spans="1:12" x14ac:dyDescent="0.2">
      <c r="A1589" s="41"/>
      <c r="B1589" s="2"/>
      <c r="E1589" s="279"/>
      <c r="F1589" s="280"/>
      <c r="G1589" s="45"/>
      <c r="H1589" s="45"/>
      <c r="I1589" s="278"/>
      <c r="J1589" s="45"/>
      <c r="K1589" s="66"/>
      <c r="L1589" s="66"/>
    </row>
    <row r="1590" spans="1:12" x14ac:dyDescent="0.2">
      <c r="A1590" s="41"/>
      <c r="B1590" s="2"/>
      <c r="E1590" s="279"/>
      <c r="F1590" s="280"/>
      <c r="G1590" s="45"/>
      <c r="H1590" s="45"/>
      <c r="I1590" s="278"/>
      <c r="J1590" s="45"/>
      <c r="K1590" s="66"/>
      <c r="L1590" s="66"/>
    </row>
    <row r="1591" spans="1:12" x14ac:dyDescent="0.2">
      <c r="A1591" s="41"/>
      <c r="B1591" s="2"/>
      <c r="E1591" s="279"/>
      <c r="F1591" s="280"/>
      <c r="G1591" s="45"/>
      <c r="H1591" s="45"/>
      <c r="I1591" s="278"/>
      <c r="J1591" s="45"/>
      <c r="K1591" s="66"/>
      <c r="L1591" s="66"/>
    </row>
    <row r="1592" spans="1:12" x14ac:dyDescent="0.2">
      <c r="A1592" s="41"/>
      <c r="B1592" s="2"/>
      <c r="E1592" s="279"/>
      <c r="F1592" s="280"/>
      <c r="G1592" s="45"/>
      <c r="H1592" s="45"/>
      <c r="I1592" s="278"/>
      <c r="J1592" s="45"/>
      <c r="K1592" s="66"/>
      <c r="L1592" s="66"/>
    </row>
    <row r="1593" spans="1:12" x14ac:dyDescent="0.2">
      <c r="A1593" s="41"/>
      <c r="B1593" s="2"/>
      <c r="E1593" s="279"/>
      <c r="F1593" s="280"/>
      <c r="G1593" s="45"/>
      <c r="H1593" s="45"/>
      <c r="I1593" s="278"/>
      <c r="J1593" s="45"/>
      <c r="K1593" s="66"/>
      <c r="L1593" s="66"/>
    </row>
    <row r="1594" spans="1:12" x14ac:dyDescent="0.2">
      <c r="A1594" s="41"/>
      <c r="B1594" s="2"/>
      <c r="E1594" s="279"/>
      <c r="F1594" s="280"/>
      <c r="G1594" s="45"/>
      <c r="H1594" s="45"/>
      <c r="I1594" s="278"/>
      <c r="J1594" s="45"/>
      <c r="K1594" s="66"/>
      <c r="L1594" s="66"/>
    </row>
    <row r="1595" spans="1:12" x14ac:dyDescent="0.2">
      <c r="A1595" s="41"/>
      <c r="B1595" s="2"/>
      <c r="E1595" s="279"/>
      <c r="F1595" s="280"/>
      <c r="G1595" s="45"/>
      <c r="H1595" s="45"/>
      <c r="I1595" s="278"/>
      <c r="J1595" s="45"/>
      <c r="K1595" s="66"/>
      <c r="L1595" s="66"/>
    </row>
    <row r="1596" spans="1:12" x14ac:dyDescent="0.2">
      <c r="A1596" s="41"/>
      <c r="B1596" s="2"/>
      <c r="E1596" s="279"/>
      <c r="F1596" s="280"/>
      <c r="G1596" s="45"/>
      <c r="H1596" s="45"/>
      <c r="I1596" s="278"/>
      <c r="J1596" s="45"/>
      <c r="K1596" s="66"/>
      <c r="L1596" s="66"/>
    </row>
    <row r="1597" spans="1:12" x14ac:dyDescent="0.2">
      <c r="A1597" s="41"/>
      <c r="B1597" s="2"/>
      <c r="E1597" s="279"/>
      <c r="F1597" s="280"/>
      <c r="G1597" s="45"/>
      <c r="H1597" s="45"/>
      <c r="I1597" s="278"/>
      <c r="J1597" s="45"/>
      <c r="K1597" s="66"/>
      <c r="L1597" s="66"/>
    </row>
    <row r="1598" spans="1:12" x14ac:dyDescent="0.2">
      <c r="A1598" s="41"/>
      <c r="B1598" s="2"/>
      <c r="E1598" s="279"/>
      <c r="F1598" s="280"/>
      <c r="G1598" s="45"/>
      <c r="H1598" s="45"/>
      <c r="I1598" s="278"/>
      <c r="J1598" s="45"/>
      <c r="K1598" s="66"/>
      <c r="L1598" s="66"/>
    </row>
    <row r="1599" spans="1:12" x14ac:dyDescent="0.2">
      <c r="A1599" s="41"/>
      <c r="B1599" s="2"/>
      <c r="E1599" s="279"/>
      <c r="F1599" s="280"/>
      <c r="G1599" s="45"/>
      <c r="H1599" s="45"/>
      <c r="I1599" s="278"/>
      <c r="J1599" s="45"/>
      <c r="K1599" s="66"/>
      <c r="L1599" s="66"/>
    </row>
    <row r="1600" spans="1:12" x14ac:dyDescent="0.2">
      <c r="A1600" s="41"/>
      <c r="B1600" s="2"/>
      <c r="E1600" s="279"/>
      <c r="F1600" s="280"/>
      <c r="G1600" s="45"/>
      <c r="H1600" s="45"/>
      <c r="I1600" s="278"/>
      <c r="J1600" s="45"/>
      <c r="K1600" s="66"/>
      <c r="L1600" s="66"/>
    </row>
    <row r="1601" spans="1:12" x14ac:dyDescent="0.2">
      <c r="A1601" s="41"/>
      <c r="B1601" s="2"/>
      <c r="E1601" s="279"/>
      <c r="F1601" s="280"/>
      <c r="G1601" s="45"/>
      <c r="H1601" s="45"/>
      <c r="I1601" s="278"/>
      <c r="J1601" s="45"/>
      <c r="K1601" s="66"/>
      <c r="L1601" s="66"/>
    </row>
    <row r="1602" spans="1:12" x14ac:dyDescent="0.2">
      <c r="A1602" s="41"/>
      <c r="B1602" s="2"/>
      <c r="E1602" s="279"/>
      <c r="F1602" s="280"/>
      <c r="G1602" s="45"/>
      <c r="H1602" s="45"/>
      <c r="I1602" s="278"/>
      <c r="J1602" s="45"/>
      <c r="K1602" s="66"/>
      <c r="L1602" s="66"/>
    </row>
    <row r="1603" spans="1:12" x14ac:dyDescent="0.2">
      <c r="A1603" s="41"/>
      <c r="B1603" s="2"/>
      <c r="E1603" s="279"/>
      <c r="F1603" s="280"/>
      <c r="G1603" s="45"/>
      <c r="H1603" s="45"/>
      <c r="I1603" s="278"/>
      <c r="J1603" s="45"/>
      <c r="K1603" s="66"/>
      <c r="L1603" s="66"/>
    </row>
    <row r="1604" spans="1:12" x14ac:dyDescent="0.2">
      <c r="A1604" s="41"/>
      <c r="B1604" s="2"/>
      <c r="E1604" s="279"/>
      <c r="F1604" s="280"/>
      <c r="G1604" s="45"/>
      <c r="H1604" s="45"/>
      <c r="I1604" s="278"/>
      <c r="J1604" s="45"/>
      <c r="K1604" s="66"/>
      <c r="L1604" s="66"/>
    </row>
    <row r="1605" spans="1:12" x14ac:dyDescent="0.2">
      <c r="A1605" s="41"/>
      <c r="B1605" s="2"/>
      <c r="E1605" s="279"/>
      <c r="F1605" s="280"/>
      <c r="G1605" s="45"/>
      <c r="H1605" s="45"/>
      <c r="I1605" s="278"/>
      <c r="J1605" s="45"/>
      <c r="K1605" s="66"/>
      <c r="L1605" s="66"/>
    </row>
    <row r="1606" spans="1:12" x14ac:dyDescent="0.2">
      <c r="A1606" s="41"/>
      <c r="B1606" s="2"/>
      <c r="E1606" s="279"/>
      <c r="F1606" s="280"/>
      <c r="G1606" s="45"/>
      <c r="H1606" s="45"/>
      <c r="I1606" s="278"/>
      <c r="J1606" s="45"/>
      <c r="K1606" s="66"/>
      <c r="L1606" s="66"/>
    </row>
    <row r="1607" spans="1:12" x14ac:dyDescent="0.2">
      <c r="A1607" s="41"/>
      <c r="B1607" s="2"/>
      <c r="E1607" s="279"/>
      <c r="F1607" s="280"/>
      <c r="G1607" s="45"/>
      <c r="H1607" s="45"/>
      <c r="I1607" s="278"/>
      <c r="J1607" s="45"/>
      <c r="K1607" s="66"/>
      <c r="L1607" s="66"/>
    </row>
    <row r="1608" spans="1:12" x14ac:dyDescent="0.2">
      <c r="A1608" s="41"/>
      <c r="B1608" s="2"/>
      <c r="E1608" s="279"/>
      <c r="F1608" s="280"/>
      <c r="G1608" s="45"/>
      <c r="H1608" s="45"/>
      <c r="I1608" s="278"/>
      <c r="J1608" s="45"/>
      <c r="K1608" s="66"/>
      <c r="L1608" s="66"/>
    </row>
    <row r="1609" spans="1:12" x14ac:dyDescent="0.2">
      <c r="A1609" s="41"/>
      <c r="B1609" s="2"/>
      <c r="E1609" s="279"/>
      <c r="F1609" s="280"/>
      <c r="G1609" s="45"/>
      <c r="H1609" s="45"/>
      <c r="I1609" s="278"/>
      <c r="J1609" s="45"/>
      <c r="K1609" s="66"/>
      <c r="L1609" s="66"/>
    </row>
    <row r="1610" spans="1:12" x14ac:dyDescent="0.2">
      <c r="A1610" s="41"/>
      <c r="B1610" s="2"/>
      <c r="E1610" s="279"/>
      <c r="F1610" s="280"/>
      <c r="G1610" s="45"/>
      <c r="H1610" s="45"/>
      <c r="I1610" s="278"/>
      <c r="J1610" s="45"/>
      <c r="K1610" s="66"/>
      <c r="L1610" s="66"/>
    </row>
    <row r="1611" spans="1:12" x14ac:dyDescent="0.2">
      <c r="A1611" s="41"/>
      <c r="B1611" s="2"/>
      <c r="E1611" s="279"/>
      <c r="F1611" s="280"/>
      <c r="G1611" s="45"/>
      <c r="H1611" s="45"/>
      <c r="I1611" s="278"/>
      <c r="J1611" s="45"/>
      <c r="K1611" s="66"/>
      <c r="L1611" s="66"/>
    </row>
    <row r="1612" spans="1:12" x14ac:dyDescent="0.2">
      <c r="A1612" s="41"/>
      <c r="B1612" s="2"/>
      <c r="E1612" s="279"/>
      <c r="F1612" s="280"/>
      <c r="G1612" s="45"/>
      <c r="H1612" s="45"/>
      <c r="I1612" s="278"/>
      <c r="J1612" s="45"/>
      <c r="K1612" s="66"/>
      <c r="L1612" s="66"/>
    </row>
    <row r="1613" spans="1:12" x14ac:dyDescent="0.2">
      <c r="A1613" s="41"/>
      <c r="B1613" s="2"/>
      <c r="E1613" s="279"/>
      <c r="F1613" s="280"/>
      <c r="G1613" s="45"/>
      <c r="H1613" s="45"/>
      <c r="I1613" s="278"/>
      <c r="J1613" s="45"/>
      <c r="K1613" s="66"/>
      <c r="L1613" s="66"/>
    </row>
    <row r="1614" spans="1:12" x14ac:dyDescent="0.2">
      <c r="A1614" s="41"/>
      <c r="B1614" s="2"/>
      <c r="E1614" s="279"/>
      <c r="F1614" s="280"/>
      <c r="G1614" s="45"/>
      <c r="H1614" s="45"/>
      <c r="I1614" s="278"/>
      <c r="J1614" s="45"/>
      <c r="K1614" s="66"/>
      <c r="L1614" s="66"/>
    </row>
    <row r="1615" spans="1:12" x14ac:dyDescent="0.2">
      <c r="A1615" s="41"/>
      <c r="B1615" s="2"/>
      <c r="E1615" s="279"/>
      <c r="F1615" s="280"/>
      <c r="G1615" s="45"/>
      <c r="H1615" s="45"/>
      <c r="I1615" s="278"/>
      <c r="J1615" s="45"/>
      <c r="K1615" s="66"/>
      <c r="L1615" s="66"/>
    </row>
    <row r="1616" spans="1:12" x14ac:dyDescent="0.2">
      <c r="A1616" s="41"/>
      <c r="B1616" s="2"/>
      <c r="E1616" s="279"/>
      <c r="F1616" s="280"/>
      <c r="G1616" s="45"/>
      <c r="H1616" s="45"/>
      <c r="I1616" s="278"/>
      <c r="J1616" s="45"/>
      <c r="K1616" s="66"/>
      <c r="L1616" s="66"/>
    </row>
    <row r="1617" spans="1:12" x14ac:dyDescent="0.2">
      <c r="A1617" s="41"/>
      <c r="B1617" s="2"/>
      <c r="E1617" s="279"/>
      <c r="F1617" s="280"/>
      <c r="G1617" s="45"/>
      <c r="H1617" s="45"/>
      <c r="I1617" s="278"/>
      <c r="J1617" s="45"/>
      <c r="K1617" s="66"/>
      <c r="L1617" s="66"/>
    </row>
    <row r="1618" spans="1:12" x14ac:dyDescent="0.2">
      <c r="A1618" s="41"/>
      <c r="B1618" s="2"/>
      <c r="E1618" s="279"/>
      <c r="F1618" s="280"/>
      <c r="G1618" s="45"/>
      <c r="H1618" s="45"/>
      <c r="I1618" s="278"/>
      <c r="J1618" s="45"/>
      <c r="K1618" s="66"/>
      <c r="L1618" s="66"/>
    </row>
    <row r="1619" spans="1:12" x14ac:dyDescent="0.2">
      <c r="A1619" s="41"/>
      <c r="B1619" s="2"/>
      <c r="E1619" s="279"/>
      <c r="F1619" s="280"/>
      <c r="G1619" s="45"/>
      <c r="H1619" s="45"/>
      <c r="I1619" s="278"/>
      <c r="J1619" s="45"/>
      <c r="K1619" s="66"/>
      <c r="L1619" s="66"/>
    </row>
    <row r="1620" spans="1:12" x14ac:dyDescent="0.2">
      <c r="A1620" s="41"/>
      <c r="B1620" s="2"/>
      <c r="E1620" s="279"/>
      <c r="F1620" s="280"/>
      <c r="G1620" s="45"/>
      <c r="H1620" s="45"/>
      <c r="I1620" s="278"/>
      <c r="J1620" s="45"/>
      <c r="K1620" s="66"/>
      <c r="L1620" s="66"/>
    </row>
    <row r="1621" spans="1:12" x14ac:dyDescent="0.2">
      <c r="A1621" s="41"/>
      <c r="B1621" s="2"/>
      <c r="E1621" s="279"/>
      <c r="F1621" s="280"/>
      <c r="G1621" s="45"/>
      <c r="H1621" s="45"/>
      <c r="I1621" s="278"/>
      <c r="J1621" s="45"/>
      <c r="K1621" s="66"/>
      <c r="L1621" s="66"/>
    </row>
    <row r="1622" spans="1:12" x14ac:dyDescent="0.2">
      <c r="A1622" s="41"/>
      <c r="B1622" s="2"/>
      <c r="E1622" s="279"/>
      <c r="F1622" s="280"/>
      <c r="G1622" s="45"/>
      <c r="H1622" s="45"/>
      <c r="I1622" s="278"/>
      <c r="J1622" s="45"/>
      <c r="K1622" s="66"/>
      <c r="L1622" s="66"/>
    </row>
    <row r="1623" spans="1:12" x14ac:dyDescent="0.2">
      <c r="A1623" s="41"/>
      <c r="B1623" s="2"/>
      <c r="E1623" s="279"/>
      <c r="F1623" s="280"/>
      <c r="G1623" s="45"/>
      <c r="H1623" s="45"/>
      <c r="I1623" s="278"/>
      <c r="J1623" s="45"/>
      <c r="K1623" s="66"/>
      <c r="L1623" s="66"/>
    </row>
    <row r="1624" spans="1:12" x14ac:dyDescent="0.2">
      <c r="A1624" s="41"/>
      <c r="B1624" s="2"/>
      <c r="E1624" s="279"/>
      <c r="F1624" s="280"/>
      <c r="G1624" s="45"/>
      <c r="H1624" s="45"/>
      <c r="I1624" s="278"/>
      <c r="J1624" s="45"/>
      <c r="K1624" s="66"/>
      <c r="L1624" s="66"/>
    </row>
    <row r="1625" spans="1:12" x14ac:dyDescent="0.2">
      <c r="A1625" s="41"/>
      <c r="B1625" s="2"/>
      <c r="E1625" s="279"/>
      <c r="F1625" s="280"/>
      <c r="G1625" s="45"/>
      <c r="H1625" s="45"/>
      <c r="I1625" s="278"/>
      <c r="J1625" s="45"/>
      <c r="K1625" s="66"/>
      <c r="L1625" s="66"/>
    </row>
    <row r="1626" spans="1:12" x14ac:dyDescent="0.2">
      <c r="A1626" s="41"/>
      <c r="B1626" s="2"/>
      <c r="E1626" s="279"/>
      <c r="F1626" s="280"/>
      <c r="G1626" s="45"/>
      <c r="H1626" s="45"/>
      <c r="I1626" s="278"/>
      <c r="J1626" s="45"/>
      <c r="K1626" s="66"/>
      <c r="L1626" s="66"/>
    </row>
    <row r="1627" spans="1:12" x14ac:dyDescent="0.2">
      <c r="A1627" s="41"/>
      <c r="B1627" s="2"/>
      <c r="E1627" s="279"/>
      <c r="F1627" s="280"/>
      <c r="G1627" s="45"/>
      <c r="H1627" s="45"/>
      <c r="I1627" s="278"/>
      <c r="J1627" s="45"/>
      <c r="K1627" s="66"/>
      <c r="L1627" s="66"/>
    </row>
    <row r="1628" spans="1:12" x14ac:dyDescent="0.2">
      <c r="A1628" s="41"/>
      <c r="B1628" s="2"/>
      <c r="E1628" s="279"/>
      <c r="F1628" s="280"/>
      <c r="G1628" s="45"/>
      <c r="H1628" s="45"/>
      <c r="I1628" s="278"/>
      <c r="J1628" s="45"/>
      <c r="K1628" s="66"/>
      <c r="L1628" s="66"/>
    </row>
    <row r="1629" spans="1:12" x14ac:dyDescent="0.2">
      <c r="A1629" s="41"/>
      <c r="B1629" s="2"/>
      <c r="E1629" s="279"/>
      <c r="F1629" s="280"/>
      <c r="G1629" s="45"/>
      <c r="H1629" s="45"/>
      <c r="I1629" s="278"/>
      <c r="J1629" s="45"/>
      <c r="K1629" s="66"/>
      <c r="L1629" s="66"/>
    </row>
    <row r="1630" spans="1:12" x14ac:dyDescent="0.2">
      <c r="A1630" s="41"/>
      <c r="B1630" s="2"/>
      <c r="E1630" s="279"/>
      <c r="F1630" s="280"/>
      <c r="G1630" s="45"/>
      <c r="H1630" s="45"/>
      <c r="I1630" s="278"/>
      <c r="J1630" s="45"/>
      <c r="K1630" s="66"/>
      <c r="L1630" s="66"/>
    </row>
    <row r="1631" spans="1:12" x14ac:dyDescent="0.2">
      <c r="A1631" s="41"/>
      <c r="B1631" s="2"/>
      <c r="E1631" s="279"/>
      <c r="F1631" s="280"/>
      <c r="G1631" s="45"/>
      <c r="H1631" s="45"/>
      <c r="I1631" s="278"/>
      <c r="J1631" s="45"/>
      <c r="K1631" s="66"/>
      <c r="L1631" s="66"/>
    </row>
    <row r="1632" spans="1:12" x14ac:dyDescent="0.2">
      <c r="A1632" s="41"/>
      <c r="B1632" s="2"/>
      <c r="E1632" s="279"/>
      <c r="F1632" s="280"/>
      <c r="G1632" s="45"/>
      <c r="H1632" s="45"/>
      <c r="I1632" s="278"/>
      <c r="J1632" s="45"/>
      <c r="K1632" s="66"/>
      <c r="L1632" s="66"/>
    </row>
    <row r="1633" spans="1:12" x14ac:dyDescent="0.2">
      <c r="A1633" s="41"/>
      <c r="B1633" s="2"/>
      <c r="E1633" s="279"/>
      <c r="F1633" s="280"/>
      <c r="G1633" s="45"/>
      <c r="H1633" s="45"/>
      <c r="I1633" s="278"/>
      <c r="J1633" s="45"/>
      <c r="K1633" s="66"/>
      <c r="L1633" s="66"/>
    </row>
    <row r="1634" spans="1:12" x14ac:dyDescent="0.2">
      <c r="A1634" s="41"/>
      <c r="B1634" s="2"/>
      <c r="E1634" s="279"/>
      <c r="F1634" s="280"/>
      <c r="G1634" s="45"/>
      <c r="H1634" s="45"/>
      <c r="I1634" s="278"/>
      <c r="J1634" s="45"/>
      <c r="K1634" s="66"/>
      <c r="L1634" s="66"/>
    </row>
    <row r="1635" spans="1:12" x14ac:dyDescent="0.2">
      <c r="A1635" s="41"/>
      <c r="B1635" s="2"/>
      <c r="E1635" s="279"/>
      <c r="F1635" s="280"/>
      <c r="G1635" s="45"/>
      <c r="H1635" s="45"/>
      <c r="I1635" s="278"/>
      <c r="J1635" s="45"/>
      <c r="K1635" s="66"/>
      <c r="L1635" s="66"/>
    </row>
    <row r="1636" spans="1:12" x14ac:dyDescent="0.2">
      <c r="A1636" s="41"/>
      <c r="B1636" s="2"/>
      <c r="E1636" s="279"/>
      <c r="F1636" s="280"/>
      <c r="G1636" s="45"/>
      <c r="H1636" s="45"/>
      <c r="I1636" s="278"/>
      <c r="J1636" s="45"/>
      <c r="K1636" s="66"/>
      <c r="L1636" s="66"/>
    </row>
    <row r="1637" spans="1:12" x14ac:dyDescent="0.2">
      <c r="A1637" s="41"/>
      <c r="B1637" s="2"/>
      <c r="E1637" s="279"/>
      <c r="F1637" s="280"/>
      <c r="G1637" s="45"/>
      <c r="H1637" s="45"/>
      <c r="I1637" s="278"/>
      <c r="J1637" s="45"/>
      <c r="K1637" s="66"/>
      <c r="L1637" s="66"/>
    </row>
    <row r="1638" spans="1:12" x14ac:dyDescent="0.2">
      <c r="A1638" s="41"/>
      <c r="B1638" s="2"/>
      <c r="E1638" s="279"/>
      <c r="F1638" s="280"/>
      <c r="G1638" s="45"/>
      <c r="H1638" s="45"/>
      <c r="I1638" s="278"/>
      <c r="J1638" s="45"/>
      <c r="K1638" s="66"/>
      <c r="L1638" s="66"/>
    </row>
    <row r="1639" spans="1:12" x14ac:dyDescent="0.2">
      <c r="A1639" s="41"/>
      <c r="B1639" s="2"/>
      <c r="E1639" s="279"/>
      <c r="F1639" s="280"/>
      <c r="G1639" s="45"/>
      <c r="H1639" s="45"/>
      <c r="I1639" s="278"/>
      <c r="J1639" s="45"/>
      <c r="K1639" s="66"/>
      <c r="L1639" s="66"/>
    </row>
    <row r="1640" spans="1:12" x14ac:dyDescent="0.2">
      <c r="A1640" s="41"/>
      <c r="B1640" s="2"/>
      <c r="E1640" s="279"/>
      <c r="F1640" s="280"/>
      <c r="G1640" s="45"/>
      <c r="H1640" s="45"/>
      <c r="I1640" s="278"/>
      <c r="J1640" s="45"/>
      <c r="K1640" s="66"/>
      <c r="L1640" s="66"/>
    </row>
    <row r="1641" spans="1:12" x14ac:dyDescent="0.2">
      <c r="A1641" s="41"/>
      <c r="B1641" s="2"/>
      <c r="E1641" s="279"/>
      <c r="F1641" s="280"/>
      <c r="G1641" s="45"/>
      <c r="H1641" s="45"/>
      <c r="I1641" s="278"/>
      <c r="J1641" s="45"/>
      <c r="K1641" s="66"/>
      <c r="L1641" s="66"/>
    </row>
    <row r="1642" spans="1:12" x14ac:dyDescent="0.2">
      <c r="A1642" s="41"/>
      <c r="B1642" s="2"/>
      <c r="E1642" s="279"/>
      <c r="F1642" s="280"/>
      <c r="G1642" s="45"/>
      <c r="H1642" s="45"/>
      <c r="I1642" s="278"/>
      <c r="J1642" s="45"/>
      <c r="K1642" s="66"/>
      <c r="L1642" s="66"/>
    </row>
    <row r="1643" spans="1:12" x14ac:dyDescent="0.2">
      <c r="A1643" s="41"/>
      <c r="B1643" s="2"/>
      <c r="E1643" s="279"/>
      <c r="F1643" s="280"/>
      <c r="G1643" s="45"/>
      <c r="H1643" s="45"/>
      <c r="I1643" s="278"/>
      <c r="J1643" s="45"/>
      <c r="K1643" s="66"/>
      <c r="L1643" s="66"/>
    </row>
    <row r="1644" spans="1:12" x14ac:dyDescent="0.2">
      <c r="A1644" s="41"/>
      <c r="B1644" s="2"/>
      <c r="E1644" s="279"/>
      <c r="F1644" s="280"/>
      <c r="G1644" s="45"/>
      <c r="H1644" s="45"/>
      <c r="I1644" s="278"/>
      <c r="J1644" s="45"/>
      <c r="K1644" s="66"/>
      <c r="L1644" s="66"/>
    </row>
    <row r="1645" spans="1:12" x14ac:dyDescent="0.2">
      <c r="A1645" s="41"/>
      <c r="B1645" s="2"/>
      <c r="E1645" s="279"/>
      <c r="F1645" s="280"/>
      <c r="G1645" s="45"/>
      <c r="H1645" s="45"/>
      <c r="I1645" s="278"/>
      <c r="J1645" s="45"/>
      <c r="K1645" s="66"/>
      <c r="L1645" s="66"/>
    </row>
    <row r="1646" spans="1:12" x14ac:dyDescent="0.2">
      <c r="A1646" s="41"/>
      <c r="B1646" s="2"/>
      <c r="E1646" s="279"/>
      <c r="F1646" s="280"/>
      <c r="G1646" s="45"/>
      <c r="H1646" s="45"/>
      <c r="I1646" s="278"/>
      <c r="J1646" s="45"/>
      <c r="K1646" s="66"/>
      <c r="L1646" s="66"/>
    </row>
    <row r="1647" spans="1:12" x14ac:dyDescent="0.2">
      <c r="A1647" s="41"/>
      <c r="B1647" s="2"/>
      <c r="E1647" s="279"/>
      <c r="F1647" s="280"/>
      <c r="G1647" s="45"/>
      <c r="H1647" s="45"/>
      <c r="I1647" s="278"/>
      <c r="J1647" s="45"/>
      <c r="K1647" s="66"/>
      <c r="L1647" s="66"/>
    </row>
    <row r="1648" spans="1:12" x14ac:dyDescent="0.2">
      <c r="A1648" s="41"/>
      <c r="B1648" s="2"/>
      <c r="E1648" s="279"/>
      <c r="F1648" s="280"/>
      <c r="G1648" s="45"/>
      <c r="H1648" s="45"/>
      <c r="I1648" s="278"/>
      <c r="J1648" s="45"/>
      <c r="K1648" s="66"/>
      <c r="L1648" s="66"/>
    </row>
    <row r="1649" spans="1:12" x14ac:dyDescent="0.2">
      <c r="A1649" s="41"/>
      <c r="B1649" s="2"/>
      <c r="E1649" s="279"/>
      <c r="F1649" s="280"/>
      <c r="G1649" s="45"/>
      <c r="H1649" s="45"/>
      <c r="I1649" s="278"/>
      <c r="J1649" s="45"/>
      <c r="K1649" s="66"/>
      <c r="L1649" s="66"/>
    </row>
    <row r="1650" spans="1:12" x14ac:dyDescent="0.2">
      <c r="A1650" s="41"/>
      <c r="B1650" s="2"/>
      <c r="E1650" s="279"/>
      <c r="F1650" s="280"/>
      <c r="G1650" s="45"/>
      <c r="H1650" s="45"/>
      <c r="I1650" s="278"/>
      <c r="J1650" s="45"/>
      <c r="K1650" s="66"/>
      <c r="L1650" s="66"/>
    </row>
    <row r="1651" spans="1:12" x14ac:dyDescent="0.2">
      <c r="A1651" s="41"/>
      <c r="B1651" s="2"/>
      <c r="E1651" s="279"/>
      <c r="F1651" s="280"/>
      <c r="G1651" s="45"/>
      <c r="H1651" s="45"/>
      <c r="I1651" s="278"/>
      <c r="J1651" s="45"/>
      <c r="K1651" s="66"/>
      <c r="L1651" s="66"/>
    </row>
    <row r="1652" spans="1:12" x14ac:dyDescent="0.2">
      <c r="A1652" s="41"/>
      <c r="B1652" s="2"/>
      <c r="E1652" s="279"/>
      <c r="F1652" s="280"/>
      <c r="G1652" s="45"/>
      <c r="H1652" s="45"/>
      <c r="I1652" s="278"/>
      <c r="J1652" s="45"/>
      <c r="K1652" s="66"/>
      <c r="L1652" s="66"/>
    </row>
    <row r="1653" spans="1:12" x14ac:dyDescent="0.2">
      <c r="A1653" s="41"/>
      <c r="B1653" s="2"/>
      <c r="E1653" s="279"/>
      <c r="F1653" s="280"/>
      <c r="G1653" s="45"/>
      <c r="H1653" s="45"/>
      <c r="I1653" s="278"/>
      <c r="J1653" s="45"/>
      <c r="K1653" s="66"/>
      <c r="L1653" s="66"/>
    </row>
    <row r="1654" spans="1:12" x14ac:dyDescent="0.2">
      <c r="A1654" s="41"/>
      <c r="B1654" s="2"/>
      <c r="E1654" s="279"/>
      <c r="F1654" s="280"/>
      <c r="G1654" s="45"/>
      <c r="H1654" s="45"/>
      <c r="I1654" s="278"/>
      <c r="J1654" s="45"/>
      <c r="K1654" s="66"/>
      <c r="L1654" s="66"/>
    </row>
    <row r="1655" spans="1:12" x14ac:dyDescent="0.2">
      <c r="A1655" s="41"/>
      <c r="B1655" s="2"/>
      <c r="E1655" s="279"/>
      <c r="F1655" s="280"/>
      <c r="G1655" s="45"/>
      <c r="H1655" s="45"/>
      <c r="I1655" s="278"/>
      <c r="J1655" s="45"/>
      <c r="K1655" s="66"/>
      <c r="L1655" s="66"/>
    </row>
    <row r="1656" spans="1:12" x14ac:dyDescent="0.2">
      <c r="A1656" s="41"/>
      <c r="B1656" s="2"/>
      <c r="E1656" s="279"/>
      <c r="F1656" s="280"/>
      <c r="G1656" s="45"/>
      <c r="H1656" s="45"/>
      <c r="I1656" s="278"/>
      <c r="J1656" s="45"/>
      <c r="K1656" s="66"/>
      <c r="L1656" s="66"/>
    </row>
    <row r="1657" spans="1:12" x14ac:dyDescent="0.2">
      <c r="A1657" s="41"/>
      <c r="B1657" s="2"/>
      <c r="E1657" s="279"/>
      <c r="F1657" s="280"/>
      <c r="G1657" s="45"/>
      <c r="H1657" s="45"/>
      <c r="I1657" s="278"/>
      <c r="J1657" s="45"/>
      <c r="K1657" s="66"/>
      <c r="L1657" s="66"/>
    </row>
    <row r="1658" spans="1:12" x14ac:dyDescent="0.2">
      <c r="A1658" s="41"/>
      <c r="B1658" s="2"/>
      <c r="E1658" s="279"/>
      <c r="F1658" s="280"/>
      <c r="G1658" s="45"/>
      <c r="H1658" s="45"/>
      <c r="I1658" s="278"/>
      <c r="J1658" s="45"/>
      <c r="K1658" s="66"/>
      <c r="L1658" s="66"/>
    </row>
    <row r="1659" spans="1:12" x14ac:dyDescent="0.2">
      <c r="A1659" s="41"/>
      <c r="B1659" s="2"/>
      <c r="E1659" s="279"/>
      <c r="F1659" s="280"/>
      <c r="G1659" s="45"/>
      <c r="H1659" s="45"/>
      <c r="I1659" s="278"/>
      <c r="J1659" s="45"/>
      <c r="K1659" s="66"/>
      <c r="L1659" s="66"/>
    </row>
    <row r="1660" spans="1:12" x14ac:dyDescent="0.2">
      <c r="A1660" s="41"/>
      <c r="B1660" s="2"/>
      <c r="E1660" s="279"/>
      <c r="F1660" s="280"/>
      <c r="G1660" s="45"/>
      <c r="H1660" s="45"/>
      <c r="I1660" s="278"/>
      <c r="J1660" s="45"/>
      <c r="K1660" s="66"/>
      <c r="L1660" s="66"/>
    </row>
    <row r="1661" spans="1:12" x14ac:dyDescent="0.2">
      <c r="A1661" s="41"/>
      <c r="B1661" s="2"/>
      <c r="E1661" s="279"/>
      <c r="F1661" s="280"/>
      <c r="G1661" s="45"/>
      <c r="H1661" s="45"/>
      <c r="I1661" s="278"/>
      <c r="J1661" s="45"/>
      <c r="K1661" s="66"/>
      <c r="L1661" s="66"/>
    </row>
    <row r="1662" spans="1:12" x14ac:dyDescent="0.2">
      <c r="A1662" s="41"/>
      <c r="B1662" s="2"/>
      <c r="E1662" s="279"/>
      <c r="F1662" s="280"/>
      <c r="G1662" s="45"/>
      <c r="H1662" s="45"/>
      <c r="I1662" s="278"/>
      <c r="J1662" s="45"/>
      <c r="K1662" s="66"/>
      <c r="L1662" s="66"/>
    </row>
    <row r="1663" spans="1:12" x14ac:dyDescent="0.2">
      <c r="A1663" s="41"/>
      <c r="B1663" s="2"/>
      <c r="E1663" s="279"/>
      <c r="F1663" s="280"/>
      <c r="G1663" s="45"/>
      <c r="H1663" s="45"/>
      <c r="I1663" s="278"/>
      <c r="J1663" s="45"/>
      <c r="K1663" s="66"/>
      <c r="L1663" s="66"/>
    </row>
    <row r="1664" spans="1:12" x14ac:dyDescent="0.2">
      <c r="A1664" s="41"/>
      <c r="B1664" s="2"/>
      <c r="E1664" s="279"/>
      <c r="F1664" s="280"/>
      <c r="G1664" s="45"/>
      <c r="H1664" s="45"/>
      <c r="I1664" s="278"/>
      <c r="J1664" s="45"/>
      <c r="K1664" s="66"/>
      <c r="L1664" s="66"/>
    </row>
    <row r="1665" spans="1:12" x14ac:dyDescent="0.2">
      <c r="A1665" s="41"/>
      <c r="B1665" s="2"/>
      <c r="E1665" s="279"/>
      <c r="F1665" s="280"/>
      <c r="G1665" s="45"/>
      <c r="H1665" s="45"/>
      <c r="I1665" s="278"/>
      <c r="J1665" s="45"/>
      <c r="K1665" s="66"/>
      <c r="L1665" s="66"/>
    </row>
    <row r="1666" spans="1:12" x14ac:dyDescent="0.2">
      <c r="A1666" s="41"/>
      <c r="B1666" s="2"/>
      <c r="E1666" s="279"/>
      <c r="F1666" s="280"/>
      <c r="G1666" s="45"/>
      <c r="H1666" s="45"/>
      <c r="I1666" s="278"/>
      <c r="J1666" s="45"/>
      <c r="K1666" s="66"/>
      <c r="L1666" s="66"/>
    </row>
    <row r="1667" spans="1:12" x14ac:dyDescent="0.2">
      <c r="A1667" s="41"/>
      <c r="B1667" s="2"/>
      <c r="E1667" s="279"/>
      <c r="F1667" s="280"/>
      <c r="G1667" s="45"/>
      <c r="H1667" s="45"/>
      <c r="I1667" s="278"/>
      <c r="J1667" s="45"/>
      <c r="K1667" s="66"/>
      <c r="L1667" s="66"/>
    </row>
    <row r="1668" spans="1:12" x14ac:dyDescent="0.2">
      <c r="A1668" s="41"/>
      <c r="B1668" s="2"/>
      <c r="E1668" s="279"/>
      <c r="F1668" s="280"/>
      <c r="G1668" s="45"/>
      <c r="H1668" s="45"/>
      <c r="I1668" s="278"/>
      <c r="J1668" s="45"/>
      <c r="K1668" s="66"/>
      <c r="L1668" s="66"/>
    </row>
    <row r="1669" spans="1:12" x14ac:dyDescent="0.2">
      <c r="A1669" s="41"/>
      <c r="B1669" s="2"/>
      <c r="E1669" s="279"/>
      <c r="F1669" s="280"/>
      <c r="G1669" s="45"/>
      <c r="H1669" s="45"/>
      <c r="I1669" s="278"/>
      <c r="J1669" s="45"/>
      <c r="K1669" s="66"/>
      <c r="L1669" s="66"/>
    </row>
    <row r="1670" spans="1:12" x14ac:dyDescent="0.2">
      <c r="A1670" s="41"/>
      <c r="B1670" s="2"/>
      <c r="E1670" s="279"/>
      <c r="F1670" s="280"/>
      <c r="G1670" s="45"/>
      <c r="H1670" s="45"/>
      <c r="I1670" s="278"/>
      <c r="J1670" s="45"/>
      <c r="K1670" s="66"/>
      <c r="L1670" s="66"/>
    </row>
    <row r="1671" spans="1:12" x14ac:dyDescent="0.2">
      <c r="A1671" s="41"/>
      <c r="B1671" s="2"/>
      <c r="E1671" s="279"/>
      <c r="F1671" s="280"/>
      <c r="G1671" s="45"/>
      <c r="H1671" s="45"/>
      <c r="I1671" s="278"/>
      <c r="J1671" s="45"/>
      <c r="K1671" s="66"/>
      <c r="L1671" s="66"/>
    </row>
    <row r="1672" spans="1:12" x14ac:dyDescent="0.2">
      <c r="A1672" s="41"/>
      <c r="B1672" s="2"/>
      <c r="E1672" s="279"/>
      <c r="F1672" s="280"/>
      <c r="G1672" s="45"/>
      <c r="H1672" s="45"/>
      <c r="I1672" s="278"/>
      <c r="J1672" s="45"/>
      <c r="K1672" s="66"/>
      <c r="L1672" s="66"/>
    </row>
    <row r="1673" spans="1:12" x14ac:dyDescent="0.2">
      <c r="A1673" s="41"/>
      <c r="B1673" s="2"/>
      <c r="E1673" s="279"/>
      <c r="F1673" s="280"/>
      <c r="G1673" s="45"/>
      <c r="H1673" s="45"/>
      <c r="I1673" s="278"/>
      <c r="J1673" s="45"/>
      <c r="K1673" s="66"/>
      <c r="L1673" s="66"/>
    </row>
    <row r="1674" spans="1:12" x14ac:dyDescent="0.2">
      <c r="A1674" s="41"/>
      <c r="B1674" s="2"/>
      <c r="E1674" s="279"/>
      <c r="F1674" s="280"/>
      <c r="G1674" s="45"/>
      <c r="H1674" s="45"/>
      <c r="I1674" s="278"/>
      <c r="J1674" s="45"/>
      <c r="K1674" s="66"/>
      <c r="L1674" s="66"/>
    </row>
    <row r="1675" spans="1:12" x14ac:dyDescent="0.2">
      <c r="A1675" s="41"/>
      <c r="B1675" s="2"/>
      <c r="E1675" s="279"/>
      <c r="F1675" s="280"/>
      <c r="G1675" s="45"/>
      <c r="H1675" s="45"/>
      <c r="I1675" s="278"/>
      <c r="J1675" s="45"/>
      <c r="K1675" s="66"/>
      <c r="L1675" s="66"/>
    </row>
    <row r="1676" spans="1:12" x14ac:dyDescent="0.2">
      <c r="A1676" s="41"/>
      <c r="B1676" s="2"/>
      <c r="E1676" s="279"/>
      <c r="F1676" s="280"/>
      <c r="G1676" s="45"/>
      <c r="H1676" s="45"/>
      <c r="I1676" s="278"/>
      <c r="J1676" s="45"/>
      <c r="K1676" s="66"/>
      <c r="L1676" s="66"/>
    </row>
    <row r="1677" spans="1:12" x14ac:dyDescent="0.2">
      <c r="A1677" s="41"/>
      <c r="B1677" s="2"/>
      <c r="E1677" s="279"/>
      <c r="F1677" s="280"/>
      <c r="G1677" s="45"/>
      <c r="H1677" s="45"/>
      <c r="I1677" s="278"/>
      <c r="J1677" s="45"/>
      <c r="K1677" s="66"/>
      <c r="L1677" s="66"/>
    </row>
    <row r="1678" spans="1:12" x14ac:dyDescent="0.2">
      <c r="A1678" s="41"/>
      <c r="B1678" s="2"/>
      <c r="E1678" s="279"/>
      <c r="F1678" s="280"/>
      <c r="G1678" s="45"/>
      <c r="H1678" s="45"/>
      <c r="I1678" s="278"/>
      <c r="J1678" s="45"/>
      <c r="K1678" s="66"/>
      <c r="L1678" s="66"/>
    </row>
    <row r="1679" spans="1:12" x14ac:dyDescent="0.2">
      <c r="A1679" s="41"/>
      <c r="B1679" s="2"/>
      <c r="E1679" s="279"/>
      <c r="F1679" s="280"/>
      <c r="G1679" s="45"/>
      <c r="H1679" s="45"/>
      <c r="I1679" s="278"/>
      <c r="J1679" s="45"/>
      <c r="K1679" s="66"/>
      <c r="L1679" s="66"/>
    </row>
    <row r="1680" spans="1:12" x14ac:dyDescent="0.2">
      <c r="A1680" s="41"/>
      <c r="B1680" s="2"/>
      <c r="E1680" s="279"/>
      <c r="F1680" s="280"/>
      <c r="G1680" s="45"/>
      <c r="H1680" s="45"/>
      <c r="I1680" s="278"/>
      <c r="J1680" s="45"/>
      <c r="K1680" s="66"/>
      <c r="L1680" s="66"/>
    </row>
    <row r="1681" spans="1:12" x14ac:dyDescent="0.2">
      <c r="A1681" s="41"/>
      <c r="B1681" s="2"/>
      <c r="E1681" s="279"/>
      <c r="F1681" s="280"/>
      <c r="G1681" s="45"/>
      <c r="H1681" s="45"/>
      <c r="I1681" s="278"/>
      <c r="J1681" s="45"/>
      <c r="K1681" s="66"/>
      <c r="L1681" s="66"/>
    </row>
    <row r="1682" spans="1:12" x14ac:dyDescent="0.2">
      <c r="A1682" s="41"/>
      <c r="B1682" s="2"/>
      <c r="E1682" s="279"/>
      <c r="F1682" s="280"/>
      <c r="G1682" s="45"/>
      <c r="H1682" s="45"/>
      <c r="I1682" s="278"/>
      <c r="J1682" s="45"/>
      <c r="K1682" s="66"/>
      <c r="L1682" s="66"/>
    </row>
    <row r="1683" spans="1:12" x14ac:dyDescent="0.2">
      <c r="A1683" s="41"/>
      <c r="B1683" s="2"/>
      <c r="E1683" s="279"/>
      <c r="F1683" s="280"/>
      <c r="G1683" s="45"/>
      <c r="H1683" s="45"/>
      <c r="I1683" s="278"/>
      <c r="J1683" s="45"/>
      <c r="K1683" s="66"/>
      <c r="L1683" s="66"/>
    </row>
    <row r="1684" spans="1:12" x14ac:dyDescent="0.2">
      <c r="A1684" s="41"/>
      <c r="B1684" s="2"/>
      <c r="E1684" s="279"/>
      <c r="F1684" s="280"/>
      <c r="G1684" s="45"/>
      <c r="H1684" s="45"/>
      <c r="I1684" s="278"/>
      <c r="J1684" s="45"/>
      <c r="K1684" s="66"/>
      <c r="L1684" s="66"/>
    </row>
    <row r="1685" spans="1:12" x14ac:dyDescent="0.2">
      <c r="A1685" s="41"/>
      <c r="B1685" s="2"/>
      <c r="E1685" s="279"/>
      <c r="F1685" s="280"/>
      <c r="G1685" s="45"/>
      <c r="H1685" s="45"/>
      <c r="I1685" s="278"/>
      <c r="J1685" s="45"/>
      <c r="K1685" s="66"/>
      <c r="L1685" s="66"/>
    </row>
    <row r="1686" spans="1:12" x14ac:dyDescent="0.2">
      <c r="A1686" s="41"/>
      <c r="B1686" s="2"/>
      <c r="E1686" s="279"/>
      <c r="F1686" s="280"/>
      <c r="G1686" s="45"/>
      <c r="H1686" s="45"/>
      <c r="I1686" s="278"/>
      <c r="J1686" s="45"/>
      <c r="K1686" s="66"/>
      <c r="L1686" s="66"/>
    </row>
    <row r="1687" spans="1:12" x14ac:dyDescent="0.2">
      <c r="A1687" s="41"/>
      <c r="B1687" s="2"/>
      <c r="E1687" s="279"/>
      <c r="F1687" s="280"/>
      <c r="G1687" s="45"/>
      <c r="H1687" s="45"/>
      <c r="I1687" s="278"/>
      <c r="J1687" s="45"/>
      <c r="K1687" s="66"/>
      <c r="L1687" s="66"/>
    </row>
    <row r="1688" spans="1:12" x14ac:dyDescent="0.2">
      <c r="A1688" s="41"/>
      <c r="B1688" s="2"/>
      <c r="E1688" s="279"/>
      <c r="F1688" s="280"/>
      <c r="G1688" s="45"/>
      <c r="H1688" s="45"/>
      <c r="I1688" s="278"/>
      <c r="J1688" s="45"/>
      <c r="K1688" s="66"/>
      <c r="L1688" s="66"/>
    </row>
    <row r="1689" spans="1:12" x14ac:dyDescent="0.2">
      <c r="A1689" s="41"/>
      <c r="B1689" s="2"/>
      <c r="E1689" s="279"/>
      <c r="F1689" s="280"/>
      <c r="G1689" s="45"/>
      <c r="H1689" s="45"/>
      <c r="I1689" s="278"/>
      <c r="J1689" s="45"/>
      <c r="K1689" s="66"/>
      <c r="L1689" s="66"/>
    </row>
    <row r="1690" spans="1:12" x14ac:dyDescent="0.2">
      <c r="A1690" s="41"/>
      <c r="B1690" s="2"/>
      <c r="E1690" s="279"/>
      <c r="F1690" s="280"/>
      <c r="G1690" s="45"/>
      <c r="H1690" s="45"/>
      <c r="I1690" s="278"/>
      <c r="J1690" s="45"/>
      <c r="K1690" s="66"/>
      <c r="L1690" s="66"/>
    </row>
    <row r="1691" spans="1:12" x14ac:dyDescent="0.2">
      <c r="A1691" s="41"/>
      <c r="B1691" s="2"/>
      <c r="E1691" s="279"/>
      <c r="F1691" s="280"/>
      <c r="G1691" s="45"/>
      <c r="H1691" s="45"/>
      <c r="I1691" s="278"/>
      <c r="J1691" s="45"/>
      <c r="K1691" s="66"/>
      <c r="L1691" s="66"/>
    </row>
    <row r="1692" spans="1:12" x14ac:dyDescent="0.2">
      <c r="A1692" s="41"/>
      <c r="B1692" s="2"/>
      <c r="E1692" s="279"/>
      <c r="F1692" s="280"/>
      <c r="G1692" s="45"/>
      <c r="H1692" s="45"/>
      <c r="I1692" s="278"/>
      <c r="J1692" s="45"/>
      <c r="K1692" s="66"/>
      <c r="L1692" s="66"/>
    </row>
    <row r="1693" spans="1:12" x14ac:dyDescent="0.2">
      <c r="A1693" s="41"/>
      <c r="B1693" s="2"/>
      <c r="E1693" s="279"/>
      <c r="F1693" s="280"/>
      <c r="G1693" s="45"/>
      <c r="H1693" s="45"/>
      <c r="I1693" s="278"/>
      <c r="J1693" s="45"/>
      <c r="K1693" s="66"/>
      <c r="L1693" s="66"/>
    </row>
    <row r="1694" spans="1:12" x14ac:dyDescent="0.2">
      <c r="A1694" s="41"/>
      <c r="B1694" s="2"/>
      <c r="E1694" s="279"/>
      <c r="F1694" s="280"/>
      <c r="G1694" s="45"/>
      <c r="H1694" s="45"/>
      <c r="I1694" s="278"/>
      <c r="J1694" s="45"/>
      <c r="K1694" s="66"/>
      <c r="L1694" s="66"/>
    </row>
    <row r="1695" spans="1:12" x14ac:dyDescent="0.2">
      <c r="A1695" s="41"/>
      <c r="B1695" s="2"/>
      <c r="E1695" s="279"/>
      <c r="F1695" s="280"/>
      <c r="G1695" s="45"/>
      <c r="H1695" s="45"/>
      <c r="I1695" s="278"/>
      <c r="J1695" s="45"/>
      <c r="K1695" s="66"/>
      <c r="L1695" s="66"/>
    </row>
    <row r="1696" spans="1:12" x14ac:dyDescent="0.2">
      <c r="A1696" s="41"/>
      <c r="B1696" s="2"/>
      <c r="E1696" s="279"/>
      <c r="F1696" s="280"/>
      <c r="G1696" s="45"/>
      <c r="H1696" s="45"/>
      <c r="I1696" s="278"/>
      <c r="J1696" s="45"/>
      <c r="K1696" s="66"/>
      <c r="L1696" s="66"/>
    </row>
    <row r="1697" spans="1:12" x14ac:dyDescent="0.2">
      <c r="A1697" s="41"/>
      <c r="B1697" s="2"/>
      <c r="E1697" s="279"/>
      <c r="F1697" s="280"/>
      <c r="G1697" s="45"/>
      <c r="H1697" s="45"/>
      <c r="I1697" s="278"/>
      <c r="J1697" s="45"/>
      <c r="K1697" s="66"/>
      <c r="L1697" s="66"/>
    </row>
    <row r="1698" spans="1:12" x14ac:dyDescent="0.2">
      <c r="A1698" s="41"/>
      <c r="B1698" s="2"/>
      <c r="E1698" s="279"/>
      <c r="F1698" s="280"/>
      <c r="G1698" s="45"/>
      <c r="H1698" s="45"/>
      <c r="I1698" s="278"/>
      <c r="J1698" s="45"/>
      <c r="K1698" s="66"/>
      <c r="L1698" s="66"/>
    </row>
    <row r="1699" spans="1:12" x14ac:dyDescent="0.2">
      <c r="A1699" s="41"/>
      <c r="B1699" s="2"/>
      <c r="E1699" s="279"/>
      <c r="F1699" s="280"/>
      <c r="G1699" s="45"/>
      <c r="H1699" s="45"/>
      <c r="I1699" s="278"/>
      <c r="J1699" s="45"/>
      <c r="K1699" s="66"/>
      <c r="L1699" s="66"/>
    </row>
    <row r="1700" spans="1:12" x14ac:dyDescent="0.2">
      <c r="A1700" s="41"/>
      <c r="B1700" s="2"/>
      <c r="E1700" s="279"/>
      <c r="F1700" s="280"/>
      <c r="G1700" s="45"/>
      <c r="H1700" s="45"/>
      <c r="I1700" s="278"/>
      <c r="J1700" s="45"/>
      <c r="K1700" s="66"/>
      <c r="L1700" s="66"/>
    </row>
    <row r="1701" spans="1:12" x14ac:dyDescent="0.2">
      <c r="A1701" s="41"/>
      <c r="B1701" s="2"/>
      <c r="E1701" s="279"/>
      <c r="F1701" s="280"/>
      <c r="G1701" s="45"/>
      <c r="H1701" s="45"/>
      <c r="I1701" s="278"/>
      <c r="J1701" s="45"/>
      <c r="K1701" s="66"/>
      <c r="L1701" s="66"/>
    </row>
    <row r="1702" spans="1:12" x14ac:dyDescent="0.2">
      <c r="A1702" s="41"/>
      <c r="B1702" s="2"/>
      <c r="E1702" s="279"/>
      <c r="F1702" s="280"/>
      <c r="G1702" s="45"/>
      <c r="H1702" s="45"/>
      <c r="I1702" s="278"/>
      <c r="J1702" s="45"/>
      <c r="K1702" s="66"/>
      <c r="L1702" s="66"/>
    </row>
    <row r="1703" spans="1:12" x14ac:dyDescent="0.2">
      <c r="A1703" s="41"/>
      <c r="B1703" s="2"/>
      <c r="E1703" s="279"/>
      <c r="F1703" s="280"/>
      <c r="G1703" s="45"/>
      <c r="H1703" s="45"/>
      <c r="I1703" s="278"/>
      <c r="J1703" s="45"/>
      <c r="K1703" s="66"/>
      <c r="L1703" s="66"/>
    </row>
    <row r="1704" spans="1:12" x14ac:dyDescent="0.2">
      <c r="A1704" s="41"/>
      <c r="B1704" s="2"/>
      <c r="E1704" s="279"/>
      <c r="F1704" s="280"/>
      <c r="G1704" s="45"/>
      <c r="H1704" s="45"/>
      <c r="I1704" s="278"/>
      <c r="J1704" s="45"/>
      <c r="K1704" s="66"/>
      <c r="L1704" s="66"/>
    </row>
    <row r="1705" spans="1:12" x14ac:dyDescent="0.2">
      <c r="A1705" s="41"/>
      <c r="B1705" s="2"/>
      <c r="E1705" s="279"/>
      <c r="F1705" s="280"/>
      <c r="G1705" s="45"/>
      <c r="H1705" s="45"/>
      <c r="I1705" s="278"/>
      <c r="J1705" s="45"/>
      <c r="K1705" s="66"/>
      <c r="L1705" s="66"/>
    </row>
    <row r="1706" spans="1:12" x14ac:dyDescent="0.2">
      <c r="A1706" s="41"/>
      <c r="B1706" s="2"/>
      <c r="E1706" s="279"/>
      <c r="F1706" s="280"/>
      <c r="G1706" s="45"/>
      <c r="H1706" s="45"/>
      <c r="I1706" s="278"/>
      <c r="J1706" s="45"/>
      <c r="K1706" s="66"/>
      <c r="L1706" s="66"/>
    </row>
    <row r="1707" spans="1:12" x14ac:dyDescent="0.2">
      <c r="A1707" s="41"/>
      <c r="B1707" s="2"/>
      <c r="E1707" s="279"/>
      <c r="F1707" s="280"/>
      <c r="G1707" s="45"/>
      <c r="H1707" s="45"/>
      <c r="I1707" s="278"/>
      <c r="J1707" s="45"/>
      <c r="K1707" s="66"/>
      <c r="L1707" s="66"/>
    </row>
    <row r="1708" spans="1:12" x14ac:dyDescent="0.2">
      <c r="A1708" s="41"/>
      <c r="B1708" s="2"/>
      <c r="E1708" s="279"/>
      <c r="F1708" s="280"/>
      <c r="G1708" s="45"/>
      <c r="H1708" s="45"/>
      <c r="I1708" s="278"/>
      <c r="J1708" s="45"/>
      <c r="K1708" s="66"/>
      <c r="L1708" s="66"/>
    </row>
    <row r="1709" spans="1:12" x14ac:dyDescent="0.2">
      <c r="A1709" s="41"/>
      <c r="B1709" s="2"/>
      <c r="E1709" s="279"/>
      <c r="F1709" s="280"/>
      <c r="G1709" s="45"/>
      <c r="H1709" s="45"/>
      <c r="I1709" s="278"/>
      <c r="J1709" s="45"/>
      <c r="K1709" s="66"/>
      <c r="L1709" s="66"/>
    </row>
    <row r="1710" spans="1:12" x14ac:dyDescent="0.2">
      <c r="A1710" s="41"/>
      <c r="B1710" s="2"/>
      <c r="E1710" s="279"/>
      <c r="F1710" s="280"/>
      <c r="G1710" s="45"/>
      <c r="H1710" s="45"/>
      <c r="I1710" s="278"/>
      <c r="J1710" s="45"/>
      <c r="K1710" s="66"/>
      <c r="L1710" s="66"/>
    </row>
    <row r="1711" spans="1:12" x14ac:dyDescent="0.2">
      <c r="A1711" s="41"/>
      <c r="B1711" s="2"/>
      <c r="E1711" s="279"/>
      <c r="F1711" s="280"/>
      <c r="G1711" s="45"/>
      <c r="H1711" s="45"/>
      <c r="I1711" s="278"/>
      <c r="J1711" s="45"/>
      <c r="K1711" s="66"/>
      <c r="L1711" s="66"/>
    </row>
    <row r="1712" spans="1:12" x14ac:dyDescent="0.2">
      <c r="A1712" s="41"/>
      <c r="B1712" s="2"/>
      <c r="E1712" s="279"/>
      <c r="F1712" s="280"/>
      <c r="G1712" s="45"/>
      <c r="H1712" s="45"/>
      <c r="I1712" s="278"/>
      <c r="J1712" s="45"/>
      <c r="K1712" s="66"/>
      <c r="L1712" s="66"/>
    </row>
    <row r="1713" spans="1:12" x14ac:dyDescent="0.2">
      <c r="A1713" s="41"/>
      <c r="B1713" s="2"/>
      <c r="E1713" s="279"/>
      <c r="F1713" s="280"/>
      <c r="G1713" s="45"/>
      <c r="H1713" s="45"/>
      <c r="I1713" s="278"/>
      <c r="J1713" s="45"/>
      <c r="K1713" s="66"/>
      <c r="L1713" s="66"/>
    </row>
    <row r="1714" spans="1:12" x14ac:dyDescent="0.2">
      <c r="A1714" s="41"/>
      <c r="B1714" s="2"/>
      <c r="E1714" s="279"/>
      <c r="F1714" s="280"/>
      <c r="G1714" s="45"/>
      <c r="H1714" s="45"/>
      <c r="I1714" s="278"/>
      <c r="J1714" s="45"/>
      <c r="K1714" s="66"/>
      <c r="L1714" s="66"/>
    </row>
    <row r="1715" spans="1:12" x14ac:dyDescent="0.2">
      <c r="A1715" s="41"/>
      <c r="B1715" s="2"/>
      <c r="E1715" s="279"/>
      <c r="F1715" s="280"/>
      <c r="G1715" s="45"/>
      <c r="H1715" s="45"/>
      <c r="I1715" s="278"/>
      <c r="J1715" s="45"/>
      <c r="K1715" s="66"/>
      <c r="L1715" s="66"/>
    </row>
    <row r="1716" spans="1:12" x14ac:dyDescent="0.2">
      <c r="A1716" s="41"/>
      <c r="B1716" s="2"/>
      <c r="E1716" s="279"/>
      <c r="F1716" s="280"/>
      <c r="G1716" s="45"/>
      <c r="H1716" s="45"/>
      <c r="I1716" s="278"/>
      <c r="J1716" s="45"/>
      <c r="K1716" s="66"/>
      <c r="L1716" s="66"/>
    </row>
    <row r="1717" spans="1:12" x14ac:dyDescent="0.2">
      <c r="A1717" s="41"/>
      <c r="B1717" s="2"/>
      <c r="E1717" s="279"/>
      <c r="F1717" s="280"/>
      <c r="G1717" s="45"/>
      <c r="H1717" s="45"/>
      <c r="I1717" s="278"/>
      <c r="J1717" s="45"/>
      <c r="K1717" s="66"/>
      <c r="L1717" s="66"/>
    </row>
    <row r="1718" spans="1:12" x14ac:dyDescent="0.2">
      <c r="A1718" s="41"/>
      <c r="B1718" s="2"/>
      <c r="E1718" s="279"/>
      <c r="F1718" s="280"/>
      <c r="G1718" s="45"/>
      <c r="H1718" s="45"/>
      <c r="I1718" s="278"/>
      <c r="J1718" s="45"/>
      <c r="K1718" s="66"/>
      <c r="L1718" s="66"/>
    </row>
    <row r="1719" spans="1:12" x14ac:dyDescent="0.2">
      <c r="A1719" s="41"/>
      <c r="B1719" s="2"/>
      <c r="E1719" s="279"/>
      <c r="F1719" s="280"/>
      <c r="G1719" s="45"/>
      <c r="H1719" s="45"/>
      <c r="I1719" s="278"/>
      <c r="J1719" s="45"/>
      <c r="K1719" s="66"/>
      <c r="L1719" s="66"/>
    </row>
    <row r="1720" spans="1:12" x14ac:dyDescent="0.2">
      <c r="A1720" s="41"/>
      <c r="B1720" s="2"/>
      <c r="E1720" s="279"/>
      <c r="F1720" s="280"/>
      <c r="G1720" s="45"/>
      <c r="H1720" s="45"/>
      <c r="I1720" s="278"/>
      <c r="J1720" s="45"/>
      <c r="K1720" s="66"/>
      <c r="L1720" s="66"/>
    </row>
    <row r="1721" spans="1:12" x14ac:dyDescent="0.2">
      <c r="A1721" s="41"/>
      <c r="B1721" s="2"/>
      <c r="E1721" s="279"/>
      <c r="F1721" s="280"/>
      <c r="G1721" s="45"/>
      <c r="H1721" s="45"/>
      <c r="I1721" s="278"/>
      <c r="J1721" s="45"/>
      <c r="K1721" s="66"/>
      <c r="L1721" s="66"/>
    </row>
    <row r="1722" spans="1:12" x14ac:dyDescent="0.2">
      <c r="A1722" s="41"/>
      <c r="B1722" s="2"/>
      <c r="E1722" s="279"/>
      <c r="F1722" s="280"/>
      <c r="G1722" s="45"/>
      <c r="H1722" s="45"/>
      <c r="I1722" s="278"/>
      <c r="J1722" s="45"/>
      <c r="K1722" s="66"/>
      <c r="L1722" s="66"/>
    </row>
    <row r="1723" spans="1:12" x14ac:dyDescent="0.2">
      <c r="A1723" s="41"/>
      <c r="B1723" s="2"/>
      <c r="E1723" s="279"/>
      <c r="F1723" s="280"/>
      <c r="G1723" s="45"/>
      <c r="H1723" s="45"/>
      <c r="I1723" s="278"/>
      <c r="J1723" s="45"/>
      <c r="K1723" s="66"/>
      <c r="L1723" s="66"/>
    </row>
    <row r="1724" spans="1:12" x14ac:dyDescent="0.2">
      <c r="A1724" s="41"/>
      <c r="B1724" s="2"/>
      <c r="E1724" s="279"/>
      <c r="F1724" s="280"/>
      <c r="G1724" s="45"/>
      <c r="H1724" s="45"/>
      <c r="I1724" s="278"/>
      <c r="J1724" s="45"/>
      <c r="K1724" s="66"/>
      <c r="L1724" s="66"/>
    </row>
    <row r="1725" spans="1:12" x14ac:dyDescent="0.2">
      <c r="A1725" s="41"/>
      <c r="B1725" s="2"/>
      <c r="E1725" s="279"/>
      <c r="F1725" s="280"/>
      <c r="G1725" s="45"/>
      <c r="H1725" s="45"/>
      <c r="I1725" s="278"/>
      <c r="J1725" s="45"/>
      <c r="K1725" s="66"/>
      <c r="L1725" s="66"/>
    </row>
    <row r="1726" spans="1:12" x14ac:dyDescent="0.2">
      <c r="A1726" s="41"/>
      <c r="B1726" s="2"/>
      <c r="E1726" s="279"/>
      <c r="F1726" s="280"/>
      <c r="G1726" s="45"/>
      <c r="H1726" s="45"/>
      <c r="I1726" s="278"/>
      <c r="J1726" s="45"/>
      <c r="K1726" s="66"/>
      <c r="L1726" s="66"/>
    </row>
    <row r="1727" spans="1:12" x14ac:dyDescent="0.2">
      <c r="A1727" s="41"/>
      <c r="B1727" s="2"/>
      <c r="E1727" s="279"/>
      <c r="F1727" s="280"/>
      <c r="G1727" s="45"/>
      <c r="H1727" s="45"/>
      <c r="I1727" s="278"/>
      <c r="J1727" s="45"/>
      <c r="K1727" s="66"/>
      <c r="L1727" s="66"/>
    </row>
    <row r="1728" spans="1:12" x14ac:dyDescent="0.2">
      <c r="A1728" s="41"/>
      <c r="B1728" s="2"/>
      <c r="E1728" s="279"/>
      <c r="F1728" s="280"/>
      <c r="G1728" s="45"/>
      <c r="H1728" s="45"/>
      <c r="I1728" s="278"/>
      <c r="J1728" s="45"/>
      <c r="K1728" s="66"/>
      <c r="L1728" s="66"/>
    </row>
    <row r="1729" spans="1:12" x14ac:dyDescent="0.2">
      <c r="A1729" s="41"/>
      <c r="B1729" s="2"/>
      <c r="E1729" s="279"/>
      <c r="F1729" s="280"/>
      <c r="G1729" s="45"/>
      <c r="H1729" s="45"/>
      <c r="I1729" s="278"/>
      <c r="J1729" s="45"/>
      <c r="K1729" s="66"/>
      <c r="L1729" s="66"/>
    </row>
    <row r="1730" spans="1:12" x14ac:dyDescent="0.2">
      <c r="A1730" s="41"/>
      <c r="B1730" s="2"/>
      <c r="E1730" s="279"/>
      <c r="F1730" s="280"/>
      <c r="G1730" s="45"/>
      <c r="H1730" s="45"/>
      <c r="I1730" s="278"/>
      <c r="J1730" s="45"/>
      <c r="K1730" s="66"/>
      <c r="L1730" s="66"/>
    </row>
    <row r="1731" spans="1:12" x14ac:dyDescent="0.2">
      <c r="A1731" s="41"/>
      <c r="B1731" s="2"/>
      <c r="E1731" s="279"/>
      <c r="F1731" s="280"/>
      <c r="G1731" s="45"/>
      <c r="H1731" s="45"/>
      <c r="I1731" s="278"/>
      <c r="J1731" s="45"/>
      <c r="K1731" s="66"/>
      <c r="L1731" s="66"/>
    </row>
    <row r="1732" spans="1:12" x14ac:dyDescent="0.2">
      <c r="A1732" s="41"/>
      <c r="B1732" s="2"/>
      <c r="E1732" s="279"/>
      <c r="F1732" s="280"/>
      <c r="G1732" s="45"/>
      <c r="H1732" s="45"/>
      <c r="I1732" s="278"/>
      <c r="J1732" s="45"/>
      <c r="K1732" s="66"/>
      <c r="L1732" s="66"/>
    </row>
    <row r="1733" spans="1:12" x14ac:dyDescent="0.2">
      <c r="A1733" s="41"/>
      <c r="B1733" s="2"/>
      <c r="E1733" s="279"/>
      <c r="F1733" s="280"/>
      <c r="G1733" s="45"/>
      <c r="H1733" s="45"/>
      <c r="I1733" s="278"/>
      <c r="J1733" s="45"/>
      <c r="K1733" s="66"/>
      <c r="L1733" s="66"/>
    </row>
    <row r="1734" spans="1:12" x14ac:dyDescent="0.2">
      <c r="A1734" s="41"/>
      <c r="B1734" s="2"/>
      <c r="E1734" s="279"/>
      <c r="F1734" s="280"/>
      <c r="G1734" s="45"/>
      <c r="H1734" s="45"/>
      <c r="I1734" s="278"/>
      <c r="J1734" s="45"/>
      <c r="K1734" s="66"/>
      <c r="L1734" s="66"/>
    </row>
    <row r="1735" spans="1:12" x14ac:dyDescent="0.2">
      <c r="A1735" s="41"/>
      <c r="B1735" s="2"/>
      <c r="E1735" s="279"/>
      <c r="F1735" s="280"/>
      <c r="G1735" s="45"/>
      <c r="H1735" s="45"/>
      <c r="I1735" s="278"/>
      <c r="J1735" s="45"/>
      <c r="K1735" s="66"/>
      <c r="L1735" s="66"/>
    </row>
    <row r="1736" spans="1:12" x14ac:dyDescent="0.2">
      <c r="A1736" s="41"/>
      <c r="B1736" s="2"/>
      <c r="E1736" s="279"/>
      <c r="F1736" s="280"/>
      <c r="G1736" s="45"/>
      <c r="H1736" s="45"/>
      <c r="I1736" s="278"/>
      <c r="J1736" s="45"/>
      <c r="K1736" s="66"/>
      <c r="L1736" s="66"/>
    </row>
    <row r="1737" spans="1:12" x14ac:dyDescent="0.2">
      <c r="A1737" s="41"/>
      <c r="B1737" s="2"/>
      <c r="E1737" s="279"/>
      <c r="F1737" s="280"/>
      <c r="G1737" s="45"/>
      <c r="H1737" s="45"/>
      <c r="I1737" s="278"/>
      <c r="J1737" s="45"/>
      <c r="K1737" s="66"/>
      <c r="L1737" s="66"/>
    </row>
    <row r="1738" spans="1:12" x14ac:dyDescent="0.2">
      <c r="A1738" s="41"/>
      <c r="B1738" s="2"/>
      <c r="E1738" s="279"/>
      <c r="F1738" s="280"/>
      <c r="G1738" s="45"/>
      <c r="H1738" s="45"/>
      <c r="I1738" s="278"/>
      <c r="J1738" s="45"/>
      <c r="K1738" s="66"/>
      <c r="L1738" s="66"/>
    </row>
    <row r="1739" spans="1:12" x14ac:dyDescent="0.2">
      <c r="A1739" s="41"/>
      <c r="B1739" s="2"/>
      <c r="E1739" s="279"/>
      <c r="F1739" s="280"/>
      <c r="G1739" s="45"/>
      <c r="H1739" s="45"/>
      <c r="I1739" s="278"/>
      <c r="J1739" s="45"/>
      <c r="K1739" s="66"/>
      <c r="L1739" s="66"/>
    </row>
    <row r="1740" spans="1:12" x14ac:dyDescent="0.2">
      <c r="A1740" s="41"/>
      <c r="B1740" s="2"/>
      <c r="E1740" s="279"/>
      <c r="F1740" s="280"/>
      <c r="G1740" s="45"/>
      <c r="H1740" s="45"/>
      <c r="I1740" s="278"/>
      <c r="J1740" s="45"/>
      <c r="K1740" s="66"/>
      <c r="L1740" s="66"/>
    </row>
    <row r="1741" spans="1:12" x14ac:dyDescent="0.2">
      <c r="A1741" s="41"/>
      <c r="B1741" s="2"/>
      <c r="E1741" s="279"/>
      <c r="F1741" s="280"/>
      <c r="G1741" s="45"/>
      <c r="H1741" s="45"/>
      <c r="I1741" s="278"/>
      <c r="J1741" s="45"/>
      <c r="K1741" s="66"/>
      <c r="L1741" s="66"/>
    </row>
    <row r="1742" spans="1:12" x14ac:dyDescent="0.2">
      <c r="A1742" s="41"/>
      <c r="B1742" s="2"/>
      <c r="E1742" s="279"/>
      <c r="F1742" s="280"/>
      <c r="G1742" s="45"/>
      <c r="H1742" s="45"/>
      <c r="I1742" s="278"/>
      <c r="J1742" s="45"/>
      <c r="K1742" s="66"/>
      <c r="L1742" s="66"/>
    </row>
    <row r="1743" spans="1:12" x14ac:dyDescent="0.2">
      <c r="A1743" s="41"/>
      <c r="B1743" s="2"/>
      <c r="E1743" s="279"/>
      <c r="F1743" s="280"/>
      <c r="G1743" s="45"/>
      <c r="H1743" s="45"/>
      <c r="I1743" s="278"/>
      <c r="J1743" s="45"/>
      <c r="K1743" s="66"/>
      <c r="L1743" s="66"/>
    </row>
    <row r="1744" spans="1:12" x14ac:dyDescent="0.2">
      <c r="A1744" s="41"/>
      <c r="B1744" s="2"/>
      <c r="E1744" s="279"/>
      <c r="F1744" s="280"/>
      <c r="G1744" s="45"/>
      <c r="H1744" s="45"/>
      <c r="I1744" s="278"/>
      <c r="J1744" s="45"/>
      <c r="K1744" s="66"/>
      <c r="L1744" s="66"/>
    </row>
    <row r="1745" spans="1:12" x14ac:dyDescent="0.2">
      <c r="A1745" s="41"/>
      <c r="B1745" s="2"/>
      <c r="E1745" s="279"/>
      <c r="F1745" s="280"/>
      <c r="G1745" s="45"/>
      <c r="H1745" s="45"/>
      <c r="I1745" s="278"/>
      <c r="J1745" s="45"/>
      <c r="K1745" s="66"/>
      <c r="L1745" s="66"/>
    </row>
    <row r="1746" spans="1:12" x14ac:dyDescent="0.2">
      <c r="A1746" s="41"/>
      <c r="B1746" s="2"/>
      <c r="E1746" s="279"/>
      <c r="F1746" s="280"/>
      <c r="G1746" s="45"/>
      <c r="H1746" s="45"/>
      <c r="I1746" s="278"/>
      <c r="J1746" s="45"/>
      <c r="K1746" s="66"/>
      <c r="L1746" s="66"/>
    </row>
    <row r="1747" spans="1:12" x14ac:dyDescent="0.2">
      <c r="A1747" s="41"/>
      <c r="B1747" s="2"/>
      <c r="E1747" s="279"/>
      <c r="F1747" s="280"/>
      <c r="G1747" s="45"/>
      <c r="H1747" s="45"/>
      <c r="I1747" s="278"/>
      <c r="J1747" s="45"/>
      <c r="K1747" s="66"/>
      <c r="L1747" s="66"/>
    </row>
    <row r="1748" spans="1:12" x14ac:dyDescent="0.2">
      <c r="A1748" s="41"/>
      <c r="B1748" s="2"/>
      <c r="E1748" s="279"/>
      <c r="F1748" s="280"/>
      <c r="G1748" s="45"/>
      <c r="H1748" s="45"/>
      <c r="I1748" s="278"/>
      <c r="J1748" s="45"/>
      <c r="K1748" s="66"/>
      <c r="L1748" s="66"/>
    </row>
    <row r="1749" spans="1:12" x14ac:dyDescent="0.2">
      <c r="A1749" s="41"/>
      <c r="B1749" s="2"/>
      <c r="E1749" s="279"/>
      <c r="F1749" s="280"/>
      <c r="G1749" s="45"/>
      <c r="H1749" s="45"/>
      <c r="I1749" s="278"/>
      <c r="J1749" s="45"/>
      <c r="K1749" s="66"/>
      <c r="L1749" s="66"/>
    </row>
    <row r="1750" spans="1:12" x14ac:dyDescent="0.2">
      <c r="A1750" s="41"/>
      <c r="B1750" s="2"/>
      <c r="E1750" s="279"/>
      <c r="F1750" s="280"/>
      <c r="G1750" s="45"/>
      <c r="H1750" s="45"/>
      <c r="I1750" s="278"/>
      <c r="J1750" s="45"/>
      <c r="K1750" s="66"/>
      <c r="L1750" s="66"/>
    </row>
    <row r="1751" spans="1:12" x14ac:dyDescent="0.2">
      <c r="A1751" s="41"/>
      <c r="B1751" s="2"/>
      <c r="E1751" s="279"/>
      <c r="F1751" s="280"/>
      <c r="G1751" s="45"/>
      <c r="H1751" s="45"/>
      <c r="I1751" s="278"/>
      <c r="J1751" s="45"/>
      <c r="K1751" s="66"/>
      <c r="L1751" s="66"/>
    </row>
    <row r="1752" spans="1:12" x14ac:dyDescent="0.2">
      <c r="A1752" s="41"/>
      <c r="B1752" s="2"/>
      <c r="E1752" s="279"/>
      <c r="F1752" s="280"/>
      <c r="G1752" s="45"/>
      <c r="H1752" s="45"/>
      <c r="I1752" s="278"/>
      <c r="J1752" s="45"/>
      <c r="K1752" s="66"/>
      <c r="L1752" s="66"/>
    </row>
    <row r="1753" spans="1:12" x14ac:dyDescent="0.2">
      <c r="A1753" s="41"/>
      <c r="B1753" s="2"/>
      <c r="E1753" s="279"/>
      <c r="F1753" s="280"/>
      <c r="G1753" s="45"/>
      <c r="H1753" s="45"/>
      <c r="I1753" s="278"/>
      <c r="J1753" s="45"/>
      <c r="K1753" s="66"/>
      <c r="L1753" s="66"/>
    </row>
    <row r="1754" spans="1:12" x14ac:dyDescent="0.2">
      <c r="A1754" s="41"/>
      <c r="B1754" s="2"/>
      <c r="E1754" s="279"/>
      <c r="F1754" s="280"/>
      <c r="G1754" s="45"/>
      <c r="H1754" s="45"/>
      <c r="I1754" s="278"/>
      <c r="J1754" s="45"/>
      <c r="K1754" s="66"/>
      <c r="L1754" s="66"/>
    </row>
    <row r="1755" spans="1:12" x14ac:dyDescent="0.2">
      <c r="A1755" s="41"/>
      <c r="B1755" s="2"/>
      <c r="E1755" s="279"/>
      <c r="F1755" s="280"/>
      <c r="G1755" s="45"/>
      <c r="H1755" s="45"/>
      <c r="I1755" s="278"/>
      <c r="J1755" s="45"/>
      <c r="K1755" s="66"/>
      <c r="L1755" s="66"/>
    </row>
    <row r="1756" spans="1:12" x14ac:dyDescent="0.2">
      <c r="A1756" s="41"/>
      <c r="B1756" s="2"/>
      <c r="E1756" s="279"/>
      <c r="F1756" s="280"/>
      <c r="G1756" s="45"/>
      <c r="H1756" s="45"/>
      <c r="I1756" s="278"/>
      <c r="J1756" s="45"/>
      <c r="K1756" s="66"/>
      <c r="L1756" s="66"/>
    </row>
    <row r="1757" spans="1:12" x14ac:dyDescent="0.2">
      <c r="A1757" s="41"/>
      <c r="B1757" s="2"/>
      <c r="E1757" s="279"/>
      <c r="F1757" s="280"/>
      <c r="G1757" s="45"/>
      <c r="H1757" s="45"/>
      <c r="I1757" s="278"/>
      <c r="J1757" s="45"/>
      <c r="K1757" s="66"/>
      <c r="L1757" s="66"/>
    </row>
    <row r="1758" spans="1:12" x14ac:dyDescent="0.2">
      <c r="A1758" s="41"/>
      <c r="B1758" s="2"/>
      <c r="E1758" s="279"/>
      <c r="F1758" s="280"/>
      <c r="G1758" s="45"/>
      <c r="H1758" s="45"/>
      <c r="I1758" s="278"/>
      <c r="J1758" s="45"/>
      <c r="K1758" s="66"/>
      <c r="L1758" s="66"/>
    </row>
    <row r="1759" spans="1:12" x14ac:dyDescent="0.2">
      <c r="A1759" s="41"/>
      <c r="B1759" s="2"/>
      <c r="E1759" s="279"/>
      <c r="F1759" s="280"/>
      <c r="G1759" s="45"/>
      <c r="H1759" s="45"/>
      <c r="I1759" s="278"/>
      <c r="J1759" s="45"/>
      <c r="K1759" s="66"/>
      <c r="L1759" s="66"/>
    </row>
    <row r="1760" spans="1:12" x14ac:dyDescent="0.2">
      <c r="A1760" s="41"/>
      <c r="B1760" s="2"/>
      <c r="E1760" s="279"/>
      <c r="F1760" s="280"/>
      <c r="G1760" s="45"/>
      <c r="H1760" s="45"/>
      <c r="I1760" s="278"/>
      <c r="J1760" s="45"/>
      <c r="K1760" s="66"/>
      <c r="L1760" s="66"/>
    </row>
    <row r="1761" spans="1:12" x14ac:dyDescent="0.2">
      <c r="A1761" s="41"/>
      <c r="B1761" s="2"/>
      <c r="E1761" s="279"/>
      <c r="F1761" s="280"/>
      <c r="G1761" s="45"/>
      <c r="H1761" s="45"/>
      <c r="I1761" s="278"/>
      <c r="J1761" s="45"/>
      <c r="K1761" s="66"/>
      <c r="L1761" s="66"/>
    </row>
    <row r="1762" spans="1:12" x14ac:dyDescent="0.2">
      <c r="A1762" s="41"/>
      <c r="B1762" s="2"/>
      <c r="E1762" s="279"/>
      <c r="F1762" s="280"/>
      <c r="G1762" s="45"/>
      <c r="H1762" s="45"/>
      <c r="I1762" s="278"/>
      <c r="J1762" s="45"/>
      <c r="K1762" s="66"/>
      <c r="L1762" s="66"/>
    </row>
    <row r="1763" spans="1:12" x14ac:dyDescent="0.2">
      <c r="A1763" s="41"/>
      <c r="B1763" s="2"/>
      <c r="E1763" s="279"/>
      <c r="F1763" s="280"/>
      <c r="G1763" s="45"/>
      <c r="H1763" s="45"/>
      <c r="I1763" s="278"/>
      <c r="J1763" s="45"/>
      <c r="K1763" s="66"/>
      <c r="L1763" s="66"/>
    </row>
    <row r="1764" spans="1:12" x14ac:dyDescent="0.2">
      <c r="A1764" s="41"/>
      <c r="B1764" s="2"/>
      <c r="E1764" s="279"/>
      <c r="F1764" s="280"/>
      <c r="G1764" s="45"/>
      <c r="H1764" s="45"/>
      <c r="I1764" s="278"/>
      <c r="J1764" s="45"/>
      <c r="K1764" s="66"/>
      <c r="L1764" s="66"/>
    </row>
    <row r="1765" spans="1:12" x14ac:dyDescent="0.2">
      <c r="A1765" s="41"/>
      <c r="B1765" s="2"/>
      <c r="E1765" s="279"/>
      <c r="F1765" s="280"/>
      <c r="G1765" s="45"/>
      <c r="H1765" s="45"/>
      <c r="I1765" s="278"/>
      <c r="J1765" s="45"/>
      <c r="K1765" s="66"/>
      <c r="L1765" s="66"/>
    </row>
    <row r="1766" spans="1:12" x14ac:dyDescent="0.2">
      <c r="A1766" s="41"/>
      <c r="B1766" s="2"/>
      <c r="E1766" s="279"/>
      <c r="F1766" s="280"/>
      <c r="G1766" s="45"/>
      <c r="H1766" s="45"/>
      <c r="I1766" s="278"/>
      <c r="J1766" s="45"/>
      <c r="K1766" s="66"/>
      <c r="L1766" s="66"/>
    </row>
    <row r="1767" spans="1:12" x14ac:dyDescent="0.2">
      <c r="A1767" s="41"/>
      <c r="B1767" s="2"/>
      <c r="E1767" s="279"/>
      <c r="F1767" s="280"/>
      <c r="G1767" s="45"/>
      <c r="H1767" s="45"/>
      <c r="I1767" s="278"/>
      <c r="J1767" s="45"/>
      <c r="K1767" s="66"/>
      <c r="L1767" s="66"/>
    </row>
    <row r="1768" spans="1:12" x14ac:dyDescent="0.2">
      <c r="A1768" s="41"/>
      <c r="B1768" s="2"/>
      <c r="E1768" s="279"/>
      <c r="F1768" s="280"/>
      <c r="G1768" s="45"/>
      <c r="H1768" s="45"/>
      <c r="I1768" s="278"/>
      <c r="J1768" s="45"/>
      <c r="K1768" s="66"/>
      <c r="L1768" s="66"/>
    </row>
    <row r="1769" spans="1:12" x14ac:dyDescent="0.2">
      <c r="A1769" s="41"/>
      <c r="B1769" s="2"/>
      <c r="E1769" s="279"/>
      <c r="F1769" s="280"/>
      <c r="G1769" s="45"/>
      <c r="H1769" s="45"/>
      <c r="I1769" s="278"/>
      <c r="J1769" s="45"/>
      <c r="K1769" s="66"/>
      <c r="L1769" s="66"/>
    </row>
    <row r="1770" spans="1:12" x14ac:dyDescent="0.2">
      <c r="A1770" s="41"/>
      <c r="B1770" s="2"/>
      <c r="E1770" s="279"/>
      <c r="F1770" s="280"/>
      <c r="G1770" s="45"/>
      <c r="H1770" s="45"/>
      <c r="I1770" s="278"/>
      <c r="J1770" s="45"/>
      <c r="K1770" s="66"/>
      <c r="L1770" s="66"/>
    </row>
    <row r="1771" spans="1:12" x14ac:dyDescent="0.2">
      <c r="A1771" s="41"/>
      <c r="B1771" s="2"/>
      <c r="E1771" s="279"/>
      <c r="F1771" s="280"/>
      <c r="G1771" s="45"/>
      <c r="H1771" s="45"/>
      <c r="I1771" s="278"/>
      <c r="J1771" s="45"/>
      <c r="K1771" s="66"/>
      <c r="L1771" s="66"/>
    </row>
    <row r="1772" spans="1:12" x14ac:dyDescent="0.2">
      <c r="A1772" s="41"/>
      <c r="B1772" s="2"/>
      <c r="E1772" s="279"/>
      <c r="F1772" s="280"/>
      <c r="G1772" s="45"/>
      <c r="H1772" s="45"/>
      <c r="I1772" s="278"/>
      <c r="J1772" s="45"/>
      <c r="K1772" s="66"/>
      <c r="L1772" s="66"/>
    </row>
    <row r="1773" spans="1:12" x14ac:dyDescent="0.2">
      <c r="A1773" s="41"/>
      <c r="B1773" s="2"/>
      <c r="E1773" s="279"/>
      <c r="F1773" s="280"/>
      <c r="G1773" s="45"/>
      <c r="H1773" s="45"/>
      <c r="I1773" s="278"/>
      <c r="J1773" s="45"/>
      <c r="K1773" s="66"/>
      <c r="L1773" s="66"/>
    </row>
    <row r="1774" spans="1:12" x14ac:dyDescent="0.2">
      <c r="A1774" s="41"/>
      <c r="B1774" s="2"/>
      <c r="E1774" s="279"/>
      <c r="F1774" s="280"/>
      <c r="G1774" s="45"/>
      <c r="H1774" s="45"/>
      <c r="I1774" s="278"/>
      <c r="J1774" s="45"/>
      <c r="K1774" s="66"/>
      <c r="L1774" s="66"/>
    </row>
    <row r="1775" spans="1:12" x14ac:dyDescent="0.2">
      <c r="A1775" s="41"/>
      <c r="B1775" s="2"/>
      <c r="E1775" s="279"/>
      <c r="F1775" s="280"/>
      <c r="G1775" s="45"/>
      <c r="H1775" s="45"/>
      <c r="I1775" s="278"/>
      <c r="J1775" s="45"/>
      <c r="K1775" s="66"/>
      <c r="L1775" s="66"/>
    </row>
    <row r="1776" spans="1:12" x14ac:dyDescent="0.2">
      <c r="A1776" s="41"/>
      <c r="B1776" s="2"/>
      <c r="E1776" s="279"/>
      <c r="F1776" s="280"/>
      <c r="G1776" s="45"/>
      <c r="H1776" s="45"/>
      <c r="I1776" s="278"/>
      <c r="J1776" s="45"/>
      <c r="K1776" s="66"/>
      <c r="L1776" s="66"/>
    </row>
    <row r="1777" spans="1:12" x14ac:dyDescent="0.2">
      <c r="A1777" s="41"/>
      <c r="B1777" s="2"/>
      <c r="E1777" s="279"/>
      <c r="F1777" s="280"/>
      <c r="G1777" s="45"/>
      <c r="H1777" s="45"/>
      <c r="I1777" s="278"/>
      <c r="J1777" s="45"/>
      <c r="K1777" s="66"/>
      <c r="L1777" s="66"/>
    </row>
    <row r="1778" spans="1:12" x14ac:dyDescent="0.2">
      <c r="A1778" s="41"/>
      <c r="B1778" s="2"/>
      <c r="E1778" s="279"/>
      <c r="F1778" s="280"/>
      <c r="G1778" s="45"/>
      <c r="H1778" s="45"/>
      <c r="I1778" s="278"/>
      <c r="J1778" s="45"/>
      <c r="K1778" s="66"/>
      <c r="L1778" s="66"/>
    </row>
    <row r="1779" spans="1:12" x14ac:dyDescent="0.2">
      <c r="A1779" s="41"/>
      <c r="B1779" s="2"/>
      <c r="E1779" s="279"/>
      <c r="F1779" s="280"/>
      <c r="G1779" s="45"/>
      <c r="H1779" s="45"/>
      <c r="I1779" s="278"/>
      <c r="J1779" s="45"/>
      <c r="K1779" s="66"/>
      <c r="L1779" s="66"/>
    </row>
    <row r="1780" spans="1:12" x14ac:dyDescent="0.2">
      <c r="A1780" s="41"/>
      <c r="B1780" s="2"/>
      <c r="E1780" s="279"/>
      <c r="F1780" s="280"/>
      <c r="G1780" s="45"/>
      <c r="H1780" s="45"/>
      <c r="I1780" s="278"/>
      <c r="J1780" s="45"/>
      <c r="K1780" s="66"/>
      <c r="L1780" s="66"/>
    </row>
    <row r="1781" spans="1:12" x14ac:dyDescent="0.2">
      <c r="A1781" s="41"/>
      <c r="B1781" s="2"/>
      <c r="E1781" s="279"/>
      <c r="F1781" s="280"/>
      <c r="G1781" s="45"/>
      <c r="H1781" s="45"/>
      <c r="I1781" s="278"/>
      <c r="J1781" s="45"/>
      <c r="K1781" s="66"/>
      <c r="L1781" s="66"/>
    </row>
    <row r="1782" spans="1:12" x14ac:dyDescent="0.2">
      <c r="A1782" s="41"/>
      <c r="B1782" s="2"/>
      <c r="E1782" s="279"/>
      <c r="F1782" s="280"/>
      <c r="G1782" s="45"/>
      <c r="H1782" s="45"/>
      <c r="I1782" s="278"/>
      <c r="J1782" s="45"/>
      <c r="K1782" s="66"/>
      <c r="L1782" s="66"/>
    </row>
    <row r="1783" spans="1:12" x14ac:dyDescent="0.2">
      <c r="A1783" s="41"/>
      <c r="B1783" s="2"/>
      <c r="E1783" s="279"/>
      <c r="F1783" s="280"/>
      <c r="G1783" s="45"/>
      <c r="H1783" s="45"/>
      <c r="I1783" s="278"/>
      <c r="J1783" s="45"/>
      <c r="K1783" s="66"/>
      <c r="L1783" s="66"/>
    </row>
    <row r="1784" spans="1:12" x14ac:dyDescent="0.2">
      <c r="A1784" s="41"/>
      <c r="B1784" s="2"/>
      <c r="E1784" s="279"/>
      <c r="F1784" s="280"/>
      <c r="G1784" s="45"/>
      <c r="H1784" s="45"/>
      <c r="I1784" s="278"/>
      <c r="J1784" s="45"/>
      <c r="K1784" s="66"/>
      <c r="L1784" s="66"/>
    </row>
    <row r="1785" spans="1:12" x14ac:dyDescent="0.2">
      <c r="A1785" s="41"/>
      <c r="B1785" s="2"/>
      <c r="E1785" s="279"/>
      <c r="F1785" s="280"/>
      <c r="G1785" s="45"/>
      <c r="H1785" s="45"/>
      <c r="I1785" s="278"/>
      <c r="J1785" s="45"/>
      <c r="K1785" s="66"/>
      <c r="L1785" s="66"/>
    </row>
    <row r="1786" spans="1:12" x14ac:dyDescent="0.2">
      <c r="A1786" s="41"/>
      <c r="B1786" s="2"/>
      <c r="E1786" s="279"/>
      <c r="F1786" s="280"/>
      <c r="G1786" s="45"/>
      <c r="H1786" s="45"/>
      <c r="I1786" s="278"/>
      <c r="J1786" s="45"/>
      <c r="K1786" s="66"/>
      <c r="L1786" s="66"/>
    </row>
    <row r="1787" spans="1:12" x14ac:dyDescent="0.2">
      <c r="A1787" s="41"/>
      <c r="B1787" s="2"/>
      <c r="E1787" s="279"/>
      <c r="F1787" s="280"/>
      <c r="G1787" s="45"/>
      <c r="H1787" s="45"/>
      <c r="I1787" s="278"/>
      <c r="J1787" s="45"/>
      <c r="K1787" s="66"/>
      <c r="L1787" s="66"/>
    </row>
    <row r="1788" spans="1:12" x14ac:dyDescent="0.2">
      <c r="A1788" s="41"/>
      <c r="B1788" s="2"/>
      <c r="E1788" s="279"/>
      <c r="F1788" s="280"/>
      <c r="G1788" s="45"/>
      <c r="H1788" s="45"/>
      <c r="I1788" s="278"/>
      <c r="J1788" s="45"/>
      <c r="K1788" s="66"/>
      <c r="L1788" s="66"/>
    </row>
    <row r="1789" spans="1:12" x14ac:dyDescent="0.2">
      <c r="A1789" s="41"/>
      <c r="B1789" s="2"/>
      <c r="E1789" s="279"/>
      <c r="F1789" s="280"/>
      <c r="G1789" s="45"/>
      <c r="H1789" s="45"/>
      <c r="I1789" s="278"/>
      <c r="J1789" s="45"/>
      <c r="K1789" s="66"/>
      <c r="L1789" s="66"/>
    </row>
    <row r="1790" spans="1:12" x14ac:dyDescent="0.2">
      <c r="A1790" s="41"/>
      <c r="B1790" s="2"/>
      <c r="E1790" s="279"/>
      <c r="F1790" s="280"/>
      <c r="G1790" s="45"/>
      <c r="H1790" s="45"/>
      <c r="I1790" s="278"/>
      <c r="J1790" s="45"/>
      <c r="K1790" s="66"/>
      <c r="L1790" s="66"/>
    </row>
    <row r="1791" spans="1:12" x14ac:dyDescent="0.2">
      <c r="A1791" s="41"/>
      <c r="B1791" s="2"/>
      <c r="E1791" s="279"/>
      <c r="F1791" s="280"/>
      <c r="G1791" s="45"/>
      <c r="H1791" s="45"/>
      <c r="I1791" s="278"/>
      <c r="J1791" s="45"/>
      <c r="K1791" s="66"/>
      <c r="L1791" s="66"/>
    </row>
    <row r="1792" spans="1:12" x14ac:dyDescent="0.2">
      <c r="A1792" s="41"/>
      <c r="B1792" s="2"/>
      <c r="E1792" s="279"/>
      <c r="F1792" s="280"/>
      <c r="G1792" s="45"/>
      <c r="H1792" s="45"/>
      <c r="I1792" s="278"/>
      <c r="J1792" s="45"/>
      <c r="K1792" s="66"/>
      <c r="L1792" s="66"/>
    </row>
    <row r="1793" spans="1:12" x14ac:dyDescent="0.2">
      <c r="A1793" s="41"/>
      <c r="B1793" s="2"/>
      <c r="E1793" s="279"/>
      <c r="F1793" s="280"/>
      <c r="G1793" s="45"/>
      <c r="H1793" s="45"/>
      <c r="I1793" s="278"/>
      <c r="J1793" s="45"/>
      <c r="K1793" s="66"/>
      <c r="L1793" s="66"/>
    </row>
    <row r="1794" spans="1:12" x14ac:dyDescent="0.2">
      <c r="A1794" s="41"/>
      <c r="B1794" s="2"/>
      <c r="E1794" s="279"/>
      <c r="F1794" s="280"/>
      <c r="G1794" s="45"/>
      <c r="H1794" s="45"/>
      <c r="I1794" s="278"/>
      <c r="J1794" s="45"/>
      <c r="K1794" s="66"/>
      <c r="L1794" s="66"/>
    </row>
    <row r="1795" spans="1:12" x14ac:dyDescent="0.2">
      <c r="A1795" s="41"/>
      <c r="B1795" s="2"/>
      <c r="E1795" s="279"/>
      <c r="F1795" s="280"/>
      <c r="G1795" s="45"/>
      <c r="H1795" s="45"/>
      <c r="I1795" s="278"/>
      <c r="J1795" s="45"/>
      <c r="K1795" s="66"/>
      <c r="L1795" s="66"/>
    </row>
    <row r="1796" spans="1:12" x14ac:dyDescent="0.2">
      <c r="A1796" s="41"/>
      <c r="B1796" s="2"/>
      <c r="E1796" s="279"/>
      <c r="F1796" s="280"/>
      <c r="G1796" s="45"/>
      <c r="H1796" s="45"/>
      <c r="I1796" s="278"/>
      <c r="J1796" s="45"/>
      <c r="K1796" s="66"/>
      <c r="L1796" s="66"/>
    </row>
    <row r="1797" spans="1:12" x14ac:dyDescent="0.2">
      <c r="A1797" s="41"/>
      <c r="B1797" s="2"/>
      <c r="E1797" s="279"/>
      <c r="F1797" s="280"/>
      <c r="G1797" s="45"/>
      <c r="H1797" s="45"/>
      <c r="I1797" s="278"/>
      <c r="J1797" s="45"/>
      <c r="K1797" s="66"/>
      <c r="L1797" s="66"/>
    </row>
    <row r="1798" spans="1:12" x14ac:dyDescent="0.2">
      <c r="A1798" s="41"/>
      <c r="B1798" s="2"/>
      <c r="E1798" s="279"/>
      <c r="F1798" s="280"/>
      <c r="G1798" s="45"/>
      <c r="H1798" s="45"/>
      <c r="I1798" s="278"/>
      <c r="J1798" s="45"/>
      <c r="K1798" s="66"/>
      <c r="L1798" s="66"/>
    </row>
    <row r="1799" spans="1:12" x14ac:dyDescent="0.2">
      <c r="A1799" s="41"/>
      <c r="B1799" s="2"/>
      <c r="E1799" s="279"/>
      <c r="F1799" s="280"/>
      <c r="G1799" s="45"/>
      <c r="H1799" s="45"/>
      <c r="I1799" s="278"/>
      <c r="J1799" s="45"/>
      <c r="K1799" s="66"/>
      <c r="L1799" s="66"/>
    </row>
    <row r="1800" spans="1:12" x14ac:dyDescent="0.2">
      <c r="A1800" s="41"/>
      <c r="B1800" s="2"/>
      <c r="E1800" s="279"/>
      <c r="F1800" s="280"/>
      <c r="G1800" s="45"/>
      <c r="H1800" s="45"/>
      <c r="I1800" s="278"/>
      <c r="J1800" s="45"/>
      <c r="K1800" s="66"/>
      <c r="L1800" s="66"/>
    </row>
    <row r="1801" spans="1:12" x14ac:dyDescent="0.2">
      <c r="A1801" s="41"/>
      <c r="B1801" s="2"/>
      <c r="E1801" s="279"/>
      <c r="F1801" s="280"/>
      <c r="G1801" s="45"/>
      <c r="H1801" s="45"/>
      <c r="I1801" s="278"/>
      <c r="J1801" s="45"/>
      <c r="K1801" s="66"/>
      <c r="L1801" s="66"/>
    </row>
    <row r="1802" spans="1:12" x14ac:dyDescent="0.2">
      <c r="A1802" s="41"/>
      <c r="B1802" s="2"/>
      <c r="E1802" s="279"/>
      <c r="F1802" s="280"/>
      <c r="G1802" s="45"/>
      <c r="H1802" s="45"/>
      <c r="I1802" s="278"/>
      <c r="J1802" s="45"/>
      <c r="K1802" s="66"/>
      <c r="L1802" s="66"/>
    </row>
    <row r="1803" spans="1:12" x14ac:dyDescent="0.2">
      <c r="A1803" s="41"/>
      <c r="B1803" s="2"/>
      <c r="E1803" s="279"/>
      <c r="F1803" s="280"/>
      <c r="G1803" s="45"/>
      <c r="H1803" s="45"/>
      <c r="I1803" s="278"/>
      <c r="J1803" s="45"/>
      <c r="K1803" s="66"/>
      <c r="L1803" s="66"/>
    </row>
    <row r="1804" spans="1:12" x14ac:dyDescent="0.2">
      <c r="A1804" s="41"/>
      <c r="B1804" s="2"/>
      <c r="E1804" s="279"/>
      <c r="F1804" s="280"/>
      <c r="G1804" s="45"/>
      <c r="H1804" s="45"/>
      <c r="I1804" s="278"/>
      <c r="J1804" s="45"/>
      <c r="K1804" s="66"/>
      <c r="L1804" s="66"/>
    </row>
    <row r="1805" spans="1:12" x14ac:dyDescent="0.2">
      <c r="A1805" s="41"/>
      <c r="B1805" s="2"/>
      <c r="E1805" s="279"/>
      <c r="F1805" s="280"/>
      <c r="G1805" s="45"/>
      <c r="H1805" s="45"/>
      <c r="I1805" s="278"/>
      <c r="J1805" s="45"/>
      <c r="K1805" s="66"/>
      <c r="L1805" s="66"/>
    </row>
    <row r="1806" spans="1:12" x14ac:dyDescent="0.2">
      <c r="A1806" s="41"/>
      <c r="B1806" s="2"/>
      <c r="E1806" s="279"/>
      <c r="F1806" s="280"/>
      <c r="G1806" s="45"/>
      <c r="H1806" s="45"/>
      <c r="I1806" s="278"/>
      <c r="J1806" s="45"/>
      <c r="K1806" s="66"/>
      <c r="L1806" s="66"/>
    </row>
    <row r="1807" spans="1:12" x14ac:dyDescent="0.2">
      <c r="A1807" s="41"/>
      <c r="B1807" s="2"/>
      <c r="E1807" s="279"/>
      <c r="F1807" s="280"/>
      <c r="G1807" s="45"/>
      <c r="H1807" s="45"/>
      <c r="I1807" s="278"/>
      <c r="J1807" s="45"/>
      <c r="K1807" s="66"/>
      <c r="L1807" s="66"/>
    </row>
    <row r="1808" spans="1:12" x14ac:dyDescent="0.2">
      <c r="A1808" s="41"/>
      <c r="B1808" s="2"/>
      <c r="E1808" s="279"/>
      <c r="F1808" s="280"/>
      <c r="G1808" s="45"/>
      <c r="H1808" s="45"/>
      <c r="I1808" s="278"/>
      <c r="J1808" s="45"/>
      <c r="K1808" s="66"/>
      <c r="L1808" s="66"/>
    </row>
    <row r="1809" spans="1:12" x14ac:dyDescent="0.2">
      <c r="A1809" s="41"/>
      <c r="B1809" s="2"/>
      <c r="E1809" s="279"/>
      <c r="F1809" s="280"/>
      <c r="G1809" s="45"/>
      <c r="H1809" s="45"/>
      <c r="I1809" s="278"/>
      <c r="J1809" s="45"/>
      <c r="K1809" s="66"/>
      <c r="L1809" s="66"/>
    </row>
    <row r="1810" spans="1:12" x14ac:dyDescent="0.2">
      <c r="A1810" s="41"/>
      <c r="B1810" s="2"/>
      <c r="E1810" s="279"/>
      <c r="F1810" s="280"/>
      <c r="G1810" s="45"/>
      <c r="H1810" s="45"/>
      <c r="I1810" s="278"/>
      <c r="J1810" s="45"/>
      <c r="K1810" s="66"/>
      <c r="L1810" s="66"/>
    </row>
    <row r="1811" spans="1:12" x14ac:dyDescent="0.2">
      <c r="A1811" s="41"/>
      <c r="B1811" s="2"/>
      <c r="E1811" s="279"/>
      <c r="F1811" s="280"/>
      <c r="G1811" s="45"/>
      <c r="H1811" s="45"/>
      <c r="I1811" s="278"/>
      <c r="J1811" s="45"/>
      <c r="K1811" s="66"/>
      <c r="L1811" s="66"/>
    </row>
    <row r="1812" spans="1:12" x14ac:dyDescent="0.2">
      <c r="A1812" s="41"/>
      <c r="B1812" s="2"/>
      <c r="E1812" s="279"/>
      <c r="F1812" s="280"/>
      <c r="G1812" s="45"/>
      <c r="H1812" s="45"/>
      <c r="I1812" s="278"/>
      <c r="J1812" s="45"/>
      <c r="K1812" s="66"/>
      <c r="L1812" s="66"/>
    </row>
    <row r="1813" spans="1:12" x14ac:dyDescent="0.2">
      <c r="A1813" s="41"/>
      <c r="B1813" s="2"/>
      <c r="E1813" s="279"/>
      <c r="F1813" s="280"/>
      <c r="G1813" s="45"/>
      <c r="H1813" s="45"/>
      <c r="I1813" s="278"/>
      <c r="J1813" s="45"/>
      <c r="K1813" s="66"/>
      <c r="L1813" s="66"/>
    </row>
    <row r="1814" spans="1:12" x14ac:dyDescent="0.2">
      <c r="A1814" s="41"/>
      <c r="B1814" s="2"/>
      <c r="E1814" s="279"/>
      <c r="F1814" s="280"/>
      <c r="G1814" s="45"/>
      <c r="H1814" s="45"/>
      <c r="I1814" s="278"/>
      <c r="J1814" s="45"/>
      <c r="K1814" s="66"/>
      <c r="L1814" s="66"/>
    </row>
    <row r="1815" spans="1:12" x14ac:dyDescent="0.2">
      <c r="A1815" s="41"/>
      <c r="B1815" s="2"/>
      <c r="E1815" s="279"/>
      <c r="F1815" s="280"/>
      <c r="G1815" s="45"/>
      <c r="H1815" s="45"/>
      <c r="I1815" s="278"/>
      <c r="J1815" s="45"/>
      <c r="K1815" s="66"/>
      <c r="L1815" s="66"/>
    </row>
    <row r="1816" spans="1:12" x14ac:dyDescent="0.2">
      <c r="A1816" s="41"/>
      <c r="B1816" s="2"/>
      <c r="E1816" s="279"/>
      <c r="F1816" s="280"/>
      <c r="G1816" s="45"/>
      <c r="H1816" s="45"/>
      <c r="I1816" s="278"/>
      <c r="J1816" s="45"/>
      <c r="K1816" s="66"/>
      <c r="L1816" s="66"/>
    </row>
    <row r="1817" spans="1:12" x14ac:dyDescent="0.2">
      <c r="A1817" s="41"/>
      <c r="B1817" s="2"/>
      <c r="E1817" s="279"/>
      <c r="F1817" s="280"/>
      <c r="G1817" s="45"/>
      <c r="H1817" s="45"/>
      <c r="I1817" s="278"/>
      <c r="J1817" s="45"/>
      <c r="K1817" s="66"/>
      <c r="L1817" s="66"/>
    </row>
    <row r="1818" spans="1:12" x14ac:dyDescent="0.2">
      <c r="A1818" s="41"/>
      <c r="B1818" s="2"/>
      <c r="E1818" s="279"/>
      <c r="F1818" s="280"/>
      <c r="G1818" s="45"/>
      <c r="H1818" s="45"/>
      <c r="I1818" s="278"/>
      <c r="J1818" s="45"/>
      <c r="K1818" s="66"/>
      <c r="L1818" s="66"/>
    </row>
    <row r="1819" spans="1:12" x14ac:dyDescent="0.2">
      <c r="A1819" s="41"/>
      <c r="B1819" s="2"/>
      <c r="E1819" s="279"/>
      <c r="F1819" s="280"/>
      <c r="G1819" s="45"/>
      <c r="H1819" s="45"/>
      <c r="I1819" s="278"/>
      <c r="J1819" s="45"/>
      <c r="K1819" s="66"/>
      <c r="L1819" s="66"/>
    </row>
    <row r="1820" spans="1:12" x14ac:dyDescent="0.2">
      <c r="A1820" s="41"/>
      <c r="B1820" s="2"/>
      <c r="E1820" s="279"/>
      <c r="F1820" s="280"/>
      <c r="G1820" s="45"/>
      <c r="H1820" s="45"/>
      <c r="I1820" s="278"/>
      <c r="J1820" s="45"/>
      <c r="K1820" s="66"/>
      <c r="L1820" s="66"/>
    </row>
    <row r="1821" spans="1:12" x14ac:dyDescent="0.2">
      <c r="A1821" s="41"/>
      <c r="B1821" s="2"/>
      <c r="E1821" s="279"/>
      <c r="F1821" s="280"/>
      <c r="G1821" s="45"/>
      <c r="H1821" s="45"/>
      <c r="I1821" s="278"/>
      <c r="J1821" s="45"/>
      <c r="K1821" s="66"/>
      <c r="L1821" s="66"/>
    </row>
    <row r="1822" spans="1:12" x14ac:dyDescent="0.2">
      <c r="A1822" s="41"/>
      <c r="B1822" s="2"/>
      <c r="E1822" s="279"/>
      <c r="F1822" s="280"/>
      <c r="G1822" s="45"/>
      <c r="H1822" s="45"/>
      <c r="I1822" s="278"/>
      <c r="J1822" s="45"/>
      <c r="K1822" s="66"/>
      <c r="L1822" s="66"/>
    </row>
    <row r="1823" spans="1:12" x14ac:dyDescent="0.2">
      <c r="A1823" s="41"/>
      <c r="B1823" s="2"/>
      <c r="E1823" s="279"/>
      <c r="F1823" s="280"/>
      <c r="G1823" s="45"/>
      <c r="H1823" s="45"/>
      <c r="I1823" s="278"/>
      <c r="J1823" s="45"/>
      <c r="K1823" s="66"/>
      <c r="L1823" s="66"/>
    </row>
    <row r="1824" spans="1:12" x14ac:dyDescent="0.2">
      <c r="A1824" s="41"/>
      <c r="B1824" s="2"/>
      <c r="E1824" s="279"/>
      <c r="F1824" s="280"/>
      <c r="G1824" s="45"/>
      <c r="H1824" s="45"/>
      <c r="I1824" s="278"/>
      <c r="J1824" s="45"/>
      <c r="K1824" s="66"/>
      <c r="L1824" s="66"/>
    </row>
    <row r="1825" spans="1:12" x14ac:dyDescent="0.2">
      <c r="A1825" s="41"/>
      <c r="B1825" s="2"/>
      <c r="E1825" s="279"/>
      <c r="F1825" s="280"/>
      <c r="G1825" s="45"/>
      <c r="H1825" s="45"/>
      <c r="I1825" s="278"/>
      <c r="J1825" s="45"/>
      <c r="K1825" s="66"/>
      <c r="L1825" s="66"/>
    </row>
    <row r="1826" spans="1:12" x14ac:dyDescent="0.2">
      <c r="A1826" s="41"/>
      <c r="B1826" s="2"/>
      <c r="E1826" s="279"/>
      <c r="F1826" s="280"/>
      <c r="G1826" s="45"/>
      <c r="H1826" s="45"/>
      <c r="I1826" s="278"/>
      <c r="J1826" s="45"/>
      <c r="K1826" s="66"/>
      <c r="L1826" s="66"/>
    </row>
    <row r="1827" spans="1:12" x14ac:dyDescent="0.2">
      <c r="A1827" s="41"/>
      <c r="B1827" s="2"/>
      <c r="E1827" s="279"/>
      <c r="F1827" s="280"/>
      <c r="G1827" s="45"/>
      <c r="H1827" s="45"/>
      <c r="I1827" s="278"/>
      <c r="J1827" s="45"/>
      <c r="K1827" s="66"/>
      <c r="L1827" s="66"/>
    </row>
    <row r="1828" spans="1:12" x14ac:dyDescent="0.2">
      <c r="A1828" s="41"/>
      <c r="B1828" s="2"/>
      <c r="E1828" s="279"/>
      <c r="F1828" s="280"/>
      <c r="G1828" s="45"/>
      <c r="H1828" s="45"/>
      <c r="I1828" s="278"/>
      <c r="J1828" s="45"/>
      <c r="K1828" s="66"/>
      <c r="L1828" s="66"/>
    </row>
    <row r="1829" spans="1:12" x14ac:dyDescent="0.2">
      <c r="A1829" s="41"/>
      <c r="B1829" s="2"/>
      <c r="E1829" s="279"/>
      <c r="F1829" s="280"/>
      <c r="G1829" s="45"/>
      <c r="H1829" s="45"/>
      <c r="I1829" s="278"/>
      <c r="J1829" s="45"/>
      <c r="K1829" s="66"/>
      <c r="L1829" s="66"/>
    </row>
    <row r="1830" spans="1:12" x14ac:dyDescent="0.2">
      <c r="A1830" s="41"/>
      <c r="B1830" s="2"/>
      <c r="E1830" s="279"/>
      <c r="F1830" s="280"/>
      <c r="G1830" s="45"/>
      <c r="H1830" s="45"/>
      <c r="I1830" s="278"/>
      <c r="J1830" s="45"/>
      <c r="K1830" s="66"/>
      <c r="L1830" s="66"/>
    </row>
    <row r="1831" spans="1:12" x14ac:dyDescent="0.2">
      <c r="A1831" s="41"/>
      <c r="B1831" s="2"/>
      <c r="E1831" s="279"/>
      <c r="F1831" s="280"/>
      <c r="G1831" s="45"/>
      <c r="H1831" s="45"/>
      <c r="I1831" s="278"/>
      <c r="J1831" s="45"/>
      <c r="K1831" s="66"/>
      <c r="L1831" s="66"/>
    </row>
    <row r="1832" spans="1:12" x14ac:dyDescent="0.2">
      <c r="A1832" s="41"/>
      <c r="B1832" s="2"/>
      <c r="E1832" s="279"/>
      <c r="F1832" s="280"/>
      <c r="G1832" s="45"/>
      <c r="H1832" s="45"/>
      <c r="I1832" s="278"/>
      <c r="J1832" s="45"/>
      <c r="K1832" s="66"/>
      <c r="L1832" s="66"/>
    </row>
    <row r="1833" spans="1:12" x14ac:dyDescent="0.2">
      <c r="A1833" s="41"/>
      <c r="B1833" s="2"/>
      <c r="E1833" s="279"/>
      <c r="F1833" s="280"/>
      <c r="G1833" s="45"/>
      <c r="H1833" s="45"/>
      <c r="I1833" s="278"/>
      <c r="J1833" s="45"/>
      <c r="K1833" s="66"/>
      <c r="L1833" s="66"/>
    </row>
    <row r="1834" spans="1:12" x14ac:dyDescent="0.2">
      <c r="A1834" s="41"/>
      <c r="B1834" s="2"/>
      <c r="E1834" s="279"/>
      <c r="F1834" s="280"/>
      <c r="G1834" s="45"/>
      <c r="H1834" s="45"/>
      <c r="I1834" s="278"/>
      <c r="J1834" s="45"/>
      <c r="K1834" s="66"/>
      <c r="L1834" s="66"/>
    </row>
    <row r="1835" spans="1:12" x14ac:dyDescent="0.2">
      <c r="A1835" s="41"/>
      <c r="B1835" s="2"/>
      <c r="E1835" s="279"/>
      <c r="F1835" s="280"/>
      <c r="G1835" s="45"/>
      <c r="H1835" s="45"/>
      <c r="I1835" s="278"/>
      <c r="J1835" s="45"/>
      <c r="K1835" s="66"/>
      <c r="L1835" s="66"/>
    </row>
    <row r="1836" spans="1:12" x14ac:dyDescent="0.2">
      <c r="A1836" s="41"/>
      <c r="B1836" s="2"/>
      <c r="E1836" s="279"/>
      <c r="F1836" s="280"/>
      <c r="G1836" s="45"/>
      <c r="H1836" s="45"/>
      <c r="I1836" s="278"/>
      <c r="J1836" s="45"/>
      <c r="K1836" s="66"/>
      <c r="L1836" s="66"/>
    </row>
    <row r="1837" spans="1:12" x14ac:dyDescent="0.2">
      <c r="A1837" s="41"/>
      <c r="B1837" s="2"/>
      <c r="E1837" s="279"/>
      <c r="F1837" s="280"/>
      <c r="G1837" s="45"/>
      <c r="H1837" s="45"/>
      <c r="I1837" s="278"/>
      <c r="J1837" s="45"/>
      <c r="K1837" s="66"/>
      <c r="L1837" s="66"/>
    </row>
    <row r="1838" spans="1:12" x14ac:dyDescent="0.2">
      <c r="A1838" s="41"/>
      <c r="B1838" s="2"/>
      <c r="E1838" s="279"/>
      <c r="F1838" s="280"/>
      <c r="G1838" s="45"/>
      <c r="H1838" s="45"/>
      <c r="I1838" s="278"/>
      <c r="J1838" s="45"/>
      <c r="K1838" s="66"/>
      <c r="L1838" s="66"/>
    </row>
    <row r="1839" spans="1:12" x14ac:dyDescent="0.2">
      <c r="A1839" s="41"/>
      <c r="B1839" s="2"/>
      <c r="E1839" s="279"/>
      <c r="F1839" s="280"/>
      <c r="G1839" s="45"/>
      <c r="H1839" s="45"/>
      <c r="I1839" s="278"/>
      <c r="J1839" s="45"/>
      <c r="K1839" s="66"/>
      <c r="L1839" s="66"/>
    </row>
    <row r="1840" spans="1:12" x14ac:dyDescent="0.2">
      <c r="A1840" s="41"/>
      <c r="B1840" s="2"/>
      <c r="E1840" s="279"/>
      <c r="F1840" s="280"/>
      <c r="G1840" s="45"/>
      <c r="H1840" s="45"/>
      <c r="I1840" s="278"/>
      <c r="J1840" s="45"/>
      <c r="K1840" s="66"/>
      <c r="L1840" s="66"/>
    </row>
    <row r="1841" spans="1:12" x14ac:dyDescent="0.2">
      <c r="A1841" s="41"/>
      <c r="B1841" s="2"/>
      <c r="E1841" s="279"/>
      <c r="F1841" s="280"/>
      <c r="G1841" s="45"/>
      <c r="H1841" s="45"/>
      <c r="I1841" s="278"/>
      <c r="J1841" s="45"/>
      <c r="K1841" s="66"/>
      <c r="L1841" s="66"/>
    </row>
    <row r="1842" spans="1:12" x14ac:dyDescent="0.2">
      <c r="A1842" s="41"/>
      <c r="B1842" s="2"/>
      <c r="E1842" s="279"/>
      <c r="F1842" s="280"/>
      <c r="G1842" s="45"/>
      <c r="H1842" s="45"/>
      <c r="I1842" s="278"/>
      <c r="J1842" s="45"/>
      <c r="K1842" s="66"/>
      <c r="L1842" s="66"/>
    </row>
    <row r="1843" spans="1:12" x14ac:dyDescent="0.2">
      <c r="A1843" s="41"/>
      <c r="B1843" s="2"/>
      <c r="E1843" s="279"/>
      <c r="F1843" s="280"/>
      <c r="G1843" s="45"/>
      <c r="H1843" s="45"/>
      <c r="I1843" s="278"/>
      <c r="J1843" s="45"/>
      <c r="K1843" s="66"/>
      <c r="L1843" s="66"/>
    </row>
    <row r="1844" spans="1:12" x14ac:dyDescent="0.2">
      <c r="A1844" s="41"/>
      <c r="B1844" s="2"/>
      <c r="E1844" s="279"/>
      <c r="F1844" s="280"/>
      <c r="G1844" s="45"/>
      <c r="H1844" s="45"/>
      <c r="I1844" s="278"/>
      <c r="J1844" s="45"/>
      <c r="K1844" s="66"/>
      <c r="L1844" s="66"/>
    </row>
    <row r="1845" spans="1:12" x14ac:dyDescent="0.2">
      <c r="A1845" s="41"/>
      <c r="B1845" s="2"/>
      <c r="E1845" s="279"/>
      <c r="F1845" s="280"/>
      <c r="G1845" s="45"/>
      <c r="H1845" s="45"/>
      <c r="I1845" s="278"/>
      <c r="J1845" s="45"/>
      <c r="K1845" s="66"/>
      <c r="L1845" s="66"/>
    </row>
    <row r="1846" spans="1:12" x14ac:dyDescent="0.2">
      <c r="A1846" s="41"/>
      <c r="B1846" s="2"/>
      <c r="E1846" s="279"/>
      <c r="F1846" s="280"/>
      <c r="G1846" s="45"/>
      <c r="H1846" s="45"/>
      <c r="I1846" s="278"/>
      <c r="J1846" s="45"/>
      <c r="K1846" s="66"/>
      <c r="L1846" s="66"/>
    </row>
    <row r="1847" spans="1:12" x14ac:dyDescent="0.2">
      <c r="A1847" s="41"/>
      <c r="B1847" s="2"/>
      <c r="E1847" s="279"/>
      <c r="F1847" s="280"/>
      <c r="G1847" s="45"/>
      <c r="H1847" s="45"/>
      <c r="I1847" s="278"/>
      <c r="J1847" s="45"/>
      <c r="K1847" s="66"/>
      <c r="L1847" s="66"/>
    </row>
    <row r="1848" spans="1:12" x14ac:dyDescent="0.2">
      <c r="A1848" s="41"/>
      <c r="B1848" s="2"/>
      <c r="E1848" s="279"/>
      <c r="F1848" s="280"/>
      <c r="G1848" s="45"/>
      <c r="H1848" s="45"/>
      <c r="I1848" s="278"/>
      <c r="J1848" s="45"/>
      <c r="K1848" s="66"/>
      <c r="L1848" s="66"/>
    </row>
    <row r="1849" spans="1:12" x14ac:dyDescent="0.2">
      <c r="A1849" s="41"/>
      <c r="B1849" s="2"/>
      <c r="E1849" s="279"/>
      <c r="F1849" s="280"/>
      <c r="G1849" s="45"/>
      <c r="H1849" s="45"/>
      <c r="I1849" s="278"/>
      <c r="J1849" s="45"/>
      <c r="K1849" s="66"/>
      <c r="L1849" s="66"/>
    </row>
    <row r="1850" spans="1:12" x14ac:dyDescent="0.2">
      <c r="A1850" s="41"/>
      <c r="B1850" s="2"/>
      <c r="E1850" s="279"/>
      <c r="F1850" s="280"/>
      <c r="G1850" s="45"/>
      <c r="H1850" s="45"/>
      <c r="I1850" s="278"/>
      <c r="J1850" s="45"/>
      <c r="K1850" s="66"/>
      <c r="L1850" s="66"/>
    </row>
    <row r="1851" spans="1:12" x14ac:dyDescent="0.2">
      <c r="A1851" s="41"/>
      <c r="B1851" s="2"/>
      <c r="E1851" s="279"/>
      <c r="F1851" s="280"/>
      <c r="G1851" s="45"/>
      <c r="H1851" s="45"/>
      <c r="I1851" s="278"/>
      <c r="J1851" s="45"/>
      <c r="K1851" s="66"/>
      <c r="L1851" s="66"/>
    </row>
    <row r="1852" spans="1:12" x14ac:dyDescent="0.2">
      <c r="A1852" s="41"/>
      <c r="B1852" s="2"/>
      <c r="E1852" s="279"/>
      <c r="F1852" s="280"/>
      <c r="G1852" s="45"/>
      <c r="H1852" s="45"/>
      <c r="I1852" s="278"/>
      <c r="J1852" s="45"/>
      <c r="K1852" s="66"/>
      <c r="L1852" s="66"/>
    </row>
    <row r="1853" spans="1:12" x14ac:dyDescent="0.2">
      <c r="A1853" s="41"/>
      <c r="B1853" s="2"/>
      <c r="E1853" s="279"/>
      <c r="F1853" s="280"/>
      <c r="G1853" s="45"/>
      <c r="H1853" s="45"/>
      <c r="I1853" s="278"/>
      <c r="J1853" s="45"/>
      <c r="K1853" s="66"/>
      <c r="L1853" s="66"/>
    </row>
    <row r="1854" spans="1:12" x14ac:dyDescent="0.2">
      <c r="A1854" s="41"/>
      <c r="B1854" s="2"/>
      <c r="E1854" s="279"/>
      <c r="F1854" s="280"/>
      <c r="G1854" s="45"/>
      <c r="H1854" s="45"/>
      <c r="I1854" s="278"/>
      <c r="J1854" s="45"/>
      <c r="K1854" s="66"/>
      <c r="L1854" s="66"/>
    </row>
    <row r="1855" spans="1:12" x14ac:dyDescent="0.2">
      <c r="A1855" s="41"/>
      <c r="B1855" s="2"/>
      <c r="E1855" s="279"/>
      <c r="F1855" s="280"/>
      <c r="G1855" s="45"/>
      <c r="H1855" s="45"/>
      <c r="I1855" s="278"/>
      <c r="J1855" s="45"/>
      <c r="K1855" s="66"/>
      <c r="L1855" s="66"/>
    </row>
    <row r="1856" spans="1:12" x14ac:dyDescent="0.2">
      <c r="A1856" s="41"/>
      <c r="B1856" s="2"/>
      <c r="E1856" s="279"/>
      <c r="F1856" s="280"/>
      <c r="G1856" s="45"/>
      <c r="H1856" s="45"/>
      <c r="I1856" s="278"/>
      <c r="J1856" s="45"/>
      <c r="K1856" s="66"/>
      <c r="L1856" s="66"/>
    </row>
    <row r="1857" spans="1:12" x14ac:dyDescent="0.2">
      <c r="A1857" s="41"/>
      <c r="B1857" s="2"/>
      <c r="E1857" s="279"/>
      <c r="F1857" s="280"/>
      <c r="G1857" s="45"/>
      <c r="H1857" s="45"/>
      <c r="I1857" s="278"/>
      <c r="J1857" s="45"/>
      <c r="K1857" s="66"/>
      <c r="L1857" s="66"/>
    </row>
    <row r="1858" spans="1:12" x14ac:dyDescent="0.2">
      <c r="A1858" s="41"/>
      <c r="B1858" s="2"/>
      <c r="E1858" s="279"/>
      <c r="F1858" s="280"/>
      <c r="G1858" s="45"/>
      <c r="H1858" s="45"/>
      <c r="I1858" s="278"/>
      <c r="J1858" s="45"/>
      <c r="K1858" s="66"/>
      <c r="L1858" s="66"/>
    </row>
    <row r="1859" spans="1:12" x14ac:dyDescent="0.2">
      <c r="A1859" s="41"/>
      <c r="B1859" s="2"/>
      <c r="E1859" s="279"/>
      <c r="F1859" s="280"/>
      <c r="G1859" s="45"/>
      <c r="H1859" s="45"/>
      <c r="I1859" s="278"/>
      <c r="J1859" s="45"/>
      <c r="K1859" s="66"/>
      <c r="L1859" s="66"/>
    </row>
    <row r="1860" spans="1:12" x14ac:dyDescent="0.2">
      <c r="A1860" s="41"/>
      <c r="B1860" s="2"/>
      <c r="E1860" s="279"/>
      <c r="F1860" s="280"/>
      <c r="G1860" s="45"/>
      <c r="H1860" s="45"/>
      <c r="I1860" s="278"/>
      <c r="J1860" s="45"/>
      <c r="K1860" s="66"/>
      <c r="L1860" s="66"/>
    </row>
    <row r="1861" spans="1:12" x14ac:dyDescent="0.2">
      <c r="A1861" s="41"/>
      <c r="B1861" s="2"/>
      <c r="E1861" s="279"/>
      <c r="F1861" s="280"/>
      <c r="G1861" s="45"/>
      <c r="H1861" s="45"/>
      <c r="I1861" s="278"/>
      <c r="J1861" s="45"/>
      <c r="K1861" s="66"/>
      <c r="L1861" s="66"/>
    </row>
    <row r="1862" spans="1:12" x14ac:dyDescent="0.2">
      <c r="A1862" s="41"/>
      <c r="B1862" s="2"/>
      <c r="E1862" s="279"/>
      <c r="F1862" s="280"/>
      <c r="G1862" s="45"/>
      <c r="H1862" s="45"/>
      <c r="I1862" s="278"/>
      <c r="J1862" s="45"/>
      <c r="K1862" s="66"/>
      <c r="L1862" s="66"/>
    </row>
    <row r="1863" spans="1:12" x14ac:dyDescent="0.2">
      <c r="A1863" s="41"/>
      <c r="B1863" s="2"/>
      <c r="E1863" s="279"/>
      <c r="F1863" s="280"/>
      <c r="G1863" s="45"/>
      <c r="H1863" s="45"/>
      <c r="I1863" s="278"/>
      <c r="J1863" s="45"/>
      <c r="K1863" s="66"/>
      <c r="L1863" s="66"/>
    </row>
    <row r="1864" spans="1:12" x14ac:dyDescent="0.2">
      <c r="A1864" s="41"/>
      <c r="B1864" s="2"/>
      <c r="E1864" s="279"/>
      <c r="F1864" s="280"/>
      <c r="G1864" s="45"/>
      <c r="H1864" s="45"/>
      <c r="I1864" s="278"/>
      <c r="J1864" s="45"/>
      <c r="K1864" s="66"/>
      <c r="L1864" s="66"/>
    </row>
    <row r="1865" spans="1:12" x14ac:dyDescent="0.2">
      <c r="A1865" s="41"/>
      <c r="B1865" s="2"/>
      <c r="E1865" s="279"/>
      <c r="F1865" s="280"/>
      <c r="G1865" s="45"/>
      <c r="H1865" s="45"/>
      <c r="I1865" s="278"/>
      <c r="J1865" s="45"/>
      <c r="K1865" s="66"/>
      <c r="L1865" s="66"/>
    </row>
    <row r="1866" spans="1:12" x14ac:dyDescent="0.2">
      <c r="A1866" s="41"/>
      <c r="B1866" s="2"/>
      <c r="E1866" s="279"/>
      <c r="F1866" s="280"/>
      <c r="G1866" s="45"/>
      <c r="H1866" s="45"/>
      <c r="I1866" s="278"/>
      <c r="J1866" s="45"/>
      <c r="K1866" s="66"/>
      <c r="L1866" s="66"/>
    </row>
    <row r="1867" spans="1:12" x14ac:dyDescent="0.2">
      <c r="A1867" s="41"/>
      <c r="B1867" s="2"/>
      <c r="E1867" s="279"/>
      <c r="F1867" s="280"/>
      <c r="G1867" s="45"/>
      <c r="H1867" s="45"/>
      <c r="I1867" s="278"/>
      <c r="J1867" s="45"/>
      <c r="K1867" s="66"/>
      <c r="L1867" s="66"/>
    </row>
    <row r="1868" spans="1:12" x14ac:dyDescent="0.2">
      <c r="A1868" s="41"/>
      <c r="B1868" s="2"/>
      <c r="E1868" s="279"/>
      <c r="F1868" s="280"/>
      <c r="G1868" s="45"/>
      <c r="H1868" s="45"/>
      <c r="I1868" s="278"/>
      <c r="J1868" s="45"/>
      <c r="K1868" s="66"/>
      <c r="L1868" s="66"/>
    </row>
    <row r="1869" spans="1:12" x14ac:dyDescent="0.2">
      <c r="A1869" s="41"/>
      <c r="B1869" s="2"/>
      <c r="E1869" s="279"/>
      <c r="F1869" s="280"/>
      <c r="G1869" s="45"/>
      <c r="H1869" s="45"/>
      <c r="I1869" s="278"/>
      <c r="J1869" s="45"/>
      <c r="K1869" s="66"/>
      <c r="L1869" s="66"/>
    </row>
    <row r="1870" spans="1:12" x14ac:dyDescent="0.2">
      <c r="A1870" s="41"/>
      <c r="B1870" s="2"/>
      <c r="E1870" s="279"/>
      <c r="F1870" s="280"/>
      <c r="G1870" s="45"/>
      <c r="H1870" s="45"/>
      <c r="I1870" s="278"/>
      <c r="J1870" s="45"/>
      <c r="K1870" s="66"/>
      <c r="L1870" s="66"/>
    </row>
    <row r="1871" spans="1:12" x14ac:dyDescent="0.2">
      <c r="A1871" s="41"/>
      <c r="B1871" s="2"/>
      <c r="E1871" s="279"/>
      <c r="F1871" s="280"/>
      <c r="G1871" s="45"/>
      <c r="H1871" s="45"/>
      <c r="I1871" s="278"/>
      <c r="J1871" s="45"/>
      <c r="K1871" s="66"/>
      <c r="L1871" s="66"/>
    </row>
    <row r="1872" spans="1:12" x14ac:dyDescent="0.2">
      <c r="A1872" s="41"/>
      <c r="B1872" s="2"/>
      <c r="E1872" s="279"/>
      <c r="F1872" s="280"/>
      <c r="G1872" s="45"/>
      <c r="H1872" s="45"/>
      <c r="I1872" s="278"/>
      <c r="J1872" s="45"/>
      <c r="K1872" s="66"/>
      <c r="L1872" s="66"/>
    </row>
    <row r="1873" spans="1:12" x14ac:dyDescent="0.2">
      <c r="A1873" s="41"/>
      <c r="B1873" s="2"/>
      <c r="E1873" s="279"/>
      <c r="F1873" s="280"/>
      <c r="G1873" s="45"/>
      <c r="H1873" s="45"/>
      <c r="I1873" s="278"/>
      <c r="J1873" s="45"/>
      <c r="K1873" s="66"/>
      <c r="L1873" s="66"/>
    </row>
    <row r="1874" spans="1:12" x14ac:dyDescent="0.2">
      <c r="A1874" s="41"/>
      <c r="B1874" s="2"/>
      <c r="E1874" s="279"/>
      <c r="F1874" s="280"/>
      <c r="G1874" s="45"/>
      <c r="H1874" s="45"/>
      <c r="I1874" s="278"/>
      <c r="J1874" s="45"/>
      <c r="K1874" s="66"/>
      <c r="L1874" s="66"/>
    </row>
    <row r="1875" spans="1:12" x14ac:dyDescent="0.2">
      <c r="A1875" s="41"/>
      <c r="B1875" s="2"/>
      <c r="E1875" s="279"/>
      <c r="F1875" s="280"/>
      <c r="G1875" s="45"/>
      <c r="H1875" s="45"/>
      <c r="I1875" s="278"/>
      <c r="J1875" s="45"/>
      <c r="K1875" s="66"/>
      <c r="L1875" s="66"/>
    </row>
    <row r="1876" spans="1:12" x14ac:dyDescent="0.2">
      <c r="A1876" s="41"/>
      <c r="B1876" s="2"/>
      <c r="E1876" s="279"/>
      <c r="F1876" s="280"/>
      <c r="G1876" s="45"/>
      <c r="H1876" s="45"/>
      <c r="I1876" s="278"/>
      <c r="J1876" s="45"/>
      <c r="K1876" s="66"/>
      <c r="L1876" s="66"/>
    </row>
    <row r="1877" spans="1:12" x14ac:dyDescent="0.2">
      <c r="A1877" s="41"/>
      <c r="B1877" s="2"/>
      <c r="E1877" s="279"/>
      <c r="F1877" s="280"/>
      <c r="G1877" s="45"/>
      <c r="H1877" s="45"/>
      <c r="I1877" s="278"/>
      <c r="J1877" s="45"/>
      <c r="K1877" s="66"/>
      <c r="L1877" s="66"/>
    </row>
    <row r="1878" spans="1:12" x14ac:dyDescent="0.2">
      <c r="A1878" s="41"/>
      <c r="B1878" s="2"/>
      <c r="E1878" s="279"/>
      <c r="F1878" s="280"/>
      <c r="G1878" s="45"/>
      <c r="H1878" s="45"/>
      <c r="I1878" s="278"/>
      <c r="J1878" s="45"/>
      <c r="K1878" s="66"/>
      <c r="L1878" s="66"/>
    </row>
    <row r="1879" spans="1:12" x14ac:dyDescent="0.2">
      <c r="A1879" s="41"/>
      <c r="B1879" s="2"/>
      <c r="E1879" s="279"/>
      <c r="F1879" s="280"/>
      <c r="G1879" s="45"/>
      <c r="H1879" s="45"/>
      <c r="I1879" s="278"/>
      <c r="J1879" s="45"/>
      <c r="K1879" s="66"/>
      <c r="L1879" s="66"/>
    </row>
    <row r="1880" spans="1:12" x14ac:dyDescent="0.2">
      <c r="A1880" s="41"/>
      <c r="B1880" s="2"/>
      <c r="E1880" s="279"/>
      <c r="F1880" s="280"/>
      <c r="G1880" s="45"/>
      <c r="H1880" s="45"/>
      <c r="I1880" s="278"/>
      <c r="J1880" s="45"/>
      <c r="K1880" s="66"/>
      <c r="L1880" s="66"/>
    </row>
    <row r="1881" spans="1:12" x14ac:dyDescent="0.2">
      <c r="A1881" s="41"/>
      <c r="B1881" s="2"/>
      <c r="E1881" s="279"/>
      <c r="F1881" s="280"/>
      <c r="G1881" s="45"/>
      <c r="H1881" s="45"/>
      <c r="I1881" s="278"/>
      <c r="J1881" s="45"/>
      <c r="K1881" s="66"/>
      <c r="L1881" s="66"/>
    </row>
    <row r="1882" spans="1:12" x14ac:dyDescent="0.2">
      <c r="A1882" s="41"/>
      <c r="B1882" s="2"/>
      <c r="E1882" s="279"/>
      <c r="F1882" s="280"/>
      <c r="G1882" s="45"/>
      <c r="H1882" s="45"/>
      <c r="I1882" s="278"/>
      <c r="J1882" s="45"/>
      <c r="K1882" s="66"/>
      <c r="L1882" s="66"/>
    </row>
    <row r="1883" spans="1:12" x14ac:dyDescent="0.2">
      <c r="A1883" s="41"/>
      <c r="B1883" s="2"/>
      <c r="E1883" s="279"/>
      <c r="F1883" s="280"/>
      <c r="G1883" s="45"/>
      <c r="H1883" s="45"/>
      <c r="I1883" s="278"/>
      <c r="J1883" s="45"/>
      <c r="K1883" s="66"/>
      <c r="L1883" s="66"/>
    </row>
    <row r="1884" spans="1:12" x14ac:dyDescent="0.2">
      <c r="A1884" s="41"/>
      <c r="B1884" s="2"/>
      <c r="E1884" s="279"/>
      <c r="F1884" s="280"/>
      <c r="G1884" s="45"/>
      <c r="H1884" s="45"/>
      <c r="I1884" s="278"/>
      <c r="J1884" s="45"/>
      <c r="K1884" s="66"/>
      <c r="L1884" s="66"/>
    </row>
    <row r="1885" spans="1:12" x14ac:dyDescent="0.2">
      <c r="A1885" s="41"/>
      <c r="B1885" s="2"/>
      <c r="E1885" s="279"/>
      <c r="F1885" s="280"/>
      <c r="G1885" s="45"/>
      <c r="H1885" s="45"/>
      <c r="I1885" s="278"/>
      <c r="J1885" s="45"/>
      <c r="K1885" s="66"/>
      <c r="L1885" s="66"/>
    </row>
    <row r="1886" spans="1:12" x14ac:dyDescent="0.2">
      <c r="A1886" s="41"/>
      <c r="B1886" s="2"/>
      <c r="E1886" s="279"/>
      <c r="F1886" s="280"/>
      <c r="G1886" s="45"/>
      <c r="H1886" s="45"/>
      <c r="I1886" s="278"/>
      <c r="J1886" s="45"/>
      <c r="K1886" s="66"/>
      <c r="L1886" s="66"/>
    </row>
    <row r="1887" spans="1:12" x14ac:dyDescent="0.2">
      <c r="A1887" s="41"/>
      <c r="B1887" s="2"/>
      <c r="E1887" s="279"/>
      <c r="F1887" s="280"/>
      <c r="G1887" s="45"/>
      <c r="H1887" s="45"/>
      <c r="I1887" s="278"/>
      <c r="J1887" s="45"/>
      <c r="K1887" s="66"/>
      <c r="L1887" s="66"/>
    </row>
    <row r="1888" spans="1:12" x14ac:dyDescent="0.2">
      <c r="A1888" s="41"/>
      <c r="B1888" s="2"/>
      <c r="E1888" s="279"/>
      <c r="F1888" s="280"/>
      <c r="G1888" s="45"/>
      <c r="H1888" s="45"/>
      <c r="I1888" s="278"/>
      <c r="J1888" s="45"/>
      <c r="K1888" s="66"/>
      <c r="L1888" s="66"/>
    </row>
    <row r="1889" spans="1:12" x14ac:dyDescent="0.2">
      <c r="A1889" s="41"/>
      <c r="B1889" s="2"/>
      <c r="E1889" s="279"/>
      <c r="F1889" s="280"/>
      <c r="G1889" s="45"/>
      <c r="H1889" s="45"/>
      <c r="I1889" s="278"/>
      <c r="J1889" s="45"/>
      <c r="K1889" s="66"/>
      <c r="L1889" s="66"/>
    </row>
    <row r="1890" spans="1:12" x14ac:dyDescent="0.2">
      <c r="A1890" s="41"/>
      <c r="B1890" s="2"/>
      <c r="E1890" s="279"/>
      <c r="F1890" s="280"/>
      <c r="G1890" s="45"/>
      <c r="H1890" s="45"/>
      <c r="I1890" s="278"/>
      <c r="J1890" s="45"/>
      <c r="K1890" s="66"/>
      <c r="L1890" s="66"/>
    </row>
    <row r="1891" spans="1:12" x14ac:dyDescent="0.2">
      <c r="A1891" s="41"/>
      <c r="B1891" s="2"/>
      <c r="E1891" s="279"/>
      <c r="F1891" s="280"/>
      <c r="G1891" s="45"/>
      <c r="H1891" s="45"/>
      <c r="I1891" s="278"/>
      <c r="J1891" s="45"/>
      <c r="K1891" s="66"/>
      <c r="L1891" s="66"/>
    </row>
    <row r="1892" spans="1:12" x14ac:dyDescent="0.2">
      <c r="A1892" s="41"/>
      <c r="B1892" s="2"/>
      <c r="E1892" s="279"/>
      <c r="F1892" s="280"/>
      <c r="G1892" s="45"/>
      <c r="H1892" s="45"/>
      <c r="I1892" s="278"/>
      <c r="J1892" s="45"/>
      <c r="K1892" s="66"/>
      <c r="L1892" s="66"/>
    </row>
    <row r="1893" spans="1:12" x14ac:dyDescent="0.2">
      <c r="A1893" s="41"/>
      <c r="B1893" s="2"/>
      <c r="E1893" s="279"/>
      <c r="F1893" s="280"/>
      <c r="G1893" s="45"/>
      <c r="H1893" s="45"/>
      <c r="I1893" s="278"/>
      <c r="J1893" s="45"/>
      <c r="K1893" s="66"/>
      <c r="L1893" s="66"/>
    </row>
    <row r="1894" spans="1:12" x14ac:dyDescent="0.2">
      <c r="A1894" s="41"/>
      <c r="B1894" s="2"/>
      <c r="E1894" s="279"/>
      <c r="F1894" s="280"/>
      <c r="G1894" s="45"/>
      <c r="H1894" s="45"/>
      <c r="I1894" s="278"/>
      <c r="J1894" s="45"/>
      <c r="K1894" s="66"/>
      <c r="L1894" s="66"/>
    </row>
    <row r="1895" spans="1:12" x14ac:dyDescent="0.2">
      <c r="A1895" s="41"/>
      <c r="B1895" s="2"/>
      <c r="E1895" s="279"/>
      <c r="F1895" s="280"/>
      <c r="G1895" s="45"/>
      <c r="H1895" s="45"/>
      <c r="I1895" s="278"/>
      <c r="J1895" s="45"/>
      <c r="K1895" s="66"/>
      <c r="L1895" s="66"/>
    </row>
    <row r="1896" spans="1:12" x14ac:dyDescent="0.2">
      <c r="A1896" s="41"/>
      <c r="B1896" s="2"/>
      <c r="E1896" s="279"/>
      <c r="F1896" s="280"/>
      <c r="G1896" s="45"/>
      <c r="H1896" s="45"/>
      <c r="I1896" s="278"/>
      <c r="J1896" s="45"/>
      <c r="K1896" s="66"/>
      <c r="L1896" s="66"/>
    </row>
    <row r="1897" spans="1:12" x14ac:dyDescent="0.2">
      <c r="A1897" s="41"/>
      <c r="B1897" s="2"/>
      <c r="E1897" s="279"/>
      <c r="F1897" s="280"/>
      <c r="G1897" s="45"/>
      <c r="H1897" s="45"/>
      <c r="I1897" s="278"/>
      <c r="J1897" s="45"/>
      <c r="K1897" s="66"/>
      <c r="L1897" s="66"/>
    </row>
    <row r="1898" spans="1:12" x14ac:dyDescent="0.2">
      <c r="A1898" s="41"/>
      <c r="B1898" s="2"/>
      <c r="E1898" s="279"/>
      <c r="F1898" s="280"/>
      <c r="G1898" s="45"/>
      <c r="H1898" s="45"/>
      <c r="I1898" s="278"/>
      <c r="J1898" s="45"/>
      <c r="K1898" s="66"/>
      <c r="L1898" s="66"/>
    </row>
    <row r="1899" spans="1:12" x14ac:dyDescent="0.2">
      <c r="A1899" s="41"/>
      <c r="B1899" s="2"/>
      <c r="E1899" s="279"/>
      <c r="F1899" s="280"/>
      <c r="G1899" s="45"/>
      <c r="H1899" s="45"/>
      <c r="I1899" s="278"/>
      <c r="J1899" s="45"/>
      <c r="K1899" s="66"/>
      <c r="L1899" s="66"/>
    </row>
    <row r="1900" spans="1:12" x14ac:dyDescent="0.2">
      <c r="A1900" s="41"/>
      <c r="B1900" s="2"/>
      <c r="E1900" s="279"/>
      <c r="F1900" s="280"/>
      <c r="G1900" s="45"/>
      <c r="H1900" s="45"/>
      <c r="I1900" s="278"/>
      <c r="J1900" s="45"/>
      <c r="K1900" s="66"/>
      <c r="L1900" s="66"/>
    </row>
    <row r="1901" spans="1:12" x14ac:dyDescent="0.2">
      <c r="A1901" s="41"/>
      <c r="B1901" s="2"/>
      <c r="E1901" s="279"/>
      <c r="F1901" s="280"/>
      <c r="G1901" s="45"/>
      <c r="H1901" s="45"/>
      <c r="I1901" s="278"/>
      <c r="J1901" s="45"/>
      <c r="K1901" s="66"/>
      <c r="L1901" s="66"/>
    </row>
    <row r="1902" spans="1:12" x14ac:dyDescent="0.2">
      <c r="A1902" s="41"/>
      <c r="B1902" s="2"/>
      <c r="E1902" s="279"/>
      <c r="F1902" s="280"/>
      <c r="G1902" s="45"/>
      <c r="H1902" s="45"/>
      <c r="I1902" s="278"/>
      <c r="J1902" s="45"/>
      <c r="K1902" s="66"/>
      <c r="L1902" s="66"/>
    </row>
    <row r="1903" spans="1:12" x14ac:dyDescent="0.2">
      <c r="A1903" s="41"/>
      <c r="B1903" s="2"/>
      <c r="E1903" s="279"/>
      <c r="F1903" s="280"/>
      <c r="G1903" s="45"/>
      <c r="H1903" s="45"/>
      <c r="I1903" s="278"/>
      <c r="J1903" s="45"/>
      <c r="K1903" s="66"/>
      <c r="L1903" s="66"/>
    </row>
    <row r="1904" spans="1:12" x14ac:dyDescent="0.2">
      <c r="A1904" s="41"/>
      <c r="B1904" s="2"/>
      <c r="E1904" s="279"/>
      <c r="F1904" s="280"/>
      <c r="G1904" s="45"/>
      <c r="H1904" s="45"/>
      <c r="I1904" s="278"/>
      <c r="J1904" s="45"/>
      <c r="K1904" s="66"/>
      <c r="L1904" s="66"/>
    </row>
    <row r="1905" spans="1:12" x14ac:dyDescent="0.2">
      <c r="A1905" s="41"/>
      <c r="B1905" s="2"/>
      <c r="E1905" s="279"/>
      <c r="F1905" s="280"/>
      <c r="G1905" s="45"/>
      <c r="H1905" s="45"/>
      <c r="I1905" s="278"/>
      <c r="J1905" s="45"/>
      <c r="K1905" s="66"/>
      <c r="L1905" s="66"/>
    </row>
    <row r="1906" spans="1:12" x14ac:dyDescent="0.2">
      <c r="A1906" s="41"/>
      <c r="B1906" s="2"/>
      <c r="E1906" s="279"/>
      <c r="F1906" s="280"/>
      <c r="G1906" s="45"/>
      <c r="H1906" s="45"/>
      <c r="I1906" s="278"/>
      <c r="J1906" s="45"/>
      <c r="K1906" s="66"/>
      <c r="L1906" s="66"/>
    </row>
    <row r="1907" spans="1:12" x14ac:dyDescent="0.2">
      <c r="A1907" s="41"/>
      <c r="B1907" s="2"/>
      <c r="E1907" s="279"/>
      <c r="F1907" s="280"/>
      <c r="G1907" s="45"/>
      <c r="H1907" s="45"/>
      <c r="I1907" s="278"/>
      <c r="J1907" s="45"/>
      <c r="K1907" s="66"/>
      <c r="L1907" s="66"/>
    </row>
    <row r="1908" spans="1:12" x14ac:dyDescent="0.2">
      <c r="A1908" s="41"/>
      <c r="B1908" s="2"/>
      <c r="E1908" s="279"/>
      <c r="F1908" s="280"/>
      <c r="G1908" s="45"/>
      <c r="H1908" s="45"/>
      <c r="I1908" s="278"/>
      <c r="J1908" s="45"/>
      <c r="K1908" s="66"/>
      <c r="L1908" s="66"/>
    </row>
    <row r="1909" spans="1:12" x14ac:dyDescent="0.2">
      <c r="A1909" s="41"/>
      <c r="B1909" s="2"/>
      <c r="E1909" s="279"/>
      <c r="F1909" s="280"/>
      <c r="G1909" s="45"/>
      <c r="H1909" s="45"/>
      <c r="I1909" s="278"/>
      <c r="J1909" s="45"/>
      <c r="K1909" s="66"/>
      <c r="L1909" s="66"/>
    </row>
    <row r="1910" spans="1:12" x14ac:dyDescent="0.2">
      <c r="A1910" s="41"/>
      <c r="B1910" s="2"/>
      <c r="E1910" s="279"/>
      <c r="F1910" s="280"/>
      <c r="G1910" s="45"/>
      <c r="H1910" s="45"/>
      <c r="I1910" s="278"/>
      <c r="J1910" s="45"/>
      <c r="K1910" s="66"/>
      <c r="L1910" s="66"/>
    </row>
    <row r="1911" spans="1:12" x14ac:dyDescent="0.2">
      <c r="A1911" s="41"/>
      <c r="B1911" s="2"/>
      <c r="E1911" s="279"/>
      <c r="F1911" s="280"/>
      <c r="G1911" s="45"/>
      <c r="H1911" s="45"/>
      <c r="I1911" s="278"/>
      <c r="J1911" s="45"/>
      <c r="K1911" s="66"/>
      <c r="L1911" s="66"/>
    </row>
    <row r="1912" spans="1:12" x14ac:dyDescent="0.2">
      <c r="A1912" s="41"/>
      <c r="B1912" s="2"/>
      <c r="E1912" s="279"/>
      <c r="F1912" s="280"/>
      <c r="G1912" s="45"/>
      <c r="H1912" s="45"/>
      <c r="I1912" s="278"/>
      <c r="J1912" s="45"/>
      <c r="K1912" s="66"/>
      <c r="L1912" s="66"/>
    </row>
    <row r="1913" spans="1:12" x14ac:dyDescent="0.2">
      <c r="A1913" s="41"/>
      <c r="B1913" s="2"/>
      <c r="E1913" s="279"/>
      <c r="F1913" s="280"/>
      <c r="G1913" s="45"/>
      <c r="H1913" s="45"/>
      <c r="I1913" s="278"/>
      <c r="J1913" s="45"/>
      <c r="K1913" s="66"/>
      <c r="L1913" s="66"/>
    </row>
    <row r="1914" spans="1:12" x14ac:dyDescent="0.2">
      <c r="A1914" s="41"/>
      <c r="B1914" s="2"/>
      <c r="E1914" s="279"/>
      <c r="F1914" s="280"/>
      <c r="G1914" s="45"/>
      <c r="H1914" s="45"/>
      <c r="I1914" s="278"/>
      <c r="J1914" s="45"/>
      <c r="K1914" s="66"/>
      <c r="L1914" s="66"/>
    </row>
    <row r="1915" spans="1:12" x14ac:dyDescent="0.2">
      <c r="A1915" s="41"/>
      <c r="B1915" s="2"/>
      <c r="E1915" s="279"/>
      <c r="F1915" s="280"/>
      <c r="G1915" s="45"/>
      <c r="H1915" s="45"/>
      <c r="I1915" s="278"/>
      <c r="J1915" s="45"/>
      <c r="K1915" s="66"/>
      <c r="L1915" s="66"/>
    </row>
    <row r="1916" spans="1:12" x14ac:dyDescent="0.2">
      <c r="A1916" s="41"/>
      <c r="B1916" s="2"/>
      <c r="E1916" s="279"/>
      <c r="F1916" s="280"/>
      <c r="G1916" s="45"/>
      <c r="H1916" s="45"/>
      <c r="I1916" s="278"/>
      <c r="J1916" s="45"/>
      <c r="K1916" s="66"/>
      <c r="L1916" s="66"/>
    </row>
    <row r="1917" spans="1:12" x14ac:dyDescent="0.2">
      <c r="A1917" s="41"/>
      <c r="B1917" s="2"/>
      <c r="E1917" s="279"/>
      <c r="F1917" s="280"/>
      <c r="G1917" s="45"/>
      <c r="H1917" s="45"/>
      <c r="I1917" s="278"/>
      <c r="J1917" s="45"/>
      <c r="K1917" s="66"/>
      <c r="L1917" s="66"/>
    </row>
    <row r="1918" spans="1:12" x14ac:dyDescent="0.2">
      <c r="A1918" s="41"/>
      <c r="B1918" s="2"/>
      <c r="E1918" s="279"/>
      <c r="F1918" s="280"/>
      <c r="G1918" s="45"/>
      <c r="H1918" s="45"/>
      <c r="I1918" s="278"/>
      <c r="J1918" s="45"/>
      <c r="K1918" s="66"/>
      <c r="L1918" s="66"/>
    </row>
    <row r="1919" spans="1:12" x14ac:dyDescent="0.2">
      <c r="A1919" s="41"/>
      <c r="B1919" s="2"/>
      <c r="E1919" s="279"/>
      <c r="F1919" s="280"/>
      <c r="G1919" s="45"/>
      <c r="H1919" s="45"/>
      <c r="I1919" s="278"/>
      <c r="J1919" s="45"/>
      <c r="K1919" s="66"/>
      <c r="L1919" s="66"/>
    </row>
    <row r="1920" spans="1:12" x14ac:dyDescent="0.2">
      <c r="A1920" s="41"/>
      <c r="B1920" s="2"/>
      <c r="E1920" s="279"/>
      <c r="F1920" s="280"/>
      <c r="G1920" s="45"/>
      <c r="H1920" s="45"/>
      <c r="I1920" s="278"/>
      <c r="J1920" s="45"/>
      <c r="K1920" s="66"/>
      <c r="L1920" s="66"/>
    </row>
    <row r="1921" spans="1:12" x14ac:dyDescent="0.2">
      <c r="A1921" s="41"/>
      <c r="B1921" s="2"/>
      <c r="E1921" s="279"/>
      <c r="F1921" s="280"/>
      <c r="G1921" s="45"/>
      <c r="H1921" s="45"/>
      <c r="I1921" s="278"/>
      <c r="J1921" s="45"/>
      <c r="K1921" s="66"/>
      <c r="L1921" s="66"/>
    </row>
    <row r="1922" spans="1:12" x14ac:dyDescent="0.2">
      <c r="A1922" s="41"/>
      <c r="B1922" s="2"/>
      <c r="E1922" s="279"/>
      <c r="F1922" s="280"/>
      <c r="G1922" s="45"/>
      <c r="H1922" s="45"/>
      <c r="I1922" s="278"/>
      <c r="J1922" s="45"/>
      <c r="K1922" s="66"/>
      <c r="L1922" s="66"/>
    </row>
    <row r="1923" spans="1:12" x14ac:dyDescent="0.2">
      <c r="A1923" s="41"/>
      <c r="B1923" s="2"/>
      <c r="E1923" s="279"/>
      <c r="F1923" s="280"/>
      <c r="G1923" s="45"/>
      <c r="H1923" s="45"/>
      <c r="I1923" s="278"/>
      <c r="J1923" s="45"/>
      <c r="K1923" s="66"/>
      <c r="L1923" s="66"/>
    </row>
    <row r="1924" spans="1:12" x14ac:dyDescent="0.2">
      <c r="A1924" s="41"/>
      <c r="B1924" s="2"/>
      <c r="E1924" s="279"/>
      <c r="F1924" s="280"/>
      <c r="G1924" s="45"/>
      <c r="H1924" s="45"/>
      <c r="I1924" s="278"/>
      <c r="J1924" s="45"/>
      <c r="K1924" s="66"/>
      <c r="L1924" s="66"/>
    </row>
    <row r="1925" spans="1:12" x14ac:dyDescent="0.2">
      <c r="A1925" s="41"/>
      <c r="B1925" s="2"/>
      <c r="E1925" s="279"/>
      <c r="F1925" s="280"/>
      <c r="G1925" s="45"/>
      <c r="H1925" s="45"/>
      <c r="I1925" s="278"/>
      <c r="J1925" s="45"/>
      <c r="K1925" s="66"/>
      <c r="L1925" s="66"/>
    </row>
    <row r="1926" spans="1:12" x14ac:dyDescent="0.2">
      <c r="A1926" s="41"/>
      <c r="B1926" s="2"/>
      <c r="E1926" s="279"/>
      <c r="F1926" s="280"/>
      <c r="G1926" s="45"/>
      <c r="H1926" s="45"/>
      <c r="I1926" s="278"/>
      <c r="J1926" s="45"/>
      <c r="K1926" s="66"/>
      <c r="L1926" s="66"/>
    </row>
    <row r="1927" spans="1:12" x14ac:dyDescent="0.2">
      <c r="A1927" s="41"/>
      <c r="B1927" s="2"/>
      <c r="E1927" s="279"/>
      <c r="F1927" s="280"/>
      <c r="G1927" s="45"/>
      <c r="H1927" s="45"/>
      <c r="I1927" s="278"/>
      <c r="J1927" s="45"/>
      <c r="K1927" s="66"/>
      <c r="L1927" s="66"/>
    </row>
    <row r="1928" spans="1:12" x14ac:dyDescent="0.2">
      <c r="A1928" s="41"/>
      <c r="B1928" s="2"/>
      <c r="E1928" s="279"/>
      <c r="F1928" s="280"/>
      <c r="G1928" s="45"/>
      <c r="H1928" s="45"/>
      <c r="I1928" s="278"/>
      <c r="J1928" s="45"/>
      <c r="K1928" s="66"/>
      <c r="L1928" s="66"/>
    </row>
    <row r="1929" spans="1:12" x14ac:dyDescent="0.2">
      <c r="A1929" s="41"/>
      <c r="B1929" s="2"/>
      <c r="E1929" s="279"/>
      <c r="F1929" s="280"/>
      <c r="G1929" s="45"/>
      <c r="H1929" s="45"/>
      <c r="I1929" s="278"/>
      <c r="J1929" s="45"/>
      <c r="K1929" s="66"/>
      <c r="L1929" s="66"/>
    </row>
    <row r="1930" spans="1:12" x14ac:dyDescent="0.2">
      <c r="A1930" s="41"/>
      <c r="B1930" s="2"/>
      <c r="E1930" s="279"/>
      <c r="F1930" s="280"/>
      <c r="G1930" s="45"/>
      <c r="H1930" s="45"/>
      <c r="I1930" s="278"/>
      <c r="J1930" s="45"/>
      <c r="K1930" s="66"/>
      <c r="L1930" s="66"/>
    </row>
    <row r="1931" spans="1:12" x14ac:dyDescent="0.2">
      <c r="A1931" s="41"/>
      <c r="B1931" s="2"/>
      <c r="E1931" s="279"/>
      <c r="F1931" s="280"/>
      <c r="G1931" s="45"/>
      <c r="H1931" s="45"/>
      <c r="I1931" s="278"/>
      <c r="J1931" s="45"/>
      <c r="K1931" s="66"/>
      <c r="L1931" s="66"/>
    </row>
    <row r="1932" spans="1:12" x14ac:dyDescent="0.2">
      <c r="A1932" s="41"/>
      <c r="B1932" s="2"/>
      <c r="E1932" s="279"/>
      <c r="F1932" s="280"/>
      <c r="G1932" s="45"/>
      <c r="H1932" s="45"/>
      <c r="I1932" s="278"/>
      <c r="J1932" s="45"/>
      <c r="K1932" s="66"/>
      <c r="L1932" s="66"/>
    </row>
    <row r="1933" spans="1:12" x14ac:dyDescent="0.2">
      <c r="A1933" s="41"/>
      <c r="B1933" s="2"/>
      <c r="E1933" s="279"/>
      <c r="F1933" s="280"/>
      <c r="G1933" s="45"/>
      <c r="H1933" s="45"/>
      <c r="I1933" s="278"/>
      <c r="J1933" s="45"/>
      <c r="K1933" s="66"/>
      <c r="L1933" s="66"/>
    </row>
    <row r="1934" spans="1:12" x14ac:dyDescent="0.2">
      <c r="A1934" s="41"/>
      <c r="B1934" s="2"/>
      <c r="E1934" s="279"/>
      <c r="F1934" s="280"/>
      <c r="G1934" s="45"/>
      <c r="H1934" s="45"/>
      <c r="I1934" s="278"/>
      <c r="J1934" s="45"/>
      <c r="K1934" s="66"/>
      <c r="L1934" s="66"/>
    </row>
    <row r="1935" spans="1:12" x14ac:dyDescent="0.2">
      <c r="A1935" s="41"/>
      <c r="B1935" s="2"/>
      <c r="E1935" s="279"/>
      <c r="F1935" s="280"/>
      <c r="G1935" s="45"/>
      <c r="H1935" s="45"/>
      <c r="I1935" s="278"/>
      <c r="J1935" s="45"/>
      <c r="K1935" s="66"/>
      <c r="L1935" s="66"/>
    </row>
    <row r="1936" spans="1:12" x14ac:dyDescent="0.2">
      <c r="A1936" s="41"/>
      <c r="B1936" s="2"/>
      <c r="E1936" s="279"/>
      <c r="F1936" s="280"/>
      <c r="G1936" s="45"/>
      <c r="H1936" s="45"/>
      <c r="I1936" s="278"/>
      <c r="J1936" s="45"/>
      <c r="K1936" s="66"/>
      <c r="L1936" s="66"/>
    </row>
    <row r="1937" spans="1:12" x14ac:dyDescent="0.2">
      <c r="A1937" s="41"/>
      <c r="B1937" s="2"/>
      <c r="E1937" s="279"/>
      <c r="F1937" s="280"/>
      <c r="G1937" s="45"/>
      <c r="H1937" s="45"/>
      <c r="I1937" s="278"/>
      <c r="J1937" s="45"/>
      <c r="K1937" s="66"/>
      <c r="L1937" s="66"/>
    </row>
    <row r="1938" spans="1:12" x14ac:dyDescent="0.2">
      <c r="A1938" s="41"/>
      <c r="B1938" s="2"/>
      <c r="E1938" s="279"/>
      <c r="F1938" s="280"/>
      <c r="G1938" s="45"/>
      <c r="H1938" s="45"/>
      <c r="I1938" s="278"/>
      <c r="J1938" s="45"/>
      <c r="K1938" s="66"/>
      <c r="L1938" s="66"/>
    </row>
    <row r="1939" spans="1:12" x14ac:dyDescent="0.2">
      <c r="A1939" s="41"/>
      <c r="B1939" s="2"/>
      <c r="E1939" s="279"/>
      <c r="F1939" s="280"/>
      <c r="G1939" s="45"/>
      <c r="H1939" s="45"/>
      <c r="I1939" s="278"/>
      <c r="J1939" s="45"/>
      <c r="K1939" s="66"/>
      <c r="L1939" s="66"/>
    </row>
    <row r="1940" spans="1:12" x14ac:dyDescent="0.2">
      <c r="A1940" s="41"/>
      <c r="B1940" s="2"/>
      <c r="E1940" s="279"/>
      <c r="F1940" s="280"/>
      <c r="G1940" s="45"/>
      <c r="H1940" s="45"/>
      <c r="I1940" s="278"/>
      <c r="J1940" s="45"/>
      <c r="K1940" s="66"/>
      <c r="L1940" s="66"/>
    </row>
    <row r="1941" spans="1:12" x14ac:dyDescent="0.2">
      <c r="A1941" s="41"/>
      <c r="B1941" s="2"/>
      <c r="E1941" s="279"/>
      <c r="F1941" s="280"/>
      <c r="G1941" s="45"/>
      <c r="H1941" s="45"/>
      <c r="I1941" s="278"/>
      <c r="J1941" s="45"/>
      <c r="K1941" s="66"/>
      <c r="L1941" s="66"/>
    </row>
    <row r="1942" spans="1:12" x14ac:dyDescent="0.2">
      <c r="A1942" s="41"/>
      <c r="B1942" s="2"/>
      <c r="E1942" s="279"/>
      <c r="F1942" s="280"/>
      <c r="G1942" s="45"/>
      <c r="H1942" s="45"/>
      <c r="I1942" s="278"/>
      <c r="J1942" s="45"/>
      <c r="K1942" s="66"/>
      <c r="L1942" s="66"/>
    </row>
    <row r="1943" spans="1:12" x14ac:dyDescent="0.2">
      <c r="A1943" s="41"/>
      <c r="B1943" s="2"/>
      <c r="E1943" s="279"/>
      <c r="F1943" s="280"/>
      <c r="G1943" s="45"/>
      <c r="H1943" s="45"/>
      <c r="I1943" s="278"/>
      <c r="J1943" s="45"/>
      <c r="K1943" s="66"/>
      <c r="L1943" s="66"/>
    </row>
    <row r="1944" spans="1:12" x14ac:dyDescent="0.2">
      <c r="A1944" s="41"/>
      <c r="B1944" s="2"/>
      <c r="E1944" s="279"/>
      <c r="F1944" s="280"/>
      <c r="G1944" s="45"/>
      <c r="H1944" s="45"/>
      <c r="I1944" s="278"/>
      <c r="J1944" s="45"/>
      <c r="K1944" s="66"/>
      <c r="L1944" s="66"/>
    </row>
    <row r="1945" spans="1:12" x14ac:dyDescent="0.2">
      <c r="A1945" s="41"/>
      <c r="B1945" s="2"/>
      <c r="E1945" s="279"/>
      <c r="F1945" s="280"/>
      <c r="G1945" s="45"/>
      <c r="H1945" s="45"/>
      <c r="I1945" s="278"/>
      <c r="J1945" s="45"/>
      <c r="K1945" s="66"/>
      <c r="L1945" s="66"/>
    </row>
    <row r="1946" spans="1:12" x14ac:dyDescent="0.2">
      <c r="A1946" s="41"/>
      <c r="B1946" s="2"/>
      <c r="E1946" s="279"/>
      <c r="F1946" s="280"/>
      <c r="G1946" s="45"/>
      <c r="H1946" s="45"/>
      <c r="I1946" s="278"/>
      <c r="J1946" s="45"/>
      <c r="K1946" s="66"/>
      <c r="L1946" s="66"/>
    </row>
    <row r="1947" spans="1:12" x14ac:dyDescent="0.2">
      <c r="A1947" s="41"/>
      <c r="B1947" s="2"/>
      <c r="E1947" s="279"/>
      <c r="F1947" s="280"/>
      <c r="G1947" s="45"/>
      <c r="H1947" s="45"/>
      <c r="I1947" s="278"/>
      <c r="J1947" s="45"/>
      <c r="K1947" s="66"/>
      <c r="L1947" s="66"/>
    </row>
    <row r="1948" spans="1:12" x14ac:dyDescent="0.2">
      <c r="A1948" s="41"/>
      <c r="B1948" s="2"/>
      <c r="E1948" s="279"/>
      <c r="F1948" s="280"/>
      <c r="G1948" s="45"/>
      <c r="H1948" s="45"/>
      <c r="I1948" s="278"/>
      <c r="J1948" s="45"/>
      <c r="K1948" s="66"/>
      <c r="L1948" s="66"/>
    </row>
    <row r="1949" spans="1:12" x14ac:dyDescent="0.2">
      <c r="A1949" s="41"/>
      <c r="B1949" s="2"/>
      <c r="E1949" s="279"/>
      <c r="F1949" s="280"/>
      <c r="G1949" s="45"/>
      <c r="H1949" s="45"/>
      <c r="I1949" s="278"/>
      <c r="J1949" s="45"/>
      <c r="K1949" s="66"/>
      <c r="L1949" s="66"/>
    </row>
    <row r="1950" spans="1:12" x14ac:dyDescent="0.2">
      <c r="A1950" s="41"/>
      <c r="B1950" s="2"/>
      <c r="E1950" s="279"/>
      <c r="F1950" s="280"/>
      <c r="G1950" s="45"/>
      <c r="H1950" s="45"/>
      <c r="I1950" s="278"/>
      <c r="J1950" s="45"/>
      <c r="K1950" s="66"/>
      <c r="L1950" s="66"/>
    </row>
    <row r="1951" spans="1:12" x14ac:dyDescent="0.2">
      <c r="A1951" s="41"/>
      <c r="B1951" s="2"/>
      <c r="E1951" s="279"/>
      <c r="F1951" s="280"/>
      <c r="G1951" s="45"/>
      <c r="H1951" s="45"/>
      <c r="I1951" s="278"/>
      <c r="J1951" s="45"/>
      <c r="K1951" s="66"/>
      <c r="L1951" s="66"/>
    </row>
    <row r="1952" spans="1:12" x14ac:dyDescent="0.2">
      <c r="A1952" s="41"/>
      <c r="B1952" s="2"/>
      <c r="E1952" s="279"/>
      <c r="F1952" s="280"/>
      <c r="G1952" s="45"/>
      <c r="H1952" s="45"/>
      <c r="I1952" s="278"/>
      <c r="J1952" s="45"/>
      <c r="K1952" s="66"/>
      <c r="L1952" s="66"/>
    </row>
    <row r="1953" spans="1:9" x14ac:dyDescent="0.2">
      <c r="A1953" s="41"/>
      <c r="B1953" s="2"/>
      <c r="E1953" s="279"/>
      <c r="F1953" s="280"/>
      <c r="G1953" s="45"/>
      <c r="H1953" s="45"/>
      <c r="I1953" s="278"/>
    </row>
  </sheetData>
  <sheetProtection algorithmName="SHA-512" hashValue="pfHLfeN1ogJ9scwUt8GW8uwShcz59n0wNwnuTxysPvemfk5fRtC+9dS7O9CZljwrLbjRVewAP26ce1GL5GDipw==" saltValue="WhJwNCull5ffc4y1X1Lnsg==" spinCount="100000" sheet="1" objects="1" scenarios="1"/>
  <protectedRanges>
    <protectedRange sqref="G17:G18 H121:H123 G167:G168 H135:H136 H37:H44 H48:H50 H28:H33 E64:E66 G64:G66 D75:E80 G75:G80 D89:E89 G89 H90:H95 H101:H105 H109:H111 G120 H60 G59 E59 H172:H173 C146:C149 E120 E146:F149 F150:G157 H127:H130" name="Bereich1"/>
    <protectedRange sqref="H131" name="Bereich1_2"/>
    <protectedRange sqref="H96" name="Bereich1_1"/>
  </protectedRanges>
  <mergeCells count="102">
    <mergeCell ref="B174:G174"/>
    <mergeCell ref="B176:G176"/>
    <mergeCell ref="A178:H178"/>
    <mergeCell ref="A158:E158"/>
    <mergeCell ref="B160:G160"/>
    <mergeCell ref="B162:D162"/>
    <mergeCell ref="B166:I166"/>
    <mergeCell ref="M166:N173"/>
    <mergeCell ref="B167:D167"/>
    <mergeCell ref="B169:G169"/>
    <mergeCell ref="B171:I171"/>
    <mergeCell ref="B172:G172"/>
    <mergeCell ref="B130:D130"/>
    <mergeCell ref="B132:G132"/>
    <mergeCell ref="B136:D136"/>
    <mergeCell ref="B140:G140"/>
    <mergeCell ref="K142:L142"/>
    <mergeCell ref="A145:I145"/>
    <mergeCell ref="B121:D121"/>
    <mergeCell ref="B122:D122"/>
    <mergeCell ref="B123:D123"/>
    <mergeCell ref="B124:G124"/>
    <mergeCell ref="B126:I126"/>
    <mergeCell ref="B127:D127"/>
    <mergeCell ref="B111:D111"/>
    <mergeCell ref="B112:G112"/>
    <mergeCell ref="K114:L114"/>
    <mergeCell ref="B115:D115"/>
    <mergeCell ref="B119:I119"/>
    <mergeCell ref="B120:D120"/>
    <mergeCell ref="B104:D104"/>
    <mergeCell ref="B105:D105"/>
    <mergeCell ref="B106:G106"/>
    <mergeCell ref="B108:I108"/>
    <mergeCell ref="B109:D109"/>
    <mergeCell ref="B110:D110"/>
    <mergeCell ref="B99:I99"/>
    <mergeCell ref="B100:D100"/>
    <mergeCell ref="E100:G100"/>
    <mergeCell ref="B101:D101"/>
    <mergeCell ref="B102:D102"/>
    <mergeCell ref="B103:D103"/>
    <mergeCell ref="B91:D91"/>
    <mergeCell ref="B92:D92"/>
    <mergeCell ref="B93:D93"/>
    <mergeCell ref="B94:D94"/>
    <mergeCell ref="B95:D95"/>
    <mergeCell ref="B97:G97"/>
    <mergeCell ref="C74:G74"/>
    <mergeCell ref="B81:G81"/>
    <mergeCell ref="K83:L83"/>
    <mergeCell ref="B84:D84"/>
    <mergeCell ref="B88:I88"/>
    <mergeCell ref="B90:D90"/>
    <mergeCell ref="B63:I63"/>
    <mergeCell ref="B64:D64"/>
    <mergeCell ref="B65:D65"/>
    <mergeCell ref="B66:D66"/>
    <mergeCell ref="B67:G67"/>
    <mergeCell ref="B73:I73"/>
    <mergeCell ref="B50:D50"/>
    <mergeCell ref="B51:G51"/>
    <mergeCell ref="K53:L53"/>
    <mergeCell ref="B54:D54"/>
    <mergeCell ref="B58:I58"/>
    <mergeCell ref="B61:G61"/>
    <mergeCell ref="B43:D43"/>
    <mergeCell ref="B44:D44"/>
    <mergeCell ref="B45:G45"/>
    <mergeCell ref="B47:I47"/>
    <mergeCell ref="B48:D48"/>
    <mergeCell ref="B49:D49"/>
    <mergeCell ref="B37:D37"/>
    <mergeCell ref="B38:D38"/>
    <mergeCell ref="B39:D39"/>
    <mergeCell ref="B40:D40"/>
    <mergeCell ref="B41:D41"/>
    <mergeCell ref="B42:D42"/>
    <mergeCell ref="B30:D30"/>
    <mergeCell ref="B31:D31"/>
    <mergeCell ref="B32:D32"/>
    <mergeCell ref="B33:D33"/>
    <mergeCell ref="B34:G34"/>
    <mergeCell ref="B36:I36"/>
    <mergeCell ref="B27:I27"/>
    <mergeCell ref="B28:D28"/>
    <mergeCell ref="B29:D29"/>
    <mergeCell ref="A13:C13"/>
    <mergeCell ref="A14:C14"/>
    <mergeCell ref="A15:F15"/>
    <mergeCell ref="A16:G16"/>
    <mergeCell ref="A17:C17"/>
    <mergeCell ref="A18:C18"/>
    <mergeCell ref="A4:L4"/>
    <mergeCell ref="A6:L6"/>
    <mergeCell ref="B7:I7"/>
    <mergeCell ref="A8:L8"/>
    <mergeCell ref="B10:L10"/>
    <mergeCell ref="A12:G12"/>
    <mergeCell ref="A19:F19"/>
    <mergeCell ref="K22:L22"/>
    <mergeCell ref="B23:D23"/>
  </mergeCells>
  <conditionalFormatting sqref="H28:H33">
    <cfRule type="cellIs" dxfId="79" priority="11" stopIfTrue="1" operator="equal">
      <formula>""""""</formula>
    </cfRule>
    <cfRule type="cellIs" dxfId="78" priority="12" stopIfTrue="1" operator="notEqual">
      <formula>""""""</formula>
    </cfRule>
  </conditionalFormatting>
  <conditionalFormatting sqref="E76:E78 E80">
    <cfRule type="cellIs" dxfId="77" priority="9" stopIfTrue="1" operator="equal">
      <formula>0</formula>
    </cfRule>
    <cfRule type="cellIs" dxfId="76" priority="10" stopIfTrue="1" operator="notEqual">
      <formula>0</formula>
    </cfRule>
  </conditionalFormatting>
  <conditionalFormatting sqref="H100">
    <cfRule type="cellIs" dxfId="75" priority="7" stopIfTrue="1" operator="equal">
      <formula>""""""</formula>
    </cfRule>
    <cfRule type="cellIs" dxfId="74" priority="8" stopIfTrue="1" operator="notEqual">
      <formula>""""""</formula>
    </cfRule>
  </conditionalFormatting>
  <conditionalFormatting sqref="H120">
    <cfRule type="cellIs" dxfId="73" priority="5" stopIfTrue="1" operator="equal">
      <formula>""""""</formula>
    </cfRule>
    <cfRule type="cellIs" dxfId="72" priority="6" stopIfTrue="1" operator="notEqual">
      <formula>""""""</formula>
    </cfRule>
  </conditionalFormatting>
  <conditionalFormatting sqref="H37:H44">
    <cfRule type="cellIs" dxfId="71" priority="3" stopIfTrue="1" operator="equal">
      <formula>""""""</formula>
    </cfRule>
    <cfRule type="cellIs" dxfId="70" priority="4" stopIfTrue="1" operator="notEqual">
      <formula>""""""</formula>
    </cfRule>
  </conditionalFormatting>
  <conditionalFormatting sqref="E79">
    <cfRule type="cellIs" dxfId="69" priority="1" stopIfTrue="1" operator="equal">
      <formula>0</formula>
    </cfRule>
    <cfRule type="cellIs" dxfId="68" priority="2" stopIfTrue="1" operator="notEqual">
      <formula>0</formula>
    </cfRule>
  </conditionalFormatting>
  <printOptions horizontalCentered="1"/>
  <pageMargins left="0.78740157480314965" right="0.78740157480314965" top="0.78740157480314965" bottom="0.78740157480314965" header="0.31496062992125984" footer="0.47244094488188981"/>
  <pageSetup paperSize="9" scale="85" fitToHeight="0"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53"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B1209-AFBB-481D-B800-BBD0B09AC49A}">
  <dimension ref="A1:P1953"/>
  <sheetViews>
    <sheetView showGridLines="0" topLeftCell="A124" zoomScaleNormal="100" zoomScaleSheetLayoutView="100" zoomScalePageLayoutView="115" workbookViewId="0">
      <selection activeCell="D113" sqref="D113"/>
    </sheetView>
  </sheetViews>
  <sheetFormatPr baseColWidth="10" defaultColWidth="11.42578125" defaultRowHeight="12.75" x14ac:dyDescent="0.2"/>
  <cols>
    <col min="1" max="1" width="14.28515625" style="1" customWidth="1"/>
    <col min="2" max="2" width="39.28515625" style="205" customWidth="1"/>
    <col min="3" max="3" width="21.28515625" style="2" customWidth="1"/>
    <col min="4" max="4" width="17.140625" style="2" customWidth="1"/>
    <col min="5" max="5" width="12.28515625" style="3" customWidth="1"/>
    <col min="6" max="6" width="20.42578125" style="31" customWidth="1"/>
    <col min="7" max="7" width="21.28515625" style="43" customWidth="1"/>
    <col min="8" max="8" width="19.28515625" style="43" customWidth="1"/>
    <col min="9" max="9" width="17" style="46" customWidth="1"/>
    <col min="10" max="10" width="1.7109375" style="43" customWidth="1"/>
    <col min="11" max="12" width="6.5703125" style="42" customWidth="1"/>
    <col min="13" max="13" width="5.7109375" style="43" customWidth="1"/>
    <col min="14" max="14" width="10.42578125" style="43" customWidth="1"/>
    <col min="15" max="16384" width="11.42578125" style="43"/>
  </cols>
  <sheetData>
    <row r="1" spans="1:12" ht="21" x14ac:dyDescent="0.2">
      <c r="A1" s="203" t="s">
        <v>471</v>
      </c>
      <c r="B1" s="203" t="s">
        <v>515</v>
      </c>
      <c r="C1" s="203"/>
      <c r="D1" s="203"/>
      <c r="F1" s="4"/>
      <c r="G1" s="61"/>
      <c r="I1" s="61"/>
    </row>
    <row r="2" spans="1:12" ht="18" x14ac:dyDescent="0.2">
      <c r="A2" s="4" t="str">
        <f>Übersicht!B2</f>
        <v>Südthüringen-Unterfranken-Netz (SUN) Los B</v>
      </c>
      <c r="B2" s="331"/>
      <c r="C2" s="5"/>
      <c r="D2" s="5"/>
      <c r="G2" s="62"/>
      <c r="H2" s="62"/>
      <c r="I2" s="62"/>
    </row>
    <row r="3" spans="1:12" s="135" customFormat="1" ht="15" customHeight="1" x14ac:dyDescent="0.2">
      <c r="A3" s="131" t="s">
        <v>516</v>
      </c>
      <c r="B3" s="204"/>
      <c r="C3" s="132"/>
      <c r="D3" s="132"/>
      <c r="E3" s="133"/>
      <c r="F3" s="132"/>
      <c r="G3" s="132"/>
      <c r="H3" s="132"/>
      <c r="I3" s="134"/>
      <c r="K3" s="136"/>
      <c r="L3" s="136"/>
    </row>
    <row r="4" spans="1:12" s="29" customFormat="1" ht="12.75" customHeight="1" x14ac:dyDescent="0.2">
      <c r="A4" s="860" t="s">
        <v>499</v>
      </c>
      <c r="B4" s="860"/>
      <c r="C4" s="860"/>
      <c r="D4" s="860"/>
      <c r="E4" s="860"/>
      <c r="F4" s="860"/>
      <c r="G4" s="860"/>
      <c r="H4" s="860"/>
      <c r="I4" s="860"/>
      <c r="J4" s="860"/>
      <c r="K4" s="860"/>
      <c r="L4" s="860"/>
    </row>
    <row r="5" spans="1:12" ht="15" customHeight="1" x14ac:dyDescent="0.2">
      <c r="A5" s="215"/>
      <c r="B5" s="2"/>
    </row>
    <row r="6" spans="1:12" s="10" customFormat="1" ht="15" customHeight="1" x14ac:dyDescent="0.2">
      <c r="A6" s="812" t="str">
        <f>Übersicht!B5</f>
        <v>Nur grün hinterlegte Felder sind vom Bieter auszufüllen.</v>
      </c>
      <c r="B6" s="812"/>
      <c r="C6" s="812"/>
      <c r="D6" s="812"/>
      <c r="E6" s="812"/>
      <c r="F6" s="812"/>
      <c r="G6" s="812"/>
      <c r="H6" s="812"/>
      <c r="I6" s="812"/>
      <c r="J6" s="812"/>
      <c r="K6" s="812"/>
      <c r="L6" s="812"/>
    </row>
    <row r="7" spans="1:12" s="129" customFormat="1" ht="24.75" customHeight="1" thickBot="1" x14ac:dyDescent="0.25">
      <c r="A7" s="433" t="str">
        <f>Übersicht!B7</f>
        <v>Bieter:</v>
      </c>
      <c r="B7" s="808">
        <f>Übersicht!C7</f>
        <v>0</v>
      </c>
      <c r="C7" s="808"/>
      <c r="D7" s="808"/>
      <c r="E7" s="808"/>
      <c r="F7" s="808"/>
      <c r="G7" s="808"/>
      <c r="H7" s="808"/>
      <c r="I7" s="808"/>
      <c r="K7" s="130"/>
      <c r="L7" s="130"/>
    </row>
    <row r="8" spans="1:12" s="19" customFormat="1" ht="43.5" customHeight="1" thickBot="1" x14ac:dyDescent="0.25">
      <c r="A8" s="818" t="s">
        <v>28</v>
      </c>
      <c r="B8" s="819"/>
      <c r="C8" s="819"/>
      <c r="D8" s="819"/>
      <c r="E8" s="819"/>
      <c r="F8" s="819"/>
      <c r="G8" s="819"/>
      <c r="H8" s="819"/>
      <c r="I8" s="819"/>
      <c r="J8" s="819"/>
      <c r="K8" s="819"/>
      <c r="L8" s="820"/>
    </row>
    <row r="9" spans="1:12" s="18" customFormat="1" ht="15" customHeight="1" x14ac:dyDescent="0.2">
      <c r="A9" s="21"/>
      <c r="B9" s="13"/>
      <c r="C9" s="13"/>
      <c r="D9" s="13"/>
      <c r="E9" s="14"/>
      <c r="F9" s="15"/>
      <c r="G9" s="16"/>
      <c r="H9" s="20"/>
      <c r="I9" s="50"/>
      <c r="K9" s="65"/>
      <c r="L9" s="65"/>
    </row>
    <row r="10" spans="1:12" s="19" customFormat="1" ht="18" customHeight="1" x14ac:dyDescent="0.2">
      <c r="A10" s="224"/>
      <c r="B10" s="836" t="s">
        <v>472</v>
      </c>
      <c r="C10" s="836"/>
      <c r="D10" s="836"/>
      <c r="E10" s="836"/>
      <c r="F10" s="836"/>
      <c r="G10" s="836"/>
      <c r="H10" s="836"/>
      <c r="I10" s="836"/>
      <c r="J10" s="836"/>
      <c r="K10" s="836"/>
      <c r="L10" s="836"/>
    </row>
    <row r="11" spans="1:12" s="19" customFormat="1" ht="9.9499999999999993" customHeight="1" x14ac:dyDescent="0.2">
      <c r="A11" s="225"/>
      <c r="B11" s="226"/>
      <c r="C11" s="226"/>
      <c r="D11" s="226"/>
      <c r="E11" s="227"/>
      <c r="F11" s="228"/>
      <c r="G11" s="229"/>
      <c r="H11" s="229"/>
      <c r="I11" s="49"/>
      <c r="K11" s="42"/>
      <c r="L11" s="42"/>
    </row>
    <row r="12" spans="1:12" s="19" customFormat="1" ht="18" customHeight="1" x14ac:dyDescent="0.2">
      <c r="A12" s="849"/>
      <c r="B12" s="850"/>
      <c r="C12" s="850"/>
      <c r="D12" s="850"/>
      <c r="E12" s="850"/>
      <c r="F12" s="850"/>
      <c r="G12" s="851"/>
      <c r="H12" s="49"/>
      <c r="J12" s="42"/>
      <c r="K12" s="42"/>
    </row>
    <row r="13" spans="1:12" s="57" customFormat="1" ht="18" customHeight="1" x14ac:dyDescent="0.2">
      <c r="A13" s="814" t="s">
        <v>342</v>
      </c>
      <c r="B13" s="814"/>
      <c r="C13" s="814"/>
      <c r="D13" s="54"/>
      <c r="E13" s="55" t="s">
        <v>21</v>
      </c>
      <c r="F13" s="218"/>
      <c r="G13" s="733">
        <v>3192640.5019999999</v>
      </c>
      <c r="H13" s="342" t="s">
        <v>497</v>
      </c>
      <c r="J13" s="67"/>
      <c r="K13" s="67"/>
    </row>
    <row r="14" spans="1:12" s="57" customFormat="1" ht="18" customHeight="1" x14ac:dyDescent="0.3">
      <c r="A14" s="814" t="s">
        <v>364</v>
      </c>
      <c r="B14" s="814"/>
      <c r="C14" s="814"/>
      <c r="D14" s="352"/>
      <c r="E14" s="55" t="s">
        <v>21</v>
      </c>
      <c r="F14" s="353"/>
      <c r="G14" s="733">
        <v>1322748.7819999999</v>
      </c>
      <c r="H14" s="734" t="s">
        <v>496</v>
      </c>
      <c r="J14" s="67"/>
      <c r="K14" s="67"/>
    </row>
    <row r="15" spans="1:12" s="19" customFormat="1" ht="18" customHeight="1" x14ac:dyDescent="0.2">
      <c r="A15" s="824"/>
      <c r="B15" s="825"/>
      <c r="C15" s="825"/>
      <c r="D15" s="825"/>
      <c r="E15" s="825"/>
      <c r="F15" s="826"/>
      <c r="G15" s="219">
        <f>SUM(G13:G14)</f>
        <v>4515389.284</v>
      </c>
      <c r="H15" s="49"/>
      <c r="J15" s="42"/>
      <c r="K15" s="42"/>
    </row>
    <row r="16" spans="1:12" s="19" customFormat="1" ht="18" customHeight="1" x14ac:dyDescent="0.2">
      <c r="A16" s="849"/>
      <c r="B16" s="850"/>
      <c r="C16" s="850"/>
      <c r="D16" s="850"/>
      <c r="E16" s="850"/>
      <c r="F16" s="850"/>
      <c r="G16" s="851"/>
      <c r="H16" s="49"/>
      <c r="J16" s="42"/>
      <c r="K16" s="42"/>
    </row>
    <row r="17" spans="1:16" s="57" customFormat="1" ht="18" customHeight="1" x14ac:dyDescent="0.2">
      <c r="A17" s="852" t="s">
        <v>58</v>
      </c>
      <c r="B17" s="852"/>
      <c r="C17" s="852"/>
      <c r="D17" s="54"/>
      <c r="E17" s="55" t="s">
        <v>48</v>
      </c>
      <c r="F17" s="218"/>
      <c r="G17" s="220"/>
      <c r="H17" s="56"/>
      <c r="J17" s="67"/>
      <c r="K17" s="67"/>
    </row>
    <row r="18" spans="1:16" s="57" customFormat="1" ht="18" customHeight="1" x14ac:dyDescent="0.2">
      <c r="A18" s="852" t="s">
        <v>59</v>
      </c>
      <c r="B18" s="852"/>
      <c r="C18" s="852"/>
      <c r="D18" s="221"/>
      <c r="E18" s="55" t="s">
        <v>60</v>
      </c>
      <c r="F18" s="222"/>
      <c r="G18" s="220"/>
      <c r="H18" s="56"/>
      <c r="J18" s="67"/>
      <c r="K18" s="67"/>
    </row>
    <row r="19" spans="1:16" s="19" customFormat="1" ht="18" customHeight="1" x14ac:dyDescent="0.2">
      <c r="A19" s="824"/>
      <c r="B19" s="825"/>
      <c r="C19" s="825"/>
      <c r="D19" s="825"/>
      <c r="E19" s="825"/>
      <c r="F19" s="826"/>
      <c r="G19" s="219">
        <f>SUM(G17:G18)</f>
        <v>0</v>
      </c>
      <c r="H19" s="49"/>
      <c r="J19" s="42"/>
      <c r="K19" s="42"/>
    </row>
    <row r="20" spans="1:16" s="19" customFormat="1" ht="18" customHeight="1" x14ac:dyDescent="0.2">
      <c r="A20" s="322"/>
      <c r="B20" s="322"/>
      <c r="C20" s="322"/>
      <c r="D20" s="322"/>
      <c r="E20" s="322"/>
      <c r="F20" s="322"/>
      <c r="G20" s="323"/>
      <c r="H20" s="49"/>
      <c r="J20" s="42"/>
      <c r="K20" s="42"/>
    </row>
    <row r="21" spans="1:16" s="24" customFormat="1" ht="10.5" customHeight="1" x14ac:dyDescent="0.2">
      <c r="A21" s="314"/>
      <c r="B21" s="348"/>
      <c r="C21" s="348"/>
      <c r="D21" s="348"/>
      <c r="E21" s="348"/>
      <c r="F21" s="348"/>
      <c r="G21" s="313"/>
      <c r="H21" s="309"/>
      <c r="I21" s="309"/>
      <c r="K21" s="309"/>
      <c r="L21" s="309"/>
    </row>
    <row r="22" spans="1:16" s="24" customFormat="1" ht="15.75" customHeight="1" x14ac:dyDescent="0.2">
      <c r="A22" s="314"/>
      <c r="B22" s="348"/>
      <c r="C22" s="348"/>
      <c r="D22" s="348"/>
      <c r="E22" s="348"/>
      <c r="F22" s="348"/>
      <c r="G22" s="313"/>
      <c r="H22" s="309"/>
      <c r="I22" s="309"/>
      <c r="K22" s="853" t="s">
        <v>261</v>
      </c>
      <c r="L22" s="853"/>
    </row>
    <row r="23" spans="1:16" s="24" customFormat="1" ht="41.25" customHeight="1" x14ac:dyDescent="0.2">
      <c r="A23" s="312" t="s">
        <v>2</v>
      </c>
      <c r="B23" s="841" t="s">
        <v>3</v>
      </c>
      <c r="C23" s="841"/>
      <c r="D23" s="841"/>
      <c r="E23" s="697" t="s">
        <v>18</v>
      </c>
      <c r="F23" s="697" t="s">
        <v>1</v>
      </c>
      <c r="G23" s="697" t="s">
        <v>29</v>
      </c>
      <c r="H23" s="697" t="s">
        <v>30</v>
      </c>
      <c r="I23" s="697" t="s">
        <v>69</v>
      </c>
      <c r="J23" s="315"/>
      <c r="K23" s="697" t="s">
        <v>262</v>
      </c>
      <c r="L23" s="697" t="s">
        <v>263</v>
      </c>
      <c r="N23" s="170" t="s">
        <v>322</v>
      </c>
    </row>
    <row r="24" spans="1:16" s="45" customFormat="1" ht="7.5" customHeight="1" x14ac:dyDescent="0.2">
      <c r="A24" s="225" t="s">
        <v>2</v>
      </c>
      <c r="B24" s="226" t="s">
        <v>3</v>
      </c>
      <c r="C24" s="226"/>
      <c r="D24" s="226"/>
      <c r="E24" s="227" t="s">
        <v>18</v>
      </c>
      <c r="F24" s="228" t="s">
        <v>1</v>
      </c>
      <c r="G24" s="229" t="s">
        <v>29</v>
      </c>
      <c r="H24" s="229" t="s">
        <v>30</v>
      </c>
      <c r="I24" s="52"/>
      <c r="K24" s="66"/>
      <c r="L24" s="66"/>
    </row>
    <row r="25" spans="1:16" ht="18" customHeight="1" x14ac:dyDescent="0.2">
      <c r="A25" s="224" t="s">
        <v>9</v>
      </c>
      <c r="B25" s="693" t="s">
        <v>94</v>
      </c>
      <c r="C25" s="693"/>
      <c r="D25" s="693"/>
      <c r="E25" s="230"/>
      <c r="F25" s="231"/>
      <c r="G25" s="232"/>
      <c r="H25" s="232"/>
      <c r="I25" s="232"/>
      <c r="J25" s="233"/>
      <c r="K25" s="234"/>
      <c r="L25" s="234"/>
      <c r="M25" s="234"/>
      <c r="N25" s="234"/>
    </row>
    <row r="26" spans="1:16" ht="9.9499999999999993" customHeight="1" x14ac:dyDescent="0.2">
      <c r="A26" s="225"/>
      <c r="B26" s="226"/>
      <c r="C26" s="226"/>
      <c r="D26" s="226"/>
      <c r="E26" s="227"/>
      <c r="F26" s="228"/>
      <c r="G26" s="229"/>
      <c r="H26" s="229"/>
      <c r="I26" s="47"/>
      <c r="J26" s="45"/>
      <c r="K26" s="66"/>
      <c r="L26" s="66"/>
    </row>
    <row r="27" spans="1:16" ht="18" customHeight="1" x14ac:dyDescent="0.2">
      <c r="A27" s="216" t="s">
        <v>5</v>
      </c>
      <c r="B27" s="842" t="s">
        <v>95</v>
      </c>
      <c r="C27" s="843"/>
      <c r="D27" s="843"/>
      <c r="E27" s="843"/>
      <c r="F27" s="843"/>
      <c r="G27" s="843"/>
      <c r="H27" s="843"/>
      <c r="I27" s="844"/>
      <c r="M27" s="19"/>
      <c r="N27" s="19"/>
      <c r="O27" s="19"/>
      <c r="P27" s="19"/>
    </row>
    <row r="28" spans="1:16" s="24" customFormat="1" ht="18" customHeight="1" x14ac:dyDescent="0.2">
      <c r="A28" s="217" t="s">
        <v>11</v>
      </c>
      <c r="B28" s="833" t="s">
        <v>63</v>
      </c>
      <c r="C28" s="834"/>
      <c r="D28" s="835"/>
      <c r="E28" s="54"/>
      <c r="F28" s="53"/>
      <c r="G28" s="218"/>
      <c r="H28" s="236"/>
      <c r="I28" s="237">
        <f>IF($G$15=0,0,ROUND(H28/FplkmBS1,3))</f>
        <v>0</v>
      </c>
      <c r="K28" s="317" t="s">
        <v>71</v>
      </c>
      <c r="L28" s="316"/>
      <c r="M28" s="19"/>
      <c r="N28" s="434"/>
      <c r="O28" s="19"/>
      <c r="P28" s="19"/>
    </row>
    <row r="29" spans="1:16" s="24" customFormat="1" ht="18" customHeight="1" x14ac:dyDescent="0.2">
      <c r="A29" s="217" t="s">
        <v>10</v>
      </c>
      <c r="B29" s="833" t="s">
        <v>62</v>
      </c>
      <c r="C29" s="834"/>
      <c r="D29" s="835"/>
      <c r="E29" s="54"/>
      <c r="F29" s="53"/>
      <c r="G29" s="218"/>
      <c r="H29" s="236"/>
      <c r="I29" s="237">
        <f>IF($G$15=0,0,ROUND(H29/FplkmBS1,3))</f>
        <v>0</v>
      </c>
      <c r="K29" s="317" t="s">
        <v>71</v>
      </c>
      <c r="L29" s="316"/>
      <c r="M29" s="19"/>
      <c r="N29" s="434"/>
      <c r="O29" s="19"/>
      <c r="P29" s="19"/>
    </row>
    <row r="30" spans="1:16" s="24" customFormat="1" ht="18" customHeight="1" x14ac:dyDescent="0.2">
      <c r="A30" s="217" t="s">
        <v>15</v>
      </c>
      <c r="B30" s="833" t="s">
        <v>93</v>
      </c>
      <c r="C30" s="834"/>
      <c r="D30" s="835"/>
      <c r="E30" s="54"/>
      <c r="F30" s="53"/>
      <c r="G30" s="218"/>
      <c r="H30" s="236"/>
      <c r="I30" s="237">
        <f>IF($G$15=0,0,ROUND(H30/FplkmBS1,3))</f>
        <v>0</v>
      </c>
      <c r="K30" s="317" t="s">
        <v>71</v>
      </c>
      <c r="L30" s="316"/>
      <c r="M30" s="19"/>
      <c r="N30" s="434"/>
      <c r="O30" s="19"/>
      <c r="P30" s="19"/>
    </row>
    <row r="31" spans="1:16" s="24" customFormat="1" ht="18" customHeight="1" x14ac:dyDescent="0.2">
      <c r="A31" s="217" t="s">
        <v>37</v>
      </c>
      <c r="B31" s="833" t="s">
        <v>61</v>
      </c>
      <c r="C31" s="834"/>
      <c r="D31" s="835"/>
      <c r="E31" s="54"/>
      <c r="F31" s="53"/>
      <c r="G31" s="218"/>
      <c r="H31" s="236"/>
      <c r="I31" s="237">
        <f>IF($G$15=0,0,ROUND(H31/FplkmBS1,3))</f>
        <v>0</v>
      </c>
      <c r="K31" s="317" t="s">
        <v>71</v>
      </c>
      <c r="L31" s="316"/>
      <c r="M31" s="19"/>
      <c r="N31" s="434"/>
      <c r="O31" s="19"/>
      <c r="P31" s="19"/>
    </row>
    <row r="32" spans="1:16" s="24" customFormat="1" ht="18" customHeight="1" x14ac:dyDescent="0.2">
      <c r="A32" s="217" t="s">
        <v>307</v>
      </c>
      <c r="B32" s="814" t="s">
        <v>101</v>
      </c>
      <c r="C32" s="814"/>
      <c r="D32" s="814"/>
      <c r="E32" s="54"/>
      <c r="F32" s="53"/>
      <c r="G32" s="218"/>
      <c r="H32" s="236"/>
      <c r="I32" s="237">
        <f t="shared" ref="I32:I33" si="0">IF($G$15=0,0,ROUND(H32/FplkmBS1,3))</f>
        <v>0</v>
      </c>
      <c r="K32" s="317" t="s">
        <v>71</v>
      </c>
      <c r="L32" s="316"/>
      <c r="M32" s="19"/>
      <c r="N32" s="434"/>
      <c r="O32" s="19"/>
      <c r="P32" s="19"/>
    </row>
    <row r="33" spans="1:16" s="24" customFormat="1" ht="18" customHeight="1" x14ac:dyDescent="0.2">
      <c r="A33" s="217" t="s">
        <v>308</v>
      </c>
      <c r="B33" s="837" t="s">
        <v>111</v>
      </c>
      <c r="C33" s="838"/>
      <c r="D33" s="839"/>
      <c r="E33" s="54"/>
      <c r="F33" s="53"/>
      <c r="G33" s="218"/>
      <c r="H33" s="236"/>
      <c r="I33" s="237">
        <f t="shared" si="0"/>
        <v>0</v>
      </c>
      <c r="K33" s="317" t="s">
        <v>71</v>
      </c>
      <c r="L33" s="316"/>
      <c r="M33" s="19"/>
      <c r="N33" s="434"/>
      <c r="O33" s="19"/>
      <c r="P33" s="19"/>
    </row>
    <row r="34" spans="1:16" ht="18" customHeight="1" x14ac:dyDescent="0.2">
      <c r="A34" s="238"/>
      <c r="B34" s="824" t="s">
        <v>26</v>
      </c>
      <c r="C34" s="825"/>
      <c r="D34" s="825"/>
      <c r="E34" s="825"/>
      <c r="F34" s="825"/>
      <c r="G34" s="826"/>
      <c r="H34" s="239">
        <f>ROUND(SUM(H28:H33),2)</f>
        <v>0</v>
      </c>
      <c r="I34" s="240">
        <f>IF($G$15=0,0,ROUND(H34/FplkmBS1,3))</f>
        <v>0</v>
      </c>
      <c r="K34" s="66"/>
      <c r="L34" s="66"/>
      <c r="M34" s="19"/>
      <c r="N34" s="19"/>
      <c r="O34" s="19"/>
      <c r="P34" s="19"/>
    </row>
    <row r="35" spans="1:16" ht="9.9499999999999993" customHeight="1" x14ac:dyDescent="0.2">
      <c r="A35" s="245"/>
      <c r="B35" s="241"/>
      <c r="C35" s="241"/>
      <c r="D35" s="241"/>
      <c r="E35" s="241"/>
      <c r="F35" s="242"/>
      <c r="G35" s="241"/>
      <c r="H35" s="243"/>
      <c r="I35" s="33"/>
    </row>
    <row r="36" spans="1:16" ht="18" customHeight="1" x14ac:dyDescent="0.2">
      <c r="A36" s="216" t="s">
        <v>6</v>
      </c>
      <c r="B36" s="842" t="s">
        <v>96</v>
      </c>
      <c r="C36" s="843"/>
      <c r="D36" s="843"/>
      <c r="E36" s="843"/>
      <c r="F36" s="843"/>
      <c r="G36" s="843"/>
      <c r="H36" s="843"/>
      <c r="I36" s="844"/>
    </row>
    <row r="37" spans="1:16" s="24" customFormat="1" ht="18" customHeight="1" x14ac:dyDescent="0.2">
      <c r="A37" s="217" t="s">
        <v>12</v>
      </c>
      <c r="B37" s="852" t="s">
        <v>97</v>
      </c>
      <c r="C37" s="852"/>
      <c r="D37" s="852"/>
      <c r="E37" s="54"/>
      <c r="F37" s="53"/>
      <c r="G37" s="218"/>
      <c r="H37" s="236"/>
      <c r="I37" s="237">
        <f t="shared" ref="I37:I45" si="1">IF($G$15=0,0,ROUND(H37/FplkmBS1,3))</f>
        <v>0</v>
      </c>
      <c r="K37" s="317" t="s">
        <v>71</v>
      </c>
      <c r="L37" s="316"/>
      <c r="N37" s="317" t="s">
        <v>71</v>
      </c>
    </row>
    <row r="38" spans="1:16" s="24" customFormat="1" ht="18" customHeight="1" x14ac:dyDescent="0.2">
      <c r="A38" s="217" t="s">
        <v>13</v>
      </c>
      <c r="B38" s="833" t="s">
        <v>98</v>
      </c>
      <c r="C38" s="834"/>
      <c r="D38" s="835"/>
      <c r="E38" s="54"/>
      <c r="F38" s="53"/>
      <c r="G38" s="218"/>
      <c r="H38" s="236"/>
      <c r="I38" s="237">
        <f t="shared" si="1"/>
        <v>0</v>
      </c>
      <c r="K38" s="317" t="s">
        <v>71</v>
      </c>
      <c r="L38" s="316"/>
      <c r="N38" s="317" t="s">
        <v>71</v>
      </c>
    </row>
    <row r="39" spans="1:16" s="24" customFormat="1" ht="18" customHeight="1" x14ac:dyDescent="0.2">
      <c r="A39" s="217" t="s">
        <v>14</v>
      </c>
      <c r="B39" s="833" t="s">
        <v>258</v>
      </c>
      <c r="C39" s="834"/>
      <c r="D39" s="835"/>
      <c r="E39" s="54"/>
      <c r="F39" s="53"/>
      <c r="G39" s="218"/>
      <c r="H39" s="236"/>
      <c r="I39" s="237">
        <f t="shared" si="1"/>
        <v>0</v>
      </c>
      <c r="K39" s="317" t="s">
        <v>71</v>
      </c>
      <c r="L39" s="316"/>
      <c r="N39" s="317" t="s">
        <v>71</v>
      </c>
    </row>
    <row r="40" spans="1:16" s="24" customFormat="1" ht="18" customHeight="1" x14ac:dyDescent="0.2">
      <c r="A40" s="217" t="s">
        <v>112</v>
      </c>
      <c r="B40" s="852" t="s">
        <v>99</v>
      </c>
      <c r="C40" s="852"/>
      <c r="D40" s="852"/>
      <c r="E40" s="54"/>
      <c r="F40" s="53"/>
      <c r="G40" s="218"/>
      <c r="H40" s="236"/>
      <c r="I40" s="237">
        <f t="shared" si="1"/>
        <v>0</v>
      </c>
      <c r="K40" s="317" t="s">
        <v>71</v>
      </c>
      <c r="L40" s="316"/>
      <c r="N40" s="317" t="s">
        <v>71</v>
      </c>
    </row>
    <row r="41" spans="1:16" s="24" customFormat="1" ht="18" customHeight="1" x14ac:dyDescent="0.2">
      <c r="A41" s="217" t="s">
        <v>113</v>
      </c>
      <c r="B41" s="833" t="s">
        <v>235</v>
      </c>
      <c r="C41" s="834"/>
      <c r="D41" s="835"/>
      <c r="E41" s="54"/>
      <c r="F41" s="53"/>
      <c r="G41" s="218"/>
      <c r="H41" s="236"/>
      <c r="I41" s="237">
        <f t="shared" si="1"/>
        <v>0</v>
      </c>
      <c r="K41" s="317" t="s">
        <v>71</v>
      </c>
      <c r="L41" s="316"/>
      <c r="N41" s="317" t="s">
        <v>71</v>
      </c>
    </row>
    <row r="42" spans="1:16" s="24" customFormat="1" ht="18" customHeight="1" x14ac:dyDescent="0.2">
      <c r="A42" s="217" t="s">
        <v>114</v>
      </c>
      <c r="B42" s="837" t="s">
        <v>236</v>
      </c>
      <c r="C42" s="838"/>
      <c r="D42" s="839"/>
      <c r="E42" s="54"/>
      <c r="F42" s="53"/>
      <c r="G42" s="218"/>
      <c r="H42" s="236"/>
      <c r="I42" s="237">
        <f t="shared" si="1"/>
        <v>0</v>
      </c>
      <c r="K42" s="317" t="s">
        <v>71</v>
      </c>
      <c r="L42" s="316"/>
      <c r="N42" s="317" t="s">
        <v>71</v>
      </c>
    </row>
    <row r="43" spans="1:16" s="24" customFormat="1" ht="18" customHeight="1" x14ac:dyDescent="0.2">
      <c r="A43" s="217" t="s">
        <v>115</v>
      </c>
      <c r="B43" s="821" t="s">
        <v>100</v>
      </c>
      <c r="C43" s="822"/>
      <c r="D43" s="823"/>
      <c r="E43" s="54"/>
      <c r="F43" s="53"/>
      <c r="G43" s="218"/>
      <c r="H43" s="236"/>
      <c r="I43" s="237">
        <f t="shared" si="1"/>
        <v>0</v>
      </c>
      <c r="K43" s="317" t="s">
        <v>71</v>
      </c>
      <c r="L43" s="316"/>
      <c r="N43" s="317" t="s">
        <v>71</v>
      </c>
    </row>
    <row r="44" spans="1:16" s="24" customFormat="1" ht="18" customHeight="1" x14ac:dyDescent="0.2">
      <c r="A44" s="217" t="s">
        <v>116</v>
      </c>
      <c r="B44" s="814" t="s">
        <v>286</v>
      </c>
      <c r="C44" s="814"/>
      <c r="D44" s="814"/>
      <c r="E44" s="54"/>
      <c r="F44" s="53"/>
      <c r="G44" s="218"/>
      <c r="H44" s="236"/>
      <c r="I44" s="237">
        <f t="shared" si="1"/>
        <v>0</v>
      </c>
      <c r="K44" s="317" t="s">
        <v>71</v>
      </c>
      <c r="L44" s="316"/>
      <c r="N44" s="317" t="s">
        <v>71</v>
      </c>
    </row>
    <row r="45" spans="1:16" ht="18" customHeight="1" x14ac:dyDescent="0.2">
      <c r="A45" s="238"/>
      <c r="B45" s="824" t="s">
        <v>25</v>
      </c>
      <c r="C45" s="825"/>
      <c r="D45" s="825"/>
      <c r="E45" s="825"/>
      <c r="F45" s="825"/>
      <c r="G45" s="826"/>
      <c r="H45" s="239">
        <f>ROUND(SUM(H37:H44),2)</f>
        <v>0</v>
      </c>
      <c r="I45" s="240">
        <f t="shared" si="1"/>
        <v>0</v>
      </c>
      <c r="K45" s="66"/>
      <c r="L45" s="66"/>
    </row>
    <row r="46" spans="1:16" s="45" customFormat="1" ht="9.9499999999999993" customHeight="1" x14ac:dyDescent="0.2">
      <c r="A46" s="246"/>
      <c r="B46" s="226"/>
      <c r="C46" s="226"/>
      <c r="D46" s="226"/>
      <c r="E46" s="227"/>
      <c r="F46" s="228"/>
      <c r="G46" s="229"/>
      <c r="H46" s="247"/>
      <c r="I46" s="52"/>
      <c r="K46" s="66"/>
      <c r="L46" s="66"/>
    </row>
    <row r="47" spans="1:16" ht="18" customHeight="1" x14ac:dyDescent="0.2">
      <c r="A47" s="216" t="s">
        <v>7</v>
      </c>
      <c r="B47" s="827" t="s">
        <v>102</v>
      </c>
      <c r="C47" s="828"/>
      <c r="D47" s="828"/>
      <c r="E47" s="828"/>
      <c r="F47" s="828"/>
      <c r="G47" s="828"/>
      <c r="H47" s="828"/>
      <c r="I47" s="829"/>
      <c r="K47" s="128"/>
    </row>
    <row r="48" spans="1:16" ht="18" customHeight="1" x14ac:dyDescent="0.2">
      <c r="A48" s="217" t="s">
        <v>39</v>
      </c>
      <c r="B48" s="837" t="s">
        <v>104</v>
      </c>
      <c r="C48" s="838"/>
      <c r="D48" s="839"/>
      <c r="E48" s="53"/>
      <c r="F48" s="53"/>
      <c r="G48" s="53"/>
      <c r="H48" s="198"/>
      <c r="I48" s="237">
        <f t="shared" ref="I48:I51" si="2">IF($G$15=0,0,ROUND(H48/FplkmBS1,3))</f>
        <v>0</v>
      </c>
      <c r="K48" s="317" t="s">
        <v>71</v>
      </c>
      <c r="L48" s="318"/>
      <c r="N48" s="328"/>
    </row>
    <row r="49" spans="1:16" ht="18" customHeight="1" x14ac:dyDescent="0.2">
      <c r="A49" s="217" t="s">
        <v>40</v>
      </c>
      <c r="B49" s="821" t="s">
        <v>268</v>
      </c>
      <c r="C49" s="822"/>
      <c r="D49" s="823"/>
      <c r="E49" s="53"/>
      <c r="F49" s="53"/>
      <c r="G49" s="53"/>
      <c r="H49" s="198"/>
      <c r="I49" s="237">
        <f t="shared" si="2"/>
        <v>0</v>
      </c>
      <c r="K49" s="317" t="s">
        <v>71</v>
      </c>
      <c r="L49" s="317"/>
      <c r="N49" s="328"/>
    </row>
    <row r="50" spans="1:16" ht="18" customHeight="1" x14ac:dyDescent="0.2">
      <c r="A50" s="217" t="s">
        <v>233</v>
      </c>
      <c r="B50" s="845" t="s">
        <v>103</v>
      </c>
      <c r="C50" s="846"/>
      <c r="D50" s="847"/>
      <c r="E50" s="53"/>
      <c r="F50" s="53"/>
      <c r="G50" s="53"/>
      <c r="H50" s="198"/>
      <c r="I50" s="237">
        <f t="shared" si="2"/>
        <v>0</v>
      </c>
      <c r="K50" s="317" t="s">
        <v>71</v>
      </c>
      <c r="L50" s="317"/>
      <c r="N50" s="328"/>
    </row>
    <row r="51" spans="1:16" ht="18" customHeight="1" x14ac:dyDescent="0.2">
      <c r="A51" s="238"/>
      <c r="B51" s="824" t="s">
        <v>43</v>
      </c>
      <c r="C51" s="825"/>
      <c r="D51" s="825"/>
      <c r="E51" s="825"/>
      <c r="F51" s="825"/>
      <c r="G51" s="826"/>
      <c r="H51" s="239">
        <f>ROUND(SUM(H48:H50),2)</f>
        <v>0</v>
      </c>
      <c r="I51" s="240">
        <f t="shared" si="2"/>
        <v>0</v>
      </c>
    </row>
    <row r="52" spans="1:16" ht="18" customHeight="1" x14ac:dyDescent="0.2">
      <c r="A52" s="249"/>
      <c r="B52" s="250"/>
      <c r="C52" s="250"/>
      <c r="D52" s="250"/>
      <c r="E52" s="251"/>
      <c r="F52" s="252"/>
      <c r="G52" s="253" t="s">
        <v>73</v>
      </c>
      <c r="H52" s="254">
        <f>H51+H45+H34</f>
        <v>0</v>
      </c>
      <c r="I52" s="255">
        <f>IF(FplkmBS1=0,0,ROUND(H52/FplkmBS1,3))</f>
        <v>0</v>
      </c>
    </row>
    <row r="53" spans="1:16" s="18" customFormat="1" ht="15" customHeight="1" x14ac:dyDescent="0.2">
      <c r="A53" s="21"/>
      <c r="B53" s="13"/>
      <c r="C53" s="13"/>
      <c r="D53" s="13"/>
      <c r="E53" s="22"/>
      <c r="F53" s="23"/>
      <c r="G53" s="16"/>
      <c r="H53" s="269"/>
      <c r="I53" s="50"/>
      <c r="K53" s="853" t="s">
        <v>261</v>
      </c>
      <c r="L53" s="853"/>
    </row>
    <row r="54" spans="1:16" s="24" customFormat="1" ht="42" customHeight="1" x14ac:dyDescent="0.2">
      <c r="A54" s="235" t="s">
        <v>2</v>
      </c>
      <c r="B54" s="830" t="s">
        <v>3</v>
      </c>
      <c r="C54" s="831"/>
      <c r="D54" s="832"/>
      <c r="E54" s="697" t="s">
        <v>18</v>
      </c>
      <c r="F54" s="697" t="s">
        <v>1</v>
      </c>
      <c r="G54" s="697" t="s">
        <v>29</v>
      </c>
      <c r="H54" s="260" t="s">
        <v>30</v>
      </c>
      <c r="I54" s="697" t="s">
        <v>69</v>
      </c>
      <c r="K54" s="697" t="s">
        <v>262</v>
      </c>
      <c r="L54" s="697" t="s">
        <v>263</v>
      </c>
      <c r="N54" s="170" t="s">
        <v>322</v>
      </c>
    </row>
    <row r="55" spans="1:16" s="45" customFormat="1" ht="9.9499999999999993" customHeight="1" x14ac:dyDescent="0.2">
      <c r="A55" s="225" t="s">
        <v>0</v>
      </c>
      <c r="B55" s="226"/>
      <c r="C55" s="226"/>
      <c r="D55" s="226"/>
      <c r="E55" s="227"/>
      <c r="F55" s="228"/>
      <c r="G55" s="229"/>
      <c r="H55" s="247"/>
      <c r="I55" s="52"/>
      <c r="K55" s="66"/>
      <c r="L55" s="66"/>
    </row>
    <row r="56" spans="1:16" ht="18" customHeight="1" x14ac:dyDescent="0.2">
      <c r="A56" s="224" t="s">
        <v>22</v>
      </c>
      <c r="B56" s="693" t="s">
        <v>31</v>
      </c>
      <c r="C56" s="693"/>
      <c r="D56" s="693"/>
      <c r="E56" s="230"/>
      <c r="F56" s="231"/>
      <c r="G56" s="232"/>
      <c r="H56" s="256"/>
      <c r="I56" s="232"/>
      <c r="J56" s="233"/>
      <c r="K56" s="234"/>
      <c r="L56" s="234"/>
      <c r="M56" s="234"/>
      <c r="N56" s="234"/>
    </row>
    <row r="57" spans="1:16" ht="9.9499999999999993" customHeight="1" x14ac:dyDescent="0.2">
      <c r="A57" s="276"/>
      <c r="B57" s="226"/>
      <c r="C57" s="226"/>
      <c r="D57" s="226"/>
      <c r="E57" s="227"/>
      <c r="F57" s="228"/>
      <c r="G57" s="229"/>
      <c r="H57" s="247"/>
      <c r="I57" s="47"/>
    </row>
    <row r="58" spans="1:16" ht="18" customHeight="1" x14ac:dyDescent="0.2">
      <c r="A58" s="216" t="s">
        <v>117</v>
      </c>
      <c r="B58" s="827" t="s">
        <v>38</v>
      </c>
      <c r="C58" s="828"/>
      <c r="D58" s="828"/>
      <c r="E58" s="828"/>
      <c r="F58" s="828"/>
      <c r="G58" s="828"/>
      <c r="H58" s="828"/>
      <c r="I58" s="829"/>
    </row>
    <row r="59" spans="1:16" ht="18" customHeight="1" x14ac:dyDescent="0.2">
      <c r="A59" s="217" t="s">
        <v>118</v>
      </c>
      <c r="B59" s="694" t="s">
        <v>366</v>
      </c>
      <c r="C59" s="695"/>
      <c r="D59" s="329"/>
      <c r="E59" s="783"/>
      <c r="F59" s="55" t="s">
        <v>35</v>
      </c>
      <c r="G59" s="198"/>
      <c r="H59" s="259">
        <f>ROUND(E59*G59,2)</f>
        <v>0</v>
      </c>
      <c r="I59" s="237">
        <f>IFERROR(H59/FplkmBS1,0)</f>
        <v>0</v>
      </c>
      <c r="K59" s="319"/>
      <c r="L59" s="317" t="s">
        <v>71</v>
      </c>
      <c r="N59" s="317" t="s">
        <v>71</v>
      </c>
      <c r="P59" s="784" t="s">
        <v>537</v>
      </c>
    </row>
    <row r="60" spans="1:16" ht="18" customHeight="1" x14ac:dyDescent="0.2">
      <c r="A60" s="217" t="s">
        <v>119</v>
      </c>
      <c r="B60" s="694" t="s">
        <v>367</v>
      </c>
      <c r="C60" s="695"/>
      <c r="D60" s="329"/>
      <c r="E60" s="53"/>
      <c r="F60" s="53"/>
      <c r="G60" s="53"/>
      <c r="H60" s="198"/>
      <c r="I60" s="237">
        <f>IFERROR(H60/FplkmBS1,0)</f>
        <v>0</v>
      </c>
      <c r="K60" s="319"/>
      <c r="L60" s="317" t="s">
        <v>71</v>
      </c>
      <c r="N60" s="317" t="s">
        <v>71</v>
      </c>
    </row>
    <row r="61" spans="1:16" ht="18" customHeight="1" x14ac:dyDescent="0.2">
      <c r="A61" s="238"/>
      <c r="B61" s="824" t="s">
        <v>179</v>
      </c>
      <c r="C61" s="825"/>
      <c r="D61" s="825"/>
      <c r="E61" s="825"/>
      <c r="F61" s="825"/>
      <c r="G61" s="826"/>
      <c r="H61" s="239">
        <f>ROUND(SUM(H59:H60),2)</f>
        <v>0</v>
      </c>
      <c r="I61" s="240">
        <f>IF($G$15=0,0,ROUND(H61/FplkmBS1,3))</f>
        <v>0</v>
      </c>
    </row>
    <row r="62" spans="1:16" ht="9.9499999999999993" customHeight="1" x14ac:dyDescent="0.2">
      <c r="A62" s="245"/>
      <c r="B62" s="25"/>
      <c r="C62" s="25"/>
      <c r="D62" s="25"/>
      <c r="E62" s="26"/>
      <c r="F62" s="27"/>
      <c r="G62" s="28"/>
      <c r="H62" s="199"/>
      <c r="I62" s="40"/>
    </row>
    <row r="63" spans="1:16" ht="18" customHeight="1" x14ac:dyDescent="0.2">
      <c r="A63" s="216" t="s">
        <v>120</v>
      </c>
      <c r="B63" s="827" t="s">
        <v>31</v>
      </c>
      <c r="C63" s="828"/>
      <c r="D63" s="828"/>
      <c r="E63" s="828"/>
      <c r="F63" s="828"/>
      <c r="G63" s="828"/>
      <c r="H63" s="828"/>
      <c r="I63" s="829"/>
    </row>
    <row r="64" spans="1:16" ht="18" customHeight="1" x14ac:dyDescent="0.2">
      <c r="A64" s="217" t="s">
        <v>176</v>
      </c>
      <c r="B64" s="814" t="s">
        <v>287</v>
      </c>
      <c r="C64" s="814"/>
      <c r="D64" s="814"/>
      <c r="E64" s="257"/>
      <c r="F64" s="55" t="s">
        <v>35</v>
      </c>
      <c r="G64" s="258"/>
      <c r="H64" s="259">
        <f>ROUND(E64*G64,2)</f>
        <v>0</v>
      </c>
      <c r="I64" s="237">
        <f>IF($G$15=0,0,ROUND(H64/FplkmBS1,3))</f>
        <v>0</v>
      </c>
      <c r="K64" s="318"/>
      <c r="L64" s="317" t="s">
        <v>71</v>
      </c>
      <c r="N64" s="317" t="s">
        <v>71</v>
      </c>
    </row>
    <row r="65" spans="1:15" ht="18" customHeight="1" x14ac:dyDescent="0.2">
      <c r="A65" s="217" t="s">
        <v>177</v>
      </c>
      <c r="B65" s="837" t="s">
        <v>36</v>
      </c>
      <c r="C65" s="838"/>
      <c r="D65" s="839"/>
      <c r="E65" s="257"/>
      <c r="F65" s="55" t="s">
        <v>35</v>
      </c>
      <c r="G65" s="258"/>
      <c r="H65" s="259">
        <f>ROUND(E65*G65,2)</f>
        <v>0</v>
      </c>
      <c r="I65" s="237">
        <f>IF($G$15=0,0,ROUND(H65/FplkmBS1,3))</f>
        <v>0</v>
      </c>
      <c r="K65" s="354" t="s">
        <v>71</v>
      </c>
      <c r="L65" s="346"/>
      <c r="M65" s="342"/>
      <c r="N65" s="317" t="s">
        <v>71</v>
      </c>
    </row>
    <row r="66" spans="1:15" ht="18" customHeight="1" x14ac:dyDescent="0.2">
      <c r="A66" s="217" t="s">
        <v>178</v>
      </c>
      <c r="B66" s="814" t="s">
        <v>23</v>
      </c>
      <c r="C66" s="814"/>
      <c r="D66" s="814"/>
      <c r="E66" s="257"/>
      <c r="F66" s="55" t="s">
        <v>47</v>
      </c>
      <c r="G66" s="258"/>
      <c r="H66" s="259">
        <f>ROUND(E66*G66,2)</f>
        <v>0</v>
      </c>
      <c r="I66" s="237">
        <f>IF($G$15=0,0,ROUND(H66/FplkmBS1,3))</f>
        <v>0</v>
      </c>
      <c r="K66" s="354" t="s">
        <v>71</v>
      </c>
      <c r="L66" s="346"/>
      <c r="M66" s="342"/>
      <c r="N66" s="317" t="s">
        <v>71</v>
      </c>
    </row>
    <row r="67" spans="1:15" ht="18" customHeight="1" x14ac:dyDescent="0.2">
      <c r="A67" s="238"/>
      <c r="B67" s="824" t="s">
        <v>180</v>
      </c>
      <c r="C67" s="825"/>
      <c r="D67" s="825"/>
      <c r="E67" s="825"/>
      <c r="F67" s="825"/>
      <c r="G67" s="826"/>
      <c r="H67" s="239">
        <f>ROUND(SUM(H64,H65,H66),2)</f>
        <v>0</v>
      </c>
      <c r="I67" s="240">
        <f>IF($G$15=0,0,ROUND(H67/FplkmBS1,3))</f>
        <v>0</v>
      </c>
      <c r="K67" s="68"/>
      <c r="L67" s="127"/>
    </row>
    <row r="68" spans="1:15" ht="18" customHeight="1" x14ac:dyDescent="0.2">
      <c r="A68" s="249"/>
      <c r="B68" s="250"/>
      <c r="C68" s="250"/>
      <c r="D68" s="250"/>
      <c r="E68" s="251"/>
      <c r="F68" s="252"/>
      <c r="G68" s="253" t="s">
        <v>182</v>
      </c>
      <c r="H68" s="254">
        <f>H61+H67</f>
        <v>0</v>
      </c>
      <c r="I68" s="255">
        <f>IF(FplkmBS1=0,0,ROUND(H68/FplkmBS1,3))</f>
        <v>0</v>
      </c>
    </row>
    <row r="69" spans="1:15" ht="9.9499999999999993" customHeight="1" x14ac:dyDescent="0.2">
      <c r="A69" s="137"/>
      <c r="B69" s="25"/>
      <c r="C69" s="25"/>
      <c r="D69" s="25"/>
      <c r="E69" s="26"/>
      <c r="F69" s="27"/>
      <c r="G69" s="28"/>
      <c r="H69" s="199"/>
      <c r="I69" s="40"/>
    </row>
    <row r="70" spans="1:15" s="45" customFormat="1" ht="9.9499999999999993" customHeight="1" x14ac:dyDescent="0.2">
      <c r="A70" s="225"/>
      <c r="B70" s="226"/>
      <c r="C70" s="226"/>
      <c r="D70" s="226"/>
      <c r="E70" s="227"/>
      <c r="F70" s="228"/>
      <c r="G70" s="229"/>
      <c r="H70" s="247"/>
      <c r="I70" s="52"/>
      <c r="K70" s="66"/>
      <c r="L70" s="66"/>
    </row>
    <row r="71" spans="1:15" ht="18" customHeight="1" x14ac:dyDescent="0.2">
      <c r="A71" s="224" t="s">
        <v>8</v>
      </c>
      <c r="B71" s="693" t="s">
        <v>41</v>
      </c>
      <c r="C71" s="693"/>
      <c r="D71" s="693"/>
      <c r="E71" s="230"/>
      <c r="F71" s="231"/>
      <c r="G71" s="232"/>
      <c r="H71" s="256"/>
      <c r="I71" s="232"/>
      <c r="J71" s="233"/>
      <c r="K71" s="234"/>
      <c r="L71" s="234"/>
      <c r="M71" s="234"/>
      <c r="N71" s="234"/>
    </row>
    <row r="72" spans="1:15" ht="9.9499999999999993" customHeight="1" x14ac:dyDescent="0.2">
      <c r="A72" s="225" t="s">
        <v>0</v>
      </c>
      <c r="B72" s="226"/>
      <c r="C72" s="226"/>
      <c r="D72" s="226"/>
      <c r="E72" s="227"/>
      <c r="F72" s="228"/>
      <c r="G72" s="229"/>
      <c r="H72" s="247"/>
      <c r="I72" s="52"/>
    </row>
    <row r="73" spans="1:15" ht="18" customHeight="1" x14ac:dyDescent="0.2">
      <c r="A73" s="216" t="s">
        <v>8</v>
      </c>
      <c r="B73" s="827" t="s">
        <v>41</v>
      </c>
      <c r="C73" s="828"/>
      <c r="D73" s="828"/>
      <c r="E73" s="828"/>
      <c r="F73" s="828"/>
      <c r="G73" s="828"/>
      <c r="H73" s="828"/>
      <c r="I73" s="829"/>
      <c r="K73" s="80"/>
    </row>
    <row r="74" spans="1:15" ht="18" customHeight="1" x14ac:dyDescent="0.2">
      <c r="A74" s="217" t="s">
        <v>121</v>
      </c>
      <c r="B74" s="223" t="s">
        <v>4</v>
      </c>
      <c r="C74" s="863"/>
      <c r="D74" s="864"/>
      <c r="E74" s="864"/>
      <c r="F74" s="864"/>
      <c r="G74" s="865"/>
      <c r="H74" s="259">
        <f>SUM(H75:H76)</f>
        <v>0</v>
      </c>
      <c r="I74" s="237">
        <f>IF($G$15=0,0,ROUND(H74/FplkmBS1,3))</f>
        <v>0</v>
      </c>
      <c r="K74" s="128"/>
    </row>
    <row r="75" spans="1:15" ht="18" customHeight="1" x14ac:dyDescent="0.2">
      <c r="A75" s="262" t="s">
        <v>122</v>
      </c>
      <c r="B75" s="206" t="s">
        <v>33</v>
      </c>
      <c r="C75" s="206" t="s">
        <v>264</v>
      </c>
      <c r="D75" s="308" t="s">
        <v>257</v>
      </c>
      <c r="E75" s="258"/>
      <c r="F75" s="263" t="s">
        <v>265</v>
      </c>
      <c r="G75" s="360"/>
      <c r="H75" s="259">
        <f t="shared" ref="H75:H80" si="3">ROUND(E75*G75,2)</f>
        <v>0</v>
      </c>
      <c r="I75" s="237">
        <f t="shared" ref="I75:I80" si="4">IF($G$15=0,0,ROUND(H75/FplkmBS1,3))</f>
        <v>0</v>
      </c>
      <c r="K75" s="318"/>
      <c r="L75" s="320" t="s">
        <v>71</v>
      </c>
      <c r="M75" s="307"/>
      <c r="N75" s="318" t="s">
        <v>71</v>
      </c>
    </row>
    <row r="76" spans="1:15" ht="18" customHeight="1" x14ac:dyDescent="0.2">
      <c r="A76" s="262" t="s">
        <v>123</v>
      </c>
      <c r="B76" s="206" t="s">
        <v>42</v>
      </c>
      <c r="C76" s="206" t="s">
        <v>264</v>
      </c>
      <c r="D76" s="308" t="s">
        <v>257</v>
      </c>
      <c r="E76" s="58"/>
      <c r="F76" s="263" t="s">
        <v>265</v>
      </c>
      <c r="G76" s="360"/>
      <c r="H76" s="259">
        <f t="shared" si="3"/>
        <v>0</v>
      </c>
      <c r="I76" s="237">
        <f t="shared" si="4"/>
        <v>0</v>
      </c>
      <c r="K76" s="317"/>
      <c r="L76" s="320" t="s">
        <v>71</v>
      </c>
      <c r="M76" s="307"/>
      <c r="N76" s="318" t="s">
        <v>71</v>
      </c>
      <c r="O76" s="19"/>
    </row>
    <row r="77" spans="1:15" ht="18" customHeight="1" x14ac:dyDescent="0.2">
      <c r="A77" s="217" t="s">
        <v>124</v>
      </c>
      <c r="B77" s="248" t="s">
        <v>237</v>
      </c>
      <c r="C77" s="248" t="s">
        <v>264</v>
      </c>
      <c r="D77" s="308" t="s">
        <v>257</v>
      </c>
      <c r="E77" s="58"/>
      <c r="F77" s="55" t="s">
        <v>265</v>
      </c>
      <c r="G77" s="360"/>
      <c r="H77" s="259">
        <f t="shared" si="3"/>
        <v>0</v>
      </c>
      <c r="I77" s="237">
        <f t="shared" si="4"/>
        <v>0</v>
      </c>
      <c r="K77" s="317" t="s">
        <v>71</v>
      </c>
      <c r="L77" s="320"/>
      <c r="M77" s="307"/>
      <c r="N77" s="317" t="s">
        <v>71</v>
      </c>
      <c r="O77" s="342"/>
    </row>
    <row r="78" spans="1:15" ht="18" customHeight="1" x14ac:dyDescent="0.2">
      <c r="A78" s="217" t="s">
        <v>238</v>
      </c>
      <c r="B78" s="248" t="s">
        <v>280</v>
      </c>
      <c r="C78" s="248" t="s">
        <v>264</v>
      </c>
      <c r="D78" s="308" t="s">
        <v>257</v>
      </c>
      <c r="E78" s="58"/>
      <c r="F78" s="55" t="s">
        <v>265</v>
      </c>
      <c r="G78" s="360"/>
      <c r="H78" s="259">
        <f t="shared" si="3"/>
        <v>0</v>
      </c>
      <c r="I78" s="237">
        <f t="shared" si="4"/>
        <v>0</v>
      </c>
      <c r="K78" s="317" t="s">
        <v>71</v>
      </c>
      <c r="L78" s="347"/>
      <c r="M78" s="342"/>
      <c r="N78" s="317" t="s">
        <v>71</v>
      </c>
    </row>
    <row r="79" spans="1:15" ht="24" customHeight="1" x14ac:dyDescent="0.2">
      <c r="A79" s="217" t="s">
        <v>245</v>
      </c>
      <c r="B79" s="684" t="s">
        <v>279</v>
      </c>
      <c r="C79" s="53"/>
      <c r="D79" s="53"/>
      <c r="E79" s="58"/>
      <c r="F79" s="55" t="s">
        <v>355</v>
      </c>
      <c r="G79" s="360"/>
      <c r="H79" s="259">
        <f t="shared" si="3"/>
        <v>0</v>
      </c>
      <c r="I79" s="237">
        <f>IF($G$15=0,0,ROUND(H79/FplkmBS1,3))</f>
        <v>0</v>
      </c>
      <c r="K79" s="317"/>
      <c r="L79" s="321" t="s">
        <v>71</v>
      </c>
      <c r="M79" s="307"/>
      <c r="N79" s="317" t="s">
        <v>71</v>
      </c>
    </row>
    <row r="80" spans="1:15" ht="24.75" customHeight="1" x14ac:dyDescent="0.2">
      <c r="A80" s="217" t="s">
        <v>304</v>
      </c>
      <c r="B80" s="696" t="s">
        <v>239</v>
      </c>
      <c r="C80" s="248" t="s">
        <v>264</v>
      </c>
      <c r="D80" s="308" t="s">
        <v>257</v>
      </c>
      <c r="E80" s="59"/>
      <c r="F80" s="55" t="s">
        <v>265</v>
      </c>
      <c r="G80" s="361"/>
      <c r="H80" s="259">
        <f t="shared" si="3"/>
        <v>0</v>
      </c>
      <c r="I80" s="237">
        <f t="shared" si="4"/>
        <v>0</v>
      </c>
      <c r="K80" s="317" t="s">
        <v>71</v>
      </c>
      <c r="L80" s="321"/>
      <c r="M80" s="307"/>
      <c r="N80" s="317" t="s">
        <v>71</v>
      </c>
      <c r="O80" s="342"/>
    </row>
    <row r="81" spans="1:15" s="19" customFormat="1" ht="18" customHeight="1" x14ac:dyDescent="0.2">
      <c r="A81" s="238"/>
      <c r="B81" s="824" t="s">
        <v>181</v>
      </c>
      <c r="C81" s="825"/>
      <c r="D81" s="825"/>
      <c r="E81" s="825"/>
      <c r="F81" s="825"/>
      <c r="G81" s="826"/>
      <c r="H81" s="239">
        <f>ROUND(SUM(H74,H77,H78,H79,H80),2)</f>
        <v>0</v>
      </c>
      <c r="I81" s="240">
        <f>IF($G$15=0,0,ROUND(H81/FplkmBS1,3))</f>
        <v>0</v>
      </c>
      <c r="K81" s="42"/>
      <c r="L81" s="42"/>
      <c r="O81" s="341"/>
    </row>
    <row r="82" spans="1:15" ht="18" customHeight="1" x14ac:dyDescent="0.2">
      <c r="A82" s="249"/>
      <c r="B82" s="250"/>
      <c r="C82" s="250"/>
      <c r="D82" s="250"/>
      <c r="E82" s="251"/>
      <c r="F82" s="252"/>
      <c r="G82" s="253" t="s">
        <v>181</v>
      </c>
      <c r="H82" s="254">
        <f>H81</f>
        <v>0</v>
      </c>
      <c r="I82" s="255">
        <f>IF(FplkmBS1=0,0,ROUND(H82/FplkmBS1,3))</f>
        <v>0</v>
      </c>
    </row>
    <row r="83" spans="1:15" ht="15" customHeight="1" x14ac:dyDescent="0.2">
      <c r="A83" s="137"/>
      <c r="B83" s="25"/>
      <c r="C83" s="25"/>
      <c r="D83" s="25"/>
      <c r="E83" s="26"/>
      <c r="F83" s="27"/>
      <c r="G83" s="28"/>
      <c r="H83" s="199"/>
      <c r="I83" s="40"/>
      <c r="K83" s="853" t="s">
        <v>261</v>
      </c>
      <c r="L83" s="853"/>
    </row>
    <row r="84" spans="1:15" ht="36" customHeight="1" x14ac:dyDescent="0.2">
      <c r="A84" s="235" t="s">
        <v>2</v>
      </c>
      <c r="B84" s="830" t="s">
        <v>3</v>
      </c>
      <c r="C84" s="831"/>
      <c r="D84" s="832"/>
      <c r="E84" s="697" t="s">
        <v>18</v>
      </c>
      <c r="F84" s="697" t="s">
        <v>1</v>
      </c>
      <c r="G84" s="697" t="s">
        <v>29</v>
      </c>
      <c r="H84" s="260" t="s">
        <v>30</v>
      </c>
      <c r="I84" s="697" t="s">
        <v>69</v>
      </c>
      <c r="K84" s="697" t="s">
        <v>262</v>
      </c>
      <c r="L84" s="697" t="s">
        <v>263</v>
      </c>
      <c r="N84" s="170" t="s">
        <v>322</v>
      </c>
    </row>
    <row r="85" spans="1:15" ht="9.9499999999999993" customHeight="1" x14ac:dyDescent="0.2">
      <c r="A85" s="35"/>
      <c r="B85" s="34"/>
      <c r="C85" s="34"/>
      <c r="D85" s="34"/>
      <c r="E85" s="36"/>
      <c r="F85" s="37"/>
      <c r="G85" s="38"/>
      <c r="H85" s="200"/>
      <c r="I85" s="40"/>
    </row>
    <row r="86" spans="1:15" ht="18" customHeight="1" x14ac:dyDescent="0.2">
      <c r="A86" s="224" t="s">
        <v>74</v>
      </c>
      <c r="B86" s="693" t="s">
        <v>105</v>
      </c>
      <c r="C86" s="693"/>
      <c r="D86" s="693"/>
      <c r="E86" s="230"/>
      <c r="F86" s="231"/>
      <c r="G86" s="232"/>
      <c r="H86" s="256"/>
      <c r="I86" s="232"/>
      <c r="J86" s="233"/>
      <c r="K86" s="234"/>
      <c r="L86" s="234"/>
      <c r="M86" s="234"/>
      <c r="N86" s="234"/>
    </row>
    <row r="87" spans="1:15" ht="9.9499999999999993" customHeight="1" x14ac:dyDescent="0.2">
      <c r="A87" s="225" t="s">
        <v>0</v>
      </c>
      <c r="B87" s="226"/>
      <c r="C87" s="226"/>
      <c r="D87" s="226"/>
      <c r="E87" s="227"/>
      <c r="F87" s="228"/>
      <c r="G87" s="229"/>
      <c r="H87" s="247"/>
      <c r="I87" s="52"/>
    </row>
    <row r="88" spans="1:15" ht="18" customHeight="1" x14ac:dyDescent="0.2">
      <c r="A88" s="216" t="s">
        <v>106</v>
      </c>
      <c r="B88" s="827" t="s">
        <v>44</v>
      </c>
      <c r="C88" s="828"/>
      <c r="D88" s="828"/>
      <c r="E88" s="828"/>
      <c r="F88" s="828"/>
      <c r="G88" s="828"/>
      <c r="H88" s="828"/>
      <c r="I88" s="829"/>
    </row>
    <row r="89" spans="1:15" ht="18" customHeight="1" x14ac:dyDescent="0.2">
      <c r="A89" s="265" t="s">
        <v>107</v>
      </c>
      <c r="B89" s="683" t="s">
        <v>223</v>
      </c>
      <c r="C89" s="248" t="s">
        <v>264</v>
      </c>
      <c r="D89" s="308" t="s">
        <v>257</v>
      </c>
      <c r="E89" s="258"/>
      <c r="F89" s="55" t="s">
        <v>265</v>
      </c>
      <c r="G89" s="360"/>
      <c r="H89" s="264">
        <f>ROUND(E89*G89,2)</f>
        <v>0</v>
      </c>
      <c r="I89" s="237">
        <f t="shared" ref="I89:I97" si="5">IF($G$15=0,0,ROUND(H89/FplkmBS1,3))</f>
        <v>0</v>
      </c>
      <c r="K89" s="318" t="s">
        <v>71</v>
      </c>
      <c r="L89" s="318"/>
      <c r="M89" s="307"/>
      <c r="N89" s="317" t="s">
        <v>71</v>
      </c>
      <c r="O89" s="342"/>
    </row>
    <row r="90" spans="1:15" ht="18" customHeight="1" x14ac:dyDescent="0.2">
      <c r="A90" s="265" t="s">
        <v>108</v>
      </c>
      <c r="B90" s="837" t="s">
        <v>224</v>
      </c>
      <c r="C90" s="838"/>
      <c r="D90" s="839"/>
      <c r="E90" s="48"/>
      <c r="F90" s="48"/>
      <c r="G90" s="48"/>
      <c r="H90" s="266"/>
      <c r="I90" s="237">
        <f t="shared" si="5"/>
        <v>0</v>
      </c>
      <c r="K90" s="318" t="s">
        <v>71</v>
      </c>
      <c r="L90" s="318"/>
      <c r="N90" s="328"/>
    </row>
    <row r="91" spans="1:15" ht="18" customHeight="1" x14ac:dyDescent="0.2">
      <c r="A91" s="265" t="s">
        <v>110</v>
      </c>
      <c r="B91" s="837" t="s">
        <v>225</v>
      </c>
      <c r="C91" s="838"/>
      <c r="D91" s="839"/>
      <c r="E91" s="48"/>
      <c r="F91" s="48"/>
      <c r="G91" s="48"/>
      <c r="H91" s="266"/>
      <c r="I91" s="237">
        <f t="shared" si="5"/>
        <v>0</v>
      </c>
      <c r="K91" s="318" t="s">
        <v>71</v>
      </c>
      <c r="L91" s="318"/>
      <c r="N91" s="328"/>
    </row>
    <row r="92" spans="1:15" ht="18" customHeight="1" x14ac:dyDescent="0.2">
      <c r="A92" s="265" t="s">
        <v>270</v>
      </c>
      <c r="B92" s="837" t="s">
        <v>226</v>
      </c>
      <c r="C92" s="838"/>
      <c r="D92" s="839"/>
      <c r="E92" s="48"/>
      <c r="F92" s="48"/>
      <c r="G92" s="48"/>
      <c r="H92" s="266"/>
      <c r="I92" s="237">
        <f t="shared" si="5"/>
        <v>0</v>
      </c>
      <c r="K92" s="318" t="s">
        <v>71</v>
      </c>
      <c r="L92" s="318"/>
      <c r="N92" s="328"/>
    </row>
    <row r="93" spans="1:15" ht="18" customHeight="1" x14ac:dyDescent="0.2">
      <c r="A93" s="265" t="s">
        <v>283</v>
      </c>
      <c r="B93" s="814" t="s">
        <v>310</v>
      </c>
      <c r="C93" s="814"/>
      <c r="D93" s="814"/>
      <c r="E93" s="48"/>
      <c r="F93" s="48"/>
      <c r="G93" s="48"/>
      <c r="H93" s="266"/>
      <c r="I93" s="237">
        <f t="shared" si="5"/>
        <v>0</v>
      </c>
      <c r="K93" s="318" t="s">
        <v>71</v>
      </c>
      <c r="L93" s="318"/>
      <c r="N93" s="328"/>
    </row>
    <row r="94" spans="1:15" ht="18" customHeight="1" x14ac:dyDescent="0.2">
      <c r="A94" s="265" t="s">
        <v>284</v>
      </c>
      <c r="B94" s="837" t="s">
        <v>52</v>
      </c>
      <c r="C94" s="838"/>
      <c r="D94" s="839"/>
      <c r="E94" s="48"/>
      <c r="F94" s="48"/>
      <c r="G94" s="48"/>
      <c r="H94" s="266"/>
      <c r="I94" s="237">
        <f t="shared" si="5"/>
        <v>0</v>
      </c>
      <c r="K94" s="318" t="s">
        <v>71</v>
      </c>
      <c r="L94" s="318"/>
      <c r="N94" s="328"/>
    </row>
    <row r="95" spans="1:15" ht="18" customHeight="1" x14ac:dyDescent="0.2">
      <c r="A95" s="265" t="s">
        <v>285</v>
      </c>
      <c r="B95" s="814" t="s">
        <v>231</v>
      </c>
      <c r="C95" s="814"/>
      <c r="D95" s="814"/>
      <c r="E95" s="48"/>
      <c r="F95" s="48"/>
      <c r="G95" s="48"/>
      <c r="H95" s="266"/>
      <c r="I95" s="237">
        <f t="shared" si="5"/>
        <v>0</v>
      </c>
      <c r="K95" s="318" t="s">
        <v>71</v>
      </c>
      <c r="L95" s="318"/>
      <c r="N95" s="328"/>
    </row>
    <row r="96" spans="1:15" s="793" customFormat="1" ht="18" customHeight="1" x14ac:dyDescent="0.2">
      <c r="A96" s="787" t="s">
        <v>588</v>
      </c>
      <c r="B96" s="788" t="s">
        <v>589</v>
      </c>
      <c r="C96" s="789"/>
      <c r="D96" s="789"/>
      <c r="E96" s="797"/>
      <c r="F96" s="797"/>
      <c r="G96" s="798"/>
      <c r="H96" s="266"/>
      <c r="I96" s="792">
        <f>IF($G$15=0,0,ROUND(H96/FplkmBS1,3))</f>
        <v>0</v>
      </c>
      <c r="K96" s="794" t="s">
        <v>71</v>
      </c>
      <c r="L96" s="794"/>
      <c r="N96" s="796"/>
    </row>
    <row r="97" spans="1:15" ht="18" customHeight="1" x14ac:dyDescent="0.2">
      <c r="A97" s="238"/>
      <c r="B97" s="824" t="s">
        <v>184</v>
      </c>
      <c r="C97" s="825"/>
      <c r="D97" s="825"/>
      <c r="E97" s="825"/>
      <c r="F97" s="825"/>
      <c r="G97" s="826"/>
      <c r="H97" s="239">
        <f>ROUND(SUM(H89:H96),2)</f>
        <v>0</v>
      </c>
      <c r="I97" s="240">
        <f t="shared" si="5"/>
        <v>0</v>
      </c>
    </row>
    <row r="98" spans="1:15" s="19" customFormat="1" ht="9.9499999999999993" customHeight="1" x14ac:dyDescent="0.2">
      <c r="A98" s="30"/>
      <c r="B98" s="30"/>
      <c r="C98" s="30"/>
      <c r="D98" s="30"/>
      <c r="H98" s="201"/>
      <c r="K98" s="42"/>
      <c r="L98" s="42"/>
    </row>
    <row r="99" spans="1:15" ht="18" customHeight="1" x14ac:dyDescent="0.2">
      <c r="A99" s="216" t="s">
        <v>125</v>
      </c>
      <c r="B99" s="827" t="s">
        <v>34</v>
      </c>
      <c r="C99" s="828"/>
      <c r="D99" s="828"/>
      <c r="E99" s="828"/>
      <c r="F99" s="828"/>
      <c r="G99" s="828"/>
      <c r="H99" s="828"/>
      <c r="I99" s="829"/>
    </row>
    <row r="100" spans="1:15" ht="18" customHeight="1" x14ac:dyDescent="0.2">
      <c r="A100" s="265" t="s">
        <v>126</v>
      </c>
      <c r="B100" s="852" t="s">
        <v>317</v>
      </c>
      <c r="C100" s="852"/>
      <c r="D100" s="852"/>
      <c r="E100" s="862" t="s">
        <v>68</v>
      </c>
      <c r="F100" s="862"/>
      <c r="G100" s="862"/>
      <c r="H100" s="735">
        <v>196000</v>
      </c>
      <c r="I100" s="237">
        <f t="shared" ref="I100:I106" si="6">IF($G$15=0,0,ROUND(H100/FplkmBS1,3))</f>
        <v>4.2999999999999997E-2</v>
      </c>
      <c r="K100" s="318" t="s">
        <v>71</v>
      </c>
      <c r="L100" s="320"/>
      <c r="N100" s="328"/>
      <c r="O100" s="342" t="s">
        <v>496</v>
      </c>
    </row>
    <row r="101" spans="1:15" ht="18" customHeight="1" x14ac:dyDescent="0.2">
      <c r="A101" s="265" t="s">
        <v>228</v>
      </c>
      <c r="B101" s="833" t="s">
        <v>232</v>
      </c>
      <c r="C101" s="834"/>
      <c r="D101" s="835"/>
      <c r="E101" s="53"/>
      <c r="F101" s="53"/>
      <c r="G101" s="53"/>
      <c r="H101" s="198"/>
      <c r="I101" s="237">
        <f t="shared" si="6"/>
        <v>0</v>
      </c>
      <c r="K101" s="318" t="s">
        <v>71</v>
      </c>
      <c r="L101" s="320"/>
      <c r="N101" s="328"/>
    </row>
    <row r="102" spans="1:15" ht="18" customHeight="1" x14ac:dyDescent="0.2">
      <c r="A102" s="265" t="s">
        <v>127</v>
      </c>
      <c r="B102" s="833" t="s">
        <v>66</v>
      </c>
      <c r="C102" s="834"/>
      <c r="D102" s="835"/>
      <c r="E102" s="53"/>
      <c r="F102" s="53"/>
      <c r="G102" s="53"/>
      <c r="H102" s="198"/>
      <c r="I102" s="237">
        <f t="shared" si="6"/>
        <v>0</v>
      </c>
      <c r="K102" s="318" t="s">
        <v>71</v>
      </c>
      <c r="L102" s="320"/>
      <c r="M102" s="69"/>
      <c r="N102" s="328"/>
    </row>
    <row r="103" spans="1:15" ht="21" customHeight="1" x14ac:dyDescent="0.2">
      <c r="A103" s="265" t="s">
        <v>229</v>
      </c>
      <c r="B103" s="833" t="s">
        <v>269</v>
      </c>
      <c r="C103" s="834"/>
      <c r="D103" s="835"/>
      <c r="E103" s="53"/>
      <c r="F103" s="53"/>
      <c r="G103" s="53"/>
      <c r="H103" s="198"/>
      <c r="I103" s="237">
        <f t="shared" si="6"/>
        <v>0</v>
      </c>
      <c r="K103" s="318" t="s">
        <v>71</v>
      </c>
      <c r="L103" s="320"/>
      <c r="M103" s="69"/>
      <c r="N103" s="328"/>
    </row>
    <row r="104" spans="1:15" ht="18" customHeight="1" x14ac:dyDescent="0.2">
      <c r="A104" s="265" t="s">
        <v>227</v>
      </c>
      <c r="B104" s="833" t="s">
        <v>323</v>
      </c>
      <c r="C104" s="834"/>
      <c r="D104" s="835"/>
      <c r="E104" s="53"/>
      <c r="F104" s="53"/>
      <c r="G104" s="53"/>
      <c r="H104" s="198"/>
      <c r="I104" s="237">
        <f t="shared" si="6"/>
        <v>0</v>
      </c>
      <c r="K104" s="318" t="s">
        <v>71</v>
      </c>
      <c r="L104" s="320"/>
      <c r="M104" s="69"/>
      <c r="N104" s="328"/>
    </row>
    <row r="105" spans="1:15" ht="18" customHeight="1" x14ac:dyDescent="0.2">
      <c r="A105" s="265" t="s">
        <v>230</v>
      </c>
      <c r="B105" s="833" t="s">
        <v>56</v>
      </c>
      <c r="C105" s="834"/>
      <c r="D105" s="835"/>
      <c r="E105" s="53"/>
      <c r="F105" s="53"/>
      <c r="G105" s="53"/>
      <c r="H105" s="198"/>
      <c r="I105" s="237">
        <f t="shared" si="6"/>
        <v>0</v>
      </c>
      <c r="K105" s="318" t="s">
        <v>71</v>
      </c>
      <c r="L105" s="320"/>
      <c r="M105" s="69"/>
      <c r="N105" s="328"/>
    </row>
    <row r="106" spans="1:15" ht="18" customHeight="1" x14ac:dyDescent="0.2">
      <c r="A106" s="238"/>
      <c r="B106" s="824" t="s">
        <v>185</v>
      </c>
      <c r="C106" s="825"/>
      <c r="D106" s="825"/>
      <c r="E106" s="825"/>
      <c r="F106" s="825"/>
      <c r="G106" s="826"/>
      <c r="H106" s="239">
        <f>ROUND(SUM(H100:H105),2)</f>
        <v>196000</v>
      </c>
      <c r="I106" s="240">
        <f t="shared" si="6"/>
        <v>4.2999999999999997E-2</v>
      </c>
      <c r="O106" s="43" t="s">
        <v>309</v>
      </c>
    </row>
    <row r="107" spans="1:15" s="45" customFormat="1" ht="9.9499999999999993" customHeight="1" x14ac:dyDescent="0.2">
      <c r="A107" s="225" t="s">
        <v>0</v>
      </c>
      <c r="B107" s="226"/>
      <c r="C107" s="226"/>
      <c r="D107" s="226"/>
      <c r="E107" s="227"/>
      <c r="F107" s="228"/>
      <c r="G107" s="229"/>
      <c r="H107" s="247"/>
      <c r="I107" s="52"/>
      <c r="K107" s="66"/>
      <c r="L107" s="66"/>
    </row>
    <row r="108" spans="1:15" ht="18" customHeight="1" x14ac:dyDescent="0.2">
      <c r="A108" s="216" t="s">
        <v>128</v>
      </c>
      <c r="B108" s="827" t="s">
        <v>45</v>
      </c>
      <c r="C108" s="828"/>
      <c r="D108" s="828"/>
      <c r="E108" s="828"/>
      <c r="F108" s="828"/>
      <c r="G108" s="828"/>
      <c r="H108" s="828"/>
      <c r="I108" s="829"/>
    </row>
    <row r="109" spans="1:15" ht="18" customHeight="1" x14ac:dyDescent="0.2">
      <c r="A109" s="265" t="s">
        <v>129</v>
      </c>
      <c r="B109" s="833" t="s">
        <v>64</v>
      </c>
      <c r="C109" s="834"/>
      <c r="D109" s="835"/>
      <c r="E109" s="48"/>
      <c r="F109" s="48"/>
      <c r="G109" s="48"/>
      <c r="H109" s="266"/>
      <c r="I109" s="237">
        <f>IF($G$15=0,0,ROUND(H109/FplkmBS1,3))</f>
        <v>0</v>
      </c>
      <c r="K109" s="318"/>
      <c r="L109" s="318" t="s">
        <v>71</v>
      </c>
      <c r="N109" s="328"/>
    </row>
    <row r="110" spans="1:15" ht="18" customHeight="1" x14ac:dyDescent="0.2">
      <c r="A110" s="265" t="s">
        <v>130</v>
      </c>
      <c r="B110" s="833" t="s">
        <v>65</v>
      </c>
      <c r="C110" s="834"/>
      <c r="D110" s="835"/>
      <c r="E110" s="48"/>
      <c r="F110" s="48"/>
      <c r="G110" s="48"/>
      <c r="H110" s="266"/>
      <c r="I110" s="237">
        <f>IF($G$15=0,0,ROUND(H110/FplkmBS1,3))</f>
        <v>0</v>
      </c>
      <c r="K110" s="318"/>
      <c r="L110" s="318" t="s">
        <v>71</v>
      </c>
      <c r="N110" s="328"/>
    </row>
    <row r="111" spans="1:15" ht="18" customHeight="1" x14ac:dyDescent="0.2">
      <c r="A111" s="265" t="s">
        <v>131</v>
      </c>
      <c r="B111" s="814" t="s">
        <v>57</v>
      </c>
      <c r="C111" s="814"/>
      <c r="D111" s="814"/>
      <c r="E111" s="48"/>
      <c r="F111" s="48"/>
      <c r="G111" s="48"/>
      <c r="H111" s="266"/>
      <c r="I111" s="237">
        <f>IF($G$15=0,0,ROUND(H111/FplkmBS1,3))</f>
        <v>0</v>
      </c>
      <c r="K111" s="318" t="s">
        <v>71</v>
      </c>
      <c r="L111" s="318"/>
      <c r="N111" s="328"/>
    </row>
    <row r="112" spans="1:15" ht="20.100000000000001" customHeight="1" x14ac:dyDescent="0.2">
      <c r="A112" s="238"/>
      <c r="B112" s="824" t="s">
        <v>186</v>
      </c>
      <c r="C112" s="825"/>
      <c r="D112" s="825"/>
      <c r="E112" s="825"/>
      <c r="F112" s="825"/>
      <c r="G112" s="826"/>
      <c r="H112" s="239">
        <f>ROUND(SUM(H109:H111),2)</f>
        <v>0</v>
      </c>
      <c r="I112" s="240">
        <f>IF($G$15=0,0,ROUND(H112/FplkmBS1,3))</f>
        <v>0</v>
      </c>
    </row>
    <row r="113" spans="1:14" ht="20.100000000000001" customHeight="1" x14ac:dyDescent="0.2">
      <c r="A113" s="249"/>
      <c r="B113" s="250"/>
      <c r="C113" s="250"/>
      <c r="D113" s="250"/>
      <c r="E113" s="251"/>
      <c r="F113" s="252"/>
      <c r="G113" s="253" t="s">
        <v>183</v>
      </c>
      <c r="H113" s="254">
        <f>H97+H106+H112</f>
        <v>196000</v>
      </c>
      <c r="I113" s="255">
        <f>IF(FplkmBS1=0,0,ROUND(H113/FplkmBS1,3))</f>
        <v>4.2999999999999997E-2</v>
      </c>
    </row>
    <row r="114" spans="1:14" ht="15" customHeight="1" x14ac:dyDescent="0.2">
      <c r="A114" s="137"/>
      <c r="B114" s="25"/>
      <c r="C114" s="25"/>
      <c r="D114" s="25"/>
      <c r="E114" s="26"/>
      <c r="F114" s="27"/>
      <c r="G114" s="28"/>
      <c r="H114" s="199"/>
      <c r="I114" s="40"/>
      <c r="K114" s="853" t="s">
        <v>261</v>
      </c>
      <c r="L114" s="853"/>
    </row>
    <row r="115" spans="1:14" ht="36" customHeight="1" x14ac:dyDescent="0.2">
      <c r="A115" s="235" t="s">
        <v>2</v>
      </c>
      <c r="B115" s="830" t="s">
        <v>3</v>
      </c>
      <c r="C115" s="831"/>
      <c r="D115" s="832"/>
      <c r="E115" s="697" t="s">
        <v>18</v>
      </c>
      <c r="F115" s="697" t="s">
        <v>1</v>
      </c>
      <c r="G115" s="697" t="s">
        <v>29</v>
      </c>
      <c r="H115" s="260" t="s">
        <v>30</v>
      </c>
      <c r="I115" s="697" t="s">
        <v>69</v>
      </c>
      <c r="K115" s="697" t="s">
        <v>262</v>
      </c>
      <c r="L115" s="697" t="s">
        <v>263</v>
      </c>
      <c r="N115" s="170" t="s">
        <v>322</v>
      </c>
    </row>
    <row r="116" spans="1:14" s="45" customFormat="1" ht="9.9499999999999993" customHeight="1" x14ac:dyDescent="0.2">
      <c r="A116" s="225"/>
      <c r="B116" s="226"/>
      <c r="C116" s="226"/>
      <c r="D116" s="226"/>
      <c r="E116" s="227"/>
      <c r="F116" s="228"/>
      <c r="G116" s="229"/>
      <c r="H116" s="247"/>
      <c r="I116" s="52"/>
      <c r="K116" s="66"/>
      <c r="L116" s="66"/>
    </row>
    <row r="117" spans="1:14" ht="18" customHeight="1" x14ac:dyDescent="0.2">
      <c r="A117" s="224" t="s">
        <v>75</v>
      </c>
      <c r="B117" s="693" t="s">
        <v>19</v>
      </c>
      <c r="C117" s="693"/>
      <c r="D117" s="693"/>
      <c r="E117" s="230"/>
      <c r="F117" s="231"/>
      <c r="G117" s="232"/>
      <c r="H117" s="256"/>
      <c r="I117" s="232"/>
      <c r="J117" s="233"/>
      <c r="K117" s="234"/>
      <c r="L117" s="234"/>
      <c r="M117" s="234"/>
      <c r="N117" s="234"/>
    </row>
    <row r="118" spans="1:14" ht="9" customHeight="1" x14ac:dyDescent="0.2">
      <c r="A118" s="225" t="s">
        <v>0</v>
      </c>
      <c r="B118" s="226"/>
      <c r="C118" s="226"/>
      <c r="D118" s="226"/>
      <c r="E118" s="227"/>
      <c r="F118" s="228"/>
      <c r="G118" s="229"/>
      <c r="H118" s="247"/>
      <c r="I118" s="52"/>
    </row>
    <row r="119" spans="1:14" ht="18" customHeight="1" x14ac:dyDescent="0.2">
      <c r="A119" s="216" t="s">
        <v>76</v>
      </c>
      <c r="B119" s="827" t="s">
        <v>19</v>
      </c>
      <c r="C119" s="828"/>
      <c r="D119" s="828"/>
      <c r="E119" s="828"/>
      <c r="F119" s="828"/>
      <c r="G119" s="828"/>
      <c r="H119" s="828"/>
      <c r="I119" s="829"/>
    </row>
    <row r="120" spans="1:14" ht="18" customHeight="1" x14ac:dyDescent="0.2">
      <c r="A120" s="265" t="s">
        <v>77</v>
      </c>
      <c r="B120" s="837" t="s">
        <v>49</v>
      </c>
      <c r="C120" s="838"/>
      <c r="D120" s="839"/>
      <c r="E120" s="267"/>
      <c r="F120" s="55" t="s">
        <v>51</v>
      </c>
      <c r="G120" s="607"/>
      <c r="H120" s="259">
        <f>ROUND(E120*G120,2)</f>
        <v>0</v>
      </c>
      <c r="I120" s="237">
        <f t="shared" ref="I120:I124" si="7">IF($G$15=0,0,ROUND(H120/FplkmBS1,3))</f>
        <v>0</v>
      </c>
      <c r="K120" s="318" t="s">
        <v>71</v>
      </c>
      <c r="L120" s="318"/>
      <c r="N120" s="328"/>
    </row>
    <row r="121" spans="1:14" ht="18" customHeight="1" x14ac:dyDescent="0.2">
      <c r="A121" s="265" t="s">
        <v>78</v>
      </c>
      <c r="B121" s="833" t="s">
        <v>70</v>
      </c>
      <c r="C121" s="834"/>
      <c r="D121" s="835"/>
      <c r="E121" s="53"/>
      <c r="F121" s="53"/>
      <c r="G121" s="53"/>
      <c r="H121" s="198"/>
      <c r="I121" s="237">
        <f t="shared" si="7"/>
        <v>0</v>
      </c>
      <c r="K121" s="318" t="s">
        <v>71</v>
      </c>
      <c r="L121" s="318"/>
      <c r="N121" s="328"/>
    </row>
    <row r="122" spans="1:14" ht="18" customHeight="1" x14ac:dyDescent="0.2">
      <c r="A122" s="265" t="s">
        <v>79</v>
      </c>
      <c r="B122" s="833" t="s">
        <v>370</v>
      </c>
      <c r="C122" s="834"/>
      <c r="D122" s="835"/>
      <c r="E122" s="53"/>
      <c r="F122" s="53"/>
      <c r="G122" s="53"/>
      <c r="H122" s="198"/>
      <c r="I122" s="237">
        <f t="shared" ref="I122" si="8">IF($G$15=0,0,ROUND(H122/FplkmBS1,3))</f>
        <v>0</v>
      </c>
      <c r="J122" s="698"/>
      <c r="K122" s="318" t="s">
        <v>71</v>
      </c>
      <c r="L122" s="318"/>
      <c r="N122" s="328"/>
    </row>
    <row r="123" spans="1:14" ht="18" customHeight="1" x14ac:dyDescent="0.2">
      <c r="A123" s="265" t="s">
        <v>80</v>
      </c>
      <c r="B123" s="833" t="s">
        <v>50</v>
      </c>
      <c r="C123" s="834"/>
      <c r="D123" s="835"/>
      <c r="E123" s="53"/>
      <c r="F123" s="53"/>
      <c r="G123" s="53"/>
      <c r="H123" s="198"/>
      <c r="I123" s="237">
        <f t="shared" si="7"/>
        <v>0</v>
      </c>
      <c r="K123" s="318" t="s">
        <v>71</v>
      </c>
      <c r="L123" s="318"/>
      <c r="N123" s="328"/>
    </row>
    <row r="124" spans="1:14" ht="18" customHeight="1" x14ac:dyDescent="0.2">
      <c r="A124" s="238"/>
      <c r="B124" s="824" t="s">
        <v>86</v>
      </c>
      <c r="C124" s="825"/>
      <c r="D124" s="825"/>
      <c r="E124" s="825"/>
      <c r="F124" s="825"/>
      <c r="G124" s="826"/>
      <c r="H124" s="239">
        <f>ROUND(SUM(H120:H123),2)</f>
        <v>0</v>
      </c>
      <c r="I124" s="240">
        <f t="shared" si="7"/>
        <v>0</v>
      </c>
    </row>
    <row r="125" spans="1:14" s="19" customFormat="1" ht="9.9499999999999993" customHeight="1" x14ac:dyDescent="0.2">
      <c r="A125" s="30"/>
      <c r="B125" s="30"/>
      <c r="C125" s="30"/>
      <c r="D125" s="30"/>
      <c r="H125" s="201"/>
      <c r="K125" s="42"/>
      <c r="L125" s="42"/>
    </row>
    <row r="126" spans="1:14" ht="18" customHeight="1" x14ac:dyDescent="0.2">
      <c r="A126" s="216" t="s">
        <v>81</v>
      </c>
      <c r="B126" s="827" t="s">
        <v>132</v>
      </c>
      <c r="C126" s="828"/>
      <c r="D126" s="828"/>
      <c r="E126" s="828"/>
      <c r="F126" s="828"/>
      <c r="G126" s="828"/>
      <c r="H126" s="828"/>
      <c r="I126" s="829"/>
    </row>
    <row r="127" spans="1:14" ht="18" customHeight="1" x14ac:dyDescent="0.2">
      <c r="A127" s="265" t="s">
        <v>82</v>
      </c>
      <c r="B127" s="833" t="s">
        <v>90</v>
      </c>
      <c r="C127" s="834"/>
      <c r="D127" s="835"/>
      <c r="E127" s="53"/>
      <c r="F127" s="53"/>
      <c r="G127" s="53"/>
      <c r="H127" s="198"/>
      <c r="I127" s="237">
        <f t="shared" ref="I127:I132" si="9">IF($G$15=0,0,ROUND(H127/FplkmBS1,3))</f>
        <v>0</v>
      </c>
      <c r="K127" s="318" t="s">
        <v>71</v>
      </c>
      <c r="L127" s="318"/>
      <c r="N127" s="328"/>
    </row>
    <row r="128" spans="1:14" ht="18" customHeight="1" x14ac:dyDescent="0.2">
      <c r="A128" s="265" t="s">
        <v>83</v>
      </c>
      <c r="B128" s="690" t="s">
        <v>458</v>
      </c>
      <c r="C128" s="691"/>
      <c r="D128" s="692"/>
      <c r="E128" s="53"/>
      <c r="F128" s="53"/>
      <c r="G128" s="53"/>
      <c r="H128" s="198"/>
      <c r="I128" s="237">
        <f t="shared" si="9"/>
        <v>0</v>
      </c>
      <c r="K128" s="318" t="s">
        <v>71</v>
      </c>
      <c r="L128" s="318"/>
      <c r="M128" s="69"/>
      <c r="N128" s="328"/>
    </row>
    <row r="129" spans="1:14" ht="18" customHeight="1" x14ac:dyDescent="0.2">
      <c r="A129" s="265" t="s">
        <v>84</v>
      </c>
      <c r="B129" s="690" t="s">
        <v>459</v>
      </c>
      <c r="C129" s="691"/>
      <c r="D129" s="692"/>
      <c r="E129" s="53"/>
      <c r="F129" s="53"/>
      <c r="G129" s="53"/>
      <c r="H129" s="198"/>
      <c r="I129" s="237">
        <f t="shared" si="9"/>
        <v>0</v>
      </c>
      <c r="K129" s="317" t="s">
        <v>71</v>
      </c>
      <c r="L129" s="318"/>
      <c r="M129" s="69"/>
      <c r="N129" s="328"/>
    </row>
    <row r="130" spans="1:14" ht="18" customHeight="1" x14ac:dyDescent="0.2">
      <c r="A130" s="265" t="s">
        <v>344</v>
      </c>
      <c r="B130" s="833" t="s">
        <v>266</v>
      </c>
      <c r="C130" s="834"/>
      <c r="D130" s="835"/>
      <c r="E130" s="53"/>
      <c r="F130" s="53"/>
      <c r="G130" s="53"/>
      <c r="H130" s="198"/>
      <c r="I130" s="237">
        <f t="shared" si="9"/>
        <v>0</v>
      </c>
      <c r="K130" s="318" t="s">
        <v>71</v>
      </c>
      <c r="L130" s="318"/>
      <c r="M130" s="69"/>
      <c r="N130" s="328"/>
    </row>
    <row r="131" spans="1:14" ht="18" customHeight="1" x14ac:dyDescent="0.2">
      <c r="A131" s="787" t="s">
        <v>586</v>
      </c>
      <c r="B131" s="788" t="s">
        <v>587</v>
      </c>
      <c r="C131" s="789"/>
      <c r="D131" s="789"/>
      <c r="E131" s="790"/>
      <c r="F131" s="790"/>
      <c r="G131" s="791"/>
      <c r="H131" s="198"/>
      <c r="I131" s="792">
        <f>IF($G$15=0,0,ROUND(H131/FplkmBS1,3))</f>
        <v>0</v>
      </c>
      <c r="J131" s="793"/>
      <c r="K131" s="794" t="s">
        <v>71</v>
      </c>
      <c r="L131" s="794"/>
      <c r="M131" s="795"/>
      <c r="N131" s="796"/>
    </row>
    <row r="132" spans="1:14" ht="18" customHeight="1" x14ac:dyDescent="0.2">
      <c r="A132" s="238"/>
      <c r="B132" s="824" t="s">
        <v>85</v>
      </c>
      <c r="C132" s="825"/>
      <c r="D132" s="825"/>
      <c r="E132" s="825"/>
      <c r="F132" s="825"/>
      <c r="G132" s="826"/>
      <c r="H132" s="239">
        <f>ROUND(SUM(H127:H131),2)</f>
        <v>0</v>
      </c>
      <c r="I132" s="240">
        <f t="shared" si="9"/>
        <v>0</v>
      </c>
    </row>
    <row r="133" spans="1:14" ht="11.25" customHeight="1" x14ac:dyDescent="0.2">
      <c r="A133" s="43"/>
      <c r="B133" s="43"/>
      <c r="C133" s="43"/>
      <c r="D133" s="43"/>
      <c r="E133" s="43"/>
      <c r="F133" s="43"/>
      <c r="I133" s="43"/>
    </row>
    <row r="134" spans="1:14" ht="18" customHeight="1" x14ac:dyDescent="0.2">
      <c r="A134" s="216" t="s">
        <v>311</v>
      </c>
      <c r="B134" s="435" t="s">
        <v>312</v>
      </c>
      <c r="C134" s="436"/>
      <c r="D134" s="436"/>
      <c r="E134" s="436"/>
      <c r="F134" s="436"/>
      <c r="G134" s="436"/>
      <c r="H134" s="436"/>
      <c r="I134" s="437"/>
    </row>
    <row r="135" spans="1:14" ht="21" customHeight="1" x14ac:dyDescent="0.2">
      <c r="A135" s="265" t="s">
        <v>313</v>
      </c>
      <c r="B135" s="684" t="s">
        <v>316</v>
      </c>
      <c r="C135" s="685"/>
      <c r="D135" s="686"/>
      <c r="E135" s="438"/>
      <c r="F135" s="53"/>
      <c r="G135" s="53"/>
      <c r="H135" s="198"/>
      <c r="I135" s="237">
        <f>IF($G$15=0,0,ROUND(H135/FplkmBS1,3))</f>
        <v>0</v>
      </c>
      <c r="K135" s="346"/>
      <c r="L135" s="354" t="s">
        <v>71</v>
      </c>
      <c r="M135" s="342"/>
      <c r="N135" s="328"/>
    </row>
    <row r="136" spans="1:14" ht="18" customHeight="1" x14ac:dyDescent="0.2">
      <c r="A136" s="265" t="s">
        <v>423</v>
      </c>
      <c r="B136" s="837" t="s">
        <v>314</v>
      </c>
      <c r="C136" s="838"/>
      <c r="D136" s="839"/>
      <c r="E136" s="438"/>
      <c r="F136" s="53"/>
      <c r="G136" s="53"/>
      <c r="H136" s="198"/>
      <c r="I136" s="237">
        <f>IF($G$15=0,0,ROUND(H136/FplkmBS1,3))</f>
        <v>0</v>
      </c>
      <c r="K136" s="346"/>
      <c r="L136" s="354" t="s">
        <v>71</v>
      </c>
      <c r="M136" s="342"/>
      <c r="N136" s="328"/>
    </row>
    <row r="137" spans="1:14" ht="18" customHeight="1" x14ac:dyDescent="0.2">
      <c r="A137" s="439"/>
      <c r="B137" s="440"/>
      <c r="C137" s="441"/>
      <c r="D137" s="43"/>
      <c r="E137" s="442"/>
      <c r="F137" s="441"/>
      <c r="G137" s="443" t="s">
        <v>315</v>
      </c>
      <c r="H137" s="444">
        <f>ROUND(SUM(H135:H136),2)</f>
        <v>0</v>
      </c>
      <c r="I137" s="240">
        <f>IF($G$15=0,0,ROUND(H137/FplkmBS1,3))</f>
        <v>0</v>
      </c>
    </row>
    <row r="138" spans="1:14" ht="18" customHeight="1" x14ac:dyDescent="0.2">
      <c r="A138" s="249"/>
      <c r="B138" s="250"/>
      <c r="C138" s="250"/>
      <c r="D138" s="250"/>
      <c r="E138" s="251"/>
      <c r="F138" s="252"/>
      <c r="G138" s="253" t="s">
        <v>187</v>
      </c>
      <c r="H138" s="254">
        <f>H132+H124+H137</f>
        <v>0</v>
      </c>
      <c r="I138" s="240">
        <f>IF($G$15=0,0,ROUND(H138/FplkmBS1,3))</f>
        <v>0</v>
      </c>
    </row>
    <row r="139" spans="1:14" s="45" customFormat="1" ht="9.9499999999999993" customHeight="1" x14ac:dyDescent="0.2">
      <c r="A139" s="225" t="s">
        <v>0</v>
      </c>
      <c r="B139" s="226"/>
      <c r="C139" s="226"/>
      <c r="D139" s="226"/>
      <c r="E139" s="227"/>
      <c r="F139" s="228"/>
      <c r="G139" s="229"/>
      <c r="H139" s="247"/>
      <c r="I139" s="52"/>
      <c r="K139" s="66"/>
      <c r="L139" s="66"/>
    </row>
    <row r="140" spans="1:14" ht="18" customHeight="1" x14ac:dyDescent="0.2">
      <c r="A140" s="275" t="s">
        <v>133</v>
      </c>
      <c r="B140" s="848" t="s">
        <v>420</v>
      </c>
      <c r="C140" s="848"/>
      <c r="D140" s="848"/>
      <c r="E140" s="848"/>
      <c r="F140" s="848"/>
      <c r="G140" s="848"/>
      <c r="H140" s="271">
        <f>SUM(H34,H45,H51,H61,H67,H81,H97,H106,H112,H124,H132,H137)</f>
        <v>196000</v>
      </c>
      <c r="I140" s="240">
        <f>IF($G$15=0,0,ROUND(H140/FplkmBS1,3))</f>
        <v>4.2999999999999997E-2</v>
      </c>
    </row>
    <row r="141" spans="1:14" ht="23.25" customHeight="1" x14ac:dyDescent="0.2">
      <c r="A141"/>
      <c r="B141"/>
      <c r="C141"/>
      <c r="D141"/>
      <c r="E141"/>
      <c r="F141"/>
      <c r="G141"/>
      <c r="H141"/>
      <c r="I141"/>
    </row>
    <row r="142" spans="1:14" ht="9" customHeight="1" x14ac:dyDescent="0.2">
      <c r="A142" s="137"/>
      <c r="B142" s="25"/>
      <c r="C142" s="25"/>
      <c r="D142" s="25"/>
      <c r="E142" s="26"/>
      <c r="F142" s="27"/>
      <c r="G142" s="28"/>
      <c r="H142" s="199"/>
      <c r="I142" s="40"/>
      <c r="K142" s="853" t="s">
        <v>261</v>
      </c>
      <c r="L142" s="853"/>
    </row>
    <row r="143" spans="1:14" ht="36" x14ac:dyDescent="0.2">
      <c r="A143" s="235" t="s">
        <v>2</v>
      </c>
      <c r="B143" s="405" t="s">
        <v>3</v>
      </c>
      <c r="C143" s="697" t="s">
        <v>18</v>
      </c>
      <c r="D143" s="697" t="s">
        <v>1</v>
      </c>
      <c r="E143" s="697" t="s">
        <v>29</v>
      </c>
      <c r="F143" s="260" t="s">
        <v>409</v>
      </c>
      <c r="G143" s="260" t="s">
        <v>417</v>
      </c>
      <c r="H143" s="697" t="s">
        <v>416</v>
      </c>
      <c r="I143" s="697" t="s">
        <v>418</v>
      </c>
      <c r="K143" s="697" t="s">
        <v>262</v>
      </c>
      <c r="L143" s="697" t="s">
        <v>263</v>
      </c>
      <c r="N143" s="170" t="s">
        <v>322</v>
      </c>
    </row>
    <row r="144" spans="1:14" x14ac:dyDescent="0.2">
      <c r="A144" s="39"/>
      <c r="B144" s="34"/>
      <c r="C144" s="34"/>
      <c r="D144" s="36"/>
      <c r="E144" s="37"/>
      <c r="F144" s="38"/>
      <c r="G144" s="38"/>
      <c r="H144" s="40"/>
      <c r="I144" s="40"/>
    </row>
    <row r="145" spans="1:14" ht="20.25" customHeight="1" x14ac:dyDescent="0.2">
      <c r="A145" s="854" t="s">
        <v>419</v>
      </c>
      <c r="B145" s="855"/>
      <c r="C145" s="855"/>
      <c r="D145" s="855"/>
      <c r="E145" s="855"/>
      <c r="F145" s="855"/>
      <c r="G145" s="855"/>
      <c r="H145" s="855"/>
      <c r="I145" s="856"/>
    </row>
    <row r="146" spans="1:14" ht="20.25" customHeight="1" x14ac:dyDescent="0.2">
      <c r="A146" s="265" t="s">
        <v>240</v>
      </c>
      <c r="B146" s="700" t="s">
        <v>72</v>
      </c>
      <c r="C146" s="60"/>
      <c r="D146" s="55" t="s">
        <v>51</v>
      </c>
      <c r="E146" s="607"/>
      <c r="F146" s="198"/>
      <c r="G146" s="198"/>
      <c r="H146" s="237">
        <f>IF($G$15=0,0,ROUND(F146/FplkmBS1,3))</f>
        <v>0</v>
      </c>
      <c r="I146" s="237">
        <f>IF($G$15=0,0,ROUND(G146/FplkmBS1,3))</f>
        <v>0</v>
      </c>
      <c r="K146" s="318" t="s">
        <v>71</v>
      </c>
      <c r="L146" s="318"/>
      <c r="N146" s="328"/>
    </row>
    <row r="147" spans="1:14" ht="20.25" customHeight="1" x14ac:dyDescent="0.2">
      <c r="A147" s="265" t="s">
        <v>241</v>
      </c>
      <c r="B147" s="700" t="s">
        <v>294</v>
      </c>
      <c r="C147" s="60"/>
      <c r="D147" s="55" t="s">
        <v>51</v>
      </c>
      <c r="E147" s="607"/>
      <c r="F147" s="198"/>
      <c r="G147" s="198"/>
      <c r="H147" s="237">
        <f t="shared" ref="H147:H152" si="10">IF($G$15=0,0,ROUND(F147/FplkmBS1,3))</f>
        <v>0</v>
      </c>
      <c r="I147" s="237">
        <f t="shared" ref="I147:I158" si="11">IF($G$15=0,0,ROUND(G147/FplkmBS1,3))</f>
        <v>0</v>
      </c>
      <c r="K147" s="318" t="s">
        <v>71</v>
      </c>
      <c r="L147" s="318"/>
      <c r="N147" s="328"/>
    </row>
    <row r="148" spans="1:14" ht="19.5" customHeight="1" x14ac:dyDescent="0.2">
      <c r="A148" s="265" t="s">
        <v>411</v>
      </c>
      <c r="B148" s="700" t="s">
        <v>368</v>
      </c>
      <c r="C148" s="60"/>
      <c r="D148" s="55" t="s">
        <v>51</v>
      </c>
      <c r="E148" s="607"/>
      <c r="F148" s="198"/>
      <c r="G148" s="198"/>
      <c r="H148" s="237">
        <f t="shared" si="10"/>
        <v>0</v>
      </c>
      <c r="I148" s="237">
        <f t="shared" si="11"/>
        <v>0</v>
      </c>
      <c r="K148" s="318" t="s">
        <v>71</v>
      </c>
      <c r="L148" s="318"/>
      <c r="N148" s="328"/>
    </row>
    <row r="149" spans="1:14" ht="21" customHeight="1" x14ac:dyDescent="0.2">
      <c r="A149" s="265" t="s">
        <v>412</v>
      </c>
      <c r="B149" s="690" t="s">
        <v>369</v>
      </c>
      <c r="C149" s="60"/>
      <c r="D149" s="55" t="s">
        <v>51</v>
      </c>
      <c r="E149" s="607"/>
      <c r="F149" s="198"/>
      <c r="G149" s="198"/>
      <c r="H149" s="237">
        <f t="shared" si="10"/>
        <v>0</v>
      </c>
      <c r="I149" s="237">
        <f t="shared" si="11"/>
        <v>0</v>
      </c>
      <c r="K149" s="318" t="s">
        <v>71</v>
      </c>
      <c r="L149" s="318"/>
      <c r="N149" s="328"/>
    </row>
    <row r="150" spans="1:14" ht="22.5" customHeight="1" x14ac:dyDescent="0.2">
      <c r="A150" s="265" t="s">
        <v>413</v>
      </c>
      <c r="B150" s="700" t="s">
        <v>343</v>
      </c>
      <c r="C150" s="53"/>
      <c r="D150" s="53"/>
      <c r="E150" s="53"/>
      <c r="F150" s="198"/>
      <c r="G150" s="198"/>
      <c r="H150" s="237">
        <f t="shared" si="10"/>
        <v>0</v>
      </c>
      <c r="I150" s="237">
        <f t="shared" si="11"/>
        <v>0</v>
      </c>
      <c r="K150" s="354" t="s">
        <v>71</v>
      </c>
      <c r="L150" s="354"/>
      <c r="M150" s="342"/>
      <c r="N150" s="328"/>
    </row>
    <row r="151" spans="1:14" ht="24" customHeight="1" x14ac:dyDescent="0.2">
      <c r="A151" s="265" t="s">
        <v>414</v>
      </c>
      <c r="B151" s="700" t="s">
        <v>135</v>
      </c>
      <c r="C151" s="53"/>
      <c r="D151" s="53"/>
      <c r="E151" s="53"/>
      <c r="F151" s="198"/>
      <c r="G151" s="198"/>
      <c r="H151" s="237">
        <f t="shared" si="10"/>
        <v>0</v>
      </c>
      <c r="I151" s="237">
        <f t="shared" si="11"/>
        <v>0</v>
      </c>
      <c r="K151" s="354" t="s">
        <v>71</v>
      </c>
      <c r="L151" s="354"/>
      <c r="M151" s="342"/>
      <c r="N151" s="328"/>
    </row>
    <row r="152" spans="1:14" ht="21" customHeight="1" x14ac:dyDescent="0.2">
      <c r="A152" s="265" t="s">
        <v>415</v>
      </c>
      <c r="B152" s="700" t="s">
        <v>92</v>
      </c>
      <c r="C152" s="53"/>
      <c r="D152" s="53"/>
      <c r="E152" s="53"/>
      <c r="F152" s="198"/>
      <c r="G152" s="198"/>
      <c r="H152" s="237">
        <f t="shared" si="10"/>
        <v>0</v>
      </c>
      <c r="I152" s="237">
        <f t="shared" si="11"/>
        <v>0</v>
      </c>
      <c r="K152" s="354" t="s">
        <v>71</v>
      </c>
      <c r="L152" s="354"/>
      <c r="M152" s="342"/>
      <c r="N152" s="328"/>
    </row>
    <row r="153" spans="1:14" ht="21" customHeight="1" x14ac:dyDescent="0.2">
      <c r="A153" s="265" t="s">
        <v>424</v>
      </c>
      <c r="B153" s="700" t="s">
        <v>292</v>
      </c>
      <c r="C153" s="53"/>
      <c r="D153" s="53"/>
      <c r="E153" s="53"/>
      <c r="F153" s="198"/>
      <c r="G153" s="198"/>
      <c r="H153" s="237">
        <f t="shared" ref="H153:H158" si="12">IF($G$15=0,0,ROUND(F153/FplkmBS1,3))</f>
        <v>0</v>
      </c>
      <c r="I153" s="237">
        <f t="shared" ref="I153:I157" si="13">IF($G$15=0,0,ROUND(G153/FplkmBS1,3))</f>
        <v>0</v>
      </c>
      <c r="K153" s="354" t="s">
        <v>71</v>
      </c>
      <c r="L153" s="354"/>
      <c r="M153" s="342"/>
      <c r="N153" s="328"/>
    </row>
    <row r="154" spans="1:14" ht="21" customHeight="1" x14ac:dyDescent="0.2">
      <c r="A154" s="265" t="s">
        <v>425</v>
      </c>
      <c r="B154" s="700" t="s">
        <v>429</v>
      </c>
      <c r="C154" s="53"/>
      <c r="D154" s="53"/>
      <c r="E154" s="53"/>
      <c r="F154" s="53"/>
      <c r="G154" s="198"/>
      <c r="H154" s="237">
        <f t="shared" si="12"/>
        <v>0</v>
      </c>
      <c r="I154" s="237">
        <f t="shared" si="13"/>
        <v>0</v>
      </c>
      <c r="K154" s="354" t="s">
        <v>71</v>
      </c>
      <c r="L154" s="354"/>
      <c r="M154" s="342"/>
      <c r="N154" s="328"/>
    </row>
    <row r="155" spans="1:14" ht="27" customHeight="1" x14ac:dyDescent="0.2">
      <c r="A155" s="265" t="s">
        <v>426</v>
      </c>
      <c r="B155" s="700" t="s">
        <v>430</v>
      </c>
      <c r="C155" s="60"/>
      <c r="D155" s="55" t="s">
        <v>433</v>
      </c>
      <c r="E155" s="607"/>
      <c r="F155" s="53"/>
      <c r="G155" s="719">
        <f>ROUND(C155*E155,2)</f>
        <v>0</v>
      </c>
      <c r="H155" s="237">
        <f t="shared" si="12"/>
        <v>0</v>
      </c>
      <c r="I155" s="237">
        <f t="shared" si="13"/>
        <v>0</v>
      </c>
      <c r="K155" s="354" t="s">
        <v>71</v>
      </c>
      <c r="L155" s="354"/>
      <c r="M155" s="342"/>
      <c r="N155" s="328"/>
    </row>
    <row r="156" spans="1:14" ht="21" customHeight="1" x14ac:dyDescent="0.2">
      <c r="A156" s="265" t="s">
        <v>427</v>
      </c>
      <c r="B156" s="700" t="s">
        <v>431</v>
      </c>
      <c r="C156" s="53"/>
      <c r="D156" s="53"/>
      <c r="E156" s="53"/>
      <c r="F156" s="53"/>
      <c r="G156" s="198"/>
      <c r="H156" s="237">
        <f t="shared" si="12"/>
        <v>0</v>
      </c>
      <c r="I156" s="237">
        <f t="shared" si="13"/>
        <v>0</v>
      </c>
      <c r="K156" s="354" t="s">
        <v>71</v>
      </c>
      <c r="L156" s="354"/>
      <c r="M156" s="342"/>
      <c r="N156" s="328"/>
    </row>
    <row r="157" spans="1:14" ht="21.75" customHeight="1" x14ac:dyDescent="0.2">
      <c r="A157" s="265" t="s">
        <v>428</v>
      </c>
      <c r="B157" s="700" t="s">
        <v>432</v>
      </c>
      <c r="C157" s="53"/>
      <c r="D157" s="53"/>
      <c r="E157" s="53"/>
      <c r="F157" s="53"/>
      <c r="G157" s="198"/>
      <c r="H157" s="237">
        <f t="shared" si="12"/>
        <v>0</v>
      </c>
      <c r="I157" s="237">
        <f t="shared" si="13"/>
        <v>0</v>
      </c>
      <c r="K157" s="354" t="s">
        <v>71</v>
      </c>
      <c r="L157" s="354"/>
      <c r="N157" s="328"/>
    </row>
    <row r="158" spans="1:14" ht="18.75" customHeight="1" x14ac:dyDescent="0.2">
      <c r="A158" s="857" t="s">
        <v>410</v>
      </c>
      <c r="B158" s="858"/>
      <c r="C158" s="858"/>
      <c r="D158" s="858"/>
      <c r="E158" s="858"/>
      <c r="F158" s="444">
        <f>ROUND(SUM(F146:F157),2)</f>
        <v>0</v>
      </c>
      <c r="G158" s="444">
        <f>ROUND(SUM(G146:G157),2)</f>
        <v>0</v>
      </c>
      <c r="H158" s="240">
        <f t="shared" si="12"/>
        <v>0</v>
      </c>
      <c r="I158" s="240">
        <f t="shared" si="11"/>
        <v>0</v>
      </c>
    </row>
    <row r="159" spans="1:14" s="19" customFormat="1" ht="18" customHeight="1" x14ac:dyDescent="0.2">
      <c r="A159" s="73"/>
      <c r="B159" s="74"/>
      <c r="C159" s="74"/>
      <c r="D159" s="74"/>
      <c r="E159" s="75"/>
      <c r="F159" s="76"/>
      <c r="G159" s="77"/>
      <c r="H159" s="202"/>
      <c r="I159" s="78"/>
      <c r="J159" s="72"/>
      <c r="K159" s="79"/>
      <c r="L159" s="79"/>
      <c r="M159" s="43"/>
      <c r="N159" s="43"/>
    </row>
    <row r="160" spans="1:14" s="19" customFormat="1" ht="23.25" customHeight="1" x14ac:dyDescent="0.2">
      <c r="A160" s="275" t="s">
        <v>421</v>
      </c>
      <c r="B160" s="848" t="s">
        <v>422</v>
      </c>
      <c r="C160" s="848"/>
      <c r="D160" s="848"/>
      <c r="E160" s="848"/>
      <c r="F160" s="848"/>
      <c r="G160" s="848"/>
      <c r="H160" s="271">
        <f>SUM(H140+F158+G158)</f>
        <v>196000</v>
      </c>
      <c r="I160" s="240">
        <f>IF($G$15=0,0,ROUND(H160/FplkmBS1,3))</f>
        <v>4.2999999999999997E-2</v>
      </c>
      <c r="J160" s="43"/>
      <c r="K160" s="42"/>
      <c r="L160" s="42"/>
      <c r="M160" s="43"/>
      <c r="N160" s="43"/>
    </row>
    <row r="161" spans="1:14" customFormat="1" ht="18" customHeight="1" x14ac:dyDescent="0.2"/>
    <row r="162" spans="1:14" s="19" customFormat="1" ht="34.5" customHeight="1" x14ac:dyDescent="0.2">
      <c r="A162" s="235" t="s">
        <v>2</v>
      </c>
      <c r="B162" s="830" t="s">
        <v>3</v>
      </c>
      <c r="C162" s="831"/>
      <c r="D162" s="832"/>
      <c r="E162" s="697" t="s">
        <v>18</v>
      </c>
      <c r="F162" s="697" t="s">
        <v>1</v>
      </c>
      <c r="G162" s="697" t="s">
        <v>29</v>
      </c>
      <c r="H162" s="260" t="s">
        <v>30</v>
      </c>
      <c r="I162" s="697" t="s">
        <v>69</v>
      </c>
      <c r="K162" s="42"/>
      <c r="L162" s="42"/>
    </row>
    <row r="163" spans="1:14" s="19" customFormat="1" ht="9.75" customHeight="1" x14ac:dyDescent="0.2">
      <c r="A163" s="225" t="s">
        <v>0</v>
      </c>
      <c r="B163" s="226"/>
      <c r="C163" s="226"/>
      <c r="D163" s="226"/>
      <c r="E163" s="227"/>
      <c r="F163" s="228"/>
      <c r="G163" s="229"/>
      <c r="H163" s="247"/>
      <c r="I163" s="52"/>
      <c r="J163"/>
      <c r="K163"/>
      <c r="L163"/>
      <c r="M163"/>
      <c r="N163"/>
    </row>
    <row r="164" spans="1:14" s="19" customFormat="1" ht="18" customHeight="1" x14ac:dyDescent="0.2">
      <c r="A164" s="224" t="s">
        <v>448</v>
      </c>
      <c r="B164" s="693" t="s">
        <v>46</v>
      </c>
      <c r="C164" s="693"/>
      <c r="D164" s="693"/>
      <c r="E164" s="230"/>
      <c r="F164" s="231"/>
      <c r="G164" s="232"/>
      <c r="H164" s="256"/>
      <c r="I164" s="232"/>
      <c r="J164" s="261"/>
      <c r="K164" s="234"/>
      <c r="L164" s="234"/>
      <c r="M164" s="234"/>
      <c r="N164" s="234"/>
    </row>
    <row r="165" spans="1:14" s="19" customFormat="1" ht="18" customHeight="1" x14ac:dyDescent="0.2">
      <c r="A165" s="30"/>
      <c r="B165" s="30"/>
      <c r="C165" s="30"/>
      <c r="D165" s="30"/>
      <c r="H165" s="201"/>
      <c r="K165" s="42"/>
      <c r="L165" s="42"/>
    </row>
    <row r="166" spans="1:14" s="19" customFormat="1" ht="18" customHeight="1" x14ac:dyDescent="0.2">
      <c r="A166" s="216" t="s">
        <v>449</v>
      </c>
      <c r="B166" s="827" t="s">
        <v>500</v>
      </c>
      <c r="C166" s="828"/>
      <c r="D166" s="828"/>
      <c r="E166" s="828"/>
      <c r="F166" s="828"/>
      <c r="G166" s="828"/>
      <c r="H166" s="828"/>
      <c r="I166" s="829"/>
      <c r="K166" s="42"/>
      <c r="L166" s="42"/>
      <c r="M166" s="859"/>
      <c r="N166" s="859"/>
    </row>
    <row r="167" spans="1:14" s="19" customFormat="1" ht="19.5" customHeight="1" x14ac:dyDescent="0.2">
      <c r="A167" s="217" t="s">
        <v>450</v>
      </c>
      <c r="B167" s="821" t="s">
        <v>345</v>
      </c>
      <c r="C167" s="822"/>
      <c r="D167" s="823"/>
      <c r="E167" s="272">
        <f>G13</f>
        <v>3192640.5019999999</v>
      </c>
      <c r="F167" s="273" t="s">
        <v>21</v>
      </c>
      <c r="G167" s="274"/>
      <c r="H167" s="259">
        <f>ROUND(E167*G167,2)</f>
        <v>0</v>
      </c>
      <c r="I167" s="237">
        <f t="shared" ref="I167:I168" si="14">IF($G$15=0,0,ROUND(H167/FplkmBS1,3))</f>
        <v>0</v>
      </c>
      <c r="K167" s="42"/>
      <c r="L167" s="42"/>
      <c r="M167" s="859"/>
      <c r="N167" s="859"/>
    </row>
    <row r="168" spans="1:14" s="19" customFormat="1" ht="18" customHeight="1" x14ac:dyDescent="0.2">
      <c r="A168" s="217" t="s">
        <v>451</v>
      </c>
      <c r="B168" s="687" t="s">
        <v>371</v>
      </c>
      <c r="C168" s="688"/>
      <c r="D168" s="688"/>
      <c r="E168" s="272">
        <f>G14</f>
        <v>1322748.7819999999</v>
      </c>
      <c r="F168" s="273" t="s">
        <v>21</v>
      </c>
      <c r="G168" s="274"/>
      <c r="H168" s="259">
        <f>ROUND(E168*G168,2)</f>
        <v>0</v>
      </c>
      <c r="I168" s="237">
        <f t="shared" si="14"/>
        <v>0</v>
      </c>
      <c r="K168" s="42"/>
      <c r="L168" s="42"/>
      <c r="M168" s="859"/>
      <c r="N168" s="859"/>
    </row>
    <row r="169" spans="1:14" s="19" customFormat="1" ht="18" customHeight="1" x14ac:dyDescent="0.2">
      <c r="A169" s="238"/>
      <c r="B169" s="824" t="s">
        <v>455</v>
      </c>
      <c r="C169" s="825"/>
      <c r="D169" s="825"/>
      <c r="E169" s="825"/>
      <c r="F169" s="825"/>
      <c r="G169" s="826"/>
      <c r="H169" s="239">
        <f>ROUND(SUM(H167:H168),2)</f>
        <v>0</v>
      </c>
      <c r="I169" s="240">
        <f>IF($G$15=0,0,ROUND(H169/FplkmBS1,3))</f>
        <v>0</v>
      </c>
      <c r="K169" s="42"/>
      <c r="L169" s="42"/>
      <c r="M169" s="859"/>
      <c r="N169" s="859"/>
    </row>
    <row r="170" spans="1:14" s="19" customFormat="1" ht="18" customHeight="1" x14ac:dyDescent="0.2">
      <c r="A170" s="30"/>
      <c r="B170" s="30"/>
      <c r="C170" s="30"/>
      <c r="D170" s="30"/>
      <c r="H170" s="201"/>
      <c r="K170" s="42"/>
      <c r="L170" s="42"/>
      <c r="M170" s="859"/>
      <c r="N170" s="859"/>
    </row>
    <row r="171" spans="1:14" s="19" customFormat="1" ht="18" customHeight="1" x14ac:dyDescent="0.2">
      <c r="A171" s="216" t="s">
        <v>452</v>
      </c>
      <c r="B171" s="827" t="s">
        <v>501</v>
      </c>
      <c r="C171" s="828"/>
      <c r="D171" s="828"/>
      <c r="E171" s="828"/>
      <c r="F171" s="828"/>
      <c r="G171" s="828"/>
      <c r="H171" s="828"/>
      <c r="I171" s="829"/>
      <c r="K171" s="42"/>
      <c r="L171" s="42"/>
      <c r="M171" s="859"/>
      <c r="N171" s="859"/>
    </row>
    <row r="172" spans="1:14" s="19" customFormat="1" ht="18.75" customHeight="1" x14ac:dyDescent="0.2">
      <c r="A172" s="217" t="s">
        <v>453</v>
      </c>
      <c r="B172" s="821" t="str">
        <f>B167</f>
        <v>TLBV</v>
      </c>
      <c r="C172" s="822"/>
      <c r="D172" s="822"/>
      <c r="E172" s="822"/>
      <c r="F172" s="822"/>
      <c r="G172" s="823"/>
      <c r="H172" s="198"/>
      <c r="I172" s="237">
        <f>IF($G$15=0,0,ROUND(H172/FplkmBS1,3))</f>
        <v>0</v>
      </c>
      <c r="K172" s="42"/>
      <c r="L172" s="42"/>
      <c r="M172" s="859"/>
      <c r="N172" s="859"/>
    </row>
    <row r="173" spans="1:14" s="19" customFormat="1" ht="18" customHeight="1" x14ac:dyDescent="0.2">
      <c r="A173" s="217" t="s">
        <v>454</v>
      </c>
      <c r="B173" s="687" t="s">
        <v>371</v>
      </c>
      <c r="C173" s="688"/>
      <c r="D173" s="688"/>
      <c r="E173" s="688"/>
      <c r="F173" s="688"/>
      <c r="G173" s="689"/>
      <c r="H173" s="198"/>
      <c r="I173" s="237">
        <f>IF($G$15=0,0,ROUND(H173/FplkmBS1,3))</f>
        <v>0</v>
      </c>
      <c r="K173" s="42"/>
      <c r="L173" s="42"/>
      <c r="M173" s="859"/>
      <c r="N173" s="859"/>
    </row>
    <row r="174" spans="1:14" s="19" customFormat="1" ht="20.100000000000001" customHeight="1" x14ac:dyDescent="0.2">
      <c r="A174" s="238"/>
      <c r="B174" s="824" t="s">
        <v>456</v>
      </c>
      <c r="C174" s="825"/>
      <c r="D174" s="825"/>
      <c r="E174" s="825"/>
      <c r="F174" s="825"/>
      <c r="G174" s="826"/>
      <c r="H174" s="239">
        <f>ROUND(SUM(H172:H173),2)</f>
        <v>0</v>
      </c>
      <c r="I174" s="240">
        <f>IF($G$15=0,0,ROUND(H174/FplkmBS1,3))</f>
        <v>0</v>
      </c>
      <c r="K174" s="42"/>
      <c r="L174" s="42"/>
    </row>
    <row r="175" spans="1:14" s="19" customFormat="1" ht="20.100000000000001" customHeight="1" x14ac:dyDescent="0.2">
      <c r="A175" s="30"/>
      <c r="B175" s="30"/>
      <c r="C175" s="30"/>
      <c r="D175" s="30"/>
      <c r="K175" s="42"/>
      <c r="L175" s="42"/>
    </row>
    <row r="176" spans="1:14" s="19" customFormat="1" ht="20.100000000000001" customHeight="1" x14ac:dyDescent="0.2">
      <c r="A176" s="270"/>
      <c r="B176" s="861" t="s">
        <v>457</v>
      </c>
      <c r="C176" s="861"/>
      <c r="D176" s="861"/>
      <c r="E176" s="861"/>
      <c r="F176" s="861"/>
      <c r="G176" s="861"/>
      <c r="H176" s="271">
        <f>H169+H174</f>
        <v>0</v>
      </c>
      <c r="I176" s="240">
        <f>IF($G$15=0,0,ROUND(H176/FplkmBS1,3))</f>
        <v>0</v>
      </c>
      <c r="J176" s="30"/>
      <c r="K176" s="66"/>
      <c r="L176" s="66"/>
    </row>
    <row r="177" spans="1:14" s="19" customFormat="1" ht="20.100000000000001" customHeight="1" x14ac:dyDescent="0.2">
      <c r="A177" s="30"/>
      <c r="B177" s="30"/>
      <c r="C177" s="30"/>
      <c r="D177" s="30"/>
      <c r="E177" s="30"/>
      <c r="F177" s="30"/>
      <c r="G177" s="30"/>
      <c r="H177" s="277"/>
      <c r="I177" s="30"/>
      <c r="J177" s="30"/>
      <c r="K177" s="66"/>
      <c r="L177" s="66"/>
    </row>
    <row r="178" spans="1:14" s="19" customFormat="1" ht="20.100000000000001" customHeight="1" x14ac:dyDescent="0.2">
      <c r="A178" s="840"/>
      <c r="B178" s="840"/>
      <c r="C178" s="840"/>
      <c r="D178" s="840"/>
      <c r="E178" s="840"/>
      <c r="F178" s="840"/>
      <c r="G178" s="840"/>
      <c r="H178" s="840"/>
      <c r="I178" s="30"/>
      <c r="J178" s="30"/>
      <c r="K178" s="66"/>
      <c r="L178" s="66"/>
    </row>
    <row r="179" spans="1:14" s="19" customFormat="1" ht="20.100000000000001" customHeight="1" x14ac:dyDescent="0.2">
      <c r="A179" s="30"/>
      <c r="B179" s="30"/>
      <c r="C179" s="30"/>
      <c r="D179" s="30"/>
      <c r="E179" s="30"/>
      <c r="F179" s="30"/>
      <c r="G179" s="30"/>
      <c r="H179" s="30"/>
      <c r="I179" s="30"/>
      <c r="J179" s="30"/>
      <c r="K179" s="66"/>
      <c r="L179" s="66"/>
    </row>
    <row r="180" spans="1:14" ht="9.9499999999999993" customHeight="1" x14ac:dyDescent="0.2">
      <c r="A180" s="30"/>
      <c r="B180" s="30"/>
      <c r="C180" s="30"/>
      <c r="D180" s="30"/>
      <c r="E180" s="30"/>
      <c r="F180" s="30"/>
      <c r="G180" s="30"/>
      <c r="H180" s="30"/>
      <c r="I180" s="30"/>
      <c r="J180" s="30"/>
      <c r="K180" s="66"/>
      <c r="L180" s="66"/>
      <c r="M180" s="19"/>
      <c r="N180" s="19"/>
    </row>
    <row r="181" spans="1:14" ht="9.9499999999999993" customHeight="1" x14ac:dyDescent="0.2">
      <c r="A181" s="30"/>
      <c r="B181" s="30"/>
      <c r="C181" s="30"/>
      <c r="D181" s="30"/>
      <c r="E181" s="30"/>
      <c r="F181" s="30"/>
      <c r="G181" s="30"/>
      <c r="H181" s="30"/>
      <c r="I181" s="30"/>
      <c r="J181" s="30"/>
      <c r="K181" s="66"/>
      <c r="L181" s="66"/>
      <c r="M181" s="19"/>
      <c r="N181" s="19"/>
    </row>
    <row r="182" spans="1:14" ht="9.9499999999999993" customHeight="1" x14ac:dyDescent="0.2">
      <c r="A182" s="30"/>
      <c r="B182" s="30"/>
      <c r="C182" s="30"/>
      <c r="D182" s="30"/>
      <c r="E182" s="30"/>
      <c r="F182" s="30"/>
      <c r="G182" s="30"/>
      <c r="H182" s="30"/>
      <c r="I182" s="30"/>
      <c r="J182" s="45"/>
      <c r="K182" s="66"/>
      <c r="L182" s="66"/>
    </row>
    <row r="183" spans="1:14" x14ac:dyDescent="0.2">
      <c r="A183" s="30"/>
      <c r="B183" s="30"/>
      <c r="C183" s="30"/>
      <c r="D183" s="30"/>
      <c r="E183" s="30"/>
      <c r="F183" s="30"/>
      <c r="G183" s="30"/>
      <c r="H183" s="30"/>
      <c r="I183" s="30"/>
      <c r="J183" s="45"/>
      <c r="K183" s="66"/>
      <c r="L183" s="66"/>
    </row>
    <row r="184" spans="1:14" x14ac:dyDescent="0.2">
      <c r="A184" s="30"/>
      <c r="B184" s="30"/>
      <c r="C184" s="30"/>
      <c r="D184" s="30"/>
      <c r="E184" s="30"/>
      <c r="F184" s="30"/>
      <c r="G184" s="30"/>
      <c r="H184" s="30"/>
      <c r="I184" s="30"/>
      <c r="J184" s="45"/>
      <c r="K184" s="66"/>
      <c r="L184" s="66"/>
    </row>
    <row r="185" spans="1:14" x14ac:dyDescent="0.2">
      <c r="A185" s="39"/>
      <c r="B185" s="34"/>
      <c r="C185" s="34"/>
      <c r="D185" s="34"/>
      <c r="E185" s="36"/>
      <c r="F185" s="37"/>
      <c r="G185" s="38"/>
      <c r="H185" s="38"/>
      <c r="I185" s="40"/>
      <c r="J185" s="45"/>
      <c r="K185" s="66"/>
      <c r="L185" s="66"/>
    </row>
    <row r="186" spans="1:14" x14ac:dyDescent="0.2">
      <c r="A186" s="39"/>
      <c r="B186" s="34"/>
      <c r="C186" s="34"/>
      <c r="D186" s="34"/>
      <c r="E186" s="36"/>
      <c r="F186" s="37"/>
      <c r="G186" s="38"/>
      <c r="H186" s="38"/>
      <c r="I186" s="40"/>
      <c r="J186" s="45"/>
      <c r="K186" s="66"/>
      <c r="L186" s="66"/>
    </row>
    <row r="187" spans="1:14" x14ac:dyDescent="0.2">
      <c r="A187" s="39"/>
      <c r="B187" s="34"/>
      <c r="C187" s="34"/>
      <c r="D187" s="34"/>
      <c r="E187" s="36"/>
      <c r="F187" s="37"/>
      <c r="G187" s="38"/>
      <c r="H187" s="38"/>
      <c r="I187" s="40"/>
      <c r="J187" s="45"/>
      <c r="K187" s="66"/>
      <c r="L187" s="66"/>
    </row>
    <row r="188" spans="1:14" x14ac:dyDescent="0.2">
      <c r="A188" s="45"/>
      <c r="B188" s="45"/>
      <c r="C188" s="45"/>
      <c r="D188" s="45"/>
      <c r="E188" s="45"/>
      <c r="F188" s="45"/>
      <c r="G188" s="45"/>
      <c r="H188" s="45"/>
      <c r="I188" s="278"/>
      <c r="J188" s="45"/>
      <c r="K188" s="66"/>
      <c r="L188" s="66"/>
    </row>
    <row r="189" spans="1:14" x14ac:dyDescent="0.2">
      <c r="A189" s="41"/>
      <c r="B189" s="2"/>
      <c r="E189" s="279"/>
      <c r="F189" s="280"/>
      <c r="G189" s="45"/>
      <c r="H189" s="45"/>
      <c r="I189" s="278"/>
      <c r="J189" s="45"/>
      <c r="K189" s="66"/>
      <c r="L189" s="66"/>
    </row>
    <row r="190" spans="1:14" x14ac:dyDescent="0.2">
      <c r="A190" s="41"/>
      <c r="B190" s="2"/>
      <c r="E190" s="279"/>
      <c r="F190" s="280"/>
      <c r="G190" s="45"/>
      <c r="H190" s="45"/>
      <c r="I190" s="278"/>
      <c r="J190" s="45"/>
      <c r="K190" s="66"/>
      <c r="L190" s="66"/>
    </row>
    <row r="191" spans="1:14" x14ac:dyDescent="0.2">
      <c r="A191" s="41"/>
      <c r="B191" s="2"/>
      <c r="E191" s="279"/>
      <c r="F191" s="280"/>
      <c r="G191" s="45"/>
      <c r="H191" s="45"/>
      <c r="I191" s="278"/>
      <c r="J191" s="45"/>
      <c r="K191" s="66"/>
      <c r="L191" s="66"/>
    </row>
    <row r="192" spans="1:14" x14ac:dyDescent="0.2">
      <c r="A192" s="41"/>
      <c r="B192" s="2"/>
      <c r="E192" s="279"/>
      <c r="F192" s="280"/>
      <c r="G192" s="45"/>
      <c r="H192" s="45"/>
      <c r="I192" s="278"/>
      <c r="J192" s="45"/>
      <c r="K192" s="66"/>
      <c r="L192" s="66"/>
    </row>
    <row r="193" spans="1:12" x14ac:dyDescent="0.2">
      <c r="A193" s="41"/>
      <c r="B193" s="2"/>
      <c r="E193" s="279"/>
      <c r="F193" s="280"/>
      <c r="G193" s="45"/>
      <c r="H193" s="45"/>
      <c r="I193" s="278"/>
      <c r="J193" s="45"/>
      <c r="K193" s="66"/>
      <c r="L193" s="66"/>
    </row>
    <row r="194" spans="1:12" x14ac:dyDescent="0.2">
      <c r="A194" s="41"/>
      <c r="B194" s="2"/>
      <c r="E194" s="279"/>
      <c r="F194" s="280"/>
      <c r="G194" s="45"/>
      <c r="H194" s="45"/>
      <c r="I194" s="278"/>
      <c r="J194" s="45"/>
      <c r="K194" s="66"/>
      <c r="L194" s="66"/>
    </row>
    <row r="195" spans="1:12" x14ac:dyDescent="0.2">
      <c r="A195" s="41"/>
      <c r="B195" s="2"/>
      <c r="E195" s="279"/>
      <c r="F195" s="280"/>
      <c r="G195" s="45"/>
      <c r="H195" s="45"/>
      <c r="I195" s="278"/>
      <c r="J195" s="45"/>
      <c r="K195" s="66"/>
      <c r="L195" s="66"/>
    </row>
    <row r="196" spans="1:12" x14ac:dyDescent="0.2">
      <c r="A196" s="41"/>
      <c r="B196" s="2"/>
      <c r="E196" s="279"/>
      <c r="F196" s="280"/>
      <c r="G196" s="45"/>
      <c r="H196" s="45"/>
      <c r="I196" s="278"/>
      <c r="J196" s="45"/>
      <c r="K196" s="66"/>
      <c r="L196" s="66"/>
    </row>
    <row r="197" spans="1:12" x14ac:dyDescent="0.2">
      <c r="A197" s="41"/>
      <c r="B197" s="2"/>
      <c r="E197" s="279"/>
      <c r="F197" s="280"/>
      <c r="G197" s="45"/>
      <c r="H197" s="45"/>
      <c r="I197" s="278"/>
      <c r="J197" s="45"/>
      <c r="K197" s="66"/>
      <c r="L197" s="66"/>
    </row>
    <row r="198" spans="1:12" x14ac:dyDescent="0.2">
      <c r="A198" s="41"/>
      <c r="B198" s="2"/>
      <c r="E198" s="279"/>
      <c r="F198" s="280"/>
      <c r="G198" s="45"/>
      <c r="H198" s="45"/>
      <c r="I198" s="278"/>
      <c r="J198" s="45"/>
      <c r="K198" s="66"/>
      <c r="L198" s="66"/>
    </row>
    <row r="199" spans="1:12" x14ac:dyDescent="0.2">
      <c r="A199" s="41"/>
      <c r="B199" s="2"/>
      <c r="E199" s="279"/>
      <c r="F199" s="280"/>
      <c r="G199" s="45"/>
      <c r="H199" s="45"/>
      <c r="I199" s="278"/>
      <c r="J199" s="45"/>
      <c r="K199" s="66"/>
      <c r="L199" s="66"/>
    </row>
    <row r="200" spans="1:12" x14ac:dyDescent="0.2">
      <c r="A200" s="41"/>
      <c r="B200" s="2"/>
      <c r="E200" s="279"/>
      <c r="F200" s="280"/>
      <c r="G200" s="45"/>
      <c r="H200" s="45"/>
      <c r="I200" s="278"/>
      <c r="J200" s="45"/>
      <c r="K200" s="66"/>
      <c r="L200" s="66"/>
    </row>
    <row r="201" spans="1:12" x14ac:dyDescent="0.2">
      <c r="A201" s="41"/>
      <c r="B201" s="2"/>
      <c r="E201" s="279"/>
      <c r="F201" s="280"/>
      <c r="G201" s="45"/>
      <c r="H201" s="45"/>
      <c r="I201" s="278"/>
      <c r="J201" s="45"/>
      <c r="K201" s="66"/>
      <c r="L201" s="66"/>
    </row>
    <row r="202" spans="1:12" x14ac:dyDescent="0.2">
      <c r="A202" s="41"/>
      <c r="B202" s="2"/>
      <c r="E202" s="279"/>
      <c r="F202" s="280"/>
      <c r="G202" s="45"/>
      <c r="H202" s="45"/>
      <c r="I202" s="278"/>
      <c r="J202" s="45"/>
      <c r="K202" s="66"/>
      <c r="L202" s="66"/>
    </row>
    <row r="203" spans="1:12" x14ac:dyDescent="0.2">
      <c r="A203" s="41"/>
      <c r="B203" s="2"/>
      <c r="E203" s="279"/>
      <c r="F203" s="280"/>
      <c r="G203" s="45"/>
      <c r="H203" s="45"/>
      <c r="I203" s="278"/>
      <c r="J203" s="45"/>
      <c r="K203" s="66"/>
      <c r="L203" s="66"/>
    </row>
    <row r="204" spans="1:12" x14ac:dyDescent="0.2">
      <c r="A204" s="41"/>
      <c r="B204" s="2"/>
      <c r="E204" s="279"/>
      <c r="F204" s="280"/>
      <c r="G204" s="45"/>
      <c r="H204" s="45"/>
      <c r="I204" s="278"/>
      <c r="J204" s="45"/>
      <c r="K204" s="66"/>
      <c r="L204" s="66"/>
    </row>
    <row r="205" spans="1:12" x14ac:dyDescent="0.2">
      <c r="A205" s="41"/>
      <c r="B205" s="2"/>
      <c r="E205" s="279"/>
      <c r="F205" s="280"/>
      <c r="G205" s="45"/>
      <c r="H205" s="45"/>
      <c r="I205" s="278"/>
      <c r="J205" s="45"/>
      <c r="K205" s="66"/>
      <c r="L205" s="66"/>
    </row>
    <row r="206" spans="1:12" x14ac:dyDescent="0.2">
      <c r="A206" s="41"/>
      <c r="B206" s="2"/>
      <c r="E206" s="279"/>
      <c r="F206" s="280"/>
      <c r="G206" s="45"/>
      <c r="H206" s="45"/>
      <c r="I206" s="278"/>
      <c r="J206" s="45"/>
      <c r="K206" s="66"/>
      <c r="L206" s="66"/>
    </row>
    <row r="207" spans="1:12" x14ac:dyDescent="0.2">
      <c r="A207" s="41"/>
      <c r="B207" s="2"/>
      <c r="E207" s="279"/>
      <c r="F207" s="280"/>
      <c r="G207" s="45"/>
      <c r="H207" s="45"/>
      <c r="I207" s="278"/>
      <c r="J207" s="45"/>
      <c r="K207" s="66"/>
      <c r="L207" s="66"/>
    </row>
    <row r="208" spans="1:12" x14ac:dyDescent="0.2">
      <c r="A208" s="41"/>
      <c r="B208" s="2"/>
      <c r="E208" s="279"/>
      <c r="F208" s="280"/>
      <c r="G208" s="45"/>
      <c r="H208" s="45"/>
      <c r="I208" s="278"/>
      <c r="J208" s="45"/>
      <c r="K208" s="66"/>
      <c r="L208" s="66"/>
    </row>
    <row r="209" spans="1:12" x14ac:dyDescent="0.2">
      <c r="A209" s="41"/>
      <c r="B209" s="2"/>
      <c r="E209" s="279"/>
      <c r="F209" s="280"/>
      <c r="G209" s="45"/>
      <c r="H209" s="45"/>
      <c r="I209" s="278"/>
      <c r="J209" s="45"/>
      <c r="K209" s="66"/>
      <c r="L209" s="66"/>
    </row>
    <row r="210" spans="1:12" x14ac:dyDescent="0.2">
      <c r="A210" s="41"/>
      <c r="B210" s="2"/>
      <c r="E210" s="279"/>
      <c r="F210" s="280"/>
      <c r="G210" s="45"/>
      <c r="H210" s="45"/>
      <c r="I210" s="278"/>
      <c r="J210" s="45"/>
      <c r="K210" s="66"/>
      <c r="L210" s="66"/>
    </row>
    <row r="211" spans="1:12" x14ac:dyDescent="0.2">
      <c r="A211" s="41"/>
      <c r="B211" s="2"/>
      <c r="E211" s="279"/>
      <c r="F211" s="280"/>
      <c r="G211" s="45"/>
      <c r="H211" s="45"/>
      <c r="I211" s="278"/>
      <c r="J211" s="45"/>
      <c r="K211" s="66"/>
      <c r="L211" s="66"/>
    </row>
    <row r="212" spans="1:12" x14ac:dyDescent="0.2">
      <c r="A212" s="41"/>
      <c r="B212" s="2"/>
      <c r="E212" s="279"/>
      <c r="F212" s="280"/>
      <c r="G212" s="45"/>
      <c r="H212" s="45"/>
      <c r="I212" s="278"/>
      <c r="J212" s="45"/>
      <c r="K212" s="66"/>
      <c r="L212" s="66"/>
    </row>
    <row r="213" spans="1:12" x14ac:dyDescent="0.2">
      <c r="A213" s="41"/>
      <c r="B213" s="2"/>
      <c r="E213" s="279"/>
      <c r="F213" s="280"/>
      <c r="G213" s="45"/>
      <c r="H213" s="45"/>
      <c r="I213" s="278"/>
      <c r="J213" s="45"/>
      <c r="K213" s="66"/>
      <c r="L213" s="66"/>
    </row>
    <row r="214" spans="1:12" x14ac:dyDescent="0.2">
      <c r="A214" s="41"/>
      <c r="B214" s="2"/>
      <c r="E214" s="279"/>
      <c r="F214" s="280"/>
      <c r="G214" s="45"/>
      <c r="H214" s="45"/>
      <c r="I214" s="278"/>
      <c r="J214" s="45"/>
      <c r="K214" s="66"/>
      <c r="L214" s="66"/>
    </row>
    <row r="215" spans="1:12" x14ac:dyDescent="0.2">
      <c r="A215" s="41"/>
      <c r="B215" s="2"/>
      <c r="E215" s="279"/>
      <c r="F215" s="280"/>
      <c r="G215" s="45"/>
      <c r="H215" s="45"/>
      <c r="I215" s="278"/>
      <c r="J215" s="45"/>
      <c r="K215" s="66"/>
      <c r="L215" s="66"/>
    </row>
    <row r="216" spans="1:12" x14ac:dyDescent="0.2">
      <c r="A216" s="41"/>
      <c r="B216" s="2"/>
      <c r="E216" s="279"/>
      <c r="F216" s="280"/>
      <c r="G216" s="45"/>
      <c r="H216" s="45"/>
      <c r="I216" s="278"/>
      <c r="J216" s="45"/>
      <c r="K216" s="66"/>
      <c r="L216" s="66"/>
    </row>
    <row r="217" spans="1:12" x14ac:dyDescent="0.2">
      <c r="A217" s="41"/>
      <c r="B217" s="2"/>
      <c r="E217" s="279"/>
      <c r="F217" s="280"/>
      <c r="G217" s="45"/>
      <c r="H217" s="45"/>
      <c r="I217" s="278"/>
      <c r="J217" s="45"/>
      <c r="K217" s="66"/>
      <c r="L217" s="66"/>
    </row>
    <row r="218" spans="1:12" x14ac:dyDescent="0.2">
      <c r="A218" s="41"/>
      <c r="B218" s="2"/>
      <c r="E218" s="279"/>
      <c r="F218" s="280"/>
      <c r="G218" s="45"/>
      <c r="H218" s="45"/>
      <c r="I218" s="278"/>
      <c r="J218" s="45"/>
      <c r="K218" s="66"/>
      <c r="L218" s="66"/>
    </row>
    <row r="219" spans="1:12" x14ac:dyDescent="0.2">
      <c r="A219" s="41"/>
      <c r="B219" s="2"/>
      <c r="E219" s="279"/>
      <c r="F219" s="280"/>
      <c r="G219" s="45"/>
      <c r="H219" s="45"/>
      <c r="I219" s="278"/>
      <c r="J219" s="45"/>
      <c r="K219" s="66"/>
      <c r="L219" s="66"/>
    </row>
    <row r="220" spans="1:12" x14ac:dyDescent="0.2">
      <c r="A220" s="41"/>
      <c r="B220" s="2"/>
      <c r="E220" s="279"/>
      <c r="F220" s="280"/>
      <c r="G220" s="45"/>
      <c r="H220" s="45"/>
      <c r="I220" s="278"/>
      <c r="J220" s="45"/>
      <c r="K220" s="66"/>
      <c r="L220" s="66"/>
    </row>
    <row r="221" spans="1:12" x14ac:dyDescent="0.2">
      <c r="A221" s="41"/>
      <c r="B221" s="2"/>
      <c r="E221" s="279"/>
      <c r="F221" s="280"/>
      <c r="G221" s="45"/>
      <c r="H221" s="45"/>
      <c r="I221" s="278"/>
      <c r="J221" s="45"/>
      <c r="K221" s="66"/>
      <c r="L221" s="66"/>
    </row>
    <row r="222" spans="1:12" x14ac:dyDescent="0.2">
      <c r="A222" s="41"/>
      <c r="B222" s="2"/>
      <c r="E222" s="279"/>
      <c r="F222" s="280"/>
      <c r="G222" s="45"/>
      <c r="H222" s="45"/>
      <c r="I222" s="278"/>
      <c r="J222" s="45"/>
      <c r="K222" s="66"/>
      <c r="L222" s="66"/>
    </row>
    <row r="223" spans="1:12" x14ac:dyDescent="0.2">
      <c r="A223" s="41"/>
      <c r="B223" s="2"/>
      <c r="E223" s="279"/>
      <c r="F223" s="280"/>
      <c r="G223" s="45"/>
      <c r="H223" s="45"/>
      <c r="I223" s="278"/>
      <c r="J223" s="45"/>
      <c r="K223" s="66"/>
      <c r="L223" s="66"/>
    </row>
    <row r="224" spans="1:12" x14ac:dyDescent="0.2">
      <c r="A224" s="41"/>
      <c r="B224" s="2"/>
      <c r="E224" s="279"/>
      <c r="F224" s="280"/>
      <c r="G224" s="45"/>
      <c r="H224" s="45"/>
      <c r="I224" s="278"/>
      <c r="J224" s="45"/>
      <c r="K224" s="66"/>
      <c r="L224" s="66"/>
    </row>
    <row r="225" spans="1:12" x14ac:dyDescent="0.2">
      <c r="A225" s="41"/>
      <c r="B225" s="2"/>
      <c r="E225" s="279"/>
      <c r="F225" s="280"/>
      <c r="G225" s="45"/>
      <c r="H225" s="45"/>
      <c r="I225" s="278"/>
      <c r="J225" s="45"/>
      <c r="K225" s="66"/>
      <c r="L225" s="66"/>
    </row>
    <row r="226" spans="1:12" x14ac:dyDescent="0.2">
      <c r="A226" s="41"/>
      <c r="B226" s="2"/>
      <c r="E226" s="279"/>
      <c r="F226" s="280"/>
      <c r="G226" s="45"/>
      <c r="H226" s="45"/>
      <c r="I226" s="278"/>
      <c r="J226" s="45"/>
      <c r="K226" s="66"/>
      <c r="L226" s="66"/>
    </row>
    <row r="227" spans="1:12" x14ac:dyDescent="0.2">
      <c r="A227" s="41"/>
      <c r="B227" s="2"/>
      <c r="E227" s="279"/>
      <c r="F227" s="280"/>
      <c r="G227" s="45"/>
      <c r="H227" s="45"/>
      <c r="I227" s="278"/>
      <c r="J227" s="45"/>
      <c r="K227" s="66"/>
      <c r="L227" s="66"/>
    </row>
    <row r="228" spans="1:12" x14ac:dyDescent="0.2">
      <c r="A228" s="41"/>
      <c r="B228" s="2"/>
      <c r="E228" s="279"/>
      <c r="F228" s="280"/>
      <c r="G228" s="45"/>
      <c r="H228" s="45"/>
      <c r="I228" s="278"/>
      <c r="J228" s="45"/>
      <c r="K228" s="66"/>
      <c r="L228" s="66"/>
    </row>
    <row r="229" spans="1:12" x14ac:dyDescent="0.2">
      <c r="A229" s="41"/>
      <c r="B229" s="2"/>
      <c r="E229" s="279"/>
      <c r="F229" s="280"/>
      <c r="G229" s="45"/>
      <c r="H229" s="45"/>
      <c r="I229" s="278"/>
      <c r="J229" s="45"/>
      <c r="K229" s="66"/>
      <c r="L229" s="66"/>
    </row>
    <row r="230" spans="1:12" x14ac:dyDescent="0.2">
      <c r="A230" s="41"/>
      <c r="B230" s="2"/>
      <c r="E230" s="279"/>
      <c r="F230" s="280"/>
      <c r="G230" s="45"/>
      <c r="H230" s="45"/>
      <c r="I230" s="278"/>
      <c r="J230" s="45"/>
      <c r="K230" s="66"/>
      <c r="L230" s="66"/>
    </row>
    <row r="231" spans="1:12" x14ac:dyDescent="0.2">
      <c r="A231" s="41"/>
      <c r="B231" s="2"/>
      <c r="E231" s="279"/>
      <c r="F231" s="280"/>
      <c r="G231" s="45"/>
      <c r="H231" s="45"/>
      <c r="I231" s="278"/>
      <c r="J231" s="45"/>
      <c r="K231" s="66"/>
      <c r="L231" s="66"/>
    </row>
    <row r="232" spans="1:12" x14ac:dyDescent="0.2">
      <c r="A232" s="41"/>
      <c r="B232" s="2"/>
      <c r="E232" s="279"/>
      <c r="F232" s="280"/>
      <c r="G232" s="45"/>
      <c r="H232" s="45"/>
      <c r="I232" s="278"/>
      <c r="J232" s="45"/>
      <c r="K232" s="66"/>
      <c r="L232" s="66"/>
    </row>
    <row r="233" spans="1:12" x14ac:dyDescent="0.2">
      <c r="A233" s="41"/>
      <c r="B233" s="2"/>
      <c r="E233" s="279"/>
      <c r="F233" s="280"/>
      <c r="G233" s="45"/>
      <c r="H233" s="45"/>
      <c r="I233" s="278"/>
      <c r="J233" s="45"/>
      <c r="K233" s="66"/>
      <c r="L233" s="66"/>
    </row>
    <row r="234" spans="1:12" x14ac:dyDescent="0.2">
      <c r="A234" s="41"/>
      <c r="B234" s="2"/>
      <c r="E234" s="279"/>
      <c r="F234" s="280"/>
      <c r="G234" s="45"/>
      <c r="H234" s="45"/>
      <c r="I234" s="278"/>
      <c r="J234" s="45"/>
      <c r="K234" s="66"/>
      <c r="L234" s="66"/>
    </row>
    <row r="235" spans="1:12" x14ac:dyDescent="0.2">
      <c r="A235" s="41"/>
      <c r="B235" s="2"/>
      <c r="E235" s="279"/>
      <c r="F235" s="280"/>
      <c r="G235" s="45"/>
      <c r="H235" s="45"/>
      <c r="I235" s="278"/>
      <c r="J235" s="45"/>
      <c r="K235" s="66"/>
      <c r="L235" s="66"/>
    </row>
    <row r="236" spans="1:12" x14ac:dyDescent="0.2">
      <c r="A236" s="41"/>
      <c r="B236" s="2"/>
      <c r="E236" s="279"/>
      <c r="F236" s="280"/>
      <c r="G236" s="45"/>
      <c r="H236" s="45"/>
      <c r="I236" s="278"/>
      <c r="J236" s="45"/>
      <c r="K236" s="66"/>
      <c r="L236" s="66"/>
    </row>
    <row r="237" spans="1:12" x14ac:dyDescent="0.2">
      <c r="A237" s="41"/>
      <c r="B237" s="2"/>
      <c r="E237" s="279"/>
      <c r="F237" s="280"/>
      <c r="G237" s="45"/>
      <c r="H237" s="45"/>
      <c r="I237" s="278"/>
      <c r="J237" s="45"/>
      <c r="K237" s="66"/>
      <c r="L237" s="66"/>
    </row>
    <row r="238" spans="1:12" x14ac:dyDescent="0.2">
      <c r="A238" s="41"/>
      <c r="B238" s="2"/>
      <c r="E238" s="279"/>
      <c r="F238" s="280"/>
      <c r="G238" s="45"/>
      <c r="H238" s="45"/>
      <c r="I238" s="278"/>
      <c r="J238" s="45"/>
      <c r="K238" s="66"/>
      <c r="L238" s="66"/>
    </row>
    <row r="239" spans="1:12" x14ac:dyDescent="0.2">
      <c r="A239" s="41"/>
      <c r="B239" s="2"/>
      <c r="E239" s="279"/>
      <c r="F239" s="280"/>
      <c r="G239" s="45"/>
      <c r="H239" s="45"/>
      <c r="I239" s="278"/>
      <c r="J239" s="45"/>
      <c r="K239" s="66"/>
      <c r="L239" s="66"/>
    </row>
    <row r="240" spans="1:12" x14ac:dyDescent="0.2">
      <c r="A240" s="41"/>
      <c r="B240" s="2"/>
      <c r="E240" s="279"/>
      <c r="F240" s="280"/>
      <c r="G240" s="45"/>
      <c r="H240" s="45"/>
      <c r="I240" s="278"/>
      <c r="J240" s="45"/>
      <c r="K240" s="66"/>
      <c r="L240" s="66"/>
    </row>
    <row r="241" spans="1:12" x14ac:dyDescent="0.2">
      <c r="A241" s="41"/>
      <c r="B241" s="2"/>
      <c r="E241" s="279"/>
      <c r="F241" s="280"/>
      <c r="G241" s="45"/>
      <c r="H241" s="45"/>
      <c r="I241" s="278"/>
      <c r="J241" s="45"/>
      <c r="K241" s="66"/>
      <c r="L241" s="66"/>
    </row>
    <row r="242" spans="1:12" x14ac:dyDescent="0.2">
      <c r="A242" s="41"/>
      <c r="B242" s="2"/>
      <c r="E242" s="279"/>
      <c r="F242" s="280"/>
      <c r="G242" s="45"/>
      <c r="H242" s="45"/>
      <c r="I242" s="278"/>
      <c r="J242" s="45"/>
      <c r="K242" s="66"/>
      <c r="L242" s="66"/>
    </row>
    <row r="243" spans="1:12" x14ac:dyDescent="0.2">
      <c r="A243" s="41"/>
      <c r="B243" s="2"/>
      <c r="E243" s="279"/>
      <c r="F243" s="280"/>
      <c r="G243" s="45"/>
      <c r="H243" s="45"/>
      <c r="I243" s="278"/>
      <c r="J243" s="45"/>
      <c r="K243" s="66"/>
      <c r="L243" s="66"/>
    </row>
    <row r="244" spans="1:12" x14ac:dyDescent="0.2">
      <c r="A244" s="41"/>
      <c r="B244" s="2"/>
      <c r="E244" s="279"/>
      <c r="F244" s="280"/>
      <c r="G244" s="45"/>
      <c r="H244" s="45"/>
      <c r="I244" s="278"/>
      <c r="J244" s="45"/>
      <c r="K244" s="66"/>
      <c r="L244" s="66"/>
    </row>
    <row r="245" spans="1:12" x14ac:dyDescent="0.2">
      <c r="A245" s="41"/>
      <c r="B245" s="2"/>
      <c r="E245" s="279"/>
      <c r="F245" s="280"/>
      <c r="G245" s="45"/>
      <c r="H245" s="45"/>
      <c r="I245" s="278"/>
      <c r="J245" s="45"/>
      <c r="K245" s="66"/>
      <c r="L245" s="66"/>
    </row>
    <row r="246" spans="1:12" x14ac:dyDescent="0.2">
      <c r="A246" s="41"/>
      <c r="B246" s="2"/>
      <c r="E246" s="279"/>
      <c r="F246" s="280"/>
      <c r="G246" s="45"/>
      <c r="H246" s="45"/>
      <c r="I246" s="278"/>
      <c r="J246" s="45"/>
      <c r="K246" s="66"/>
      <c r="L246" s="66"/>
    </row>
    <row r="247" spans="1:12" x14ac:dyDescent="0.2">
      <c r="A247" s="41"/>
      <c r="B247" s="2"/>
      <c r="E247" s="279"/>
      <c r="F247" s="280"/>
      <c r="G247" s="45"/>
      <c r="H247" s="45"/>
      <c r="I247" s="278"/>
      <c r="J247" s="45"/>
      <c r="K247" s="66"/>
      <c r="L247" s="66"/>
    </row>
    <row r="248" spans="1:12" x14ac:dyDescent="0.2">
      <c r="A248" s="41"/>
      <c r="B248" s="2"/>
      <c r="E248" s="279"/>
      <c r="F248" s="280"/>
      <c r="G248" s="45"/>
      <c r="H248" s="45"/>
      <c r="I248" s="278"/>
      <c r="J248" s="45"/>
      <c r="K248" s="66"/>
      <c r="L248" s="66"/>
    </row>
    <row r="249" spans="1:12" x14ac:dyDescent="0.2">
      <c r="A249" s="41"/>
      <c r="B249" s="2"/>
      <c r="E249" s="279"/>
      <c r="F249" s="280"/>
      <c r="G249" s="45"/>
      <c r="H249" s="45"/>
      <c r="I249" s="278"/>
      <c r="J249" s="45"/>
      <c r="K249" s="66"/>
      <c r="L249" s="66"/>
    </row>
    <row r="250" spans="1:12" x14ac:dyDescent="0.2">
      <c r="A250" s="41"/>
      <c r="B250" s="2"/>
      <c r="E250" s="279"/>
      <c r="F250" s="280"/>
      <c r="G250" s="45"/>
      <c r="H250" s="45"/>
      <c r="I250" s="278"/>
      <c r="J250" s="45"/>
      <c r="K250" s="66"/>
      <c r="L250" s="66"/>
    </row>
    <row r="251" spans="1:12" x14ac:dyDescent="0.2">
      <c r="A251" s="41"/>
      <c r="B251" s="2"/>
      <c r="E251" s="279"/>
      <c r="F251" s="280"/>
      <c r="G251" s="45"/>
      <c r="H251" s="45"/>
      <c r="I251" s="278"/>
      <c r="J251" s="45"/>
      <c r="K251" s="66"/>
      <c r="L251" s="66"/>
    </row>
    <row r="252" spans="1:12" x14ac:dyDescent="0.2">
      <c r="A252" s="41"/>
      <c r="B252" s="2"/>
      <c r="E252" s="279"/>
      <c r="F252" s="280"/>
      <c r="G252" s="45"/>
      <c r="H252" s="45"/>
      <c r="I252" s="278"/>
      <c r="J252" s="45"/>
      <c r="K252" s="66"/>
      <c r="L252" s="66"/>
    </row>
    <row r="253" spans="1:12" x14ac:dyDescent="0.2">
      <c r="A253" s="41"/>
      <c r="B253" s="2"/>
      <c r="E253" s="279"/>
      <c r="F253" s="280"/>
      <c r="G253" s="45"/>
      <c r="H253" s="45"/>
      <c r="I253" s="278"/>
      <c r="J253" s="45"/>
      <c r="K253" s="66"/>
      <c r="L253" s="66"/>
    </row>
    <row r="254" spans="1:12" x14ac:dyDescent="0.2">
      <c r="A254" s="41"/>
      <c r="B254" s="2"/>
      <c r="E254" s="279"/>
      <c r="F254" s="280"/>
      <c r="G254" s="45"/>
      <c r="H254" s="45"/>
      <c r="I254" s="278"/>
      <c r="J254" s="45"/>
      <c r="K254" s="66"/>
      <c r="L254" s="66"/>
    </row>
    <row r="255" spans="1:12" x14ac:dyDescent="0.2">
      <c r="A255" s="41"/>
      <c r="B255" s="2"/>
      <c r="E255" s="279"/>
      <c r="F255" s="280"/>
      <c r="G255" s="45"/>
      <c r="H255" s="45"/>
      <c r="I255" s="278"/>
      <c r="J255" s="45"/>
      <c r="K255" s="66"/>
      <c r="L255" s="66"/>
    </row>
    <row r="256" spans="1:12" x14ac:dyDescent="0.2">
      <c r="A256" s="41"/>
      <c r="B256" s="2"/>
      <c r="E256" s="279"/>
      <c r="F256" s="280"/>
      <c r="G256" s="45"/>
      <c r="H256" s="45"/>
      <c r="I256" s="278"/>
      <c r="J256" s="45"/>
      <c r="K256" s="66"/>
      <c r="L256" s="66"/>
    </row>
    <row r="257" spans="1:12" x14ac:dyDescent="0.2">
      <c r="A257" s="41"/>
      <c r="B257" s="2"/>
      <c r="E257" s="279"/>
      <c r="F257" s="280"/>
      <c r="G257" s="45"/>
      <c r="H257" s="45"/>
      <c r="I257" s="278"/>
      <c r="J257" s="45"/>
      <c r="K257" s="66"/>
      <c r="L257" s="66"/>
    </row>
    <row r="258" spans="1:12" x14ac:dyDescent="0.2">
      <c r="A258" s="41"/>
      <c r="B258" s="2"/>
      <c r="E258" s="279"/>
      <c r="F258" s="280"/>
      <c r="G258" s="45"/>
      <c r="H258" s="45"/>
      <c r="I258" s="278"/>
      <c r="J258" s="45"/>
      <c r="K258" s="66"/>
      <c r="L258" s="66"/>
    </row>
    <row r="259" spans="1:12" x14ac:dyDescent="0.2">
      <c r="A259" s="41"/>
      <c r="B259" s="2"/>
      <c r="E259" s="279"/>
      <c r="F259" s="280"/>
      <c r="G259" s="45"/>
      <c r="H259" s="45"/>
      <c r="I259" s="278"/>
      <c r="J259" s="45"/>
      <c r="K259" s="66"/>
      <c r="L259" s="66"/>
    </row>
    <row r="260" spans="1:12" x14ac:dyDescent="0.2">
      <c r="A260" s="41"/>
      <c r="B260" s="2"/>
      <c r="E260" s="279"/>
      <c r="F260" s="280"/>
      <c r="G260" s="45"/>
      <c r="H260" s="45"/>
      <c r="I260" s="278"/>
      <c r="J260" s="45"/>
      <c r="K260" s="66"/>
      <c r="L260" s="66"/>
    </row>
    <row r="261" spans="1:12" x14ac:dyDescent="0.2">
      <c r="A261" s="41"/>
      <c r="B261" s="2"/>
      <c r="E261" s="279"/>
      <c r="F261" s="280"/>
      <c r="G261" s="45"/>
      <c r="H261" s="45"/>
      <c r="I261" s="278"/>
      <c r="J261" s="45"/>
      <c r="K261" s="66"/>
      <c r="L261" s="66"/>
    </row>
    <row r="262" spans="1:12" x14ac:dyDescent="0.2">
      <c r="A262" s="41"/>
      <c r="B262" s="2"/>
      <c r="E262" s="279"/>
      <c r="F262" s="280"/>
      <c r="G262" s="45"/>
      <c r="H262" s="45"/>
      <c r="I262" s="278"/>
      <c r="J262" s="45"/>
      <c r="K262" s="66"/>
      <c r="L262" s="66"/>
    </row>
    <row r="263" spans="1:12" x14ac:dyDescent="0.2">
      <c r="A263" s="41"/>
      <c r="B263" s="2"/>
      <c r="E263" s="279"/>
      <c r="F263" s="280"/>
      <c r="G263" s="45"/>
      <c r="H263" s="45"/>
      <c r="I263" s="278"/>
      <c r="J263" s="45"/>
      <c r="K263" s="66"/>
      <c r="L263" s="66"/>
    </row>
    <row r="264" spans="1:12" x14ac:dyDescent="0.2">
      <c r="A264" s="41"/>
      <c r="B264" s="2"/>
      <c r="E264" s="279"/>
      <c r="F264" s="280"/>
      <c r="G264" s="45"/>
      <c r="H264" s="45"/>
      <c r="I264" s="278"/>
      <c r="J264" s="45"/>
      <c r="K264" s="66"/>
      <c r="L264" s="66"/>
    </row>
    <row r="265" spans="1:12" x14ac:dyDescent="0.2">
      <c r="A265" s="41"/>
      <c r="B265" s="2"/>
      <c r="E265" s="279"/>
      <c r="F265" s="280"/>
      <c r="G265" s="45"/>
      <c r="H265" s="45"/>
      <c r="I265" s="278"/>
      <c r="J265" s="45"/>
      <c r="K265" s="66"/>
      <c r="L265" s="66"/>
    </row>
    <row r="266" spans="1:12" x14ac:dyDescent="0.2">
      <c r="A266" s="41"/>
      <c r="B266" s="2"/>
      <c r="E266" s="279"/>
      <c r="F266" s="280"/>
      <c r="G266" s="45"/>
      <c r="H266" s="45"/>
      <c r="I266" s="278"/>
      <c r="J266" s="45"/>
      <c r="K266" s="66"/>
      <c r="L266" s="66"/>
    </row>
    <row r="267" spans="1:12" x14ac:dyDescent="0.2">
      <c r="A267" s="41"/>
      <c r="B267" s="2"/>
      <c r="E267" s="279"/>
      <c r="F267" s="280"/>
      <c r="G267" s="45"/>
      <c r="H267" s="45"/>
      <c r="I267" s="278"/>
      <c r="J267" s="45"/>
      <c r="K267" s="66"/>
      <c r="L267" s="66"/>
    </row>
    <row r="268" spans="1:12" x14ac:dyDescent="0.2">
      <c r="A268" s="41"/>
      <c r="B268" s="2"/>
      <c r="E268" s="279"/>
      <c r="F268" s="280"/>
      <c r="G268" s="45"/>
      <c r="H268" s="45"/>
      <c r="I268" s="278"/>
      <c r="J268" s="45"/>
      <c r="K268" s="66"/>
      <c r="L268" s="66"/>
    </row>
    <row r="269" spans="1:12" x14ac:dyDescent="0.2">
      <c r="A269" s="41"/>
      <c r="B269" s="2"/>
      <c r="E269" s="279"/>
      <c r="F269" s="280"/>
      <c r="G269" s="45"/>
      <c r="H269" s="45"/>
      <c r="I269" s="278"/>
      <c r="J269" s="45"/>
      <c r="K269" s="66"/>
      <c r="L269" s="66"/>
    </row>
    <row r="270" spans="1:12" x14ac:dyDescent="0.2">
      <c r="A270" s="41"/>
      <c r="B270" s="2"/>
      <c r="E270" s="279"/>
      <c r="F270" s="280"/>
      <c r="G270" s="45"/>
      <c r="H270" s="45"/>
      <c r="I270" s="278"/>
      <c r="J270" s="45"/>
      <c r="K270" s="66"/>
      <c r="L270" s="66"/>
    </row>
    <row r="271" spans="1:12" x14ac:dyDescent="0.2">
      <c r="A271" s="41"/>
      <c r="B271" s="2"/>
      <c r="E271" s="279"/>
      <c r="F271" s="280"/>
      <c r="G271" s="45"/>
      <c r="H271" s="45"/>
      <c r="I271" s="278"/>
      <c r="J271" s="45"/>
      <c r="K271" s="66"/>
      <c r="L271" s="66"/>
    </row>
    <row r="272" spans="1:12" x14ac:dyDescent="0.2">
      <c r="A272" s="41"/>
      <c r="B272" s="2"/>
      <c r="E272" s="279"/>
      <c r="F272" s="280"/>
      <c r="G272" s="45"/>
      <c r="H272" s="45"/>
      <c r="I272" s="278"/>
      <c r="J272" s="45"/>
      <c r="K272" s="66"/>
      <c r="L272" s="66"/>
    </row>
    <row r="273" spans="1:12" x14ac:dyDescent="0.2">
      <c r="A273" s="41"/>
      <c r="B273" s="2"/>
      <c r="E273" s="279"/>
      <c r="F273" s="280"/>
      <c r="G273" s="45"/>
      <c r="H273" s="45"/>
      <c r="I273" s="278"/>
      <c r="J273" s="45"/>
      <c r="K273" s="66"/>
      <c r="L273" s="66"/>
    </row>
    <row r="274" spans="1:12" x14ac:dyDescent="0.2">
      <c r="A274" s="41"/>
      <c r="B274" s="2"/>
      <c r="E274" s="279"/>
      <c r="F274" s="280"/>
      <c r="G274" s="45"/>
      <c r="H274" s="45"/>
      <c r="I274" s="278"/>
      <c r="J274" s="45"/>
      <c r="K274" s="66"/>
      <c r="L274" s="66"/>
    </row>
    <row r="275" spans="1:12" x14ac:dyDescent="0.2">
      <c r="A275" s="41"/>
      <c r="B275" s="2"/>
      <c r="E275" s="279"/>
      <c r="F275" s="280"/>
      <c r="G275" s="45"/>
      <c r="H275" s="45"/>
      <c r="I275" s="278"/>
      <c r="J275" s="45"/>
      <c r="K275" s="66"/>
      <c r="L275" s="66"/>
    </row>
    <row r="276" spans="1:12" x14ac:dyDescent="0.2">
      <c r="A276" s="41"/>
      <c r="B276" s="2"/>
      <c r="E276" s="279"/>
      <c r="F276" s="280"/>
      <c r="G276" s="45"/>
      <c r="H276" s="45"/>
      <c r="I276" s="278"/>
      <c r="J276" s="45"/>
      <c r="K276" s="66"/>
      <c r="L276" s="66"/>
    </row>
    <row r="277" spans="1:12" x14ac:dyDescent="0.2">
      <c r="A277" s="41"/>
      <c r="B277" s="2"/>
      <c r="E277" s="279"/>
      <c r="F277" s="280"/>
      <c r="G277" s="45"/>
      <c r="H277" s="45"/>
      <c r="I277" s="278"/>
      <c r="J277" s="45"/>
      <c r="K277" s="66"/>
      <c r="L277" s="66"/>
    </row>
    <row r="278" spans="1:12" x14ac:dyDescent="0.2">
      <c r="A278" s="41"/>
      <c r="B278" s="2"/>
      <c r="E278" s="279"/>
      <c r="F278" s="280"/>
      <c r="G278" s="45"/>
      <c r="H278" s="45"/>
      <c r="I278" s="278"/>
      <c r="J278" s="45"/>
      <c r="K278" s="66"/>
      <c r="L278" s="66"/>
    </row>
    <row r="279" spans="1:12" x14ac:dyDescent="0.2">
      <c r="A279" s="41"/>
      <c r="B279" s="2"/>
      <c r="E279" s="279"/>
      <c r="F279" s="280"/>
      <c r="G279" s="45"/>
      <c r="H279" s="45"/>
      <c r="I279" s="278"/>
      <c r="J279" s="45"/>
      <c r="K279" s="66"/>
      <c r="L279" s="66"/>
    </row>
    <row r="280" spans="1:12" x14ac:dyDescent="0.2">
      <c r="A280" s="41"/>
      <c r="B280" s="2"/>
      <c r="E280" s="279"/>
      <c r="F280" s="280"/>
      <c r="G280" s="45"/>
      <c r="H280" s="45"/>
      <c r="I280" s="278"/>
      <c r="J280" s="45"/>
      <c r="K280" s="66"/>
      <c r="L280" s="66"/>
    </row>
    <row r="281" spans="1:12" x14ac:dyDescent="0.2">
      <c r="A281" s="41"/>
      <c r="B281" s="2"/>
      <c r="E281" s="279"/>
      <c r="F281" s="280"/>
      <c r="G281" s="45"/>
      <c r="H281" s="45"/>
      <c r="I281" s="278"/>
      <c r="J281" s="45"/>
      <c r="K281" s="66"/>
      <c r="L281" s="66"/>
    </row>
    <row r="282" spans="1:12" x14ac:dyDescent="0.2">
      <c r="A282" s="41"/>
      <c r="B282" s="2"/>
      <c r="E282" s="279"/>
      <c r="F282" s="280"/>
      <c r="G282" s="45"/>
      <c r="H282" s="45"/>
      <c r="I282" s="278"/>
      <c r="J282" s="45"/>
      <c r="K282" s="66"/>
      <c r="L282" s="66"/>
    </row>
    <row r="283" spans="1:12" x14ac:dyDescent="0.2">
      <c r="A283" s="41"/>
      <c r="B283" s="2"/>
      <c r="E283" s="279"/>
      <c r="F283" s="280"/>
      <c r="G283" s="45"/>
      <c r="H283" s="45"/>
      <c r="I283" s="278"/>
      <c r="J283" s="45"/>
      <c r="K283" s="66"/>
      <c r="L283" s="66"/>
    </row>
    <row r="284" spans="1:12" x14ac:dyDescent="0.2">
      <c r="A284" s="41"/>
      <c r="B284" s="2"/>
      <c r="E284" s="279"/>
      <c r="F284" s="280"/>
      <c r="G284" s="45"/>
      <c r="H284" s="45"/>
      <c r="I284" s="278"/>
      <c r="J284" s="45"/>
      <c r="K284" s="66"/>
      <c r="L284" s="66"/>
    </row>
    <row r="285" spans="1:12" x14ac:dyDescent="0.2">
      <c r="A285" s="41"/>
      <c r="B285" s="2"/>
      <c r="E285" s="279"/>
      <c r="F285" s="280"/>
      <c r="G285" s="45"/>
      <c r="H285" s="45"/>
      <c r="I285" s="278"/>
      <c r="J285" s="45"/>
      <c r="K285" s="66"/>
      <c r="L285" s="66"/>
    </row>
    <row r="286" spans="1:12" x14ac:dyDescent="0.2">
      <c r="A286" s="41"/>
      <c r="B286" s="2"/>
      <c r="E286" s="279"/>
      <c r="F286" s="280"/>
      <c r="G286" s="45"/>
      <c r="H286" s="45"/>
      <c r="I286" s="278"/>
      <c r="J286" s="45"/>
      <c r="K286" s="66"/>
      <c r="L286" s="66"/>
    </row>
    <row r="287" spans="1:12" x14ac:dyDescent="0.2">
      <c r="A287" s="41"/>
      <c r="B287" s="2"/>
      <c r="E287" s="279"/>
      <c r="F287" s="280"/>
      <c r="G287" s="45"/>
      <c r="H287" s="45"/>
      <c r="I287" s="278"/>
      <c r="J287" s="45"/>
      <c r="K287" s="66"/>
      <c r="L287" s="66"/>
    </row>
    <row r="288" spans="1:12" x14ac:dyDescent="0.2">
      <c r="A288" s="41"/>
      <c r="B288" s="2"/>
      <c r="E288" s="279"/>
      <c r="F288" s="280"/>
      <c r="G288" s="45"/>
      <c r="H288" s="45"/>
      <c r="I288" s="278"/>
      <c r="J288" s="45"/>
      <c r="K288" s="66"/>
      <c r="L288" s="66"/>
    </row>
    <row r="289" spans="1:12" x14ac:dyDescent="0.2">
      <c r="A289" s="41"/>
      <c r="B289" s="2"/>
      <c r="E289" s="279"/>
      <c r="F289" s="280"/>
      <c r="G289" s="45"/>
      <c r="H289" s="45"/>
      <c r="I289" s="278"/>
      <c r="J289" s="45"/>
      <c r="K289" s="66"/>
      <c r="L289" s="66"/>
    </row>
    <row r="290" spans="1:12" x14ac:dyDescent="0.2">
      <c r="A290" s="41"/>
      <c r="B290" s="2"/>
      <c r="E290" s="279"/>
      <c r="F290" s="280"/>
      <c r="G290" s="45"/>
      <c r="H290" s="45"/>
      <c r="I290" s="278"/>
      <c r="J290" s="45"/>
      <c r="K290" s="66"/>
      <c r="L290" s="66"/>
    </row>
    <row r="291" spans="1:12" x14ac:dyDescent="0.2">
      <c r="A291" s="41"/>
      <c r="B291" s="2"/>
      <c r="E291" s="279"/>
      <c r="F291" s="280"/>
      <c r="G291" s="45"/>
      <c r="H291" s="45"/>
      <c r="I291" s="278"/>
      <c r="J291" s="45"/>
      <c r="K291" s="66"/>
      <c r="L291" s="66"/>
    </row>
    <row r="292" spans="1:12" x14ac:dyDescent="0.2">
      <c r="A292" s="41"/>
      <c r="B292" s="2"/>
      <c r="E292" s="279"/>
      <c r="F292" s="280"/>
      <c r="G292" s="45"/>
      <c r="H292" s="45"/>
      <c r="I292" s="278"/>
      <c r="J292" s="45"/>
      <c r="K292" s="66"/>
      <c r="L292" s="66"/>
    </row>
    <row r="293" spans="1:12" x14ac:dyDescent="0.2">
      <c r="A293" s="41"/>
      <c r="B293" s="2"/>
      <c r="E293" s="279"/>
      <c r="F293" s="280"/>
      <c r="G293" s="45"/>
      <c r="H293" s="45"/>
      <c r="I293" s="278"/>
      <c r="J293" s="45"/>
      <c r="K293" s="66"/>
      <c r="L293" s="66"/>
    </row>
    <row r="294" spans="1:12" x14ac:dyDescent="0.2">
      <c r="A294" s="41"/>
      <c r="B294" s="2"/>
      <c r="E294" s="279"/>
      <c r="F294" s="280"/>
      <c r="G294" s="45"/>
      <c r="H294" s="45"/>
      <c r="I294" s="278"/>
      <c r="J294" s="45"/>
      <c r="K294" s="66"/>
      <c r="L294" s="66"/>
    </row>
    <row r="295" spans="1:12" x14ac:dyDescent="0.2">
      <c r="A295" s="41"/>
      <c r="B295" s="2"/>
      <c r="E295" s="279"/>
      <c r="F295" s="280"/>
      <c r="G295" s="45"/>
      <c r="H295" s="45"/>
      <c r="I295" s="278"/>
      <c r="J295" s="45"/>
      <c r="K295" s="66"/>
      <c r="L295" s="66"/>
    </row>
    <row r="296" spans="1:12" x14ac:dyDescent="0.2">
      <c r="A296" s="41"/>
      <c r="B296" s="2"/>
      <c r="E296" s="279"/>
      <c r="F296" s="280"/>
      <c r="G296" s="45"/>
      <c r="H296" s="45"/>
      <c r="I296" s="278"/>
      <c r="J296" s="45"/>
      <c r="K296" s="66"/>
      <c r="L296" s="66"/>
    </row>
    <row r="297" spans="1:12" x14ac:dyDescent="0.2">
      <c r="A297" s="41"/>
      <c r="B297" s="2"/>
      <c r="E297" s="279"/>
      <c r="F297" s="280"/>
      <c r="G297" s="45"/>
      <c r="H297" s="45"/>
      <c r="I297" s="278"/>
      <c r="J297" s="45"/>
      <c r="K297" s="66"/>
      <c r="L297" s="66"/>
    </row>
    <row r="298" spans="1:12" x14ac:dyDescent="0.2">
      <c r="A298" s="41"/>
      <c r="B298" s="2"/>
      <c r="E298" s="279"/>
      <c r="F298" s="280"/>
      <c r="G298" s="45"/>
      <c r="H298" s="45"/>
      <c r="I298" s="278"/>
      <c r="J298" s="45"/>
      <c r="K298" s="66"/>
      <c r="L298" s="66"/>
    </row>
    <row r="299" spans="1:12" x14ac:dyDescent="0.2">
      <c r="A299" s="41"/>
      <c r="B299" s="2"/>
      <c r="E299" s="279"/>
      <c r="F299" s="280"/>
      <c r="G299" s="45"/>
      <c r="H299" s="45"/>
      <c r="I299" s="278"/>
      <c r="J299" s="45"/>
      <c r="K299" s="66"/>
      <c r="L299" s="66"/>
    </row>
    <row r="300" spans="1:12" x14ac:dyDescent="0.2">
      <c r="A300" s="41"/>
      <c r="B300" s="2"/>
      <c r="E300" s="279"/>
      <c r="F300" s="280"/>
      <c r="G300" s="45"/>
      <c r="H300" s="45"/>
      <c r="I300" s="278"/>
      <c r="J300" s="45"/>
      <c r="K300" s="66"/>
      <c r="L300" s="66"/>
    </row>
    <row r="301" spans="1:12" x14ac:dyDescent="0.2">
      <c r="A301" s="41"/>
      <c r="B301" s="2"/>
      <c r="E301" s="279"/>
      <c r="F301" s="280"/>
      <c r="G301" s="45"/>
      <c r="H301" s="45"/>
      <c r="I301" s="278"/>
      <c r="J301" s="45"/>
      <c r="K301" s="66"/>
      <c r="L301" s="66"/>
    </row>
    <row r="302" spans="1:12" x14ac:dyDescent="0.2">
      <c r="A302" s="41"/>
      <c r="B302" s="2"/>
      <c r="E302" s="279"/>
      <c r="F302" s="280"/>
      <c r="G302" s="45"/>
      <c r="H302" s="45"/>
      <c r="I302" s="278"/>
      <c r="J302" s="45"/>
      <c r="K302" s="66"/>
      <c r="L302" s="66"/>
    </row>
    <row r="303" spans="1:12" x14ac:dyDescent="0.2">
      <c r="A303" s="41"/>
      <c r="B303" s="2"/>
      <c r="E303" s="279"/>
      <c r="F303" s="280"/>
      <c r="G303" s="45"/>
      <c r="H303" s="45"/>
      <c r="I303" s="278"/>
      <c r="J303" s="45"/>
      <c r="K303" s="66"/>
      <c r="L303" s="66"/>
    </row>
    <row r="304" spans="1:12" x14ac:dyDescent="0.2">
      <c r="A304" s="41"/>
      <c r="B304" s="2"/>
      <c r="E304" s="279"/>
      <c r="F304" s="280"/>
      <c r="G304" s="45"/>
      <c r="H304" s="45"/>
      <c r="I304" s="278"/>
      <c r="J304" s="45"/>
      <c r="K304" s="66"/>
      <c r="L304" s="66"/>
    </row>
    <row r="305" spans="1:12" x14ac:dyDescent="0.2">
      <c r="A305" s="41"/>
      <c r="B305" s="2"/>
      <c r="E305" s="279"/>
      <c r="F305" s="280"/>
      <c r="G305" s="45"/>
      <c r="H305" s="45"/>
      <c r="I305" s="278"/>
      <c r="J305" s="45"/>
      <c r="K305" s="66"/>
      <c r="L305" s="66"/>
    </row>
    <row r="306" spans="1:12" x14ac:dyDescent="0.2">
      <c r="A306" s="41"/>
      <c r="B306" s="2"/>
      <c r="E306" s="279"/>
      <c r="F306" s="280"/>
      <c r="G306" s="45"/>
      <c r="H306" s="45"/>
      <c r="I306" s="278"/>
      <c r="J306" s="45"/>
      <c r="K306" s="66"/>
      <c r="L306" s="66"/>
    </row>
    <row r="307" spans="1:12" x14ac:dyDescent="0.2">
      <c r="A307" s="41"/>
      <c r="B307" s="2"/>
      <c r="E307" s="279"/>
      <c r="F307" s="280"/>
      <c r="G307" s="45"/>
      <c r="H307" s="45"/>
      <c r="I307" s="278"/>
      <c r="J307" s="45"/>
      <c r="K307" s="66"/>
      <c r="L307" s="66"/>
    </row>
    <row r="308" spans="1:12" x14ac:dyDescent="0.2">
      <c r="A308" s="41"/>
      <c r="B308" s="2"/>
      <c r="E308" s="279"/>
      <c r="F308" s="280"/>
      <c r="G308" s="45"/>
      <c r="H308" s="45"/>
      <c r="I308" s="278"/>
      <c r="J308" s="45"/>
      <c r="K308" s="66"/>
      <c r="L308" s="66"/>
    </row>
    <row r="309" spans="1:12" x14ac:dyDescent="0.2">
      <c r="A309" s="41"/>
      <c r="B309" s="2"/>
      <c r="E309" s="279"/>
      <c r="F309" s="280"/>
      <c r="G309" s="45"/>
      <c r="H309" s="45"/>
      <c r="I309" s="278"/>
      <c r="J309" s="45"/>
      <c r="K309" s="66"/>
      <c r="L309" s="66"/>
    </row>
    <row r="310" spans="1:12" x14ac:dyDescent="0.2">
      <c r="A310" s="41"/>
      <c r="B310" s="2"/>
      <c r="E310" s="279"/>
      <c r="F310" s="280"/>
      <c r="G310" s="45"/>
      <c r="H310" s="45"/>
      <c r="I310" s="278"/>
      <c r="J310" s="45"/>
      <c r="K310" s="66"/>
      <c r="L310" s="66"/>
    </row>
    <row r="311" spans="1:12" x14ac:dyDescent="0.2">
      <c r="A311" s="41"/>
      <c r="B311" s="2"/>
      <c r="E311" s="279"/>
      <c r="F311" s="280"/>
      <c r="G311" s="45"/>
      <c r="H311" s="45"/>
      <c r="I311" s="278"/>
      <c r="J311" s="45"/>
      <c r="K311" s="66"/>
      <c r="L311" s="66"/>
    </row>
    <row r="312" spans="1:12" x14ac:dyDescent="0.2">
      <c r="A312" s="41"/>
      <c r="B312" s="2"/>
      <c r="E312" s="279"/>
      <c r="F312" s="280"/>
      <c r="G312" s="45"/>
      <c r="H312" s="45"/>
      <c r="I312" s="278"/>
      <c r="J312" s="45"/>
      <c r="K312" s="66"/>
      <c r="L312" s="66"/>
    </row>
    <row r="313" spans="1:12" x14ac:dyDescent="0.2">
      <c r="A313" s="41"/>
      <c r="B313" s="2"/>
      <c r="E313" s="279"/>
      <c r="F313" s="280"/>
      <c r="G313" s="45"/>
      <c r="H313" s="45"/>
      <c r="I313" s="278"/>
      <c r="J313" s="45"/>
      <c r="K313" s="66"/>
      <c r="L313" s="66"/>
    </row>
    <row r="314" spans="1:12" x14ac:dyDescent="0.2">
      <c r="A314" s="41"/>
      <c r="B314" s="2"/>
      <c r="E314" s="279"/>
      <c r="F314" s="280"/>
      <c r="G314" s="45"/>
      <c r="H314" s="45"/>
      <c r="I314" s="278"/>
      <c r="J314" s="45"/>
      <c r="K314" s="66"/>
      <c r="L314" s="66"/>
    </row>
    <row r="315" spans="1:12" x14ac:dyDescent="0.2">
      <c r="A315" s="41"/>
      <c r="B315" s="2"/>
      <c r="E315" s="279"/>
      <c r="F315" s="280"/>
      <c r="G315" s="45"/>
      <c r="H315" s="45"/>
      <c r="I315" s="278"/>
      <c r="J315" s="45"/>
      <c r="K315" s="66"/>
      <c r="L315" s="66"/>
    </row>
    <row r="316" spans="1:12" x14ac:dyDescent="0.2">
      <c r="A316" s="41"/>
      <c r="B316" s="2"/>
      <c r="E316" s="279"/>
      <c r="F316" s="280"/>
      <c r="G316" s="45"/>
      <c r="H316" s="45"/>
      <c r="I316" s="278"/>
      <c r="J316" s="45"/>
      <c r="K316" s="66"/>
      <c r="L316" s="66"/>
    </row>
    <row r="317" spans="1:12" x14ac:dyDescent="0.2">
      <c r="A317" s="41"/>
      <c r="B317" s="2"/>
      <c r="E317" s="279"/>
      <c r="F317" s="280"/>
      <c r="G317" s="45"/>
      <c r="H317" s="45"/>
      <c r="I317" s="278"/>
      <c r="J317" s="45"/>
      <c r="K317" s="66"/>
      <c r="L317" s="66"/>
    </row>
    <row r="318" spans="1:12" x14ac:dyDescent="0.2">
      <c r="A318" s="41"/>
      <c r="B318" s="2"/>
      <c r="E318" s="279"/>
      <c r="F318" s="280"/>
      <c r="G318" s="45"/>
      <c r="H318" s="45"/>
      <c r="I318" s="278"/>
      <c r="J318" s="45"/>
      <c r="K318" s="66"/>
      <c r="L318" s="66"/>
    </row>
    <row r="319" spans="1:12" x14ac:dyDescent="0.2">
      <c r="A319" s="41"/>
      <c r="B319" s="2"/>
      <c r="E319" s="279"/>
      <c r="F319" s="280"/>
      <c r="G319" s="45"/>
      <c r="H319" s="45"/>
      <c r="I319" s="278"/>
      <c r="J319" s="45"/>
      <c r="K319" s="66"/>
      <c r="L319" s="66"/>
    </row>
    <row r="320" spans="1:12" x14ac:dyDescent="0.2">
      <c r="A320" s="41"/>
      <c r="B320" s="2"/>
      <c r="E320" s="279"/>
      <c r="F320" s="280"/>
      <c r="G320" s="45"/>
      <c r="H320" s="45"/>
      <c r="I320" s="278"/>
      <c r="J320" s="45"/>
      <c r="K320" s="66"/>
      <c r="L320" s="66"/>
    </row>
    <row r="321" spans="1:12" x14ac:dyDescent="0.2">
      <c r="A321" s="41"/>
      <c r="B321" s="2"/>
      <c r="E321" s="279"/>
      <c r="F321" s="280"/>
      <c r="G321" s="45"/>
      <c r="H321" s="45"/>
      <c r="I321" s="278"/>
      <c r="J321" s="45"/>
      <c r="K321" s="66"/>
      <c r="L321" s="66"/>
    </row>
    <row r="322" spans="1:12" x14ac:dyDescent="0.2">
      <c r="A322" s="41"/>
      <c r="B322" s="2"/>
      <c r="E322" s="279"/>
      <c r="F322" s="280"/>
      <c r="G322" s="45"/>
      <c r="H322" s="45"/>
      <c r="I322" s="278"/>
      <c r="J322" s="45"/>
      <c r="K322" s="66"/>
      <c r="L322" s="66"/>
    </row>
    <row r="323" spans="1:12" x14ac:dyDescent="0.2">
      <c r="A323" s="41"/>
      <c r="B323" s="2"/>
      <c r="E323" s="279"/>
      <c r="F323" s="280"/>
      <c r="G323" s="45"/>
      <c r="H323" s="45"/>
      <c r="I323" s="278"/>
      <c r="J323" s="45"/>
      <c r="K323" s="66"/>
      <c r="L323" s="66"/>
    </row>
    <row r="324" spans="1:12" x14ac:dyDescent="0.2">
      <c r="A324" s="41"/>
      <c r="B324" s="2"/>
      <c r="E324" s="279"/>
      <c r="F324" s="280"/>
      <c r="G324" s="45"/>
      <c r="H324" s="45"/>
      <c r="I324" s="278"/>
      <c r="J324" s="45"/>
      <c r="K324" s="66"/>
      <c r="L324" s="66"/>
    </row>
    <row r="325" spans="1:12" x14ac:dyDescent="0.2">
      <c r="A325" s="41"/>
      <c r="B325" s="2"/>
      <c r="E325" s="279"/>
      <c r="F325" s="280"/>
      <c r="G325" s="45"/>
      <c r="H325" s="45"/>
      <c r="I325" s="278"/>
      <c r="J325" s="45"/>
      <c r="K325" s="66"/>
      <c r="L325" s="66"/>
    </row>
    <row r="326" spans="1:12" x14ac:dyDescent="0.2">
      <c r="A326" s="41"/>
      <c r="B326" s="2"/>
      <c r="E326" s="279"/>
      <c r="F326" s="280"/>
      <c r="G326" s="45"/>
      <c r="H326" s="45"/>
      <c r="I326" s="278"/>
      <c r="J326" s="45"/>
      <c r="K326" s="66"/>
      <c r="L326" s="66"/>
    </row>
    <row r="327" spans="1:12" x14ac:dyDescent="0.2">
      <c r="A327" s="41"/>
      <c r="B327" s="2"/>
      <c r="E327" s="279"/>
      <c r="F327" s="280"/>
      <c r="G327" s="45"/>
      <c r="H327" s="45"/>
      <c r="I327" s="278"/>
      <c r="J327" s="45"/>
      <c r="K327" s="66"/>
      <c r="L327" s="66"/>
    </row>
    <row r="328" spans="1:12" x14ac:dyDescent="0.2">
      <c r="A328" s="41"/>
      <c r="B328" s="2"/>
      <c r="E328" s="279"/>
      <c r="F328" s="280"/>
      <c r="G328" s="45"/>
      <c r="H328" s="45"/>
      <c r="I328" s="278"/>
      <c r="J328" s="45"/>
      <c r="K328" s="66"/>
      <c r="L328" s="66"/>
    </row>
    <row r="329" spans="1:12" x14ac:dyDescent="0.2">
      <c r="A329" s="41"/>
      <c r="B329" s="2"/>
      <c r="E329" s="279"/>
      <c r="F329" s="280"/>
      <c r="G329" s="45"/>
      <c r="H329" s="45"/>
      <c r="I329" s="278"/>
      <c r="J329" s="45"/>
      <c r="K329" s="66"/>
      <c r="L329" s="66"/>
    </row>
    <row r="330" spans="1:12" x14ac:dyDescent="0.2">
      <c r="A330" s="41"/>
      <c r="B330" s="2"/>
      <c r="E330" s="279"/>
      <c r="F330" s="280"/>
      <c r="G330" s="45"/>
      <c r="H330" s="45"/>
      <c r="I330" s="278"/>
      <c r="J330" s="45"/>
      <c r="K330" s="66"/>
      <c r="L330" s="66"/>
    </row>
    <row r="331" spans="1:12" x14ac:dyDescent="0.2">
      <c r="A331" s="41"/>
      <c r="B331" s="2"/>
      <c r="E331" s="279"/>
      <c r="F331" s="280"/>
      <c r="G331" s="45"/>
      <c r="H331" s="45"/>
      <c r="I331" s="278"/>
      <c r="J331" s="45"/>
      <c r="K331" s="66"/>
      <c r="L331" s="66"/>
    </row>
    <row r="332" spans="1:12" x14ac:dyDescent="0.2">
      <c r="A332" s="41"/>
      <c r="B332" s="2"/>
      <c r="E332" s="279"/>
      <c r="F332" s="280"/>
      <c r="G332" s="45"/>
      <c r="H332" s="45"/>
      <c r="I332" s="278"/>
      <c r="J332" s="45"/>
      <c r="K332" s="66"/>
      <c r="L332" s="66"/>
    </row>
    <row r="333" spans="1:12" x14ac:dyDescent="0.2">
      <c r="A333" s="41"/>
      <c r="B333" s="2"/>
      <c r="E333" s="279"/>
      <c r="F333" s="280"/>
      <c r="G333" s="45"/>
      <c r="H333" s="45"/>
      <c r="I333" s="278"/>
      <c r="J333" s="45"/>
      <c r="K333" s="66"/>
      <c r="L333" s="66"/>
    </row>
    <row r="334" spans="1:12" x14ac:dyDescent="0.2">
      <c r="A334" s="41"/>
      <c r="B334" s="2"/>
      <c r="E334" s="279"/>
      <c r="F334" s="280"/>
      <c r="G334" s="45"/>
      <c r="H334" s="45"/>
      <c r="I334" s="278"/>
      <c r="J334" s="45"/>
      <c r="K334" s="66"/>
      <c r="L334" s="66"/>
    </row>
    <row r="335" spans="1:12" x14ac:dyDescent="0.2">
      <c r="A335" s="41"/>
      <c r="B335" s="2"/>
      <c r="E335" s="279"/>
      <c r="F335" s="280"/>
      <c r="G335" s="45"/>
      <c r="H335" s="45"/>
      <c r="I335" s="278"/>
      <c r="J335" s="45"/>
      <c r="K335" s="66"/>
      <c r="L335" s="66"/>
    </row>
    <row r="336" spans="1:12" x14ac:dyDescent="0.2">
      <c r="A336" s="41"/>
      <c r="B336" s="2"/>
      <c r="E336" s="279"/>
      <c r="F336" s="280"/>
      <c r="G336" s="45"/>
      <c r="H336" s="45"/>
      <c r="I336" s="278"/>
      <c r="J336" s="45"/>
      <c r="K336" s="66"/>
      <c r="L336" s="66"/>
    </row>
    <row r="337" spans="1:12" x14ac:dyDescent="0.2">
      <c r="A337" s="41"/>
      <c r="B337" s="2"/>
      <c r="E337" s="279"/>
      <c r="F337" s="280"/>
      <c r="G337" s="45"/>
      <c r="H337" s="45"/>
      <c r="I337" s="278"/>
      <c r="J337" s="45"/>
      <c r="K337" s="66"/>
      <c r="L337" s="66"/>
    </row>
    <row r="338" spans="1:12" x14ac:dyDescent="0.2">
      <c r="A338" s="41"/>
      <c r="B338" s="2"/>
      <c r="E338" s="279"/>
      <c r="F338" s="280"/>
      <c r="G338" s="45"/>
      <c r="H338" s="45"/>
      <c r="I338" s="278"/>
      <c r="J338" s="45"/>
      <c r="K338" s="66"/>
      <c r="L338" s="66"/>
    </row>
    <row r="339" spans="1:12" x14ac:dyDescent="0.2">
      <c r="A339" s="41"/>
      <c r="B339" s="2"/>
      <c r="E339" s="279"/>
      <c r="F339" s="280"/>
      <c r="G339" s="45"/>
      <c r="H339" s="45"/>
      <c r="I339" s="278"/>
      <c r="J339" s="45"/>
      <c r="K339" s="66"/>
      <c r="L339" s="66"/>
    </row>
    <row r="340" spans="1:12" x14ac:dyDescent="0.2">
      <c r="A340" s="41"/>
      <c r="B340" s="2"/>
      <c r="E340" s="279"/>
      <c r="F340" s="280"/>
      <c r="G340" s="45"/>
      <c r="H340" s="45"/>
      <c r="I340" s="278"/>
      <c r="J340" s="45"/>
      <c r="K340" s="66"/>
      <c r="L340" s="66"/>
    </row>
    <row r="341" spans="1:12" x14ac:dyDescent="0.2">
      <c r="A341" s="41"/>
      <c r="B341" s="2"/>
      <c r="E341" s="279"/>
      <c r="F341" s="280"/>
      <c r="G341" s="45"/>
      <c r="H341" s="45"/>
      <c r="I341" s="278"/>
      <c r="J341" s="45"/>
      <c r="K341" s="66"/>
      <c r="L341" s="66"/>
    </row>
    <row r="342" spans="1:12" x14ac:dyDescent="0.2">
      <c r="A342" s="41"/>
      <c r="B342" s="2"/>
      <c r="E342" s="279"/>
      <c r="F342" s="280"/>
      <c r="G342" s="45"/>
      <c r="H342" s="45"/>
      <c r="I342" s="278"/>
      <c r="J342" s="45"/>
      <c r="K342" s="66"/>
      <c r="L342" s="66"/>
    </row>
    <row r="343" spans="1:12" x14ac:dyDescent="0.2">
      <c r="A343" s="41"/>
      <c r="B343" s="2"/>
      <c r="E343" s="279"/>
      <c r="F343" s="280"/>
      <c r="G343" s="45"/>
      <c r="H343" s="45"/>
      <c r="I343" s="278"/>
      <c r="J343" s="45"/>
      <c r="K343" s="66"/>
      <c r="L343" s="66"/>
    </row>
    <row r="344" spans="1:12" x14ac:dyDescent="0.2">
      <c r="A344" s="41"/>
      <c r="B344" s="2"/>
      <c r="E344" s="279"/>
      <c r="F344" s="280"/>
      <c r="G344" s="45"/>
      <c r="H344" s="45"/>
      <c r="I344" s="278"/>
      <c r="J344" s="45"/>
      <c r="K344" s="66"/>
      <c r="L344" s="66"/>
    </row>
    <row r="345" spans="1:12" x14ac:dyDescent="0.2">
      <c r="A345" s="41"/>
      <c r="B345" s="2"/>
      <c r="E345" s="279"/>
      <c r="F345" s="280"/>
      <c r="G345" s="45"/>
      <c r="H345" s="45"/>
      <c r="I345" s="278"/>
      <c r="J345" s="45"/>
      <c r="K345" s="66"/>
      <c r="L345" s="66"/>
    </row>
    <row r="346" spans="1:12" x14ac:dyDescent="0.2">
      <c r="A346" s="41"/>
      <c r="B346" s="2"/>
      <c r="E346" s="279"/>
      <c r="F346" s="280"/>
      <c r="G346" s="45"/>
      <c r="H346" s="45"/>
      <c r="I346" s="278"/>
      <c r="J346" s="45"/>
      <c r="K346" s="66"/>
      <c r="L346" s="66"/>
    </row>
    <row r="347" spans="1:12" x14ac:dyDescent="0.2">
      <c r="A347" s="41"/>
      <c r="B347" s="2"/>
      <c r="E347" s="279"/>
      <c r="F347" s="280"/>
      <c r="G347" s="45"/>
      <c r="H347" s="45"/>
      <c r="I347" s="278"/>
      <c r="J347" s="45"/>
      <c r="K347" s="66"/>
      <c r="L347" s="66"/>
    </row>
    <row r="348" spans="1:12" x14ac:dyDescent="0.2">
      <c r="A348" s="41"/>
      <c r="B348" s="2"/>
      <c r="E348" s="279"/>
      <c r="F348" s="280"/>
      <c r="G348" s="45"/>
      <c r="H348" s="45"/>
      <c r="I348" s="278"/>
      <c r="J348" s="45"/>
      <c r="K348" s="66"/>
      <c r="L348" s="66"/>
    </row>
    <row r="349" spans="1:12" x14ac:dyDescent="0.2">
      <c r="A349" s="41"/>
      <c r="B349" s="2"/>
      <c r="E349" s="279"/>
      <c r="F349" s="280"/>
      <c r="G349" s="45"/>
      <c r="H349" s="45"/>
      <c r="I349" s="278"/>
      <c r="J349" s="45"/>
      <c r="K349" s="66"/>
      <c r="L349" s="66"/>
    </row>
    <row r="350" spans="1:12" x14ac:dyDescent="0.2">
      <c r="A350" s="41"/>
      <c r="B350" s="2"/>
      <c r="E350" s="279"/>
      <c r="F350" s="280"/>
      <c r="G350" s="45"/>
      <c r="H350" s="45"/>
      <c r="I350" s="278"/>
      <c r="J350" s="45"/>
      <c r="K350" s="66"/>
      <c r="L350" s="66"/>
    </row>
    <row r="351" spans="1:12" x14ac:dyDescent="0.2">
      <c r="A351" s="41"/>
      <c r="B351" s="2"/>
      <c r="E351" s="279"/>
      <c r="F351" s="280"/>
      <c r="G351" s="45"/>
      <c r="H351" s="45"/>
      <c r="I351" s="278"/>
      <c r="J351" s="45"/>
      <c r="K351" s="66"/>
      <c r="L351" s="66"/>
    </row>
    <row r="352" spans="1:12" x14ac:dyDescent="0.2">
      <c r="A352" s="41"/>
      <c r="B352" s="2"/>
      <c r="E352" s="279"/>
      <c r="F352" s="280"/>
      <c r="G352" s="45"/>
      <c r="H352" s="45"/>
      <c r="I352" s="278"/>
      <c r="J352" s="45"/>
      <c r="K352" s="66"/>
      <c r="L352" s="66"/>
    </row>
    <row r="353" spans="1:12" x14ac:dyDescent="0.2">
      <c r="A353" s="41"/>
      <c r="B353" s="2"/>
      <c r="E353" s="279"/>
      <c r="F353" s="280"/>
      <c r="G353" s="45"/>
      <c r="H353" s="45"/>
      <c r="I353" s="278"/>
      <c r="J353" s="45"/>
      <c r="K353" s="66"/>
      <c r="L353" s="66"/>
    </row>
    <row r="354" spans="1:12" x14ac:dyDescent="0.2">
      <c r="A354" s="41"/>
      <c r="B354" s="2"/>
      <c r="E354" s="279"/>
      <c r="F354" s="280"/>
      <c r="G354" s="45"/>
      <c r="H354" s="45"/>
      <c r="I354" s="278"/>
      <c r="J354" s="45"/>
      <c r="K354" s="66"/>
      <c r="L354" s="66"/>
    </row>
    <row r="355" spans="1:12" x14ac:dyDescent="0.2">
      <c r="A355" s="41"/>
      <c r="B355" s="2"/>
      <c r="E355" s="279"/>
      <c r="F355" s="280"/>
      <c r="G355" s="45"/>
      <c r="H355" s="45"/>
      <c r="I355" s="278"/>
      <c r="J355" s="45"/>
      <c r="K355" s="66"/>
      <c r="L355" s="66"/>
    </row>
    <row r="356" spans="1:12" x14ac:dyDescent="0.2">
      <c r="A356" s="41"/>
      <c r="B356" s="2"/>
      <c r="E356" s="279"/>
      <c r="F356" s="280"/>
      <c r="G356" s="45"/>
      <c r="H356" s="45"/>
      <c r="I356" s="278"/>
      <c r="J356" s="45"/>
      <c r="K356" s="66"/>
      <c r="L356" s="66"/>
    </row>
    <row r="357" spans="1:12" x14ac:dyDescent="0.2">
      <c r="A357" s="41"/>
      <c r="B357" s="2"/>
      <c r="E357" s="279"/>
      <c r="F357" s="280"/>
      <c r="G357" s="45"/>
      <c r="H357" s="45"/>
      <c r="I357" s="278"/>
      <c r="J357" s="45"/>
      <c r="K357" s="66"/>
      <c r="L357" s="66"/>
    </row>
    <row r="358" spans="1:12" x14ac:dyDescent="0.2">
      <c r="A358" s="41"/>
      <c r="B358" s="2"/>
      <c r="E358" s="279"/>
      <c r="F358" s="280"/>
      <c r="G358" s="45"/>
      <c r="H358" s="45"/>
      <c r="I358" s="278"/>
      <c r="J358" s="45"/>
      <c r="K358" s="66"/>
      <c r="L358" s="66"/>
    </row>
    <row r="359" spans="1:12" x14ac:dyDescent="0.2">
      <c r="A359" s="41"/>
      <c r="B359" s="2"/>
      <c r="E359" s="279"/>
      <c r="F359" s="280"/>
      <c r="G359" s="45"/>
      <c r="H359" s="45"/>
      <c r="I359" s="278"/>
      <c r="J359" s="45"/>
      <c r="K359" s="66"/>
      <c r="L359" s="66"/>
    </row>
    <row r="360" spans="1:12" x14ac:dyDescent="0.2">
      <c r="A360" s="41"/>
      <c r="B360" s="2"/>
      <c r="E360" s="279"/>
      <c r="F360" s="280"/>
      <c r="G360" s="45"/>
      <c r="H360" s="45"/>
      <c r="I360" s="278"/>
      <c r="J360" s="45"/>
      <c r="K360" s="66"/>
      <c r="L360" s="66"/>
    </row>
    <row r="361" spans="1:12" x14ac:dyDescent="0.2">
      <c r="A361" s="41"/>
      <c r="B361" s="2"/>
      <c r="E361" s="279"/>
      <c r="F361" s="280"/>
      <c r="G361" s="45"/>
      <c r="H361" s="45"/>
      <c r="I361" s="278"/>
      <c r="J361" s="45"/>
      <c r="K361" s="66"/>
      <c r="L361" s="66"/>
    </row>
    <row r="362" spans="1:12" x14ac:dyDescent="0.2">
      <c r="A362" s="41"/>
      <c r="B362" s="2"/>
      <c r="E362" s="279"/>
      <c r="F362" s="280"/>
      <c r="G362" s="45"/>
      <c r="H362" s="45"/>
      <c r="I362" s="278"/>
      <c r="J362" s="45"/>
      <c r="K362" s="66"/>
      <c r="L362" s="66"/>
    </row>
    <row r="363" spans="1:12" x14ac:dyDescent="0.2">
      <c r="A363" s="41"/>
      <c r="B363" s="2"/>
      <c r="E363" s="279"/>
      <c r="F363" s="280"/>
      <c r="G363" s="45"/>
      <c r="H363" s="45"/>
      <c r="I363" s="278"/>
      <c r="J363" s="45"/>
      <c r="K363" s="66"/>
      <c r="L363" s="66"/>
    </row>
    <row r="364" spans="1:12" x14ac:dyDescent="0.2">
      <c r="A364" s="41"/>
      <c r="B364" s="2"/>
      <c r="E364" s="279"/>
      <c r="F364" s="280"/>
      <c r="G364" s="45"/>
      <c r="H364" s="45"/>
      <c r="I364" s="278"/>
      <c r="J364" s="45"/>
      <c r="K364" s="66"/>
      <c r="L364" s="66"/>
    </row>
    <row r="365" spans="1:12" x14ac:dyDescent="0.2">
      <c r="A365" s="41"/>
      <c r="B365" s="2"/>
      <c r="E365" s="279"/>
      <c r="F365" s="280"/>
      <c r="G365" s="45"/>
      <c r="H365" s="45"/>
      <c r="I365" s="278"/>
      <c r="J365" s="45"/>
      <c r="K365" s="66"/>
      <c r="L365" s="66"/>
    </row>
    <row r="366" spans="1:12" x14ac:dyDescent="0.2">
      <c r="A366" s="41"/>
      <c r="B366" s="2"/>
      <c r="E366" s="279"/>
      <c r="F366" s="280"/>
      <c r="G366" s="45"/>
      <c r="H366" s="45"/>
      <c r="I366" s="278"/>
      <c r="J366" s="45"/>
      <c r="K366" s="66"/>
      <c r="L366" s="66"/>
    </row>
    <row r="367" spans="1:12" x14ac:dyDescent="0.2">
      <c r="A367" s="41"/>
      <c r="B367" s="2"/>
      <c r="E367" s="279"/>
      <c r="F367" s="280"/>
      <c r="G367" s="45"/>
      <c r="H367" s="45"/>
      <c r="I367" s="278"/>
      <c r="J367" s="45"/>
      <c r="K367" s="66"/>
      <c r="L367" s="66"/>
    </row>
    <row r="368" spans="1:12" x14ac:dyDescent="0.2">
      <c r="A368" s="41"/>
      <c r="B368" s="2"/>
      <c r="E368" s="279"/>
      <c r="F368" s="280"/>
      <c r="G368" s="45"/>
      <c r="H368" s="45"/>
      <c r="I368" s="278"/>
      <c r="J368" s="45"/>
      <c r="K368" s="66"/>
      <c r="L368" s="66"/>
    </row>
    <row r="369" spans="1:12" x14ac:dyDescent="0.2">
      <c r="A369" s="41"/>
      <c r="B369" s="2"/>
      <c r="E369" s="279"/>
      <c r="F369" s="280"/>
      <c r="G369" s="45"/>
      <c r="H369" s="45"/>
      <c r="I369" s="278"/>
      <c r="J369" s="45"/>
      <c r="K369" s="66"/>
      <c r="L369" s="66"/>
    </row>
    <row r="370" spans="1:12" x14ac:dyDescent="0.2">
      <c r="A370" s="41"/>
      <c r="B370" s="2"/>
      <c r="E370" s="279"/>
      <c r="F370" s="280"/>
      <c r="G370" s="45"/>
      <c r="H370" s="45"/>
      <c r="I370" s="278"/>
      <c r="J370" s="45"/>
      <c r="K370" s="66"/>
      <c r="L370" s="66"/>
    </row>
    <row r="371" spans="1:12" x14ac:dyDescent="0.2">
      <c r="A371" s="41"/>
      <c r="B371" s="2"/>
      <c r="E371" s="279"/>
      <c r="F371" s="280"/>
      <c r="G371" s="45"/>
      <c r="H371" s="45"/>
      <c r="I371" s="278"/>
      <c r="J371" s="45"/>
      <c r="K371" s="66"/>
      <c r="L371" s="66"/>
    </row>
    <row r="372" spans="1:12" x14ac:dyDescent="0.2">
      <c r="A372" s="41"/>
      <c r="B372" s="2"/>
      <c r="E372" s="279"/>
      <c r="F372" s="280"/>
      <c r="G372" s="45"/>
      <c r="H372" s="45"/>
      <c r="I372" s="278"/>
      <c r="J372" s="45"/>
      <c r="K372" s="66"/>
      <c r="L372" s="66"/>
    </row>
    <row r="373" spans="1:12" x14ac:dyDescent="0.2">
      <c r="A373" s="41"/>
      <c r="B373" s="2"/>
      <c r="E373" s="279"/>
      <c r="F373" s="280"/>
      <c r="G373" s="45"/>
      <c r="H373" s="45"/>
      <c r="I373" s="278"/>
      <c r="J373" s="45"/>
      <c r="K373" s="66"/>
      <c r="L373" s="66"/>
    </row>
    <row r="374" spans="1:12" x14ac:dyDescent="0.2">
      <c r="A374" s="41"/>
      <c r="B374" s="2"/>
      <c r="E374" s="279"/>
      <c r="F374" s="280"/>
      <c r="G374" s="45"/>
      <c r="H374" s="45"/>
      <c r="I374" s="278"/>
      <c r="J374" s="45"/>
      <c r="K374" s="66"/>
      <c r="L374" s="66"/>
    </row>
    <row r="375" spans="1:12" x14ac:dyDescent="0.2">
      <c r="A375" s="41"/>
      <c r="B375" s="2"/>
      <c r="E375" s="279"/>
      <c r="F375" s="280"/>
      <c r="G375" s="45"/>
      <c r="H375" s="45"/>
      <c r="I375" s="278"/>
      <c r="J375" s="45"/>
      <c r="K375" s="66"/>
      <c r="L375" s="66"/>
    </row>
    <row r="376" spans="1:12" x14ac:dyDescent="0.2">
      <c r="A376" s="41"/>
      <c r="B376" s="2"/>
      <c r="E376" s="279"/>
      <c r="F376" s="280"/>
      <c r="G376" s="45"/>
      <c r="H376" s="45"/>
      <c r="I376" s="278"/>
      <c r="J376" s="45"/>
      <c r="K376" s="66"/>
      <c r="L376" s="66"/>
    </row>
    <row r="377" spans="1:12" x14ac:dyDescent="0.2">
      <c r="A377" s="41"/>
      <c r="B377" s="2"/>
      <c r="E377" s="279"/>
      <c r="F377" s="280"/>
      <c r="G377" s="45"/>
      <c r="H377" s="45"/>
      <c r="I377" s="278"/>
      <c r="J377" s="45"/>
      <c r="K377" s="66"/>
      <c r="L377" s="66"/>
    </row>
    <row r="378" spans="1:12" x14ac:dyDescent="0.2">
      <c r="A378" s="41"/>
      <c r="B378" s="2"/>
      <c r="E378" s="279"/>
      <c r="F378" s="280"/>
      <c r="G378" s="45"/>
      <c r="H378" s="45"/>
      <c r="I378" s="278"/>
      <c r="J378" s="45"/>
      <c r="K378" s="66"/>
      <c r="L378" s="66"/>
    </row>
    <row r="379" spans="1:12" x14ac:dyDescent="0.2">
      <c r="A379" s="41"/>
      <c r="B379" s="2"/>
      <c r="E379" s="279"/>
      <c r="F379" s="280"/>
      <c r="G379" s="45"/>
      <c r="H379" s="45"/>
      <c r="I379" s="278"/>
      <c r="J379" s="45"/>
      <c r="K379" s="66"/>
      <c r="L379" s="66"/>
    </row>
    <row r="380" spans="1:12" x14ac:dyDescent="0.2">
      <c r="A380" s="41"/>
      <c r="B380" s="2"/>
      <c r="E380" s="279"/>
      <c r="F380" s="280"/>
      <c r="G380" s="45"/>
      <c r="H380" s="45"/>
      <c r="I380" s="278"/>
      <c r="J380" s="45"/>
      <c r="K380" s="66"/>
      <c r="L380" s="66"/>
    </row>
    <row r="381" spans="1:12" x14ac:dyDescent="0.2">
      <c r="A381" s="41"/>
      <c r="B381" s="2"/>
      <c r="E381" s="279"/>
      <c r="F381" s="280"/>
      <c r="G381" s="45"/>
      <c r="H381" s="45"/>
      <c r="I381" s="278"/>
      <c r="J381" s="45"/>
      <c r="K381" s="66"/>
      <c r="L381" s="66"/>
    </row>
    <row r="382" spans="1:12" x14ac:dyDescent="0.2">
      <c r="A382" s="41"/>
      <c r="B382" s="2"/>
      <c r="E382" s="279"/>
      <c r="F382" s="280"/>
      <c r="G382" s="45"/>
      <c r="H382" s="45"/>
      <c r="I382" s="278"/>
      <c r="J382" s="45"/>
      <c r="K382" s="66"/>
      <c r="L382" s="66"/>
    </row>
    <row r="383" spans="1:12" x14ac:dyDescent="0.2">
      <c r="A383" s="41"/>
      <c r="B383" s="2"/>
      <c r="E383" s="279"/>
      <c r="F383" s="280"/>
      <c r="G383" s="45"/>
      <c r="H383" s="45"/>
      <c r="I383" s="278"/>
      <c r="J383" s="45"/>
      <c r="K383" s="66"/>
      <c r="L383" s="66"/>
    </row>
    <row r="384" spans="1:12" x14ac:dyDescent="0.2">
      <c r="A384" s="41"/>
      <c r="B384" s="2"/>
      <c r="E384" s="279"/>
      <c r="F384" s="280"/>
      <c r="G384" s="45"/>
      <c r="H384" s="45"/>
      <c r="I384" s="278"/>
      <c r="J384" s="45"/>
      <c r="K384" s="66"/>
      <c r="L384" s="66"/>
    </row>
    <row r="385" spans="1:12" x14ac:dyDescent="0.2">
      <c r="A385" s="41"/>
      <c r="B385" s="2"/>
      <c r="E385" s="279"/>
      <c r="F385" s="280"/>
      <c r="G385" s="45"/>
      <c r="H385" s="45"/>
      <c r="I385" s="278"/>
      <c r="J385" s="45"/>
      <c r="K385" s="66"/>
      <c r="L385" s="66"/>
    </row>
    <row r="386" spans="1:12" x14ac:dyDescent="0.2">
      <c r="A386" s="41"/>
      <c r="B386" s="2"/>
      <c r="E386" s="279"/>
      <c r="F386" s="280"/>
      <c r="G386" s="45"/>
      <c r="H386" s="45"/>
      <c r="I386" s="278"/>
      <c r="J386" s="45"/>
      <c r="K386" s="66"/>
      <c r="L386" s="66"/>
    </row>
    <row r="387" spans="1:12" x14ac:dyDescent="0.2">
      <c r="A387" s="41"/>
      <c r="B387" s="2"/>
      <c r="E387" s="279"/>
      <c r="F387" s="280"/>
      <c r="G387" s="45"/>
      <c r="H387" s="45"/>
      <c r="I387" s="278"/>
      <c r="J387" s="45"/>
      <c r="K387" s="66"/>
      <c r="L387" s="66"/>
    </row>
    <row r="388" spans="1:12" x14ac:dyDescent="0.2">
      <c r="A388" s="41"/>
      <c r="B388" s="2"/>
      <c r="E388" s="279"/>
      <c r="F388" s="280"/>
      <c r="G388" s="45"/>
      <c r="H388" s="45"/>
      <c r="I388" s="278"/>
      <c r="J388" s="45"/>
      <c r="K388" s="66"/>
      <c r="L388" s="66"/>
    </row>
    <row r="389" spans="1:12" x14ac:dyDescent="0.2">
      <c r="A389" s="41"/>
      <c r="B389" s="2"/>
      <c r="E389" s="279"/>
      <c r="F389" s="280"/>
      <c r="G389" s="45"/>
      <c r="H389" s="45"/>
      <c r="I389" s="278"/>
      <c r="J389" s="45"/>
      <c r="K389" s="66"/>
      <c r="L389" s="66"/>
    </row>
    <row r="390" spans="1:12" x14ac:dyDescent="0.2">
      <c r="A390" s="41"/>
      <c r="B390" s="2"/>
      <c r="E390" s="279"/>
      <c r="F390" s="280"/>
      <c r="G390" s="45"/>
      <c r="H390" s="45"/>
      <c r="I390" s="278"/>
      <c r="J390" s="45"/>
      <c r="K390" s="66"/>
      <c r="L390" s="66"/>
    </row>
    <row r="391" spans="1:12" x14ac:dyDescent="0.2">
      <c r="A391" s="41"/>
      <c r="B391" s="2"/>
      <c r="E391" s="279"/>
      <c r="F391" s="280"/>
      <c r="G391" s="45"/>
      <c r="H391" s="45"/>
      <c r="I391" s="278"/>
      <c r="J391" s="45"/>
      <c r="K391" s="66"/>
      <c r="L391" s="66"/>
    </row>
    <row r="392" spans="1:12" x14ac:dyDescent="0.2">
      <c r="A392" s="41"/>
      <c r="B392" s="2"/>
      <c r="E392" s="279"/>
      <c r="F392" s="280"/>
      <c r="G392" s="45"/>
      <c r="H392" s="45"/>
      <c r="I392" s="278"/>
      <c r="J392" s="45"/>
      <c r="K392" s="66"/>
      <c r="L392" s="66"/>
    </row>
    <row r="393" spans="1:12" x14ac:dyDescent="0.2">
      <c r="A393" s="41"/>
      <c r="B393" s="2"/>
      <c r="E393" s="279"/>
      <c r="F393" s="280"/>
      <c r="G393" s="45"/>
      <c r="H393" s="45"/>
      <c r="I393" s="278"/>
      <c r="J393" s="45"/>
      <c r="K393" s="66"/>
      <c r="L393" s="66"/>
    </row>
    <row r="394" spans="1:12" x14ac:dyDescent="0.2">
      <c r="A394" s="41"/>
      <c r="B394" s="2"/>
      <c r="E394" s="279"/>
      <c r="F394" s="280"/>
      <c r="G394" s="45"/>
      <c r="H394" s="45"/>
      <c r="I394" s="278"/>
      <c r="J394" s="45"/>
      <c r="K394" s="66"/>
      <c r="L394" s="66"/>
    </row>
    <row r="395" spans="1:12" x14ac:dyDescent="0.2">
      <c r="A395" s="41"/>
      <c r="B395" s="2"/>
      <c r="E395" s="279"/>
      <c r="F395" s="280"/>
      <c r="G395" s="45"/>
      <c r="H395" s="45"/>
      <c r="I395" s="278"/>
      <c r="J395" s="45"/>
      <c r="K395" s="66"/>
      <c r="L395" s="66"/>
    </row>
    <row r="396" spans="1:12" x14ac:dyDescent="0.2">
      <c r="A396" s="41"/>
      <c r="B396" s="2"/>
      <c r="E396" s="279"/>
      <c r="F396" s="280"/>
      <c r="G396" s="45"/>
      <c r="H396" s="45"/>
      <c r="I396" s="278"/>
      <c r="J396" s="45"/>
      <c r="K396" s="66"/>
      <c r="L396" s="66"/>
    </row>
    <row r="397" spans="1:12" x14ac:dyDescent="0.2">
      <c r="A397" s="41"/>
      <c r="B397" s="2"/>
      <c r="E397" s="279"/>
      <c r="F397" s="280"/>
      <c r="G397" s="45"/>
      <c r="H397" s="45"/>
      <c r="I397" s="278"/>
      <c r="J397" s="45"/>
      <c r="K397" s="66"/>
      <c r="L397" s="66"/>
    </row>
    <row r="398" spans="1:12" x14ac:dyDescent="0.2">
      <c r="A398" s="41"/>
      <c r="B398" s="2"/>
      <c r="E398" s="279"/>
      <c r="F398" s="280"/>
      <c r="G398" s="45"/>
      <c r="H398" s="45"/>
      <c r="I398" s="278"/>
      <c r="J398" s="45"/>
      <c r="K398" s="66"/>
      <c r="L398" s="66"/>
    </row>
    <row r="399" spans="1:12" x14ac:dyDescent="0.2">
      <c r="A399" s="41"/>
      <c r="B399" s="2"/>
      <c r="E399" s="279"/>
      <c r="F399" s="280"/>
      <c r="G399" s="45"/>
      <c r="H399" s="45"/>
      <c r="I399" s="278"/>
      <c r="J399" s="45"/>
      <c r="K399" s="66"/>
      <c r="L399" s="66"/>
    </row>
    <row r="400" spans="1:12" x14ac:dyDescent="0.2">
      <c r="A400" s="41"/>
      <c r="B400" s="2"/>
      <c r="E400" s="279"/>
      <c r="F400" s="280"/>
      <c r="G400" s="45"/>
      <c r="H400" s="45"/>
      <c r="I400" s="278"/>
      <c r="J400" s="45"/>
      <c r="K400" s="66"/>
      <c r="L400" s="66"/>
    </row>
    <row r="401" spans="1:12" x14ac:dyDescent="0.2">
      <c r="A401" s="41"/>
      <c r="B401" s="2"/>
      <c r="E401" s="279"/>
      <c r="F401" s="280"/>
      <c r="G401" s="45"/>
      <c r="H401" s="45"/>
      <c r="I401" s="278"/>
      <c r="J401" s="45"/>
      <c r="K401" s="66"/>
      <c r="L401" s="66"/>
    </row>
    <row r="402" spans="1:12" x14ac:dyDescent="0.2">
      <c r="A402" s="41"/>
      <c r="B402" s="2"/>
      <c r="E402" s="279"/>
      <c r="F402" s="280"/>
      <c r="G402" s="45"/>
      <c r="H402" s="45"/>
      <c r="I402" s="278"/>
      <c r="J402" s="45"/>
      <c r="K402" s="66"/>
      <c r="L402" s="66"/>
    </row>
    <row r="403" spans="1:12" x14ac:dyDescent="0.2">
      <c r="A403" s="41"/>
      <c r="B403" s="2"/>
      <c r="E403" s="279"/>
      <c r="F403" s="280"/>
      <c r="G403" s="45"/>
      <c r="H403" s="45"/>
      <c r="I403" s="278"/>
      <c r="J403" s="45"/>
      <c r="K403" s="66"/>
      <c r="L403" s="66"/>
    </row>
    <row r="404" spans="1:12" x14ac:dyDescent="0.2">
      <c r="A404" s="41"/>
      <c r="B404" s="2"/>
      <c r="E404" s="279"/>
      <c r="F404" s="280"/>
      <c r="G404" s="45"/>
      <c r="H404" s="45"/>
      <c r="I404" s="278"/>
      <c r="J404" s="45"/>
      <c r="K404" s="66"/>
      <c r="L404" s="66"/>
    </row>
    <row r="405" spans="1:12" x14ac:dyDescent="0.2">
      <c r="A405" s="41"/>
      <c r="B405" s="2"/>
      <c r="E405" s="279"/>
      <c r="F405" s="280"/>
      <c r="G405" s="45"/>
      <c r="H405" s="45"/>
      <c r="I405" s="278"/>
      <c r="J405" s="45"/>
      <c r="K405" s="66"/>
      <c r="L405" s="66"/>
    </row>
    <row r="406" spans="1:12" x14ac:dyDescent="0.2">
      <c r="A406" s="41"/>
      <c r="B406" s="2"/>
      <c r="E406" s="279"/>
      <c r="F406" s="280"/>
      <c r="G406" s="45"/>
      <c r="H406" s="45"/>
      <c r="I406" s="278"/>
      <c r="J406" s="45"/>
      <c r="K406" s="66"/>
      <c r="L406" s="66"/>
    </row>
    <row r="407" spans="1:12" x14ac:dyDescent="0.2">
      <c r="A407" s="41"/>
      <c r="B407" s="2"/>
      <c r="E407" s="279"/>
      <c r="F407" s="280"/>
      <c r="G407" s="45"/>
      <c r="H407" s="45"/>
      <c r="I407" s="278"/>
      <c r="J407" s="45"/>
      <c r="K407" s="66"/>
      <c r="L407" s="66"/>
    </row>
    <row r="408" spans="1:12" x14ac:dyDescent="0.2">
      <c r="A408" s="41"/>
      <c r="B408" s="2"/>
      <c r="E408" s="279"/>
      <c r="F408" s="280"/>
      <c r="G408" s="45"/>
      <c r="H408" s="45"/>
      <c r="I408" s="278"/>
      <c r="J408" s="45"/>
      <c r="K408" s="66"/>
      <c r="L408" s="66"/>
    </row>
    <row r="409" spans="1:12" x14ac:dyDescent="0.2">
      <c r="A409" s="41"/>
      <c r="B409" s="2"/>
      <c r="E409" s="279"/>
      <c r="F409" s="280"/>
      <c r="G409" s="45"/>
      <c r="H409" s="45"/>
      <c r="I409" s="278"/>
      <c r="J409" s="45"/>
      <c r="K409" s="66"/>
      <c r="L409" s="66"/>
    </row>
    <row r="410" spans="1:12" x14ac:dyDescent="0.2">
      <c r="A410" s="41"/>
      <c r="B410" s="2"/>
      <c r="E410" s="279"/>
      <c r="F410" s="280"/>
      <c r="G410" s="45"/>
      <c r="H410" s="45"/>
      <c r="I410" s="278"/>
      <c r="J410" s="45"/>
      <c r="K410" s="66"/>
      <c r="L410" s="66"/>
    </row>
    <row r="411" spans="1:12" x14ac:dyDescent="0.2">
      <c r="A411" s="41"/>
      <c r="B411" s="2"/>
      <c r="E411" s="279"/>
      <c r="F411" s="280"/>
      <c r="G411" s="45"/>
      <c r="H411" s="45"/>
      <c r="I411" s="278"/>
      <c r="J411" s="45"/>
      <c r="K411" s="66"/>
      <c r="L411" s="66"/>
    </row>
    <row r="412" spans="1:12" x14ac:dyDescent="0.2">
      <c r="A412" s="41"/>
      <c r="B412" s="2"/>
      <c r="E412" s="279"/>
      <c r="F412" s="280"/>
      <c r="G412" s="45"/>
      <c r="H412" s="45"/>
      <c r="I412" s="278"/>
      <c r="J412" s="45"/>
      <c r="K412" s="66"/>
      <c r="L412" s="66"/>
    </row>
    <row r="413" spans="1:12" x14ac:dyDescent="0.2">
      <c r="A413" s="41"/>
      <c r="B413" s="2"/>
      <c r="E413" s="279"/>
      <c r="F413" s="280"/>
      <c r="G413" s="45"/>
      <c r="H413" s="45"/>
      <c r="I413" s="278"/>
      <c r="J413" s="45"/>
      <c r="K413" s="66"/>
      <c r="L413" s="66"/>
    </row>
    <row r="414" spans="1:12" x14ac:dyDescent="0.2">
      <c r="A414" s="41"/>
      <c r="B414" s="2"/>
      <c r="E414" s="279"/>
      <c r="F414" s="280"/>
      <c r="G414" s="45"/>
      <c r="H414" s="45"/>
      <c r="I414" s="278"/>
      <c r="J414" s="45"/>
      <c r="K414" s="66"/>
      <c r="L414" s="66"/>
    </row>
    <row r="415" spans="1:12" x14ac:dyDescent="0.2">
      <c r="A415" s="41"/>
      <c r="B415" s="2"/>
      <c r="E415" s="279"/>
      <c r="F415" s="280"/>
      <c r="G415" s="45"/>
      <c r="H415" s="45"/>
      <c r="I415" s="278"/>
      <c r="J415" s="45"/>
      <c r="K415" s="66"/>
      <c r="L415" s="66"/>
    </row>
    <row r="416" spans="1:12" x14ac:dyDescent="0.2">
      <c r="A416" s="41"/>
      <c r="B416" s="2"/>
      <c r="E416" s="279"/>
      <c r="F416" s="280"/>
      <c r="G416" s="45"/>
      <c r="H416" s="45"/>
      <c r="I416" s="278"/>
      <c r="J416" s="45"/>
      <c r="K416" s="66"/>
      <c r="L416" s="66"/>
    </row>
    <row r="417" spans="1:12" x14ac:dyDescent="0.2">
      <c r="A417" s="41"/>
      <c r="B417" s="2"/>
      <c r="E417" s="279"/>
      <c r="F417" s="280"/>
      <c r="G417" s="45"/>
      <c r="H417" s="45"/>
      <c r="I417" s="278"/>
      <c r="J417" s="45"/>
      <c r="K417" s="66"/>
      <c r="L417" s="66"/>
    </row>
    <row r="418" spans="1:12" x14ac:dyDescent="0.2">
      <c r="A418" s="41"/>
      <c r="B418" s="2"/>
      <c r="E418" s="279"/>
      <c r="F418" s="280"/>
      <c r="G418" s="45"/>
      <c r="H418" s="45"/>
      <c r="I418" s="278"/>
      <c r="J418" s="45"/>
      <c r="K418" s="66"/>
      <c r="L418" s="66"/>
    </row>
    <row r="419" spans="1:12" x14ac:dyDescent="0.2">
      <c r="A419" s="41"/>
      <c r="B419" s="2"/>
      <c r="E419" s="279"/>
      <c r="F419" s="280"/>
      <c r="G419" s="45"/>
      <c r="H419" s="45"/>
      <c r="I419" s="278"/>
      <c r="J419" s="45"/>
      <c r="K419" s="66"/>
      <c r="L419" s="66"/>
    </row>
    <row r="420" spans="1:12" x14ac:dyDescent="0.2">
      <c r="A420" s="41"/>
      <c r="B420" s="2"/>
      <c r="E420" s="279"/>
      <c r="F420" s="280"/>
      <c r="G420" s="45"/>
      <c r="H420" s="45"/>
      <c r="I420" s="278"/>
      <c r="J420" s="45"/>
      <c r="K420" s="66"/>
      <c r="L420" s="66"/>
    </row>
    <row r="421" spans="1:12" x14ac:dyDescent="0.2">
      <c r="A421" s="41"/>
      <c r="B421" s="2"/>
      <c r="E421" s="279"/>
      <c r="F421" s="280"/>
      <c r="G421" s="45"/>
      <c r="H421" s="45"/>
      <c r="I421" s="278"/>
      <c r="J421" s="45"/>
      <c r="K421" s="66"/>
      <c r="L421" s="66"/>
    </row>
    <row r="422" spans="1:12" x14ac:dyDescent="0.2">
      <c r="A422" s="41"/>
      <c r="B422" s="2"/>
      <c r="E422" s="279"/>
      <c r="F422" s="280"/>
      <c r="G422" s="45"/>
      <c r="H422" s="45"/>
      <c r="I422" s="278"/>
      <c r="J422" s="45"/>
      <c r="K422" s="66"/>
      <c r="L422" s="66"/>
    </row>
    <row r="423" spans="1:12" x14ac:dyDescent="0.2">
      <c r="A423" s="41"/>
      <c r="B423" s="2"/>
      <c r="E423" s="279"/>
      <c r="F423" s="280"/>
      <c r="G423" s="45"/>
      <c r="H423" s="45"/>
      <c r="I423" s="278"/>
      <c r="J423" s="45"/>
      <c r="K423" s="66"/>
      <c r="L423" s="66"/>
    </row>
    <row r="424" spans="1:12" x14ac:dyDescent="0.2">
      <c r="A424" s="41"/>
      <c r="B424" s="2"/>
      <c r="E424" s="279"/>
      <c r="F424" s="280"/>
      <c r="G424" s="45"/>
      <c r="H424" s="45"/>
      <c r="I424" s="278"/>
      <c r="J424" s="45"/>
      <c r="K424" s="66"/>
      <c r="L424" s="66"/>
    </row>
    <row r="425" spans="1:12" x14ac:dyDescent="0.2">
      <c r="A425" s="41"/>
      <c r="B425" s="2"/>
      <c r="E425" s="279"/>
      <c r="F425" s="280"/>
      <c r="G425" s="45"/>
      <c r="H425" s="45"/>
      <c r="I425" s="278"/>
      <c r="J425" s="45"/>
      <c r="K425" s="66"/>
      <c r="L425" s="66"/>
    </row>
    <row r="426" spans="1:12" x14ac:dyDescent="0.2">
      <c r="A426" s="41"/>
      <c r="B426" s="2"/>
      <c r="E426" s="279"/>
      <c r="F426" s="280"/>
      <c r="G426" s="45"/>
      <c r="H426" s="45"/>
      <c r="I426" s="278"/>
      <c r="J426" s="45"/>
      <c r="K426" s="66"/>
      <c r="L426" s="66"/>
    </row>
    <row r="427" spans="1:12" x14ac:dyDescent="0.2">
      <c r="A427" s="41"/>
      <c r="B427" s="2"/>
      <c r="E427" s="279"/>
      <c r="F427" s="280"/>
      <c r="G427" s="45"/>
      <c r="H427" s="45"/>
      <c r="I427" s="278"/>
      <c r="J427" s="45"/>
      <c r="K427" s="66"/>
      <c r="L427" s="66"/>
    </row>
    <row r="428" spans="1:12" x14ac:dyDescent="0.2">
      <c r="A428" s="41"/>
      <c r="B428" s="2"/>
      <c r="E428" s="279"/>
      <c r="F428" s="280"/>
      <c r="G428" s="45"/>
      <c r="H428" s="45"/>
      <c r="I428" s="278"/>
      <c r="J428" s="45"/>
      <c r="K428" s="66"/>
      <c r="L428" s="66"/>
    </row>
    <row r="429" spans="1:12" x14ac:dyDescent="0.2">
      <c r="A429" s="41"/>
      <c r="B429" s="2"/>
      <c r="E429" s="279"/>
      <c r="F429" s="280"/>
      <c r="G429" s="45"/>
      <c r="H429" s="45"/>
      <c r="I429" s="278"/>
      <c r="J429" s="45"/>
      <c r="K429" s="66"/>
      <c r="L429" s="66"/>
    </row>
    <row r="430" spans="1:12" x14ac:dyDescent="0.2">
      <c r="A430" s="41"/>
      <c r="B430" s="2"/>
      <c r="E430" s="279"/>
      <c r="F430" s="280"/>
      <c r="G430" s="45"/>
      <c r="H430" s="45"/>
      <c r="I430" s="278"/>
      <c r="J430" s="45"/>
      <c r="K430" s="66"/>
      <c r="L430" s="66"/>
    </row>
    <row r="431" spans="1:12" x14ac:dyDescent="0.2">
      <c r="A431" s="41"/>
      <c r="B431" s="2"/>
      <c r="E431" s="279"/>
      <c r="F431" s="280"/>
      <c r="G431" s="45"/>
      <c r="H431" s="45"/>
      <c r="I431" s="278"/>
      <c r="J431" s="45"/>
      <c r="K431" s="66"/>
      <c r="L431" s="66"/>
    </row>
    <row r="432" spans="1:12" x14ac:dyDescent="0.2">
      <c r="A432" s="41"/>
      <c r="B432" s="2"/>
      <c r="E432" s="279"/>
      <c r="F432" s="280"/>
      <c r="G432" s="45"/>
      <c r="H432" s="45"/>
      <c r="I432" s="278"/>
      <c r="J432" s="45"/>
      <c r="K432" s="66"/>
      <c r="L432" s="66"/>
    </row>
    <row r="433" spans="1:12" x14ac:dyDescent="0.2">
      <c r="A433" s="41"/>
      <c r="B433" s="2"/>
      <c r="E433" s="279"/>
      <c r="F433" s="280"/>
      <c r="G433" s="45"/>
      <c r="H433" s="45"/>
      <c r="I433" s="278"/>
      <c r="J433" s="45"/>
      <c r="K433" s="66"/>
      <c r="L433" s="66"/>
    </row>
    <row r="434" spans="1:12" x14ac:dyDescent="0.2">
      <c r="A434" s="41"/>
      <c r="B434" s="2"/>
      <c r="E434" s="279"/>
      <c r="F434" s="280"/>
      <c r="G434" s="45"/>
      <c r="H434" s="45"/>
      <c r="I434" s="278"/>
      <c r="J434" s="45"/>
      <c r="K434" s="66"/>
      <c r="L434" s="66"/>
    </row>
    <row r="435" spans="1:12" x14ac:dyDescent="0.2">
      <c r="A435" s="41"/>
      <c r="B435" s="2"/>
      <c r="E435" s="279"/>
      <c r="F435" s="280"/>
      <c r="G435" s="45"/>
      <c r="H435" s="45"/>
      <c r="I435" s="278"/>
      <c r="J435" s="45"/>
      <c r="K435" s="66"/>
      <c r="L435" s="66"/>
    </row>
    <row r="436" spans="1:12" x14ac:dyDescent="0.2">
      <c r="A436" s="41"/>
      <c r="B436" s="2"/>
      <c r="E436" s="279"/>
      <c r="F436" s="280"/>
      <c r="G436" s="45"/>
      <c r="H436" s="45"/>
      <c r="I436" s="278"/>
      <c r="J436" s="45"/>
      <c r="K436" s="66"/>
      <c r="L436" s="66"/>
    </row>
    <row r="437" spans="1:12" x14ac:dyDescent="0.2">
      <c r="A437" s="41"/>
      <c r="B437" s="2"/>
      <c r="E437" s="279"/>
      <c r="F437" s="280"/>
      <c r="G437" s="45"/>
      <c r="H437" s="45"/>
      <c r="I437" s="278"/>
      <c r="J437" s="45"/>
      <c r="K437" s="66"/>
      <c r="L437" s="66"/>
    </row>
    <row r="438" spans="1:12" x14ac:dyDescent="0.2">
      <c r="A438" s="41"/>
      <c r="B438" s="2"/>
      <c r="E438" s="279"/>
      <c r="F438" s="280"/>
      <c r="G438" s="45"/>
      <c r="H438" s="45"/>
      <c r="I438" s="278"/>
      <c r="J438" s="45"/>
      <c r="K438" s="66"/>
      <c r="L438" s="66"/>
    </row>
    <row r="439" spans="1:12" x14ac:dyDescent="0.2">
      <c r="A439" s="41"/>
      <c r="B439" s="2"/>
      <c r="E439" s="279"/>
      <c r="F439" s="280"/>
      <c r="G439" s="45"/>
      <c r="H439" s="45"/>
      <c r="I439" s="278"/>
      <c r="J439" s="45"/>
      <c r="K439" s="66"/>
      <c r="L439" s="66"/>
    </row>
    <row r="440" spans="1:12" x14ac:dyDescent="0.2">
      <c r="A440" s="41"/>
      <c r="B440" s="2"/>
      <c r="E440" s="279"/>
      <c r="F440" s="280"/>
      <c r="G440" s="45"/>
      <c r="H440" s="45"/>
      <c r="I440" s="278"/>
      <c r="J440" s="45"/>
      <c r="K440" s="66"/>
      <c r="L440" s="66"/>
    </row>
    <row r="441" spans="1:12" x14ac:dyDescent="0.2">
      <c r="A441" s="41"/>
      <c r="B441" s="2"/>
      <c r="E441" s="279"/>
      <c r="F441" s="280"/>
      <c r="G441" s="45"/>
      <c r="H441" s="45"/>
      <c r="I441" s="278"/>
      <c r="J441" s="45"/>
      <c r="K441" s="66"/>
      <c r="L441" s="66"/>
    </row>
    <row r="442" spans="1:12" x14ac:dyDescent="0.2">
      <c r="A442" s="41"/>
      <c r="B442" s="2"/>
      <c r="E442" s="279"/>
      <c r="F442" s="280"/>
      <c r="G442" s="45"/>
      <c r="H442" s="45"/>
      <c r="I442" s="278"/>
      <c r="J442" s="45"/>
      <c r="K442" s="66"/>
      <c r="L442" s="66"/>
    </row>
    <row r="443" spans="1:12" x14ac:dyDescent="0.2">
      <c r="A443" s="41"/>
      <c r="B443" s="2"/>
      <c r="E443" s="279"/>
      <c r="F443" s="280"/>
      <c r="G443" s="45"/>
      <c r="H443" s="45"/>
      <c r="I443" s="278"/>
      <c r="J443" s="45"/>
      <c r="K443" s="66"/>
      <c r="L443" s="66"/>
    </row>
    <row r="444" spans="1:12" x14ac:dyDescent="0.2">
      <c r="A444" s="41"/>
      <c r="B444" s="2"/>
      <c r="E444" s="279"/>
      <c r="F444" s="280"/>
      <c r="G444" s="45"/>
      <c r="H444" s="45"/>
      <c r="I444" s="278"/>
      <c r="J444" s="45"/>
      <c r="K444" s="66"/>
      <c r="L444" s="66"/>
    </row>
    <row r="445" spans="1:12" x14ac:dyDescent="0.2">
      <c r="A445" s="41"/>
      <c r="B445" s="2"/>
      <c r="E445" s="279"/>
      <c r="F445" s="280"/>
      <c r="G445" s="45"/>
      <c r="H445" s="45"/>
      <c r="I445" s="278"/>
      <c r="J445" s="45"/>
      <c r="K445" s="66"/>
      <c r="L445" s="66"/>
    </row>
    <row r="446" spans="1:12" x14ac:dyDescent="0.2">
      <c r="A446" s="41"/>
      <c r="B446" s="2"/>
      <c r="E446" s="279"/>
      <c r="F446" s="280"/>
      <c r="G446" s="45"/>
      <c r="H446" s="45"/>
      <c r="I446" s="278"/>
      <c r="J446" s="45"/>
      <c r="K446" s="66"/>
      <c r="L446" s="66"/>
    </row>
    <row r="447" spans="1:12" x14ac:dyDescent="0.2">
      <c r="A447" s="41"/>
      <c r="B447" s="2"/>
      <c r="E447" s="279"/>
      <c r="F447" s="280"/>
      <c r="G447" s="45"/>
      <c r="H447" s="45"/>
      <c r="I447" s="278"/>
      <c r="J447" s="45"/>
      <c r="K447" s="66"/>
      <c r="L447" s="66"/>
    </row>
    <row r="448" spans="1:12" x14ac:dyDescent="0.2">
      <c r="A448" s="41"/>
      <c r="B448" s="2"/>
      <c r="E448" s="279"/>
      <c r="F448" s="280"/>
      <c r="G448" s="45"/>
      <c r="H448" s="45"/>
      <c r="I448" s="278"/>
      <c r="J448" s="45"/>
      <c r="K448" s="66"/>
      <c r="L448" s="66"/>
    </row>
    <row r="449" spans="1:12" x14ac:dyDescent="0.2">
      <c r="A449" s="41"/>
      <c r="B449" s="2"/>
      <c r="E449" s="279"/>
      <c r="F449" s="280"/>
      <c r="G449" s="45"/>
      <c r="H449" s="45"/>
      <c r="I449" s="278"/>
      <c r="J449" s="45"/>
      <c r="K449" s="66"/>
      <c r="L449" s="66"/>
    </row>
    <row r="450" spans="1:12" x14ac:dyDescent="0.2">
      <c r="A450" s="41"/>
      <c r="B450" s="2"/>
      <c r="E450" s="279"/>
      <c r="F450" s="280"/>
      <c r="G450" s="45"/>
      <c r="H450" s="45"/>
      <c r="I450" s="278"/>
      <c r="J450" s="45"/>
      <c r="K450" s="66"/>
      <c r="L450" s="66"/>
    </row>
    <row r="451" spans="1:12" x14ac:dyDescent="0.2">
      <c r="A451" s="41"/>
      <c r="B451" s="2"/>
      <c r="E451" s="279"/>
      <c r="F451" s="280"/>
      <c r="G451" s="45"/>
      <c r="H451" s="45"/>
      <c r="I451" s="278"/>
      <c r="J451" s="45"/>
      <c r="K451" s="66"/>
      <c r="L451" s="66"/>
    </row>
    <row r="452" spans="1:12" x14ac:dyDescent="0.2">
      <c r="A452" s="41"/>
      <c r="B452" s="2"/>
      <c r="E452" s="279"/>
      <c r="F452" s="280"/>
      <c r="G452" s="45"/>
      <c r="H452" s="45"/>
      <c r="I452" s="278"/>
      <c r="J452" s="45"/>
      <c r="K452" s="66"/>
      <c r="L452" s="66"/>
    </row>
    <row r="453" spans="1:12" x14ac:dyDescent="0.2">
      <c r="A453" s="41"/>
      <c r="B453" s="2"/>
      <c r="E453" s="279"/>
      <c r="F453" s="280"/>
      <c r="G453" s="45"/>
      <c r="H453" s="45"/>
      <c r="I453" s="278"/>
      <c r="J453" s="45"/>
      <c r="K453" s="66"/>
      <c r="L453" s="66"/>
    </row>
    <row r="454" spans="1:12" x14ac:dyDescent="0.2">
      <c r="A454" s="41"/>
      <c r="B454" s="2"/>
      <c r="E454" s="279"/>
      <c r="F454" s="280"/>
      <c r="G454" s="45"/>
      <c r="H454" s="45"/>
      <c r="I454" s="278"/>
      <c r="J454" s="45"/>
      <c r="K454" s="66"/>
      <c r="L454" s="66"/>
    </row>
    <row r="455" spans="1:12" x14ac:dyDescent="0.2">
      <c r="A455" s="41"/>
      <c r="B455" s="2"/>
      <c r="E455" s="279"/>
      <c r="F455" s="280"/>
      <c r="G455" s="45"/>
      <c r="H455" s="45"/>
      <c r="I455" s="278"/>
      <c r="J455" s="45"/>
      <c r="K455" s="66"/>
      <c r="L455" s="66"/>
    </row>
    <row r="456" spans="1:12" x14ac:dyDescent="0.2">
      <c r="A456" s="41"/>
      <c r="B456" s="2"/>
      <c r="E456" s="279"/>
      <c r="F456" s="280"/>
      <c r="G456" s="45"/>
      <c r="H456" s="45"/>
      <c r="I456" s="278"/>
      <c r="J456" s="45"/>
      <c r="K456" s="66"/>
      <c r="L456" s="66"/>
    </row>
    <row r="457" spans="1:12" x14ac:dyDescent="0.2">
      <c r="A457" s="41"/>
      <c r="B457" s="2"/>
      <c r="E457" s="279"/>
      <c r="F457" s="280"/>
      <c r="G457" s="45"/>
      <c r="H457" s="45"/>
      <c r="I457" s="278"/>
      <c r="J457" s="45"/>
      <c r="K457" s="66"/>
      <c r="L457" s="66"/>
    </row>
    <row r="458" spans="1:12" x14ac:dyDescent="0.2">
      <c r="A458" s="41"/>
      <c r="B458" s="2"/>
      <c r="E458" s="279"/>
      <c r="F458" s="280"/>
      <c r="G458" s="45"/>
      <c r="H458" s="45"/>
      <c r="I458" s="278"/>
      <c r="J458" s="45"/>
      <c r="K458" s="66"/>
      <c r="L458" s="66"/>
    </row>
    <row r="459" spans="1:12" x14ac:dyDescent="0.2">
      <c r="A459" s="41"/>
      <c r="B459" s="2"/>
      <c r="E459" s="279"/>
      <c r="F459" s="280"/>
      <c r="G459" s="45"/>
      <c r="H459" s="45"/>
      <c r="I459" s="278"/>
      <c r="J459" s="45"/>
      <c r="K459" s="66"/>
      <c r="L459" s="66"/>
    </row>
    <row r="460" spans="1:12" x14ac:dyDescent="0.2">
      <c r="A460" s="41"/>
      <c r="B460" s="2"/>
      <c r="E460" s="279"/>
      <c r="F460" s="280"/>
      <c r="G460" s="45"/>
      <c r="H460" s="45"/>
      <c r="I460" s="278"/>
      <c r="J460" s="45"/>
      <c r="K460" s="66"/>
      <c r="L460" s="66"/>
    </row>
    <row r="461" spans="1:12" x14ac:dyDescent="0.2">
      <c r="A461" s="41"/>
      <c r="B461" s="2"/>
      <c r="E461" s="279"/>
      <c r="F461" s="280"/>
      <c r="G461" s="45"/>
      <c r="H461" s="45"/>
      <c r="I461" s="278"/>
      <c r="J461" s="45"/>
      <c r="K461" s="66"/>
      <c r="L461" s="66"/>
    </row>
    <row r="462" spans="1:12" x14ac:dyDescent="0.2">
      <c r="A462" s="41"/>
      <c r="B462" s="2"/>
      <c r="E462" s="279"/>
      <c r="F462" s="280"/>
      <c r="G462" s="45"/>
      <c r="H462" s="45"/>
      <c r="I462" s="278"/>
      <c r="J462" s="45"/>
      <c r="K462" s="66"/>
      <c r="L462" s="66"/>
    </row>
    <row r="463" spans="1:12" x14ac:dyDescent="0.2">
      <c r="A463" s="41"/>
      <c r="B463" s="2"/>
      <c r="E463" s="279"/>
      <c r="F463" s="280"/>
      <c r="G463" s="45"/>
      <c r="H463" s="45"/>
      <c r="I463" s="278"/>
      <c r="J463" s="45"/>
      <c r="K463" s="66"/>
      <c r="L463" s="66"/>
    </row>
    <row r="464" spans="1:12" x14ac:dyDescent="0.2">
      <c r="A464" s="41"/>
      <c r="B464" s="2"/>
      <c r="E464" s="279"/>
      <c r="F464" s="280"/>
      <c r="G464" s="45"/>
      <c r="H464" s="45"/>
      <c r="I464" s="278"/>
      <c r="J464" s="45"/>
      <c r="K464" s="66"/>
      <c r="L464" s="66"/>
    </row>
    <row r="465" spans="1:12" x14ac:dyDescent="0.2">
      <c r="A465" s="41"/>
      <c r="B465" s="2"/>
      <c r="E465" s="279"/>
      <c r="F465" s="280"/>
      <c r="G465" s="45"/>
      <c r="H465" s="45"/>
      <c r="I465" s="278"/>
      <c r="J465" s="45"/>
      <c r="K465" s="66"/>
      <c r="L465" s="66"/>
    </row>
    <row r="466" spans="1:12" x14ac:dyDescent="0.2">
      <c r="A466" s="41"/>
      <c r="B466" s="2"/>
      <c r="E466" s="279"/>
      <c r="F466" s="280"/>
      <c r="G466" s="45"/>
      <c r="H466" s="45"/>
      <c r="I466" s="278"/>
      <c r="J466" s="45"/>
      <c r="K466" s="66"/>
      <c r="L466" s="66"/>
    </row>
    <row r="467" spans="1:12" x14ac:dyDescent="0.2">
      <c r="A467" s="41"/>
      <c r="B467" s="2"/>
      <c r="E467" s="279"/>
      <c r="F467" s="280"/>
      <c r="G467" s="45"/>
      <c r="H467" s="45"/>
      <c r="I467" s="278"/>
      <c r="J467" s="45"/>
      <c r="K467" s="66"/>
      <c r="L467" s="66"/>
    </row>
    <row r="468" spans="1:12" x14ac:dyDescent="0.2">
      <c r="A468" s="41"/>
      <c r="B468" s="2"/>
      <c r="E468" s="279"/>
      <c r="F468" s="280"/>
      <c r="G468" s="45"/>
      <c r="H468" s="45"/>
      <c r="I468" s="278"/>
      <c r="J468" s="45"/>
      <c r="K468" s="66"/>
      <c r="L468" s="66"/>
    </row>
    <row r="469" spans="1:12" x14ac:dyDescent="0.2">
      <c r="A469" s="41"/>
      <c r="B469" s="2"/>
      <c r="E469" s="279"/>
      <c r="F469" s="280"/>
      <c r="G469" s="45"/>
      <c r="H469" s="45"/>
      <c r="I469" s="278"/>
      <c r="J469" s="45"/>
      <c r="K469" s="66"/>
      <c r="L469" s="66"/>
    </row>
    <row r="470" spans="1:12" x14ac:dyDescent="0.2">
      <c r="A470" s="41"/>
      <c r="B470" s="2"/>
      <c r="E470" s="279"/>
      <c r="F470" s="280"/>
      <c r="G470" s="45"/>
      <c r="H470" s="45"/>
      <c r="I470" s="278"/>
      <c r="J470" s="45"/>
      <c r="K470" s="66"/>
      <c r="L470" s="66"/>
    </row>
    <row r="471" spans="1:12" x14ac:dyDescent="0.2">
      <c r="A471" s="41"/>
      <c r="B471" s="2"/>
      <c r="E471" s="279"/>
      <c r="F471" s="280"/>
      <c r="G471" s="45"/>
      <c r="H471" s="45"/>
      <c r="I471" s="278"/>
      <c r="J471" s="45"/>
      <c r="K471" s="66"/>
      <c r="L471" s="66"/>
    </row>
    <row r="472" spans="1:12" x14ac:dyDescent="0.2">
      <c r="A472" s="41"/>
      <c r="B472" s="2"/>
      <c r="E472" s="279"/>
      <c r="F472" s="280"/>
      <c r="G472" s="45"/>
      <c r="H472" s="45"/>
      <c r="I472" s="278"/>
      <c r="J472" s="45"/>
      <c r="K472" s="66"/>
      <c r="L472" s="66"/>
    </row>
    <row r="473" spans="1:12" x14ac:dyDescent="0.2">
      <c r="A473" s="41"/>
      <c r="B473" s="2"/>
      <c r="E473" s="279"/>
      <c r="F473" s="280"/>
      <c r="G473" s="45"/>
      <c r="H473" s="45"/>
      <c r="I473" s="278"/>
      <c r="J473" s="45"/>
      <c r="K473" s="66"/>
      <c r="L473" s="66"/>
    </row>
    <row r="474" spans="1:12" x14ac:dyDescent="0.2">
      <c r="A474" s="41"/>
      <c r="B474" s="2"/>
      <c r="E474" s="279"/>
      <c r="F474" s="280"/>
      <c r="G474" s="45"/>
      <c r="H474" s="45"/>
      <c r="I474" s="278"/>
      <c r="J474" s="45"/>
      <c r="K474" s="66"/>
      <c r="L474" s="66"/>
    </row>
    <row r="475" spans="1:12" x14ac:dyDescent="0.2">
      <c r="A475" s="41"/>
      <c r="B475" s="2"/>
      <c r="E475" s="279"/>
      <c r="F475" s="280"/>
      <c r="G475" s="45"/>
      <c r="H475" s="45"/>
      <c r="I475" s="278"/>
      <c r="J475" s="45"/>
      <c r="K475" s="66"/>
      <c r="L475" s="66"/>
    </row>
    <row r="476" spans="1:12" x14ac:dyDescent="0.2">
      <c r="A476" s="41"/>
      <c r="B476" s="2"/>
      <c r="E476" s="279"/>
      <c r="F476" s="280"/>
      <c r="G476" s="45"/>
      <c r="H476" s="45"/>
      <c r="I476" s="278"/>
      <c r="J476" s="45"/>
      <c r="K476" s="66"/>
      <c r="L476" s="66"/>
    </row>
    <row r="477" spans="1:12" x14ac:dyDescent="0.2">
      <c r="A477" s="41"/>
      <c r="B477" s="2"/>
      <c r="E477" s="279"/>
      <c r="F477" s="280"/>
      <c r="G477" s="45"/>
      <c r="H477" s="45"/>
      <c r="I477" s="278"/>
      <c r="J477" s="45"/>
      <c r="K477" s="66"/>
      <c r="L477" s="66"/>
    </row>
    <row r="478" spans="1:12" x14ac:dyDescent="0.2">
      <c r="A478" s="41"/>
      <c r="B478" s="2"/>
      <c r="E478" s="279"/>
      <c r="F478" s="280"/>
      <c r="G478" s="45"/>
      <c r="H478" s="45"/>
      <c r="I478" s="278"/>
      <c r="J478" s="45"/>
      <c r="K478" s="66"/>
      <c r="L478" s="66"/>
    </row>
    <row r="479" spans="1:12" x14ac:dyDescent="0.2">
      <c r="A479" s="41"/>
      <c r="B479" s="2"/>
      <c r="E479" s="279"/>
      <c r="F479" s="280"/>
      <c r="G479" s="45"/>
      <c r="H479" s="45"/>
      <c r="I479" s="278"/>
      <c r="J479" s="45"/>
      <c r="K479" s="66"/>
      <c r="L479" s="66"/>
    </row>
    <row r="480" spans="1:12" x14ac:dyDescent="0.2">
      <c r="A480" s="41"/>
      <c r="B480" s="2"/>
      <c r="E480" s="279"/>
      <c r="F480" s="280"/>
      <c r="G480" s="45"/>
      <c r="H480" s="45"/>
      <c r="I480" s="278"/>
      <c r="J480" s="45"/>
      <c r="K480" s="66"/>
      <c r="L480" s="66"/>
    </row>
    <row r="481" spans="1:12" x14ac:dyDescent="0.2">
      <c r="A481" s="41"/>
      <c r="B481" s="2"/>
      <c r="E481" s="279"/>
      <c r="F481" s="280"/>
      <c r="G481" s="45"/>
      <c r="H481" s="45"/>
      <c r="I481" s="278"/>
      <c r="J481" s="45"/>
      <c r="K481" s="66"/>
      <c r="L481" s="66"/>
    </row>
    <row r="482" spans="1:12" x14ac:dyDescent="0.2">
      <c r="A482" s="41"/>
      <c r="B482" s="2"/>
      <c r="E482" s="279"/>
      <c r="F482" s="280"/>
      <c r="G482" s="45"/>
      <c r="H482" s="45"/>
      <c r="I482" s="278"/>
      <c r="J482" s="45"/>
      <c r="K482" s="66"/>
      <c r="L482" s="66"/>
    </row>
    <row r="483" spans="1:12" x14ac:dyDescent="0.2">
      <c r="A483" s="41"/>
      <c r="B483" s="2"/>
      <c r="E483" s="279"/>
      <c r="F483" s="280"/>
      <c r="G483" s="45"/>
      <c r="H483" s="45"/>
      <c r="I483" s="278"/>
      <c r="J483" s="45"/>
      <c r="K483" s="66"/>
      <c r="L483" s="66"/>
    </row>
    <row r="484" spans="1:12" x14ac:dyDescent="0.2">
      <c r="A484" s="41"/>
      <c r="B484" s="2"/>
      <c r="E484" s="279"/>
      <c r="F484" s="280"/>
      <c r="G484" s="45"/>
      <c r="H484" s="45"/>
      <c r="I484" s="278"/>
      <c r="J484" s="45"/>
      <c r="K484" s="66"/>
      <c r="L484" s="66"/>
    </row>
    <row r="485" spans="1:12" x14ac:dyDescent="0.2">
      <c r="A485" s="41"/>
      <c r="B485" s="2"/>
      <c r="E485" s="279"/>
      <c r="F485" s="280"/>
      <c r="G485" s="45"/>
      <c r="H485" s="45"/>
      <c r="I485" s="278"/>
      <c r="J485" s="45"/>
      <c r="K485" s="66"/>
      <c r="L485" s="66"/>
    </row>
    <row r="486" spans="1:12" x14ac:dyDescent="0.2">
      <c r="A486" s="41"/>
      <c r="B486" s="2"/>
      <c r="E486" s="279"/>
      <c r="F486" s="280"/>
      <c r="G486" s="45"/>
      <c r="H486" s="45"/>
      <c r="I486" s="278"/>
      <c r="J486" s="45"/>
      <c r="K486" s="66"/>
      <c r="L486" s="66"/>
    </row>
    <row r="487" spans="1:12" x14ac:dyDescent="0.2">
      <c r="A487" s="41"/>
      <c r="B487" s="2"/>
      <c r="E487" s="279"/>
      <c r="F487" s="280"/>
      <c r="G487" s="45"/>
      <c r="H487" s="45"/>
      <c r="I487" s="278"/>
      <c r="J487" s="45"/>
      <c r="K487" s="66"/>
      <c r="L487" s="66"/>
    </row>
    <row r="488" spans="1:12" x14ac:dyDescent="0.2">
      <c r="A488" s="41"/>
      <c r="B488" s="2"/>
      <c r="E488" s="279"/>
      <c r="F488" s="280"/>
      <c r="G488" s="45"/>
      <c r="H488" s="45"/>
      <c r="I488" s="278"/>
      <c r="J488" s="45"/>
      <c r="K488" s="66"/>
      <c r="L488" s="66"/>
    </row>
    <row r="489" spans="1:12" x14ac:dyDescent="0.2">
      <c r="A489" s="41"/>
      <c r="B489" s="2"/>
      <c r="E489" s="279"/>
      <c r="F489" s="280"/>
      <c r="G489" s="45"/>
      <c r="H489" s="45"/>
      <c r="I489" s="278"/>
      <c r="J489" s="45"/>
      <c r="K489" s="66"/>
      <c r="L489" s="66"/>
    </row>
    <row r="490" spans="1:12" x14ac:dyDescent="0.2">
      <c r="A490" s="41"/>
      <c r="B490" s="2"/>
      <c r="E490" s="279"/>
      <c r="F490" s="280"/>
      <c r="G490" s="45"/>
      <c r="H490" s="45"/>
      <c r="I490" s="278"/>
      <c r="J490" s="45"/>
      <c r="K490" s="66"/>
      <c r="L490" s="66"/>
    </row>
    <row r="491" spans="1:12" x14ac:dyDescent="0.2">
      <c r="A491" s="41"/>
      <c r="B491" s="2"/>
      <c r="E491" s="279"/>
      <c r="F491" s="280"/>
      <c r="G491" s="45"/>
      <c r="H491" s="45"/>
      <c r="I491" s="278"/>
      <c r="J491" s="45"/>
      <c r="K491" s="66"/>
      <c r="L491" s="66"/>
    </row>
    <row r="492" spans="1:12" x14ac:dyDescent="0.2">
      <c r="A492" s="41"/>
      <c r="B492" s="2"/>
      <c r="E492" s="279"/>
      <c r="F492" s="280"/>
      <c r="G492" s="45"/>
      <c r="H492" s="45"/>
      <c r="I492" s="278"/>
      <c r="J492" s="45"/>
      <c r="K492" s="66"/>
      <c r="L492" s="66"/>
    </row>
    <row r="493" spans="1:12" x14ac:dyDescent="0.2">
      <c r="A493" s="41"/>
      <c r="B493" s="2"/>
      <c r="E493" s="279"/>
      <c r="F493" s="280"/>
      <c r="G493" s="45"/>
      <c r="H493" s="45"/>
      <c r="I493" s="278"/>
      <c r="J493" s="45"/>
      <c r="K493" s="66"/>
      <c r="L493" s="66"/>
    </row>
    <row r="494" spans="1:12" x14ac:dyDescent="0.2">
      <c r="A494" s="41"/>
      <c r="B494" s="2"/>
      <c r="E494" s="279"/>
      <c r="F494" s="280"/>
      <c r="G494" s="45"/>
      <c r="H494" s="45"/>
      <c r="I494" s="278"/>
      <c r="J494" s="45"/>
      <c r="K494" s="66"/>
      <c r="L494" s="66"/>
    </row>
    <row r="495" spans="1:12" x14ac:dyDescent="0.2">
      <c r="A495" s="41"/>
      <c r="B495" s="2"/>
      <c r="E495" s="279"/>
      <c r="F495" s="280"/>
      <c r="G495" s="45"/>
      <c r="H495" s="45"/>
      <c r="I495" s="278"/>
      <c r="J495" s="45"/>
      <c r="K495" s="66"/>
      <c r="L495" s="66"/>
    </row>
    <row r="496" spans="1:12" x14ac:dyDescent="0.2">
      <c r="A496" s="41"/>
      <c r="B496" s="2"/>
      <c r="E496" s="279"/>
      <c r="F496" s="280"/>
      <c r="G496" s="45"/>
      <c r="H496" s="45"/>
      <c r="I496" s="278"/>
      <c r="J496" s="45"/>
      <c r="K496" s="66"/>
      <c r="L496" s="66"/>
    </row>
    <row r="497" spans="1:12" x14ac:dyDescent="0.2">
      <c r="A497" s="41"/>
      <c r="B497" s="2"/>
      <c r="E497" s="279"/>
      <c r="F497" s="280"/>
      <c r="G497" s="45"/>
      <c r="H497" s="45"/>
      <c r="I497" s="278"/>
      <c r="J497" s="45"/>
      <c r="K497" s="66"/>
      <c r="L497" s="66"/>
    </row>
    <row r="498" spans="1:12" x14ac:dyDescent="0.2">
      <c r="A498" s="41"/>
      <c r="B498" s="2"/>
      <c r="E498" s="279"/>
      <c r="F498" s="280"/>
      <c r="G498" s="45"/>
      <c r="H498" s="45"/>
      <c r="I498" s="278"/>
      <c r="J498" s="45"/>
      <c r="K498" s="66"/>
      <c r="L498" s="66"/>
    </row>
    <row r="499" spans="1:12" x14ac:dyDescent="0.2">
      <c r="A499" s="41"/>
      <c r="B499" s="2"/>
      <c r="E499" s="279"/>
      <c r="F499" s="280"/>
      <c r="G499" s="45"/>
      <c r="H499" s="45"/>
      <c r="I499" s="278"/>
      <c r="J499" s="45"/>
      <c r="K499" s="66"/>
      <c r="L499" s="66"/>
    </row>
    <row r="500" spans="1:12" x14ac:dyDescent="0.2">
      <c r="A500" s="41"/>
      <c r="B500" s="2"/>
      <c r="E500" s="279"/>
      <c r="F500" s="280"/>
      <c r="G500" s="45"/>
      <c r="H500" s="45"/>
      <c r="I500" s="278"/>
      <c r="J500" s="45"/>
      <c r="K500" s="66"/>
      <c r="L500" s="66"/>
    </row>
    <row r="501" spans="1:12" x14ac:dyDescent="0.2">
      <c r="A501" s="41"/>
      <c r="B501" s="2"/>
      <c r="E501" s="279"/>
      <c r="F501" s="280"/>
      <c r="G501" s="45"/>
      <c r="H501" s="45"/>
      <c r="I501" s="278"/>
      <c r="J501" s="45"/>
      <c r="K501" s="66"/>
      <c r="L501" s="66"/>
    </row>
    <row r="502" spans="1:12" x14ac:dyDescent="0.2">
      <c r="A502" s="41"/>
      <c r="B502" s="2"/>
      <c r="E502" s="279"/>
      <c r="F502" s="280"/>
      <c r="G502" s="45"/>
      <c r="H502" s="45"/>
      <c r="I502" s="278"/>
      <c r="J502" s="45"/>
      <c r="K502" s="66"/>
      <c r="L502" s="66"/>
    </row>
    <row r="503" spans="1:12" x14ac:dyDescent="0.2">
      <c r="A503" s="41"/>
      <c r="B503" s="2"/>
      <c r="E503" s="279"/>
      <c r="F503" s="280"/>
      <c r="G503" s="45"/>
      <c r="H503" s="45"/>
      <c r="I503" s="278"/>
      <c r="J503" s="45"/>
      <c r="K503" s="66"/>
      <c r="L503" s="66"/>
    </row>
    <row r="504" spans="1:12" x14ac:dyDescent="0.2">
      <c r="A504" s="41"/>
      <c r="B504" s="2"/>
      <c r="E504" s="279"/>
      <c r="F504" s="280"/>
      <c r="G504" s="45"/>
      <c r="H504" s="45"/>
      <c r="I504" s="278"/>
      <c r="J504" s="45"/>
      <c r="K504" s="66"/>
      <c r="L504" s="66"/>
    </row>
    <row r="505" spans="1:12" x14ac:dyDescent="0.2">
      <c r="A505" s="41"/>
      <c r="B505" s="2"/>
      <c r="E505" s="279"/>
      <c r="F505" s="280"/>
      <c r="G505" s="45"/>
      <c r="H505" s="45"/>
      <c r="I505" s="278"/>
      <c r="J505" s="45"/>
      <c r="K505" s="66"/>
      <c r="L505" s="66"/>
    </row>
    <row r="506" spans="1:12" x14ac:dyDescent="0.2">
      <c r="A506" s="41"/>
      <c r="B506" s="2"/>
      <c r="E506" s="279"/>
      <c r="F506" s="280"/>
      <c r="G506" s="45"/>
      <c r="H506" s="45"/>
      <c r="I506" s="278"/>
      <c r="J506" s="45"/>
      <c r="K506" s="66"/>
      <c r="L506" s="66"/>
    </row>
    <row r="507" spans="1:12" x14ac:dyDescent="0.2">
      <c r="A507" s="41"/>
      <c r="B507" s="2"/>
      <c r="E507" s="279"/>
      <c r="F507" s="280"/>
      <c r="G507" s="45"/>
      <c r="H507" s="45"/>
      <c r="I507" s="278"/>
      <c r="J507" s="45"/>
      <c r="K507" s="66"/>
      <c r="L507" s="66"/>
    </row>
    <row r="508" spans="1:12" x14ac:dyDescent="0.2">
      <c r="A508" s="41"/>
      <c r="B508" s="2"/>
      <c r="E508" s="279"/>
      <c r="F508" s="280"/>
      <c r="G508" s="45"/>
      <c r="H508" s="45"/>
      <c r="I508" s="278"/>
      <c r="J508" s="45"/>
      <c r="K508" s="66"/>
      <c r="L508" s="66"/>
    </row>
    <row r="509" spans="1:12" x14ac:dyDescent="0.2">
      <c r="A509" s="41"/>
      <c r="B509" s="2"/>
      <c r="E509" s="279"/>
      <c r="F509" s="280"/>
      <c r="G509" s="45"/>
      <c r="H509" s="45"/>
      <c r="I509" s="278"/>
      <c r="J509" s="45"/>
      <c r="K509" s="66"/>
      <c r="L509" s="66"/>
    </row>
    <row r="510" spans="1:12" x14ac:dyDescent="0.2">
      <c r="A510" s="41"/>
      <c r="B510" s="2"/>
      <c r="E510" s="279"/>
      <c r="F510" s="280"/>
      <c r="G510" s="45"/>
      <c r="H510" s="45"/>
      <c r="I510" s="278"/>
      <c r="J510" s="45"/>
      <c r="K510" s="66"/>
      <c r="L510" s="66"/>
    </row>
    <row r="511" spans="1:12" x14ac:dyDescent="0.2">
      <c r="A511" s="41"/>
      <c r="B511" s="2"/>
      <c r="E511" s="279"/>
      <c r="F511" s="280"/>
      <c r="G511" s="45"/>
      <c r="H511" s="45"/>
      <c r="I511" s="278"/>
      <c r="J511" s="45"/>
      <c r="K511" s="66"/>
      <c r="L511" s="66"/>
    </row>
    <row r="512" spans="1:12" x14ac:dyDescent="0.2">
      <c r="A512" s="41"/>
      <c r="B512" s="2"/>
      <c r="E512" s="279"/>
      <c r="F512" s="280"/>
      <c r="G512" s="45"/>
      <c r="H512" s="45"/>
      <c r="I512" s="278"/>
      <c r="J512" s="45"/>
      <c r="K512" s="66"/>
      <c r="L512" s="66"/>
    </row>
    <row r="513" spans="1:12" x14ac:dyDescent="0.2">
      <c r="A513" s="41"/>
      <c r="B513" s="2"/>
      <c r="E513" s="279"/>
      <c r="F513" s="280"/>
      <c r="G513" s="45"/>
      <c r="H513" s="45"/>
      <c r="I513" s="278"/>
      <c r="J513" s="45"/>
      <c r="K513" s="66"/>
      <c r="L513" s="66"/>
    </row>
    <row r="514" spans="1:12" x14ac:dyDescent="0.2">
      <c r="A514" s="41"/>
      <c r="B514" s="2"/>
      <c r="E514" s="279"/>
      <c r="F514" s="280"/>
      <c r="G514" s="45"/>
      <c r="H514" s="45"/>
      <c r="I514" s="278"/>
      <c r="J514" s="45"/>
      <c r="K514" s="66"/>
      <c r="L514" s="66"/>
    </row>
    <row r="515" spans="1:12" x14ac:dyDescent="0.2">
      <c r="A515" s="41"/>
      <c r="B515" s="2"/>
      <c r="E515" s="279"/>
      <c r="F515" s="280"/>
      <c r="G515" s="45"/>
      <c r="H515" s="45"/>
      <c r="I515" s="278"/>
      <c r="J515" s="45"/>
      <c r="K515" s="66"/>
      <c r="L515" s="66"/>
    </row>
    <row r="516" spans="1:12" x14ac:dyDescent="0.2">
      <c r="A516" s="41"/>
      <c r="B516" s="2"/>
      <c r="E516" s="279"/>
      <c r="F516" s="280"/>
      <c r="G516" s="45"/>
      <c r="H516" s="45"/>
      <c r="I516" s="278"/>
      <c r="J516" s="45"/>
      <c r="K516" s="66"/>
      <c r="L516" s="66"/>
    </row>
    <row r="517" spans="1:12" x14ac:dyDescent="0.2">
      <c r="A517" s="41"/>
      <c r="B517" s="2"/>
      <c r="E517" s="279"/>
      <c r="F517" s="280"/>
      <c r="G517" s="45"/>
      <c r="H517" s="45"/>
      <c r="I517" s="278"/>
      <c r="J517" s="45"/>
      <c r="K517" s="66"/>
      <c r="L517" s="66"/>
    </row>
    <row r="518" spans="1:12" x14ac:dyDescent="0.2">
      <c r="A518" s="41"/>
      <c r="B518" s="2"/>
      <c r="E518" s="279"/>
      <c r="F518" s="280"/>
      <c r="G518" s="45"/>
      <c r="H518" s="45"/>
      <c r="I518" s="278"/>
      <c r="J518" s="45"/>
      <c r="K518" s="66"/>
      <c r="L518" s="66"/>
    </row>
    <row r="519" spans="1:12" x14ac:dyDescent="0.2">
      <c r="A519" s="41"/>
      <c r="B519" s="2"/>
      <c r="E519" s="279"/>
      <c r="F519" s="280"/>
      <c r="G519" s="45"/>
      <c r="H519" s="45"/>
      <c r="I519" s="278"/>
      <c r="J519" s="45"/>
      <c r="K519" s="66"/>
      <c r="L519" s="66"/>
    </row>
    <row r="520" spans="1:12" x14ac:dyDescent="0.2">
      <c r="A520" s="41"/>
      <c r="B520" s="2"/>
      <c r="E520" s="279"/>
      <c r="F520" s="280"/>
      <c r="G520" s="45"/>
      <c r="H520" s="45"/>
      <c r="I520" s="278"/>
      <c r="J520" s="45"/>
      <c r="K520" s="66"/>
      <c r="L520" s="66"/>
    </row>
    <row r="521" spans="1:12" x14ac:dyDescent="0.2">
      <c r="A521" s="41"/>
      <c r="B521" s="2"/>
      <c r="E521" s="279"/>
      <c r="F521" s="280"/>
      <c r="G521" s="45"/>
      <c r="H521" s="45"/>
      <c r="I521" s="278"/>
      <c r="J521" s="45"/>
      <c r="K521" s="66"/>
      <c r="L521" s="66"/>
    </row>
    <row r="522" spans="1:12" x14ac:dyDescent="0.2">
      <c r="A522" s="41"/>
      <c r="B522" s="2"/>
      <c r="E522" s="279"/>
      <c r="F522" s="280"/>
      <c r="G522" s="45"/>
      <c r="H522" s="45"/>
      <c r="I522" s="278"/>
      <c r="J522" s="45"/>
      <c r="K522" s="66"/>
      <c r="L522" s="66"/>
    </row>
    <row r="523" spans="1:12" x14ac:dyDescent="0.2">
      <c r="A523" s="41"/>
      <c r="B523" s="2"/>
      <c r="E523" s="279"/>
      <c r="F523" s="280"/>
      <c r="G523" s="45"/>
      <c r="H523" s="45"/>
      <c r="I523" s="278"/>
      <c r="J523" s="45"/>
      <c r="K523" s="66"/>
      <c r="L523" s="66"/>
    </row>
    <row r="524" spans="1:12" x14ac:dyDescent="0.2">
      <c r="A524" s="41"/>
      <c r="B524" s="2"/>
      <c r="E524" s="279"/>
      <c r="F524" s="280"/>
      <c r="G524" s="45"/>
      <c r="H524" s="45"/>
      <c r="I524" s="278"/>
      <c r="J524" s="45"/>
      <c r="K524" s="66"/>
      <c r="L524" s="66"/>
    </row>
    <row r="525" spans="1:12" x14ac:dyDescent="0.2">
      <c r="A525" s="41"/>
      <c r="B525" s="2"/>
      <c r="E525" s="279"/>
      <c r="F525" s="280"/>
      <c r="G525" s="45"/>
      <c r="H525" s="45"/>
      <c r="I525" s="278"/>
      <c r="J525" s="45"/>
      <c r="K525" s="66"/>
      <c r="L525" s="66"/>
    </row>
    <row r="526" spans="1:12" x14ac:dyDescent="0.2">
      <c r="A526" s="41"/>
      <c r="B526" s="2"/>
      <c r="E526" s="279"/>
      <c r="F526" s="280"/>
      <c r="G526" s="45"/>
      <c r="H526" s="45"/>
      <c r="I526" s="278"/>
      <c r="J526" s="45"/>
      <c r="K526" s="66"/>
      <c r="L526" s="66"/>
    </row>
    <row r="527" spans="1:12" x14ac:dyDescent="0.2">
      <c r="A527" s="41"/>
      <c r="B527" s="2"/>
      <c r="E527" s="279"/>
      <c r="F527" s="280"/>
      <c r="G527" s="45"/>
      <c r="H527" s="45"/>
      <c r="I527" s="278"/>
      <c r="J527" s="45"/>
      <c r="K527" s="66"/>
      <c r="L527" s="66"/>
    </row>
    <row r="528" spans="1:12" x14ac:dyDescent="0.2">
      <c r="A528" s="41"/>
      <c r="B528" s="2"/>
      <c r="E528" s="279"/>
      <c r="F528" s="280"/>
      <c r="G528" s="45"/>
      <c r="H528" s="45"/>
      <c r="I528" s="278"/>
      <c r="J528" s="45"/>
      <c r="K528" s="66"/>
      <c r="L528" s="66"/>
    </row>
    <row r="529" spans="1:12" x14ac:dyDescent="0.2">
      <c r="A529" s="41"/>
      <c r="B529" s="2"/>
      <c r="E529" s="279"/>
      <c r="F529" s="280"/>
      <c r="G529" s="45"/>
      <c r="H529" s="45"/>
      <c r="I529" s="278"/>
      <c r="J529" s="45"/>
      <c r="K529" s="66"/>
      <c r="L529" s="66"/>
    </row>
    <row r="530" spans="1:12" x14ac:dyDescent="0.2">
      <c r="A530" s="41"/>
      <c r="B530" s="2"/>
      <c r="E530" s="279"/>
      <c r="F530" s="280"/>
      <c r="G530" s="45"/>
      <c r="H530" s="45"/>
      <c r="I530" s="278"/>
      <c r="J530" s="45"/>
      <c r="K530" s="66"/>
      <c r="L530" s="66"/>
    </row>
    <row r="531" spans="1:12" x14ac:dyDescent="0.2">
      <c r="A531" s="41"/>
      <c r="B531" s="2"/>
      <c r="E531" s="279"/>
      <c r="F531" s="280"/>
      <c r="G531" s="45"/>
      <c r="H531" s="45"/>
      <c r="I531" s="278"/>
      <c r="J531" s="45"/>
      <c r="K531" s="66"/>
      <c r="L531" s="66"/>
    </row>
    <row r="532" spans="1:12" x14ac:dyDescent="0.2">
      <c r="A532" s="41"/>
      <c r="B532" s="2"/>
      <c r="E532" s="279"/>
      <c r="F532" s="280"/>
      <c r="G532" s="45"/>
      <c r="H532" s="45"/>
      <c r="I532" s="278"/>
      <c r="J532" s="45"/>
      <c r="K532" s="66"/>
      <c r="L532" s="66"/>
    </row>
    <row r="533" spans="1:12" x14ac:dyDescent="0.2">
      <c r="A533" s="41"/>
      <c r="B533" s="2"/>
      <c r="E533" s="279"/>
      <c r="F533" s="280"/>
      <c r="G533" s="45"/>
      <c r="H533" s="45"/>
      <c r="I533" s="278"/>
      <c r="J533" s="45"/>
      <c r="K533" s="66"/>
      <c r="L533" s="66"/>
    </row>
    <row r="534" spans="1:12" x14ac:dyDescent="0.2">
      <c r="A534" s="41"/>
      <c r="B534" s="2"/>
      <c r="E534" s="279"/>
      <c r="F534" s="280"/>
      <c r="G534" s="45"/>
      <c r="H534" s="45"/>
      <c r="I534" s="278"/>
      <c r="J534" s="45"/>
      <c r="K534" s="66"/>
      <c r="L534" s="66"/>
    </row>
    <row r="535" spans="1:12" x14ac:dyDescent="0.2">
      <c r="A535" s="41"/>
      <c r="B535" s="2"/>
      <c r="E535" s="279"/>
      <c r="F535" s="280"/>
      <c r="G535" s="45"/>
      <c r="H535" s="45"/>
      <c r="I535" s="278"/>
      <c r="J535" s="45"/>
      <c r="K535" s="66"/>
      <c r="L535" s="66"/>
    </row>
    <row r="536" spans="1:12" x14ac:dyDescent="0.2">
      <c r="A536" s="41"/>
      <c r="B536" s="2"/>
      <c r="E536" s="279"/>
      <c r="F536" s="280"/>
      <c r="G536" s="45"/>
      <c r="H536" s="45"/>
      <c r="I536" s="278"/>
      <c r="J536" s="45"/>
      <c r="K536" s="66"/>
      <c r="L536" s="66"/>
    </row>
    <row r="537" spans="1:12" x14ac:dyDescent="0.2">
      <c r="A537" s="41"/>
      <c r="B537" s="2"/>
      <c r="E537" s="279"/>
      <c r="F537" s="280"/>
      <c r="G537" s="45"/>
      <c r="H537" s="45"/>
      <c r="I537" s="278"/>
      <c r="J537" s="45"/>
      <c r="K537" s="66"/>
      <c r="L537" s="66"/>
    </row>
    <row r="538" spans="1:12" x14ac:dyDescent="0.2">
      <c r="A538" s="41"/>
      <c r="B538" s="2"/>
      <c r="E538" s="279"/>
      <c r="F538" s="280"/>
      <c r="G538" s="45"/>
      <c r="H538" s="45"/>
      <c r="I538" s="278"/>
      <c r="J538" s="45"/>
      <c r="K538" s="66"/>
      <c r="L538" s="66"/>
    </row>
    <row r="539" spans="1:12" x14ac:dyDescent="0.2">
      <c r="A539" s="41"/>
      <c r="B539" s="2"/>
      <c r="E539" s="279"/>
      <c r="F539" s="280"/>
      <c r="G539" s="45"/>
      <c r="H539" s="45"/>
      <c r="I539" s="278"/>
      <c r="J539" s="45"/>
      <c r="K539" s="66"/>
      <c r="L539" s="66"/>
    </row>
    <row r="540" spans="1:12" x14ac:dyDescent="0.2">
      <c r="A540" s="41"/>
      <c r="B540" s="2"/>
      <c r="E540" s="279"/>
      <c r="F540" s="280"/>
      <c r="G540" s="45"/>
      <c r="H540" s="45"/>
      <c r="I540" s="278"/>
      <c r="J540" s="45"/>
      <c r="K540" s="66"/>
      <c r="L540" s="66"/>
    </row>
    <row r="541" spans="1:12" x14ac:dyDescent="0.2">
      <c r="A541" s="41"/>
      <c r="B541" s="2"/>
      <c r="E541" s="279"/>
      <c r="F541" s="280"/>
      <c r="G541" s="45"/>
      <c r="H541" s="45"/>
      <c r="I541" s="278"/>
      <c r="J541" s="45"/>
      <c r="K541" s="66"/>
      <c r="L541" s="66"/>
    </row>
    <row r="542" spans="1:12" x14ac:dyDescent="0.2">
      <c r="A542" s="41"/>
      <c r="B542" s="2"/>
      <c r="E542" s="279"/>
      <c r="F542" s="280"/>
      <c r="G542" s="45"/>
      <c r="H542" s="45"/>
      <c r="I542" s="278"/>
      <c r="J542" s="45"/>
      <c r="K542" s="66"/>
      <c r="L542" s="66"/>
    </row>
    <row r="543" spans="1:12" x14ac:dyDescent="0.2">
      <c r="A543" s="41"/>
      <c r="B543" s="2"/>
      <c r="E543" s="279"/>
      <c r="F543" s="280"/>
      <c r="G543" s="45"/>
      <c r="H543" s="45"/>
      <c r="I543" s="278"/>
      <c r="J543" s="45"/>
      <c r="K543" s="66"/>
      <c r="L543" s="66"/>
    </row>
    <row r="544" spans="1:12" x14ac:dyDescent="0.2">
      <c r="A544" s="41"/>
      <c r="B544" s="2"/>
      <c r="E544" s="279"/>
      <c r="F544" s="280"/>
      <c r="G544" s="45"/>
      <c r="H544" s="45"/>
      <c r="I544" s="278"/>
      <c r="J544" s="45"/>
      <c r="K544" s="66"/>
      <c r="L544" s="66"/>
    </row>
    <row r="545" spans="1:12" x14ac:dyDescent="0.2">
      <c r="A545" s="41"/>
      <c r="B545" s="2"/>
      <c r="E545" s="279"/>
      <c r="F545" s="280"/>
      <c r="G545" s="45"/>
      <c r="H545" s="45"/>
      <c r="I545" s="278"/>
      <c r="J545" s="45"/>
      <c r="K545" s="66"/>
      <c r="L545" s="66"/>
    </row>
    <row r="546" spans="1:12" x14ac:dyDescent="0.2">
      <c r="A546" s="41"/>
      <c r="B546" s="2"/>
      <c r="E546" s="279"/>
      <c r="F546" s="280"/>
      <c r="G546" s="45"/>
      <c r="H546" s="45"/>
      <c r="I546" s="278"/>
      <c r="J546" s="45"/>
      <c r="K546" s="66"/>
      <c r="L546" s="66"/>
    </row>
    <row r="547" spans="1:12" x14ac:dyDescent="0.2">
      <c r="A547" s="41"/>
      <c r="B547" s="2"/>
      <c r="E547" s="279"/>
      <c r="F547" s="280"/>
      <c r="G547" s="45"/>
      <c r="H547" s="45"/>
      <c r="I547" s="278"/>
      <c r="J547" s="45"/>
      <c r="K547" s="66"/>
      <c r="L547" s="66"/>
    </row>
    <row r="548" spans="1:12" x14ac:dyDescent="0.2">
      <c r="A548" s="41"/>
      <c r="B548" s="2"/>
      <c r="E548" s="279"/>
      <c r="F548" s="280"/>
      <c r="G548" s="45"/>
      <c r="H548" s="45"/>
      <c r="I548" s="278"/>
      <c r="J548" s="45"/>
      <c r="K548" s="66"/>
      <c r="L548" s="66"/>
    </row>
    <row r="549" spans="1:12" x14ac:dyDescent="0.2">
      <c r="A549" s="41"/>
      <c r="B549" s="2"/>
      <c r="E549" s="279"/>
      <c r="F549" s="280"/>
      <c r="G549" s="45"/>
      <c r="H549" s="45"/>
      <c r="I549" s="278"/>
      <c r="J549" s="45"/>
      <c r="K549" s="66"/>
      <c r="L549" s="66"/>
    </row>
    <row r="550" spans="1:12" x14ac:dyDescent="0.2">
      <c r="A550" s="41"/>
      <c r="B550" s="2"/>
      <c r="E550" s="279"/>
      <c r="F550" s="280"/>
      <c r="G550" s="45"/>
      <c r="H550" s="45"/>
      <c r="I550" s="278"/>
      <c r="J550" s="45"/>
      <c r="K550" s="66"/>
      <c r="L550" s="66"/>
    </row>
    <row r="551" spans="1:12" x14ac:dyDescent="0.2">
      <c r="A551" s="41"/>
      <c r="B551" s="2"/>
      <c r="E551" s="279"/>
      <c r="F551" s="280"/>
      <c r="G551" s="45"/>
      <c r="H551" s="45"/>
      <c r="I551" s="278"/>
      <c r="J551" s="45"/>
      <c r="K551" s="66"/>
      <c r="L551" s="66"/>
    </row>
    <row r="552" spans="1:12" x14ac:dyDescent="0.2">
      <c r="A552" s="41"/>
      <c r="B552" s="2"/>
      <c r="E552" s="279"/>
      <c r="F552" s="280"/>
      <c r="G552" s="45"/>
      <c r="H552" s="45"/>
      <c r="I552" s="278"/>
      <c r="J552" s="45"/>
      <c r="K552" s="66"/>
      <c r="L552" s="66"/>
    </row>
    <row r="553" spans="1:12" x14ac:dyDescent="0.2">
      <c r="A553" s="41"/>
      <c r="B553" s="2"/>
      <c r="E553" s="279"/>
      <c r="F553" s="280"/>
      <c r="G553" s="45"/>
      <c r="H553" s="45"/>
      <c r="I553" s="278"/>
      <c r="J553" s="45"/>
      <c r="K553" s="66"/>
      <c r="L553" s="66"/>
    </row>
    <row r="554" spans="1:12" x14ac:dyDescent="0.2">
      <c r="A554" s="41"/>
      <c r="B554" s="2"/>
      <c r="E554" s="279"/>
      <c r="F554" s="280"/>
      <c r="G554" s="45"/>
      <c r="H554" s="45"/>
      <c r="I554" s="278"/>
      <c r="J554" s="45"/>
      <c r="K554" s="66"/>
      <c r="L554" s="66"/>
    </row>
    <row r="555" spans="1:12" x14ac:dyDescent="0.2">
      <c r="A555" s="41"/>
      <c r="B555" s="2"/>
      <c r="E555" s="279"/>
      <c r="F555" s="280"/>
      <c r="G555" s="45"/>
      <c r="H555" s="45"/>
      <c r="I555" s="278"/>
      <c r="J555" s="45"/>
      <c r="K555" s="66"/>
      <c r="L555" s="66"/>
    </row>
    <row r="556" spans="1:12" x14ac:dyDescent="0.2">
      <c r="A556" s="41"/>
      <c r="B556" s="2"/>
      <c r="E556" s="279"/>
      <c r="F556" s="280"/>
      <c r="G556" s="45"/>
      <c r="H556" s="45"/>
      <c r="I556" s="278"/>
      <c r="J556" s="45"/>
      <c r="K556" s="66"/>
      <c r="L556" s="66"/>
    </row>
    <row r="557" spans="1:12" x14ac:dyDescent="0.2">
      <c r="A557" s="41"/>
      <c r="B557" s="2"/>
      <c r="E557" s="279"/>
      <c r="F557" s="280"/>
      <c r="G557" s="45"/>
      <c r="H557" s="45"/>
      <c r="I557" s="278"/>
      <c r="J557" s="45"/>
      <c r="K557" s="66"/>
      <c r="L557" s="66"/>
    </row>
    <row r="558" spans="1:12" x14ac:dyDescent="0.2">
      <c r="A558" s="41"/>
      <c r="B558" s="2"/>
      <c r="E558" s="279"/>
      <c r="F558" s="280"/>
      <c r="G558" s="45"/>
      <c r="H558" s="45"/>
      <c r="I558" s="278"/>
      <c r="J558" s="45"/>
      <c r="K558" s="66"/>
      <c r="L558" s="66"/>
    </row>
    <row r="559" spans="1:12" x14ac:dyDescent="0.2">
      <c r="A559" s="41"/>
      <c r="B559" s="2"/>
      <c r="E559" s="279"/>
      <c r="F559" s="280"/>
      <c r="G559" s="45"/>
      <c r="H559" s="45"/>
      <c r="I559" s="278"/>
      <c r="J559" s="45"/>
      <c r="K559" s="66"/>
      <c r="L559" s="66"/>
    </row>
    <row r="560" spans="1:12" x14ac:dyDescent="0.2">
      <c r="A560" s="41"/>
      <c r="B560" s="2"/>
      <c r="E560" s="279"/>
      <c r="F560" s="280"/>
      <c r="G560" s="45"/>
      <c r="H560" s="45"/>
      <c r="I560" s="278"/>
      <c r="J560" s="45"/>
      <c r="K560" s="66"/>
      <c r="L560" s="66"/>
    </row>
    <row r="561" spans="1:12" x14ac:dyDescent="0.2">
      <c r="A561" s="41"/>
      <c r="B561" s="2"/>
      <c r="E561" s="279"/>
      <c r="F561" s="280"/>
      <c r="G561" s="45"/>
      <c r="H561" s="45"/>
      <c r="I561" s="278"/>
      <c r="J561" s="45"/>
      <c r="K561" s="66"/>
      <c r="L561" s="66"/>
    </row>
    <row r="562" spans="1:12" x14ac:dyDescent="0.2">
      <c r="A562" s="41"/>
      <c r="B562" s="2"/>
      <c r="E562" s="279"/>
      <c r="F562" s="280"/>
      <c r="G562" s="45"/>
      <c r="H562" s="45"/>
      <c r="I562" s="278"/>
      <c r="J562" s="45"/>
      <c r="K562" s="66"/>
      <c r="L562" s="66"/>
    </row>
    <row r="563" spans="1:12" x14ac:dyDescent="0.2">
      <c r="A563" s="41"/>
      <c r="B563" s="2"/>
      <c r="E563" s="279"/>
      <c r="F563" s="280"/>
      <c r="G563" s="45"/>
      <c r="H563" s="45"/>
      <c r="I563" s="278"/>
      <c r="J563" s="45"/>
      <c r="K563" s="66"/>
      <c r="L563" s="66"/>
    </row>
    <row r="564" spans="1:12" x14ac:dyDescent="0.2">
      <c r="A564" s="41"/>
      <c r="B564" s="2"/>
      <c r="E564" s="279"/>
      <c r="F564" s="280"/>
      <c r="G564" s="45"/>
      <c r="H564" s="45"/>
      <c r="I564" s="278"/>
      <c r="J564" s="45"/>
      <c r="K564" s="66"/>
      <c r="L564" s="66"/>
    </row>
    <row r="565" spans="1:12" x14ac:dyDescent="0.2">
      <c r="A565" s="41"/>
      <c r="B565" s="2"/>
      <c r="E565" s="279"/>
      <c r="F565" s="280"/>
      <c r="G565" s="45"/>
      <c r="H565" s="45"/>
      <c r="I565" s="278"/>
      <c r="J565" s="45"/>
      <c r="K565" s="66"/>
      <c r="L565" s="66"/>
    </row>
    <row r="566" spans="1:12" x14ac:dyDescent="0.2">
      <c r="A566" s="41"/>
      <c r="B566" s="2"/>
      <c r="E566" s="279"/>
      <c r="F566" s="280"/>
      <c r="G566" s="45"/>
      <c r="H566" s="45"/>
      <c r="I566" s="278"/>
      <c r="J566" s="45"/>
      <c r="K566" s="66"/>
      <c r="L566" s="66"/>
    </row>
    <row r="567" spans="1:12" x14ac:dyDescent="0.2">
      <c r="A567" s="41"/>
      <c r="B567" s="2"/>
      <c r="E567" s="279"/>
      <c r="F567" s="280"/>
      <c r="G567" s="45"/>
      <c r="H567" s="45"/>
      <c r="I567" s="278"/>
      <c r="J567" s="45"/>
      <c r="K567" s="66"/>
      <c r="L567" s="66"/>
    </row>
    <row r="568" spans="1:12" x14ac:dyDescent="0.2">
      <c r="A568" s="41"/>
      <c r="B568" s="2"/>
      <c r="E568" s="279"/>
      <c r="F568" s="280"/>
      <c r="G568" s="45"/>
      <c r="H568" s="45"/>
      <c r="I568" s="278"/>
      <c r="J568" s="45"/>
      <c r="K568" s="66"/>
      <c r="L568" s="66"/>
    </row>
    <row r="569" spans="1:12" x14ac:dyDescent="0.2">
      <c r="A569" s="41"/>
      <c r="B569" s="2"/>
      <c r="E569" s="279"/>
      <c r="F569" s="280"/>
      <c r="G569" s="45"/>
      <c r="H569" s="45"/>
      <c r="I569" s="278"/>
      <c r="J569" s="45"/>
      <c r="K569" s="66"/>
      <c r="L569" s="66"/>
    </row>
    <row r="570" spans="1:12" x14ac:dyDescent="0.2">
      <c r="A570" s="41"/>
      <c r="B570" s="2"/>
      <c r="E570" s="279"/>
      <c r="F570" s="280"/>
      <c r="G570" s="45"/>
      <c r="H570" s="45"/>
      <c r="I570" s="278"/>
      <c r="J570" s="45"/>
      <c r="K570" s="66"/>
      <c r="L570" s="66"/>
    </row>
    <row r="571" spans="1:12" x14ac:dyDescent="0.2">
      <c r="A571" s="41"/>
      <c r="B571" s="2"/>
      <c r="E571" s="279"/>
      <c r="F571" s="280"/>
      <c r="G571" s="45"/>
      <c r="H571" s="45"/>
      <c r="I571" s="278"/>
      <c r="J571" s="45"/>
      <c r="K571" s="66"/>
      <c r="L571" s="66"/>
    </row>
    <row r="572" spans="1:12" x14ac:dyDescent="0.2">
      <c r="A572" s="41"/>
      <c r="B572" s="2"/>
      <c r="E572" s="279"/>
      <c r="F572" s="280"/>
      <c r="G572" s="45"/>
      <c r="H572" s="45"/>
      <c r="I572" s="278"/>
      <c r="J572" s="45"/>
      <c r="K572" s="66"/>
      <c r="L572" s="66"/>
    </row>
    <row r="573" spans="1:12" x14ac:dyDescent="0.2">
      <c r="A573" s="41"/>
      <c r="B573" s="2"/>
      <c r="E573" s="279"/>
      <c r="F573" s="280"/>
      <c r="G573" s="45"/>
      <c r="H573" s="45"/>
      <c r="I573" s="278"/>
      <c r="J573" s="45"/>
      <c r="K573" s="66"/>
      <c r="L573" s="66"/>
    </row>
    <row r="574" spans="1:12" x14ac:dyDescent="0.2">
      <c r="A574" s="41"/>
      <c r="B574" s="2"/>
      <c r="E574" s="279"/>
      <c r="F574" s="280"/>
      <c r="G574" s="45"/>
      <c r="H574" s="45"/>
      <c r="I574" s="278"/>
      <c r="J574" s="45"/>
      <c r="K574" s="66"/>
      <c r="L574" s="66"/>
    </row>
    <row r="575" spans="1:12" x14ac:dyDescent="0.2">
      <c r="A575" s="41"/>
      <c r="B575" s="2"/>
      <c r="E575" s="279"/>
      <c r="F575" s="280"/>
      <c r="G575" s="45"/>
      <c r="H575" s="45"/>
      <c r="I575" s="278"/>
      <c r="J575" s="45"/>
      <c r="K575" s="66"/>
      <c r="L575" s="66"/>
    </row>
    <row r="576" spans="1:12" x14ac:dyDescent="0.2">
      <c r="A576" s="41"/>
      <c r="B576" s="2"/>
      <c r="E576" s="279"/>
      <c r="F576" s="280"/>
      <c r="G576" s="45"/>
      <c r="H576" s="45"/>
      <c r="I576" s="278"/>
      <c r="J576" s="45"/>
      <c r="K576" s="66"/>
      <c r="L576" s="66"/>
    </row>
    <row r="577" spans="1:12" x14ac:dyDescent="0.2">
      <c r="A577" s="41"/>
      <c r="B577" s="2"/>
      <c r="E577" s="279"/>
      <c r="F577" s="280"/>
      <c r="G577" s="45"/>
      <c r="H577" s="45"/>
      <c r="I577" s="278"/>
      <c r="J577" s="45"/>
      <c r="K577" s="66"/>
      <c r="L577" s="66"/>
    </row>
    <row r="578" spans="1:12" x14ac:dyDescent="0.2">
      <c r="A578" s="41"/>
      <c r="B578" s="2"/>
      <c r="E578" s="279"/>
      <c r="F578" s="280"/>
      <c r="G578" s="45"/>
      <c r="H578" s="45"/>
      <c r="I578" s="278"/>
      <c r="J578" s="45"/>
      <c r="K578" s="66"/>
      <c r="L578" s="66"/>
    </row>
    <row r="579" spans="1:12" x14ac:dyDescent="0.2">
      <c r="A579" s="41"/>
      <c r="B579" s="2"/>
      <c r="E579" s="279"/>
      <c r="F579" s="280"/>
      <c r="G579" s="45"/>
      <c r="H579" s="45"/>
      <c r="I579" s="278"/>
      <c r="J579" s="45"/>
      <c r="K579" s="66"/>
      <c r="L579" s="66"/>
    </row>
    <row r="580" spans="1:12" x14ac:dyDescent="0.2">
      <c r="A580" s="41"/>
      <c r="B580" s="2"/>
      <c r="E580" s="279"/>
      <c r="F580" s="280"/>
      <c r="G580" s="45"/>
      <c r="H580" s="45"/>
      <c r="I580" s="278"/>
      <c r="J580" s="45"/>
      <c r="K580" s="66"/>
      <c r="L580" s="66"/>
    </row>
    <row r="581" spans="1:12" x14ac:dyDescent="0.2">
      <c r="A581" s="41"/>
      <c r="B581" s="2"/>
      <c r="E581" s="279"/>
      <c r="F581" s="280"/>
      <c r="G581" s="45"/>
      <c r="H581" s="45"/>
      <c r="I581" s="278"/>
      <c r="J581" s="45"/>
      <c r="K581" s="66"/>
      <c r="L581" s="66"/>
    </row>
    <row r="582" spans="1:12" x14ac:dyDescent="0.2">
      <c r="A582" s="41"/>
      <c r="B582" s="2"/>
      <c r="E582" s="279"/>
      <c r="F582" s="280"/>
      <c r="G582" s="45"/>
      <c r="H582" s="45"/>
      <c r="I582" s="278"/>
      <c r="J582" s="45"/>
      <c r="K582" s="66"/>
      <c r="L582" s="66"/>
    </row>
    <row r="583" spans="1:12" x14ac:dyDescent="0.2">
      <c r="A583" s="41"/>
      <c r="B583" s="2"/>
      <c r="E583" s="279"/>
      <c r="F583" s="280"/>
      <c r="G583" s="45"/>
      <c r="H583" s="45"/>
      <c r="I583" s="278"/>
      <c r="J583" s="45"/>
      <c r="K583" s="66"/>
      <c r="L583" s="66"/>
    </row>
    <row r="584" spans="1:12" x14ac:dyDescent="0.2">
      <c r="A584" s="41"/>
      <c r="B584" s="2"/>
      <c r="E584" s="279"/>
      <c r="F584" s="280"/>
      <c r="G584" s="45"/>
      <c r="H584" s="45"/>
      <c r="I584" s="278"/>
      <c r="J584" s="45"/>
      <c r="K584" s="66"/>
      <c r="L584" s="66"/>
    </row>
    <row r="585" spans="1:12" x14ac:dyDescent="0.2">
      <c r="A585" s="41"/>
      <c r="B585" s="2"/>
      <c r="E585" s="279"/>
      <c r="F585" s="280"/>
      <c r="G585" s="45"/>
      <c r="H585" s="45"/>
      <c r="I585" s="278"/>
      <c r="J585" s="45"/>
      <c r="K585" s="66"/>
      <c r="L585" s="66"/>
    </row>
    <row r="586" spans="1:12" x14ac:dyDescent="0.2">
      <c r="A586" s="41"/>
      <c r="B586" s="2"/>
      <c r="E586" s="279"/>
      <c r="F586" s="280"/>
      <c r="G586" s="45"/>
      <c r="H586" s="45"/>
      <c r="I586" s="278"/>
      <c r="J586" s="45"/>
      <c r="K586" s="66"/>
      <c r="L586" s="66"/>
    </row>
    <row r="587" spans="1:12" x14ac:dyDescent="0.2">
      <c r="A587" s="41"/>
      <c r="B587" s="2"/>
      <c r="E587" s="279"/>
      <c r="F587" s="280"/>
      <c r="G587" s="45"/>
      <c r="H587" s="45"/>
      <c r="I587" s="278"/>
      <c r="J587" s="45"/>
      <c r="K587" s="66"/>
      <c r="L587" s="66"/>
    </row>
    <row r="588" spans="1:12" x14ac:dyDescent="0.2">
      <c r="A588" s="41"/>
      <c r="B588" s="2"/>
      <c r="E588" s="279"/>
      <c r="F588" s="280"/>
      <c r="G588" s="45"/>
      <c r="H588" s="45"/>
      <c r="I588" s="278"/>
      <c r="J588" s="45"/>
      <c r="K588" s="66"/>
      <c r="L588" s="66"/>
    </row>
    <row r="589" spans="1:12" x14ac:dyDescent="0.2">
      <c r="A589" s="41"/>
      <c r="B589" s="2"/>
      <c r="E589" s="279"/>
      <c r="F589" s="280"/>
      <c r="G589" s="45"/>
      <c r="H589" s="45"/>
      <c r="I589" s="278"/>
      <c r="J589" s="45"/>
      <c r="K589" s="66"/>
      <c r="L589" s="66"/>
    </row>
    <row r="590" spans="1:12" x14ac:dyDescent="0.2">
      <c r="A590" s="41"/>
      <c r="B590" s="2"/>
      <c r="E590" s="279"/>
      <c r="F590" s="280"/>
      <c r="G590" s="45"/>
      <c r="H590" s="45"/>
      <c r="I590" s="278"/>
      <c r="J590" s="45"/>
      <c r="K590" s="66"/>
      <c r="L590" s="66"/>
    </row>
    <row r="591" spans="1:12" x14ac:dyDescent="0.2">
      <c r="A591" s="41"/>
      <c r="B591" s="2"/>
      <c r="E591" s="279"/>
      <c r="F591" s="280"/>
      <c r="G591" s="45"/>
      <c r="H591" s="45"/>
      <c r="I591" s="278"/>
      <c r="J591" s="45"/>
      <c r="K591" s="66"/>
      <c r="L591" s="66"/>
    </row>
    <row r="592" spans="1:12" x14ac:dyDescent="0.2">
      <c r="A592" s="41"/>
      <c r="B592" s="2"/>
      <c r="E592" s="279"/>
      <c r="F592" s="280"/>
      <c r="G592" s="45"/>
      <c r="H592" s="45"/>
      <c r="I592" s="278"/>
      <c r="J592" s="45"/>
      <c r="K592" s="66"/>
      <c r="L592" s="66"/>
    </row>
    <row r="593" spans="1:12" x14ac:dyDescent="0.2">
      <c r="A593" s="41"/>
      <c r="B593" s="2"/>
      <c r="E593" s="279"/>
      <c r="F593" s="280"/>
      <c r="G593" s="45"/>
      <c r="H593" s="45"/>
      <c r="I593" s="278"/>
      <c r="J593" s="45"/>
      <c r="K593" s="66"/>
      <c r="L593" s="66"/>
    </row>
    <row r="594" spans="1:12" x14ac:dyDescent="0.2">
      <c r="A594" s="41"/>
      <c r="B594" s="2"/>
      <c r="E594" s="279"/>
      <c r="F594" s="280"/>
      <c r="G594" s="45"/>
      <c r="H594" s="45"/>
      <c r="I594" s="278"/>
      <c r="J594" s="45"/>
      <c r="K594" s="66"/>
      <c r="L594" s="66"/>
    </row>
    <row r="595" spans="1:12" x14ac:dyDescent="0.2">
      <c r="A595" s="41"/>
      <c r="B595" s="2"/>
      <c r="E595" s="279"/>
      <c r="F595" s="280"/>
      <c r="G595" s="45"/>
      <c r="H595" s="45"/>
      <c r="I595" s="278"/>
      <c r="J595" s="45"/>
      <c r="K595" s="66"/>
      <c r="L595" s="66"/>
    </row>
    <row r="596" spans="1:12" x14ac:dyDescent="0.2">
      <c r="A596" s="41"/>
      <c r="B596" s="2"/>
      <c r="E596" s="279"/>
      <c r="F596" s="280"/>
      <c r="G596" s="45"/>
      <c r="H596" s="45"/>
      <c r="I596" s="278"/>
      <c r="J596" s="45"/>
      <c r="K596" s="66"/>
      <c r="L596" s="66"/>
    </row>
    <row r="597" spans="1:12" x14ac:dyDescent="0.2">
      <c r="A597" s="41"/>
      <c r="B597" s="2"/>
      <c r="E597" s="279"/>
      <c r="F597" s="280"/>
      <c r="G597" s="45"/>
      <c r="H597" s="45"/>
      <c r="I597" s="278"/>
      <c r="J597" s="45"/>
      <c r="K597" s="66"/>
      <c r="L597" s="66"/>
    </row>
    <row r="598" spans="1:12" x14ac:dyDescent="0.2">
      <c r="A598" s="41"/>
      <c r="B598" s="2"/>
      <c r="E598" s="279"/>
      <c r="F598" s="280"/>
      <c r="G598" s="45"/>
      <c r="H598" s="45"/>
      <c r="I598" s="278"/>
      <c r="J598" s="45"/>
      <c r="K598" s="66"/>
      <c r="L598" s="66"/>
    </row>
    <row r="599" spans="1:12" x14ac:dyDescent="0.2">
      <c r="A599" s="41"/>
      <c r="B599" s="2"/>
      <c r="E599" s="279"/>
      <c r="F599" s="280"/>
      <c r="G599" s="45"/>
      <c r="H599" s="45"/>
      <c r="I599" s="278"/>
      <c r="J599" s="45"/>
      <c r="K599" s="66"/>
      <c r="L599" s="66"/>
    </row>
    <row r="600" spans="1:12" x14ac:dyDescent="0.2">
      <c r="A600" s="41"/>
      <c r="B600" s="2"/>
      <c r="E600" s="279"/>
      <c r="F600" s="280"/>
      <c r="G600" s="45"/>
      <c r="H600" s="45"/>
      <c r="I600" s="278"/>
      <c r="J600" s="45"/>
      <c r="K600" s="66"/>
      <c r="L600" s="66"/>
    </row>
    <row r="601" spans="1:12" x14ac:dyDescent="0.2">
      <c r="A601" s="41"/>
      <c r="B601" s="2"/>
      <c r="E601" s="279"/>
      <c r="F601" s="280"/>
      <c r="G601" s="45"/>
      <c r="H601" s="45"/>
      <c r="I601" s="278"/>
      <c r="J601" s="45"/>
      <c r="K601" s="66"/>
      <c r="L601" s="66"/>
    </row>
    <row r="602" spans="1:12" x14ac:dyDescent="0.2">
      <c r="A602" s="41"/>
      <c r="B602" s="2"/>
      <c r="E602" s="279"/>
      <c r="F602" s="280"/>
      <c r="G602" s="45"/>
      <c r="H602" s="45"/>
      <c r="I602" s="278"/>
      <c r="J602" s="45"/>
      <c r="K602" s="66"/>
      <c r="L602" s="66"/>
    </row>
    <row r="603" spans="1:12" x14ac:dyDescent="0.2">
      <c r="A603" s="41"/>
      <c r="B603" s="2"/>
      <c r="E603" s="279"/>
      <c r="F603" s="280"/>
      <c r="G603" s="45"/>
      <c r="H603" s="45"/>
      <c r="I603" s="278"/>
      <c r="J603" s="45"/>
      <c r="K603" s="66"/>
      <c r="L603" s="66"/>
    </row>
    <row r="604" spans="1:12" x14ac:dyDescent="0.2">
      <c r="A604" s="41"/>
      <c r="B604" s="2"/>
      <c r="E604" s="279"/>
      <c r="F604" s="280"/>
      <c r="G604" s="45"/>
      <c r="H604" s="45"/>
      <c r="I604" s="278"/>
      <c r="J604" s="45"/>
      <c r="K604" s="66"/>
      <c r="L604" s="66"/>
    </row>
    <row r="605" spans="1:12" x14ac:dyDescent="0.2">
      <c r="A605" s="41"/>
      <c r="B605" s="2"/>
      <c r="E605" s="279"/>
      <c r="F605" s="280"/>
      <c r="G605" s="45"/>
      <c r="H605" s="45"/>
      <c r="I605" s="278"/>
      <c r="J605" s="45"/>
      <c r="K605" s="66"/>
      <c r="L605" s="66"/>
    </row>
    <row r="606" spans="1:12" x14ac:dyDescent="0.2">
      <c r="A606" s="41"/>
      <c r="B606" s="2"/>
      <c r="E606" s="279"/>
      <c r="F606" s="280"/>
      <c r="G606" s="45"/>
      <c r="H606" s="45"/>
      <c r="I606" s="278"/>
      <c r="J606" s="45"/>
      <c r="K606" s="66"/>
      <c r="L606" s="66"/>
    </row>
    <row r="607" spans="1:12" x14ac:dyDescent="0.2">
      <c r="A607" s="41"/>
      <c r="B607" s="2"/>
      <c r="E607" s="279"/>
      <c r="F607" s="280"/>
      <c r="G607" s="45"/>
      <c r="H607" s="45"/>
      <c r="I607" s="278"/>
      <c r="J607" s="45"/>
      <c r="K607" s="66"/>
      <c r="L607" s="66"/>
    </row>
    <row r="608" spans="1:12" x14ac:dyDescent="0.2">
      <c r="A608" s="41"/>
      <c r="B608" s="2"/>
      <c r="E608" s="279"/>
      <c r="F608" s="280"/>
      <c r="G608" s="45"/>
      <c r="H608" s="45"/>
      <c r="I608" s="278"/>
      <c r="J608" s="45"/>
      <c r="K608" s="66"/>
      <c r="L608" s="66"/>
    </row>
    <row r="609" spans="1:12" x14ac:dyDescent="0.2">
      <c r="A609" s="41"/>
      <c r="B609" s="2"/>
      <c r="E609" s="279"/>
      <c r="F609" s="280"/>
      <c r="G609" s="45"/>
      <c r="H609" s="45"/>
      <c r="I609" s="278"/>
      <c r="J609" s="45"/>
      <c r="K609" s="66"/>
      <c r="L609" s="66"/>
    </row>
    <row r="610" spans="1:12" x14ac:dyDescent="0.2">
      <c r="A610" s="41"/>
      <c r="B610" s="2"/>
      <c r="E610" s="279"/>
      <c r="F610" s="280"/>
      <c r="G610" s="45"/>
      <c r="H610" s="45"/>
      <c r="I610" s="278"/>
      <c r="J610" s="45"/>
      <c r="K610" s="66"/>
      <c r="L610" s="66"/>
    </row>
    <row r="611" spans="1:12" x14ac:dyDescent="0.2">
      <c r="A611" s="41"/>
      <c r="B611" s="2"/>
      <c r="E611" s="279"/>
      <c r="F611" s="280"/>
      <c r="G611" s="45"/>
      <c r="H611" s="45"/>
      <c r="I611" s="278"/>
      <c r="J611" s="45"/>
      <c r="K611" s="66"/>
      <c r="L611" s="66"/>
    </row>
    <row r="612" spans="1:12" x14ac:dyDescent="0.2">
      <c r="A612" s="41"/>
      <c r="B612" s="2"/>
      <c r="E612" s="279"/>
      <c r="F612" s="280"/>
      <c r="G612" s="45"/>
      <c r="H612" s="45"/>
      <c r="I612" s="278"/>
      <c r="J612" s="45"/>
      <c r="K612" s="66"/>
      <c r="L612" s="66"/>
    </row>
    <row r="613" spans="1:12" x14ac:dyDescent="0.2">
      <c r="A613" s="41"/>
      <c r="B613" s="2"/>
      <c r="E613" s="279"/>
      <c r="F613" s="280"/>
      <c r="G613" s="45"/>
      <c r="H613" s="45"/>
      <c r="I613" s="278"/>
      <c r="J613" s="45"/>
      <c r="K613" s="66"/>
      <c r="L613" s="66"/>
    </row>
    <row r="614" spans="1:12" x14ac:dyDescent="0.2">
      <c r="A614" s="41"/>
      <c r="B614" s="2"/>
      <c r="E614" s="279"/>
      <c r="F614" s="280"/>
      <c r="G614" s="45"/>
      <c r="H614" s="45"/>
      <c r="I614" s="278"/>
      <c r="J614" s="45"/>
      <c r="K614" s="66"/>
      <c r="L614" s="66"/>
    </row>
    <row r="615" spans="1:12" x14ac:dyDescent="0.2">
      <c r="A615" s="41"/>
      <c r="B615" s="2"/>
      <c r="E615" s="279"/>
      <c r="F615" s="280"/>
      <c r="G615" s="45"/>
      <c r="H615" s="45"/>
      <c r="I615" s="278"/>
      <c r="J615" s="45"/>
      <c r="K615" s="66"/>
      <c r="L615" s="66"/>
    </row>
    <row r="616" spans="1:12" x14ac:dyDescent="0.2">
      <c r="A616" s="41"/>
      <c r="B616" s="2"/>
      <c r="E616" s="279"/>
      <c r="F616" s="280"/>
      <c r="G616" s="45"/>
      <c r="H616" s="45"/>
      <c r="I616" s="278"/>
      <c r="J616" s="45"/>
      <c r="K616" s="66"/>
      <c r="L616" s="66"/>
    </row>
    <row r="617" spans="1:12" x14ac:dyDescent="0.2">
      <c r="A617" s="41"/>
      <c r="B617" s="2"/>
      <c r="E617" s="279"/>
      <c r="F617" s="280"/>
      <c r="G617" s="45"/>
      <c r="H617" s="45"/>
      <c r="I617" s="278"/>
      <c r="J617" s="45"/>
      <c r="K617" s="66"/>
      <c r="L617" s="66"/>
    </row>
    <row r="618" spans="1:12" x14ac:dyDescent="0.2">
      <c r="A618" s="41"/>
      <c r="B618" s="2"/>
      <c r="E618" s="279"/>
      <c r="F618" s="280"/>
      <c r="G618" s="45"/>
      <c r="H618" s="45"/>
      <c r="I618" s="278"/>
      <c r="J618" s="45"/>
      <c r="K618" s="66"/>
      <c r="L618" s="66"/>
    </row>
    <row r="619" spans="1:12" x14ac:dyDescent="0.2">
      <c r="A619" s="41"/>
      <c r="B619" s="2"/>
      <c r="E619" s="279"/>
      <c r="F619" s="280"/>
      <c r="G619" s="45"/>
      <c r="H619" s="45"/>
      <c r="I619" s="278"/>
      <c r="J619" s="45"/>
      <c r="K619" s="66"/>
      <c r="L619" s="66"/>
    </row>
    <row r="620" spans="1:12" x14ac:dyDescent="0.2">
      <c r="A620" s="41"/>
      <c r="B620" s="2"/>
      <c r="E620" s="279"/>
      <c r="F620" s="280"/>
      <c r="G620" s="45"/>
      <c r="H620" s="45"/>
      <c r="I620" s="278"/>
      <c r="J620" s="45"/>
      <c r="K620" s="66"/>
      <c r="L620" s="66"/>
    </row>
    <row r="621" spans="1:12" x14ac:dyDescent="0.2">
      <c r="A621" s="41"/>
      <c r="B621" s="2"/>
      <c r="E621" s="279"/>
      <c r="F621" s="280"/>
      <c r="G621" s="45"/>
      <c r="H621" s="45"/>
      <c r="I621" s="278"/>
      <c r="J621" s="45"/>
      <c r="K621" s="66"/>
      <c r="L621" s="66"/>
    </row>
    <row r="622" spans="1:12" x14ac:dyDescent="0.2">
      <c r="A622" s="41"/>
      <c r="B622" s="2"/>
      <c r="E622" s="279"/>
      <c r="F622" s="280"/>
      <c r="G622" s="45"/>
      <c r="H622" s="45"/>
      <c r="I622" s="278"/>
      <c r="J622" s="45"/>
      <c r="K622" s="66"/>
      <c r="L622" s="66"/>
    </row>
    <row r="623" spans="1:12" x14ac:dyDescent="0.2">
      <c r="A623" s="41"/>
      <c r="B623" s="2"/>
      <c r="E623" s="279"/>
      <c r="F623" s="280"/>
      <c r="G623" s="45"/>
      <c r="H623" s="45"/>
      <c r="I623" s="278"/>
      <c r="J623" s="45"/>
      <c r="K623" s="66"/>
      <c r="L623" s="66"/>
    </row>
    <row r="624" spans="1:12" x14ac:dyDescent="0.2">
      <c r="A624" s="41"/>
      <c r="B624" s="2"/>
      <c r="E624" s="279"/>
      <c r="F624" s="280"/>
      <c r="G624" s="45"/>
      <c r="H624" s="45"/>
      <c r="I624" s="278"/>
      <c r="J624" s="45"/>
      <c r="K624" s="66"/>
      <c r="L624" s="66"/>
    </row>
    <row r="625" spans="1:12" x14ac:dyDescent="0.2">
      <c r="A625" s="41"/>
      <c r="B625" s="2"/>
      <c r="E625" s="279"/>
      <c r="F625" s="280"/>
      <c r="G625" s="45"/>
      <c r="H625" s="45"/>
      <c r="I625" s="278"/>
      <c r="J625" s="45"/>
      <c r="K625" s="66"/>
      <c r="L625" s="66"/>
    </row>
    <row r="626" spans="1:12" x14ac:dyDescent="0.2">
      <c r="A626" s="41"/>
      <c r="B626" s="2"/>
      <c r="E626" s="279"/>
      <c r="F626" s="280"/>
      <c r="G626" s="45"/>
      <c r="H626" s="45"/>
      <c r="I626" s="278"/>
      <c r="J626" s="45"/>
      <c r="K626" s="66"/>
      <c r="L626" s="66"/>
    </row>
    <row r="627" spans="1:12" x14ac:dyDescent="0.2">
      <c r="A627" s="41"/>
      <c r="B627" s="2"/>
      <c r="E627" s="279"/>
      <c r="F627" s="280"/>
      <c r="G627" s="45"/>
      <c r="H627" s="45"/>
      <c r="I627" s="278"/>
      <c r="J627" s="45"/>
      <c r="K627" s="66"/>
      <c r="L627" s="66"/>
    </row>
    <row r="628" spans="1:12" x14ac:dyDescent="0.2">
      <c r="A628" s="41"/>
      <c r="B628" s="2"/>
      <c r="E628" s="279"/>
      <c r="F628" s="280"/>
      <c r="G628" s="45"/>
      <c r="H628" s="45"/>
      <c r="I628" s="278"/>
      <c r="J628" s="45"/>
      <c r="K628" s="66"/>
      <c r="L628" s="66"/>
    </row>
    <row r="629" spans="1:12" x14ac:dyDescent="0.2">
      <c r="A629" s="41"/>
      <c r="B629" s="2"/>
      <c r="E629" s="279"/>
      <c r="F629" s="280"/>
      <c r="G629" s="45"/>
      <c r="H629" s="45"/>
      <c r="I629" s="278"/>
      <c r="J629" s="45"/>
      <c r="K629" s="66"/>
      <c r="L629" s="66"/>
    </row>
    <row r="630" spans="1:12" x14ac:dyDescent="0.2">
      <c r="A630" s="41"/>
      <c r="B630" s="2"/>
      <c r="E630" s="279"/>
      <c r="F630" s="280"/>
      <c r="G630" s="45"/>
      <c r="H630" s="45"/>
      <c r="I630" s="278"/>
      <c r="J630" s="45"/>
      <c r="K630" s="66"/>
      <c r="L630" s="66"/>
    </row>
    <row r="631" spans="1:12" x14ac:dyDescent="0.2">
      <c r="A631" s="41"/>
      <c r="B631" s="2"/>
      <c r="E631" s="279"/>
      <c r="F631" s="280"/>
      <c r="G631" s="45"/>
      <c r="H631" s="45"/>
      <c r="I631" s="278"/>
      <c r="J631" s="45"/>
      <c r="K631" s="66"/>
      <c r="L631" s="66"/>
    </row>
    <row r="632" spans="1:12" x14ac:dyDescent="0.2">
      <c r="A632" s="41"/>
      <c r="B632" s="2"/>
      <c r="E632" s="279"/>
      <c r="F632" s="280"/>
      <c r="G632" s="45"/>
      <c r="H632" s="45"/>
      <c r="I632" s="278"/>
      <c r="J632" s="45"/>
      <c r="K632" s="66"/>
      <c r="L632" s="66"/>
    </row>
    <row r="633" spans="1:12" x14ac:dyDescent="0.2">
      <c r="A633" s="41"/>
      <c r="B633" s="2"/>
      <c r="E633" s="279"/>
      <c r="F633" s="280"/>
      <c r="G633" s="45"/>
      <c r="H633" s="45"/>
      <c r="I633" s="278"/>
      <c r="J633" s="45"/>
      <c r="K633" s="66"/>
      <c r="L633" s="66"/>
    </row>
    <row r="634" spans="1:12" x14ac:dyDescent="0.2">
      <c r="A634" s="41"/>
      <c r="B634" s="2"/>
      <c r="E634" s="279"/>
      <c r="F634" s="280"/>
      <c r="G634" s="45"/>
      <c r="H634" s="45"/>
      <c r="I634" s="278"/>
      <c r="J634" s="45"/>
      <c r="K634" s="66"/>
      <c r="L634" s="66"/>
    </row>
    <row r="635" spans="1:12" x14ac:dyDescent="0.2">
      <c r="A635" s="41"/>
      <c r="B635" s="2"/>
      <c r="E635" s="279"/>
      <c r="F635" s="280"/>
      <c r="G635" s="45"/>
      <c r="H635" s="45"/>
      <c r="I635" s="278"/>
      <c r="J635" s="45"/>
      <c r="K635" s="66"/>
      <c r="L635" s="66"/>
    </row>
    <row r="636" spans="1:12" x14ac:dyDescent="0.2">
      <c r="A636" s="41"/>
      <c r="B636" s="2"/>
      <c r="E636" s="279"/>
      <c r="F636" s="280"/>
      <c r="G636" s="45"/>
      <c r="H636" s="45"/>
      <c r="I636" s="278"/>
      <c r="J636" s="45"/>
      <c r="K636" s="66"/>
      <c r="L636" s="66"/>
    </row>
    <row r="637" spans="1:12" x14ac:dyDescent="0.2">
      <c r="A637" s="41"/>
      <c r="B637" s="2"/>
      <c r="E637" s="279"/>
      <c r="F637" s="280"/>
      <c r="G637" s="45"/>
      <c r="H637" s="45"/>
      <c r="I637" s="278"/>
      <c r="J637" s="45"/>
      <c r="K637" s="66"/>
      <c r="L637" s="66"/>
    </row>
    <row r="638" spans="1:12" x14ac:dyDescent="0.2">
      <c r="A638" s="41"/>
      <c r="B638" s="2"/>
      <c r="E638" s="279"/>
      <c r="F638" s="280"/>
      <c r="G638" s="45"/>
      <c r="H638" s="45"/>
      <c r="I638" s="278"/>
      <c r="J638" s="45"/>
      <c r="K638" s="66"/>
      <c r="L638" s="66"/>
    </row>
    <row r="639" spans="1:12" x14ac:dyDescent="0.2">
      <c r="A639" s="41"/>
      <c r="B639" s="2"/>
      <c r="E639" s="279"/>
      <c r="F639" s="280"/>
      <c r="G639" s="45"/>
      <c r="H639" s="45"/>
      <c r="I639" s="278"/>
      <c r="J639" s="45"/>
      <c r="K639" s="66"/>
      <c r="L639" s="66"/>
    </row>
    <row r="640" spans="1:12" x14ac:dyDescent="0.2">
      <c r="A640" s="41"/>
      <c r="B640" s="2"/>
      <c r="E640" s="279"/>
      <c r="F640" s="280"/>
      <c r="G640" s="45"/>
      <c r="H640" s="45"/>
      <c r="I640" s="278"/>
      <c r="J640" s="45"/>
      <c r="K640" s="66"/>
      <c r="L640" s="66"/>
    </row>
    <row r="641" spans="1:12" x14ac:dyDescent="0.2">
      <c r="A641" s="41"/>
      <c r="B641" s="2"/>
      <c r="E641" s="279"/>
      <c r="F641" s="280"/>
      <c r="G641" s="45"/>
      <c r="H641" s="45"/>
      <c r="I641" s="278"/>
      <c r="J641" s="45"/>
      <c r="K641" s="66"/>
      <c r="L641" s="66"/>
    </row>
    <row r="642" spans="1:12" x14ac:dyDescent="0.2">
      <c r="A642" s="41"/>
      <c r="B642" s="2"/>
      <c r="E642" s="279"/>
      <c r="F642" s="280"/>
      <c r="G642" s="45"/>
      <c r="H642" s="45"/>
      <c r="I642" s="278"/>
      <c r="J642" s="45"/>
      <c r="K642" s="66"/>
      <c r="L642" s="66"/>
    </row>
    <row r="643" spans="1:12" x14ac:dyDescent="0.2">
      <c r="A643" s="41"/>
      <c r="B643" s="2"/>
      <c r="E643" s="279"/>
      <c r="F643" s="280"/>
      <c r="G643" s="45"/>
      <c r="H643" s="45"/>
      <c r="I643" s="278"/>
      <c r="J643" s="45"/>
      <c r="K643" s="66"/>
      <c r="L643" s="66"/>
    </row>
    <row r="644" spans="1:12" x14ac:dyDescent="0.2">
      <c r="A644" s="41"/>
      <c r="B644" s="2"/>
      <c r="E644" s="279"/>
      <c r="F644" s="280"/>
      <c r="G644" s="45"/>
      <c r="H644" s="45"/>
      <c r="I644" s="278"/>
      <c r="J644" s="45"/>
      <c r="K644" s="66"/>
      <c r="L644" s="66"/>
    </row>
    <row r="645" spans="1:12" x14ac:dyDescent="0.2">
      <c r="A645" s="41"/>
      <c r="B645" s="2"/>
      <c r="E645" s="279"/>
      <c r="F645" s="280"/>
      <c r="G645" s="45"/>
      <c r="H645" s="45"/>
      <c r="I645" s="278"/>
      <c r="J645" s="45"/>
      <c r="K645" s="66"/>
      <c r="L645" s="66"/>
    </row>
    <row r="646" spans="1:12" x14ac:dyDescent="0.2">
      <c r="A646" s="41"/>
      <c r="B646" s="2"/>
      <c r="E646" s="279"/>
      <c r="F646" s="280"/>
      <c r="G646" s="45"/>
      <c r="H646" s="45"/>
      <c r="I646" s="278"/>
      <c r="J646" s="45"/>
      <c r="K646" s="66"/>
      <c r="L646" s="66"/>
    </row>
    <row r="647" spans="1:12" x14ac:dyDescent="0.2">
      <c r="A647" s="41"/>
      <c r="B647" s="2"/>
      <c r="E647" s="279"/>
      <c r="F647" s="280"/>
      <c r="G647" s="45"/>
      <c r="H647" s="45"/>
      <c r="I647" s="278"/>
      <c r="J647" s="45"/>
      <c r="K647" s="66"/>
      <c r="L647" s="66"/>
    </row>
    <row r="648" spans="1:12" x14ac:dyDescent="0.2">
      <c r="A648" s="41"/>
      <c r="B648" s="2"/>
      <c r="E648" s="279"/>
      <c r="F648" s="280"/>
      <c r="G648" s="45"/>
      <c r="H648" s="45"/>
      <c r="I648" s="278"/>
      <c r="J648" s="45"/>
      <c r="K648" s="66"/>
      <c r="L648" s="66"/>
    </row>
    <row r="649" spans="1:12" x14ac:dyDescent="0.2">
      <c r="A649" s="41"/>
      <c r="B649" s="2"/>
      <c r="E649" s="279"/>
      <c r="F649" s="280"/>
      <c r="G649" s="45"/>
      <c r="H649" s="45"/>
      <c r="I649" s="278"/>
      <c r="J649" s="45"/>
      <c r="K649" s="66"/>
      <c r="L649" s="66"/>
    </row>
    <row r="650" spans="1:12" x14ac:dyDescent="0.2">
      <c r="A650" s="41"/>
      <c r="B650" s="2"/>
      <c r="E650" s="279"/>
      <c r="F650" s="280"/>
      <c r="G650" s="45"/>
      <c r="H650" s="45"/>
      <c r="I650" s="278"/>
      <c r="J650" s="45"/>
      <c r="K650" s="66"/>
      <c r="L650" s="66"/>
    </row>
    <row r="651" spans="1:12" x14ac:dyDescent="0.2">
      <c r="A651" s="41"/>
      <c r="B651" s="2"/>
      <c r="E651" s="279"/>
      <c r="F651" s="280"/>
      <c r="G651" s="45"/>
      <c r="H651" s="45"/>
      <c r="I651" s="278"/>
      <c r="J651" s="45"/>
      <c r="K651" s="66"/>
      <c r="L651" s="66"/>
    </row>
    <row r="652" spans="1:12" x14ac:dyDescent="0.2">
      <c r="A652" s="41"/>
      <c r="B652" s="2"/>
      <c r="E652" s="279"/>
      <c r="F652" s="280"/>
      <c r="G652" s="45"/>
      <c r="H652" s="45"/>
      <c r="I652" s="278"/>
      <c r="J652" s="45"/>
      <c r="K652" s="66"/>
      <c r="L652" s="66"/>
    </row>
    <row r="653" spans="1:12" x14ac:dyDescent="0.2">
      <c r="A653" s="41"/>
      <c r="B653" s="2"/>
      <c r="E653" s="279"/>
      <c r="F653" s="280"/>
      <c r="G653" s="45"/>
      <c r="H653" s="45"/>
      <c r="I653" s="278"/>
      <c r="J653" s="45"/>
      <c r="K653" s="66"/>
      <c r="L653" s="66"/>
    </row>
    <row r="654" spans="1:12" x14ac:dyDescent="0.2">
      <c r="A654" s="41"/>
      <c r="B654" s="2"/>
      <c r="E654" s="279"/>
      <c r="F654" s="280"/>
      <c r="G654" s="45"/>
      <c r="H654" s="45"/>
      <c r="I654" s="278"/>
      <c r="J654" s="45"/>
      <c r="K654" s="66"/>
      <c r="L654" s="66"/>
    </row>
    <row r="655" spans="1:12" x14ac:dyDescent="0.2">
      <c r="A655" s="41"/>
      <c r="B655" s="2"/>
      <c r="E655" s="279"/>
      <c r="F655" s="280"/>
      <c r="G655" s="45"/>
      <c r="H655" s="45"/>
      <c r="I655" s="278"/>
      <c r="J655" s="45"/>
      <c r="K655" s="66"/>
      <c r="L655" s="66"/>
    </row>
    <row r="656" spans="1:12" x14ac:dyDescent="0.2">
      <c r="A656" s="41"/>
      <c r="B656" s="2"/>
      <c r="E656" s="279"/>
      <c r="F656" s="280"/>
      <c r="G656" s="45"/>
      <c r="H656" s="45"/>
      <c r="I656" s="278"/>
      <c r="J656" s="45"/>
      <c r="K656" s="66"/>
      <c r="L656" s="66"/>
    </row>
    <row r="657" spans="1:12" x14ac:dyDescent="0.2">
      <c r="A657" s="41"/>
      <c r="B657" s="2"/>
      <c r="E657" s="279"/>
      <c r="F657" s="280"/>
      <c r="G657" s="45"/>
      <c r="H657" s="45"/>
      <c r="I657" s="278"/>
      <c r="J657" s="45"/>
      <c r="K657" s="66"/>
      <c r="L657" s="66"/>
    </row>
    <row r="658" spans="1:12" x14ac:dyDescent="0.2">
      <c r="A658" s="41"/>
      <c r="B658" s="2"/>
      <c r="E658" s="279"/>
      <c r="F658" s="280"/>
      <c r="G658" s="45"/>
      <c r="H658" s="45"/>
      <c r="I658" s="278"/>
      <c r="J658" s="45"/>
      <c r="K658" s="66"/>
      <c r="L658" s="66"/>
    </row>
    <row r="659" spans="1:12" x14ac:dyDescent="0.2">
      <c r="A659" s="41"/>
      <c r="B659" s="2"/>
      <c r="E659" s="279"/>
      <c r="F659" s="280"/>
      <c r="G659" s="45"/>
      <c r="H659" s="45"/>
      <c r="I659" s="278"/>
      <c r="J659" s="45"/>
      <c r="K659" s="66"/>
      <c r="L659" s="66"/>
    </row>
    <row r="660" spans="1:12" x14ac:dyDescent="0.2">
      <c r="A660" s="41"/>
      <c r="B660" s="2"/>
      <c r="E660" s="279"/>
      <c r="F660" s="280"/>
      <c r="G660" s="45"/>
      <c r="H660" s="45"/>
      <c r="I660" s="278"/>
      <c r="J660" s="45"/>
      <c r="K660" s="66"/>
      <c r="L660" s="66"/>
    </row>
    <row r="661" spans="1:12" x14ac:dyDescent="0.2">
      <c r="A661" s="41"/>
      <c r="B661" s="2"/>
      <c r="E661" s="279"/>
      <c r="F661" s="280"/>
      <c r="G661" s="45"/>
      <c r="H661" s="45"/>
      <c r="I661" s="278"/>
      <c r="J661" s="45"/>
      <c r="K661" s="66"/>
      <c r="L661" s="66"/>
    </row>
    <row r="662" spans="1:12" x14ac:dyDescent="0.2">
      <c r="A662" s="41"/>
      <c r="B662" s="2"/>
      <c r="E662" s="279"/>
      <c r="F662" s="280"/>
      <c r="G662" s="45"/>
      <c r="H662" s="45"/>
      <c r="I662" s="278"/>
      <c r="J662" s="45"/>
      <c r="K662" s="66"/>
      <c r="L662" s="66"/>
    </row>
    <row r="663" spans="1:12" x14ac:dyDescent="0.2">
      <c r="A663" s="41"/>
      <c r="B663" s="2"/>
      <c r="E663" s="279"/>
      <c r="F663" s="280"/>
      <c r="G663" s="45"/>
      <c r="H663" s="45"/>
      <c r="I663" s="278"/>
      <c r="J663" s="45"/>
      <c r="K663" s="66"/>
      <c r="L663" s="66"/>
    </row>
    <row r="664" spans="1:12" x14ac:dyDescent="0.2">
      <c r="A664" s="41"/>
      <c r="B664" s="2"/>
      <c r="E664" s="279"/>
      <c r="F664" s="280"/>
      <c r="G664" s="45"/>
      <c r="H664" s="45"/>
      <c r="I664" s="278"/>
      <c r="J664" s="45"/>
      <c r="K664" s="66"/>
      <c r="L664" s="66"/>
    </row>
    <row r="665" spans="1:12" x14ac:dyDescent="0.2">
      <c r="A665" s="41"/>
      <c r="B665" s="2"/>
      <c r="E665" s="279"/>
      <c r="F665" s="280"/>
      <c r="G665" s="45"/>
      <c r="H665" s="45"/>
      <c r="I665" s="278"/>
      <c r="J665" s="45"/>
      <c r="K665" s="66"/>
      <c r="L665" s="66"/>
    </row>
    <row r="666" spans="1:12" x14ac:dyDescent="0.2">
      <c r="A666" s="41"/>
      <c r="B666" s="2"/>
      <c r="E666" s="279"/>
      <c r="F666" s="280"/>
      <c r="G666" s="45"/>
      <c r="H666" s="45"/>
      <c r="I666" s="278"/>
      <c r="J666" s="45"/>
      <c r="K666" s="66"/>
      <c r="L666" s="66"/>
    </row>
    <row r="667" spans="1:12" x14ac:dyDescent="0.2">
      <c r="A667" s="41"/>
      <c r="B667" s="2"/>
      <c r="E667" s="279"/>
      <c r="F667" s="280"/>
      <c r="G667" s="45"/>
      <c r="H667" s="45"/>
      <c r="I667" s="278"/>
      <c r="J667" s="45"/>
      <c r="K667" s="66"/>
      <c r="L667" s="66"/>
    </row>
    <row r="668" spans="1:12" x14ac:dyDescent="0.2">
      <c r="A668" s="41"/>
      <c r="B668" s="2"/>
      <c r="E668" s="279"/>
      <c r="F668" s="280"/>
      <c r="G668" s="45"/>
      <c r="H668" s="45"/>
      <c r="I668" s="278"/>
      <c r="J668" s="45"/>
      <c r="K668" s="66"/>
      <c r="L668" s="66"/>
    </row>
    <row r="669" spans="1:12" x14ac:dyDescent="0.2">
      <c r="A669" s="41"/>
      <c r="B669" s="2"/>
      <c r="E669" s="279"/>
      <c r="F669" s="280"/>
      <c r="G669" s="45"/>
      <c r="H669" s="45"/>
      <c r="I669" s="278"/>
      <c r="J669" s="45"/>
      <c r="K669" s="66"/>
      <c r="L669" s="66"/>
    </row>
    <row r="670" spans="1:12" x14ac:dyDescent="0.2">
      <c r="A670" s="41"/>
      <c r="B670" s="2"/>
      <c r="E670" s="279"/>
      <c r="F670" s="280"/>
      <c r="G670" s="45"/>
      <c r="H670" s="45"/>
      <c r="I670" s="278"/>
      <c r="J670" s="45"/>
      <c r="K670" s="66"/>
      <c r="L670" s="66"/>
    </row>
    <row r="671" spans="1:12" x14ac:dyDescent="0.2">
      <c r="A671" s="41"/>
      <c r="B671" s="2"/>
      <c r="E671" s="279"/>
      <c r="F671" s="280"/>
      <c r="G671" s="45"/>
      <c r="H671" s="45"/>
      <c r="I671" s="278"/>
      <c r="J671" s="45"/>
      <c r="K671" s="66"/>
      <c r="L671" s="66"/>
    </row>
    <row r="672" spans="1:12" x14ac:dyDescent="0.2">
      <c r="A672" s="41"/>
      <c r="B672" s="2"/>
      <c r="E672" s="279"/>
      <c r="F672" s="280"/>
      <c r="G672" s="45"/>
      <c r="H672" s="45"/>
      <c r="I672" s="278"/>
      <c r="J672" s="45"/>
      <c r="K672" s="66"/>
      <c r="L672" s="66"/>
    </row>
    <row r="673" spans="1:12" x14ac:dyDescent="0.2">
      <c r="A673" s="41"/>
      <c r="B673" s="2"/>
      <c r="E673" s="279"/>
      <c r="F673" s="280"/>
      <c r="G673" s="45"/>
      <c r="H673" s="45"/>
      <c r="I673" s="278"/>
      <c r="J673" s="45"/>
      <c r="K673" s="66"/>
      <c r="L673" s="66"/>
    </row>
    <row r="674" spans="1:12" x14ac:dyDescent="0.2">
      <c r="A674" s="41"/>
      <c r="B674" s="2"/>
      <c r="E674" s="279"/>
      <c r="F674" s="280"/>
      <c r="G674" s="45"/>
      <c r="H674" s="45"/>
      <c r="I674" s="278"/>
      <c r="J674" s="45"/>
      <c r="K674" s="66"/>
      <c r="L674" s="66"/>
    </row>
    <row r="675" spans="1:12" x14ac:dyDescent="0.2">
      <c r="A675" s="41"/>
      <c r="B675" s="2"/>
      <c r="E675" s="279"/>
      <c r="F675" s="280"/>
      <c r="G675" s="45"/>
      <c r="H675" s="45"/>
      <c r="I675" s="278"/>
      <c r="J675" s="45"/>
      <c r="K675" s="66"/>
      <c r="L675" s="66"/>
    </row>
    <row r="676" spans="1:12" x14ac:dyDescent="0.2">
      <c r="A676" s="41"/>
      <c r="B676" s="2"/>
      <c r="E676" s="279"/>
      <c r="F676" s="280"/>
      <c r="G676" s="45"/>
      <c r="H676" s="45"/>
      <c r="I676" s="278"/>
      <c r="J676" s="45"/>
      <c r="K676" s="66"/>
      <c r="L676" s="66"/>
    </row>
    <row r="677" spans="1:12" x14ac:dyDescent="0.2">
      <c r="A677" s="41"/>
      <c r="B677" s="2"/>
      <c r="E677" s="279"/>
      <c r="F677" s="280"/>
      <c r="G677" s="45"/>
      <c r="H677" s="45"/>
      <c r="I677" s="278"/>
      <c r="J677" s="45"/>
      <c r="K677" s="66"/>
      <c r="L677" s="66"/>
    </row>
    <row r="678" spans="1:12" x14ac:dyDescent="0.2">
      <c r="A678" s="41"/>
      <c r="B678" s="2"/>
      <c r="E678" s="279"/>
      <c r="F678" s="280"/>
      <c r="G678" s="45"/>
      <c r="H678" s="45"/>
      <c r="I678" s="278"/>
      <c r="J678" s="45"/>
      <c r="K678" s="66"/>
      <c r="L678" s="66"/>
    </row>
    <row r="679" spans="1:12" x14ac:dyDescent="0.2">
      <c r="A679" s="41"/>
      <c r="B679" s="2"/>
      <c r="E679" s="279"/>
      <c r="F679" s="280"/>
      <c r="G679" s="45"/>
      <c r="H679" s="45"/>
      <c r="I679" s="278"/>
      <c r="J679" s="45"/>
      <c r="K679" s="66"/>
      <c r="L679" s="66"/>
    </row>
    <row r="680" spans="1:12" x14ac:dyDescent="0.2">
      <c r="A680" s="41"/>
      <c r="B680" s="2"/>
      <c r="E680" s="279"/>
      <c r="F680" s="280"/>
      <c r="G680" s="45"/>
      <c r="H680" s="45"/>
      <c r="I680" s="278"/>
      <c r="J680" s="45"/>
      <c r="K680" s="66"/>
      <c r="L680" s="66"/>
    </row>
    <row r="681" spans="1:12" x14ac:dyDescent="0.2">
      <c r="A681" s="41"/>
      <c r="B681" s="2"/>
      <c r="E681" s="279"/>
      <c r="F681" s="280"/>
      <c r="G681" s="45"/>
      <c r="H681" s="45"/>
      <c r="I681" s="278"/>
      <c r="J681" s="45"/>
      <c r="K681" s="66"/>
      <c r="L681" s="66"/>
    </row>
    <row r="682" spans="1:12" x14ac:dyDescent="0.2">
      <c r="A682" s="41"/>
      <c r="B682" s="2"/>
      <c r="E682" s="279"/>
      <c r="F682" s="280"/>
      <c r="G682" s="45"/>
      <c r="H682" s="45"/>
      <c r="I682" s="278"/>
      <c r="J682" s="45"/>
      <c r="K682" s="66"/>
      <c r="L682" s="66"/>
    </row>
    <row r="683" spans="1:12" x14ac:dyDescent="0.2">
      <c r="A683" s="41"/>
      <c r="B683" s="2"/>
      <c r="E683" s="279"/>
      <c r="F683" s="280"/>
      <c r="G683" s="45"/>
      <c r="H683" s="45"/>
      <c r="I683" s="278"/>
      <c r="J683" s="45"/>
      <c r="K683" s="66"/>
      <c r="L683" s="66"/>
    </row>
    <row r="684" spans="1:12" x14ac:dyDescent="0.2">
      <c r="A684" s="41"/>
      <c r="B684" s="2"/>
      <c r="E684" s="279"/>
      <c r="F684" s="280"/>
      <c r="G684" s="45"/>
      <c r="H684" s="45"/>
      <c r="I684" s="278"/>
      <c r="J684" s="45"/>
      <c r="K684" s="66"/>
      <c r="L684" s="66"/>
    </row>
    <row r="685" spans="1:12" x14ac:dyDescent="0.2">
      <c r="A685" s="41"/>
      <c r="B685" s="2"/>
      <c r="E685" s="279"/>
      <c r="F685" s="280"/>
      <c r="G685" s="45"/>
      <c r="H685" s="45"/>
      <c r="I685" s="278"/>
      <c r="J685" s="45"/>
      <c r="K685" s="66"/>
      <c r="L685" s="66"/>
    </row>
    <row r="686" spans="1:12" x14ac:dyDescent="0.2">
      <c r="A686" s="41"/>
      <c r="B686" s="2"/>
      <c r="E686" s="279"/>
      <c r="F686" s="280"/>
      <c r="G686" s="45"/>
      <c r="H686" s="45"/>
      <c r="I686" s="278"/>
      <c r="J686" s="45"/>
      <c r="K686" s="66"/>
      <c r="L686" s="66"/>
    </row>
    <row r="687" spans="1:12" x14ac:dyDescent="0.2">
      <c r="A687" s="41"/>
      <c r="B687" s="2"/>
      <c r="E687" s="279"/>
      <c r="F687" s="280"/>
      <c r="G687" s="45"/>
      <c r="H687" s="45"/>
      <c r="I687" s="278"/>
      <c r="J687" s="45"/>
      <c r="K687" s="66"/>
      <c r="L687" s="66"/>
    </row>
    <row r="688" spans="1:12" x14ac:dyDescent="0.2">
      <c r="A688" s="41"/>
      <c r="B688" s="2"/>
      <c r="E688" s="279"/>
      <c r="F688" s="280"/>
      <c r="G688" s="45"/>
      <c r="H688" s="45"/>
      <c r="I688" s="278"/>
      <c r="J688" s="45"/>
      <c r="K688" s="66"/>
      <c r="L688" s="66"/>
    </row>
    <row r="689" spans="1:12" x14ac:dyDescent="0.2">
      <c r="A689" s="41"/>
      <c r="B689" s="2"/>
      <c r="E689" s="279"/>
      <c r="F689" s="280"/>
      <c r="G689" s="45"/>
      <c r="H689" s="45"/>
      <c r="I689" s="278"/>
      <c r="J689" s="45"/>
      <c r="K689" s="66"/>
      <c r="L689" s="66"/>
    </row>
    <row r="690" spans="1:12" x14ac:dyDescent="0.2">
      <c r="A690" s="41"/>
      <c r="B690" s="2"/>
      <c r="E690" s="279"/>
      <c r="F690" s="280"/>
      <c r="G690" s="45"/>
      <c r="H690" s="45"/>
      <c r="I690" s="278"/>
      <c r="J690" s="45"/>
      <c r="K690" s="66"/>
      <c r="L690" s="66"/>
    </row>
    <row r="691" spans="1:12" x14ac:dyDescent="0.2">
      <c r="A691" s="41"/>
      <c r="B691" s="2"/>
      <c r="E691" s="279"/>
      <c r="F691" s="280"/>
      <c r="G691" s="45"/>
      <c r="H691" s="45"/>
      <c r="I691" s="278"/>
      <c r="J691" s="45"/>
      <c r="K691" s="66"/>
      <c r="L691" s="66"/>
    </row>
    <row r="692" spans="1:12" x14ac:dyDescent="0.2">
      <c r="A692" s="41"/>
      <c r="B692" s="2"/>
      <c r="E692" s="279"/>
      <c r="F692" s="280"/>
      <c r="G692" s="45"/>
      <c r="H692" s="45"/>
      <c r="I692" s="278"/>
      <c r="J692" s="45"/>
      <c r="K692" s="66"/>
      <c r="L692" s="66"/>
    </row>
    <row r="693" spans="1:12" x14ac:dyDescent="0.2">
      <c r="A693" s="41"/>
      <c r="B693" s="2"/>
      <c r="E693" s="279"/>
      <c r="F693" s="280"/>
      <c r="G693" s="45"/>
      <c r="H693" s="45"/>
      <c r="I693" s="278"/>
      <c r="J693" s="45"/>
      <c r="K693" s="66"/>
      <c r="L693" s="66"/>
    </row>
    <row r="694" spans="1:12" x14ac:dyDescent="0.2">
      <c r="A694" s="41"/>
      <c r="B694" s="2"/>
      <c r="E694" s="279"/>
      <c r="F694" s="280"/>
      <c r="G694" s="45"/>
      <c r="H694" s="45"/>
      <c r="I694" s="278"/>
      <c r="J694" s="45"/>
      <c r="K694" s="66"/>
      <c r="L694" s="66"/>
    </row>
    <row r="695" spans="1:12" x14ac:dyDescent="0.2">
      <c r="A695" s="41"/>
      <c r="B695" s="2"/>
      <c r="E695" s="279"/>
      <c r="F695" s="280"/>
      <c r="G695" s="45"/>
      <c r="H695" s="45"/>
      <c r="I695" s="278"/>
      <c r="J695" s="45"/>
      <c r="K695" s="66"/>
      <c r="L695" s="66"/>
    </row>
    <row r="696" spans="1:12" x14ac:dyDescent="0.2">
      <c r="A696" s="41"/>
      <c r="B696" s="2"/>
      <c r="E696" s="279"/>
      <c r="F696" s="280"/>
      <c r="G696" s="45"/>
      <c r="H696" s="45"/>
      <c r="I696" s="278"/>
      <c r="J696" s="45"/>
      <c r="K696" s="66"/>
      <c r="L696" s="66"/>
    </row>
    <row r="697" spans="1:12" x14ac:dyDescent="0.2">
      <c r="A697" s="41"/>
      <c r="B697" s="2"/>
      <c r="E697" s="279"/>
      <c r="F697" s="280"/>
      <c r="G697" s="45"/>
      <c r="H697" s="45"/>
      <c r="I697" s="278"/>
      <c r="J697" s="45"/>
      <c r="K697" s="66"/>
      <c r="L697" s="66"/>
    </row>
    <row r="698" spans="1:12" x14ac:dyDescent="0.2">
      <c r="A698" s="41"/>
      <c r="B698" s="2"/>
      <c r="E698" s="279"/>
      <c r="F698" s="280"/>
      <c r="G698" s="45"/>
      <c r="H698" s="45"/>
      <c r="I698" s="278"/>
      <c r="J698" s="45"/>
      <c r="K698" s="66"/>
      <c r="L698" s="66"/>
    </row>
    <row r="699" spans="1:12" x14ac:dyDescent="0.2">
      <c r="A699" s="41"/>
      <c r="B699" s="2"/>
      <c r="E699" s="279"/>
      <c r="F699" s="280"/>
      <c r="G699" s="45"/>
      <c r="H699" s="45"/>
      <c r="I699" s="278"/>
      <c r="J699" s="45"/>
      <c r="K699" s="66"/>
      <c r="L699" s="66"/>
    </row>
    <row r="700" spans="1:12" x14ac:dyDescent="0.2">
      <c r="A700" s="41"/>
      <c r="B700" s="2"/>
      <c r="E700" s="279"/>
      <c r="F700" s="280"/>
      <c r="G700" s="45"/>
      <c r="H700" s="45"/>
      <c r="I700" s="278"/>
      <c r="J700" s="45"/>
      <c r="K700" s="66"/>
      <c r="L700" s="66"/>
    </row>
    <row r="701" spans="1:12" x14ac:dyDescent="0.2">
      <c r="A701" s="41"/>
      <c r="B701" s="2"/>
      <c r="E701" s="279"/>
      <c r="F701" s="280"/>
      <c r="G701" s="45"/>
      <c r="H701" s="45"/>
      <c r="I701" s="278"/>
      <c r="J701" s="45"/>
      <c r="K701" s="66"/>
      <c r="L701" s="66"/>
    </row>
    <row r="702" spans="1:12" x14ac:dyDescent="0.2">
      <c r="A702" s="41"/>
      <c r="B702" s="2"/>
      <c r="E702" s="279"/>
      <c r="F702" s="280"/>
      <c r="G702" s="45"/>
      <c r="H702" s="45"/>
      <c r="I702" s="278"/>
      <c r="J702" s="45"/>
      <c r="K702" s="66"/>
      <c r="L702" s="66"/>
    </row>
    <row r="703" spans="1:12" x14ac:dyDescent="0.2">
      <c r="A703" s="41"/>
      <c r="B703" s="2"/>
      <c r="E703" s="279"/>
      <c r="F703" s="280"/>
      <c r="G703" s="45"/>
      <c r="H703" s="45"/>
      <c r="I703" s="278"/>
      <c r="J703" s="45"/>
      <c r="K703" s="66"/>
      <c r="L703" s="66"/>
    </row>
    <row r="704" spans="1:12" x14ac:dyDescent="0.2">
      <c r="A704" s="41"/>
      <c r="B704" s="2"/>
      <c r="E704" s="279"/>
      <c r="F704" s="280"/>
      <c r="G704" s="45"/>
      <c r="H704" s="45"/>
      <c r="I704" s="278"/>
      <c r="J704" s="45"/>
      <c r="K704" s="66"/>
      <c r="L704" s="66"/>
    </row>
    <row r="705" spans="1:12" x14ac:dyDescent="0.2">
      <c r="A705" s="41"/>
      <c r="B705" s="2"/>
      <c r="E705" s="279"/>
      <c r="F705" s="280"/>
      <c r="G705" s="45"/>
      <c r="H705" s="45"/>
      <c r="I705" s="278"/>
      <c r="J705" s="45"/>
      <c r="K705" s="66"/>
      <c r="L705" s="66"/>
    </row>
    <row r="706" spans="1:12" x14ac:dyDescent="0.2">
      <c r="A706" s="41"/>
      <c r="B706" s="2"/>
      <c r="E706" s="279"/>
      <c r="F706" s="280"/>
      <c r="G706" s="45"/>
      <c r="H706" s="45"/>
      <c r="I706" s="278"/>
      <c r="J706" s="45"/>
      <c r="K706" s="66"/>
      <c r="L706" s="66"/>
    </row>
    <row r="707" spans="1:12" x14ac:dyDescent="0.2">
      <c r="A707" s="41"/>
      <c r="B707" s="2"/>
      <c r="E707" s="279"/>
      <c r="F707" s="280"/>
      <c r="G707" s="45"/>
      <c r="H707" s="45"/>
      <c r="I707" s="278"/>
      <c r="J707" s="45"/>
      <c r="K707" s="66"/>
      <c r="L707" s="66"/>
    </row>
    <row r="708" spans="1:12" x14ac:dyDescent="0.2">
      <c r="A708" s="41"/>
      <c r="B708" s="2"/>
      <c r="E708" s="279"/>
      <c r="F708" s="280"/>
      <c r="G708" s="45"/>
      <c r="H708" s="45"/>
      <c r="I708" s="278"/>
      <c r="J708" s="45"/>
      <c r="K708" s="66"/>
      <c r="L708" s="66"/>
    </row>
    <row r="709" spans="1:12" x14ac:dyDescent="0.2">
      <c r="A709" s="41"/>
      <c r="B709" s="2"/>
      <c r="E709" s="279"/>
      <c r="F709" s="280"/>
      <c r="G709" s="45"/>
      <c r="H709" s="45"/>
      <c r="I709" s="278"/>
      <c r="J709" s="45"/>
      <c r="K709" s="66"/>
      <c r="L709" s="66"/>
    </row>
    <row r="710" spans="1:12" x14ac:dyDescent="0.2">
      <c r="A710" s="41"/>
      <c r="B710" s="2"/>
      <c r="E710" s="279"/>
      <c r="F710" s="280"/>
      <c r="G710" s="45"/>
      <c r="H710" s="45"/>
      <c r="I710" s="278"/>
      <c r="J710" s="45"/>
      <c r="K710" s="66"/>
      <c r="L710" s="66"/>
    </row>
    <row r="711" spans="1:12" x14ac:dyDescent="0.2">
      <c r="A711" s="41"/>
      <c r="B711" s="2"/>
      <c r="E711" s="279"/>
      <c r="F711" s="280"/>
      <c r="G711" s="45"/>
      <c r="H711" s="45"/>
      <c r="I711" s="278"/>
      <c r="J711" s="45"/>
      <c r="K711" s="66"/>
      <c r="L711" s="66"/>
    </row>
    <row r="712" spans="1:12" x14ac:dyDescent="0.2">
      <c r="A712" s="41"/>
      <c r="B712" s="2"/>
      <c r="E712" s="279"/>
      <c r="F712" s="280"/>
      <c r="G712" s="45"/>
      <c r="H712" s="45"/>
      <c r="I712" s="278"/>
      <c r="J712" s="45"/>
      <c r="K712" s="66"/>
      <c r="L712" s="66"/>
    </row>
    <row r="713" spans="1:12" x14ac:dyDescent="0.2">
      <c r="A713" s="41"/>
      <c r="B713" s="2"/>
      <c r="E713" s="279"/>
      <c r="F713" s="280"/>
      <c r="G713" s="45"/>
      <c r="H713" s="45"/>
      <c r="I713" s="278"/>
      <c r="J713" s="45"/>
      <c r="K713" s="66"/>
      <c r="L713" s="66"/>
    </row>
    <row r="714" spans="1:12" x14ac:dyDescent="0.2">
      <c r="A714" s="41"/>
      <c r="B714" s="2"/>
      <c r="E714" s="279"/>
      <c r="F714" s="280"/>
      <c r="G714" s="45"/>
      <c r="H714" s="45"/>
      <c r="I714" s="278"/>
      <c r="J714" s="45"/>
      <c r="K714" s="66"/>
      <c r="L714" s="66"/>
    </row>
    <row r="715" spans="1:12" x14ac:dyDescent="0.2">
      <c r="A715" s="41"/>
      <c r="B715" s="2"/>
      <c r="E715" s="279"/>
      <c r="F715" s="280"/>
      <c r="G715" s="45"/>
      <c r="H715" s="45"/>
      <c r="I715" s="278"/>
      <c r="J715" s="45"/>
      <c r="K715" s="66"/>
      <c r="L715" s="66"/>
    </row>
    <row r="716" spans="1:12" x14ac:dyDescent="0.2">
      <c r="A716" s="41"/>
      <c r="B716" s="2"/>
      <c r="E716" s="279"/>
      <c r="F716" s="280"/>
      <c r="G716" s="45"/>
      <c r="H716" s="45"/>
      <c r="I716" s="278"/>
      <c r="J716" s="45"/>
      <c r="K716" s="66"/>
      <c r="L716" s="66"/>
    </row>
    <row r="717" spans="1:12" x14ac:dyDescent="0.2">
      <c r="A717" s="41"/>
      <c r="B717" s="2"/>
      <c r="E717" s="279"/>
      <c r="F717" s="280"/>
      <c r="G717" s="45"/>
      <c r="H717" s="45"/>
      <c r="I717" s="278"/>
      <c r="J717" s="45"/>
      <c r="K717" s="66"/>
      <c r="L717" s="66"/>
    </row>
    <row r="718" spans="1:12" x14ac:dyDescent="0.2">
      <c r="A718" s="41"/>
      <c r="B718" s="2"/>
      <c r="E718" s="279"/>
      <c r="F718" s="280"/>
      <c r="G718" s="45"/>
      <c r="H718" s="45"/>
      <c r="I718" s="278"/>
      <c r="J718" s="45"/>
      <c r="K718" s="66"/>
      <c r="L718" s="66"/>
    </row>
    <row r="719" spans="1:12" x14ac:dyDescent="0.2">
      <c r="A719" s="41"/>
      <c r="B719" s="2"/>
      <c r="E719" s="279"/>
      <c r="F719" s="280"/>
      <c r="G719" s="45"/>
      <c r="H719" s="45"/>
      <c r="I719" s="278"/>
      <c r="J719" s="45"/>
      <c r="K719" s="66"/>
      <c r="L719" s="66"/>
    </row>
    <row r="720" spans="1:12" x14ac:dyDescent="0.2">
      <c r="A720" s="41"/>
      <c r="B720" s="2"/>
      <c r="E720" s="279"/>
      <c r="F720" s="280"/>
      <c r="G720" s="45"/>
      <c r="H720" s="45"/>
      <c r="I720" s="278"/>
      <c r="J720" s="45"/>
      <c r="K720" s="66"/>
      <c r="L720" s="66"/>
    </row>
    <row r="721" spans="1:12" x14ac:dyDescent="0.2">
      <c r="A721" s="41"/>
      <c r="B721" s="2"/>
      <c r="E721" s="279"/>
      <c r="F721" s="280"/>
      <c r="G721" s="45"/>
      <c r="H721" s="45"/>
      <c r="I721" s="278"/>
      <c r="J721" s="45"/>
      <c r="K721" s="66"/>
      <c r="L721" s="66"/>
    </row>
    <row r="722" spans="1:12" x14ac:dyDescent="0.2">
      <c r="A722" s="41"/>
      <c r="B722" s="2"/>
      <c r="E722" s="279"/>
      <c r="F722" s="280"/>
      <c r="G722" s="45"/>
      <c r="H722" s="45"/>
      <c r="I722" s="278"/>
      <c r="J722" s="45"/>
      <c r="K722" s="66"/>
      <c r="L722" s="66"/>
    </row>
    <row r="723" spans="1:12" x14ac:dyDescent="0.2">
      <c r="A723" s="41"/>
      <c r="B723" s="2"/>
      <c r="E723" s="279"/>
      <c r="F723" s="280"/>
      <c r="G723" s="45"/>
      <c r="H723" s="45"/>
      <c r="I723" s="278"/>
      <c r="J723" s="45"/>
      <c r="K723" s="66"/>
      <c r="L723" s="66"/>
    </row>
    <row r="724" spans="1:12" x14ac:dyDescent="0.2">
      <c r="A724" s="41"/>
      <c r="B724" s="2"/>
      <c r="E724" s="279"/>
      <c r="F724" s="280"/>
      <c r="G724" s="45"/>
      <c r="H724" s="45"/>
      <c r="I724" s="278"/>
      <c r="J724" s="45"/>
      <c r="K724" s="66"/>
      <c r="L724" s="66"/>
    </row>
    <row r="725" spans="1:12" x14ac:dyDescent="0.2">
      <c r="A725" s="41"/>
      <c r="B725" s="2"/>
      <c r="E725" s="279"/>
      <c r="F725" s="280"/>
      <c r="G725" s="45"/>
      <c r="H725" s="45"/>
      <c r="I725" s="278"/>
      <c r="J725" s="45"/>
      <c r="K725" s="66"/>
      <c r="L725" s="66"/>
    </row>
    <row r="726" spans="1:12" x14ac:dyDescent="0.2">
      <c r="A726" s="41"/>
      <c r="B726" s="2"/>
      <c r="E726" s="279"/>
      <c r="F726" s="280"/>
      <c r="G726" s="45"/>
      <c r="H726" s="45"/>
      <c r="I726" s="278"/>
      <c r="J726" s="45"/>
      <c r="K726" s="66"/>
      <c r="L726" s="66"/>
    </row>
    <row r="727" spans="1:12" x14ac:dyDescent="0.2">
      <c r="A727" s="41"/>
      <c r="B727" s="2"/>
      <c r="E727" s="279"/>
      <c r="F727" s="280"/>
      <c r="G727" s="45"/>
      <c r="H727" s="45"/>
      <c r="I727" s="278"/>
      <c r="J727" s="45"/>
      <c r="K727" s="66"/>
      <c r="L727" s="66"/>
    </row>
    <row r="728" spans="1:12" x14ac:dyDescent="0.2">
      <c r="A728" s="41"/>
      <c r="B728" s="2"/>
      <c r="E728" s="279"/>
      <c r="F728" s="280"/>
      <c r="G728" s="45"/>
      <c r="H728" s="45"/>
      <c r="I728" s="278"/>
      <c r="J728" s="45"/>
      <c r="K728" s="66"/>
      <c r="L728" s="66"/>
    </row>
    <row r="729" spans="1:12" x14ac:dyDescent="0.2">
      <c r="A729" s="41"/>
      <c r="B729" s="2"/>
      <c r="E729" s="279"/>
      <c r="F729" s="280"/>
      <c r="G729" s="45"/>
      <c r="H729" s="45"/>
      <c r="I729" s="278"/>
      <c r="J729" s="45"/>
      <c r="K729" s="66"/>
      <c r="L729" s="66"/>
    </row>
    <row r="730" spans="1:12" x14ac:dyDescent="0.2">
      <c r="A730" s="41"/>
      <c r="B730" s="2"/>
      <c r="E730" s="279"/>
      <c r="F730" s="280"/>
      <c r="G730" s="45"/>
      <c r="H730" s="45"/>
      <c r="I730" s="278"/>
      <c r="J730" s="45"/>
      <c r="K730" s="66"/>
      <c r="L730" s="66"/>
    </row>
    <row r="731" spans="1:12" x14ac:dyDescent="0.2">
      <c r="A731" s="41"/>
      <c r="B731" s="2"/>
      <c r="E731" s="279"/>
      <c r="F731" s="280"/>
      <c r="G731" s="45"/>
      <c r="H731" s="45"/>
      <c r="I731" s="278"/>
      <c r="J731" s="45"/>
      <c r="K731" s="66"/>
      <c r="L731" s="66"/>
    </row>
    <row r="732" spans="1:12" x14ac:dyDescent="0.2">
      <c r="A732" s="41"/>
      <c r="B732" s="2"/>
      <c r="E732" s="279"/>
      <c r="F732" s="280"/>
      <c r="G732" s="45"/>
      <c r="H732" s="45"/>
      <c r="I732" s="278"/>
      <c r="J732" s="45"/>
      <c r="K732" s="66"/>
      <c r="L732" s="66"/>
    </row>
    <row r="733" spans="1:12" x14ac:dyDescent="0.2">
      <c r="A733" s="41"/>
      <c r="B733" s="2"/>
      <c r="E733" s="279"/>
      <c r="F733" s="280"/>
      <c r="G733" s="45"/>
      <c r="H733" s="45"/>
      <c r="I733" s="278"/>
      <c r="J733" s="45"/>
      <c r="K733" s="66"/>
      <c r="L733" s="66"/>
    </row>
    <row r="734" spans="1:12" x14ac:dyDescent="0.2">
      <c r="A734" s="41"/>
      <c r="B734" s="2"/>
      <c r="E734" s="279"/>
      <c r="F734" s="280"/>
      <c r="G734" s="45"/>
      <c r="H734" s="45"/>
      <c r="I734" s="278"/>
      <c r="J734" s="45"/>
      <c r="K734" s="66"/>
      <c r="L734" s="66"/>
    </row>
    <row r="735" spans="1:12" x14ac:dyDescent="0.2">
      <c r="A735" s="41"/>
      <c r="B735" s="2"/>
      <c r="E735" s="279"/>
      <c r="F735" s="280"/>
      <c r="G735" s="45"/>
      <c r="H735" s="45"/>
      <c r="I735" s="278"/>
      <c r="J735" s="45"/>
      <c r="K735" s="66"/>
      <c r="L735" s="66"/>
    </row>
    <row r="736" spans="1:12" x14ac:dyDescent="0.2">
      <c r="A736" s="41"/>
      <c r="B736" s="2"/>
      <c r="E736" s="279"/>
      <c r="F736" s="280"/>
      <c r="G736" s="45"/>
      <c r="H736" s="45"/>
      <c r="I736" s="278"/>
      <c r="J736" s="45"/>
      <c r="K736" s="66"/>
      <c r="L736" s="66"/>
    </row>
    <row r="737" spans="1:12" x14ac:dyDescent="0.2">
      <c r="A737" s="41"/>
      <c r="B737" s="2"/>
      <c r="E737" s="279"/>
      <c r="F737" s="280"/>
      <c r="G737" s="45"/>
      <c r="H737" s="45"/>
      <c r="I737" s="278"/>
      <c r="J737" s="45"/>
      <c r="K737" s="66"/>
      <c r="L737" s="66"/>
    </row>
    <row r="738" spans="1:12" x14ac:dyDescent="0.2">
      <c r="A738" s="41"/>
      <c r="B738" s="2"/>
      <c r="E738" s="279"/>
      <c r="F738" s="280"/>
      <c r="G738" s="45"/>
      <c r="H738" s="45"/>
      <c r="I738" s="278"/>
      <c r="J738" s="45"/>
      <c r="K738" s="66"/>
      <c r="L738" s="66"/>
    </row>
    <row r="739" spans="1:12" x14ac:dyDescent="0.2">
      <c r="A739" s="41"/>
      <c r="B739" s="2"/>
      <c r="E739" s="279"/>
      <c r="F739" s="280"/>
      <c r="G739" s="45"/>
      <c r="H739" s="45"/>
      <c r="I739" s="278"/>
      <c r="J739" s="45"/>
      <c r="K739" s="66"/>
      <c r="L739" s="66"/>
    </row>
    <row r="740" spans="1:12" x14ac:dyDescent="0.2">
      <c r="A740" s="41"/>
      <c r="B740" s="2"/>
      <c r="E740" s="279"/>
      <c r="F740" s="280"/>
      <c r="G740" s="45"/>
      <c r="H740" s="45"/>
      <c r="I740" s="278"/>
      <c r="J740" s="45"/>
      <c r="K740" s="66"/>
      <c r="L740" s="66"/>
    </row>
    <row r="741" spans="1:12" x14ac:dyDescent="0.2">
      <c r="A741" s="41"/>
      <c r="B741" s="2"/>
      <c r="E741" s="279"/>
      <c r="F741" s="280"/>
      <c r="G741" s="45"/>
      <c r="H741" s="45"/>
      <c r="I741" s="278"/>
      <c r="J741" s="45"/>
      <c r="K741" s="66"/>
      <c r="L741" s="66"/>
    </row>
    <row r="742" spans="1:12" x14ac:dyDescent="0.2">
      <c r="A742" s="41"/>
      <c r="B742" s="2"/>
      <c r="E742" s="279"/>
      <c r="F742" s="280"/>
      <c r="G742" s="45"/>
      <c r="H742" s="45"/>
      <c r="I742" s="278"/>
      <c r="J742" s="45"/>
      <c r="K742" s="66"/>
      <c r="L742" s="66"/>
    </row>
    <row r="743" spans="1:12" x14ac:dyDescent="0.2">
      <c r="A743" s="41"/>
      <c r="B743" s="2"/>
      <c r="E743" s="279"/>
      <c r="F743" s="280"/>
      <c r="G743" s="45"/>
      <c r="H743" s="45"/>
      <c r="I743" s="278"/>
      <c r="J743" s="45"/>
      <c r="K743" s="66"/>
      <c r="L743" s="66"/>
    </row>
    <row r="744" spans="1:12" x14ac:dyDescent="0.2">
      <c r="A744" s="41"/>
      <c r="B744" s="2"/>
      <c r="E744" s="279"/>
      <c r="F744" s="280"/>
      <c r="G744" s="45"/>
      <c r="H744" s="45"/>
      <c r="I744" s="278"/>
      <c r="J744" s="45"/>
      <c r="K744" s="66"/>
      <c r="L744" s="66"/>
    </row>
    <row r="745" spans="1:12" x14ac:dyDescent="0.2">
      <c r="A745" s="41"/>
      <c r="B745" s="2"/>
      <c r="E745" s="279"/>
      <c r="F745" s="280"/>
      <c r="G745" s="45"/>
      <c r="H745" s="45"/>
      <c r="I745" s="278"/>
      <c r="J745" s="45"/>
      <c r="K745" s="66"/>
      <c r="L745" s="66"/>
    </row>
    <row r="746" spans="1:12" x14ac:dyDescent="0.2">
      <c r="A746" s="41"/>
      <c r="B746" s="2"/>
      <c r="E746" s="279"/>
      <c r="F746" s="280"/>
      <c r="G746" s="45"/>
      <c r="H746" s="45"/>
      <c r="I746" s="278"/>
      <c r="J746" s="45"/>
      <c r="K746" s="66"/>
      <c r="L746" s="66"/>
    </row>
    <row r="747" spans="1:12" x14ac:dyDescent="0.2">
      <c r="A747" s="41"/>
      <c r="B747" s="2"/>
      <c r="E747" s="279"/>
      <c r="F747" s="280"/>
      <c r="G747" s="45"/>
      <c r="H747" s="45"/>
      <c r="I747" s="278"/>
      <c r="J747" s="45"/>
      <c r="K747" s="66"/>
      <c r="L747" s="66"/>
    </row>
    <row r="748" spans="1:12" x14ac:dyDescent="0.2">
      <c r="A748" s="41"/>
      <c r="B748" s="2"/>
      <c r="E748" s="279"/>
      <c r="F748" s="280"/>
      <c r="G748" s="45"/>
      <c r="H748" s="45"/>
      <c r="I748" s="278"/>
      <c r="J748" s="45"/>
      <c r="K748" s="66"/>
      <c r="L748" s="66"/>
    </row>
    <row r="749" spans="1:12" x14ac:dyDescent="0.2">
      <c r="A749" s="41"/>
      <c r="B749" s="2"/>
      <c r="E749" s="279"/>
      <c r="F749" s="280"/>
      <c r="G749" s="45"/>
      <c r="H749" s="45"/>
      <c r="I749" s="278"/>
      <c r="J749" s="45"/>
      <c r="K749" s="66"/>
      <c r="L749" s="66"/>
    </row>
    <row r="750" spans="1:12" x14ac:dyDescent="0.2">
      <c r="A750" s="41"/>
      <c r="B750" s="2"/>
      <c r="E750" s="279"/>
      <c r="F750" s="280"/>
      <c r="G750" s="45"/>
      <c r="H750" s="45"/>
      <c r="I750" s="278"/>
      <c r="J750" s="45"/>
      <c r="K750" s="66"/>
      <c r="L750" s="66"/>
    </row>
    <row r="751" spans="1:12" x14ac:dyDescent="0.2">
      <c r="A751" s="41"/>
      <c r="B751" s="2"/>
      <c r="E751" s="279"/>
      <c r="F751" s="280"/>
      <c r="G751" s="45"/>
      <c r="H751" s="45"/>
      <c r="I751" s="278"/>
      <c r="J751" s="45"/>
      <c r="K751" s="66"/>
      <c r="L751" s="66"/>
    </row>
    <row r="752" spans="1:12" x14ac:dyDescent="0.2">
      <c r="A752" s="41"/>
      <c r="B752" s="2"/>
      <c r="E752" s="279"/>
      <c r="F752" s="280"/>
      <c r="G752" s="45"/>
      <c r="H752" s="45"/>
      <c r="I752" s="278"/>
      <c r="J752" s="45"/>
      <c r="K752" s="66"/>
      <c r="L752" s="66"/>
    </row>
    <row r="753" spans="1:12" x14ac:dyDescent="0.2">
      <c r="A753" s="41"/>
      <c r="B753" s="2"/>
      <c r="E753" s="279"/>
      <c r="F753" s="280"/>
      <c r="G753" s="45"/>
      <c r="H753" s="45"/>
      <c r="I753" s="278"/>
      <c r="J753" s="45"/>
      <c r="K753" s="66"/>
      <c r="L753" s="66"/>
    </row>
    <row r="754" spans="1:12" x14ac:dyDescent="0.2">
      <c r="A754" s="41"/>
      <c r="B754" s="2"/>
      <c r="E754" s="279"/>
      <c r="F754" s="280"/>
      <c r="G754" s="45"/>
      <c r="H754" s="45"/>
      <c r="I754" s="278"/>
      <c r="J754" s="45"/>
      <c r="K754" s="66"/>
      <c r="L754" s="66"/>
    </row>
    <row r="755" spans="1:12" x14ac:dyDescent="0.2">
      <c r="A755" s="41"/>
      <c r="B755" s="2"/>
      <c r="E755" s="279"/>
      <c r="F755" s="280"/>
      <c r="G755" s="45"/>
      <c r="H755" s="45"/>
      <c r="I755" s="278"/>
      <c r="J755" s="45"/>
      <c r="K755" s="66"/>
      <c r="L755" s="66"/>
    </row>
    <row r="756" spans="1:12" x14ac:dyDescent="0.2">
      <c r="A756" s="41"/>
      <c r="B756" s="2"/>
      <c r="E756" s="279"/>
      <c r="F756" s="280"/>
      <c r="G756" s="45"/>
      <c r="H756" s="45"/>
      <c r="I756" s="278"/>
      <c r="J756" s="45"/>
      <c r="K756" s="66"/>
      <c r="L756" s="66"/>
    </row>
    <row r="757" spans="1:12" x14ac:dyDescent="0.2">
      <c r="A757" s="41"/>
      <c r="B757" s="2"/>
      <c r="E757" s="279"/>
      <c r="F757" s="280"/>
      <c r="G757" s="45"/>
      <c r="H757" s="45"/>
      <c r="I757" s="278"/>
      <c r="J757" s="45"/>
      <c r="K757" s="66"/>
      <c r="L757" s="66"/>
    </row>
    <row r="758" spans="1:12" x14ac:dyDescent="0.2">
      <c r="A758" s="41"/>
      <c r="B758" s="2"/>
      <c r="E758" s="279"/>
      <c r="F758" s="280"/>
      <c r="G758" s="45"/>
      <c r="H758" s="45"/>
      <c r="I758" s="278"/>
      <c r="J758" s="45"/>
      <c r="K758" s="66"/>
      <c r="L758" s="66"/>
    </row>
    <row r="759" spans="1:12" x14ac:dyDescent="0.2">
      <c r="A759" s="41"/>
      <c r="B759" s="2"/>
      <c r="E759" s="279"/>
      <c r="F759" s="280"/>
      <c r="G759" s="45"/>
      <c r="H759" s="45"/>
      <c r="I759" s="278"/>
      <c r="J759" s="45"/>
      <c r="K759" s="66"/>
      <c r="L759" s="66"/>
    </row>
    <row r="760" spans="1:12" x14ac:dyDescent="0.2">
      <c r="A760" s="41"/>
      <c r="B760" s="2"/>
      <c r="E760" s="279"/>
      <c r="F760" s="280"/>
      <c r="G760" s="45"/>
      <c r="H760" s="45"/>
      <c r="I760" s="278"/>
      <c r="J760" s="45"/>
      <c r="K760" s="66"/>
      <c r="L760" s="66"/>
    </row>
    <row r="761" spans="1:12" x14ac:dyDescent="0.2">
      <c r="A761" s="41"/>
      <c r="B761" s="2"/>
      <c r="E761" s="279"/>
      <c r="F761" s="280"/>
      <c r="G761" s="45"/>
      <c r="H761" s="45"/>
      <c r="I761" s="278"/>
      <c r="J761" s="45"/>
      <c r="K761" s="66"/>
      <c r="L761" s="66"/>
    </row>
    <row r="762" spans="1:12" x14ac:dyDescent="0.2">
      <c r="A762" s="41"/>
      <c r="B762" s="2"/>
      <c r="E762" s="279"/>
      <c r="F762" s="280"/>
      <c r="G762" s="45"/>
      <c r="H762" s="45"/>
      <c r="I762" s="278"/>
      <c r="J762" s="45"/>
      <c r="K762" s="66"/>
      <c r="L762" s="66"/>
    </row>
    <row r="763" spans="1:12" x14ac:dyDescent="0.2">
      <c r="A763" s="41"/>
      <c r="B763" s="2"/>
      <c r="E763" s="279"/>
      <c r="F763" s="280"/>
      <c r="G763" s="45"/>
      <c r="H763" s="45"/>
      <c r="I763" s="278"/>
      <c r="J763" s="45"/>
      <c r="K763" s="66"/>
      <c r="L763" s="66"/>
    </row>
    <row r="764" spans="1:12" x14ac:dyDescent="0.2">
      <c r="A764" s="41"/>
      <c r="B764" s="2"/>
      <c r="E764" s="279"/>
      <c r="F764" s="280"/>
      <c r="G764" s="45"/>
      <c r="H764" s="45"/>
      <c r="I764" s="278"/>
      <c r="J764" s="45"/>
      <c r="K764" s="66"/>
      <c r="L764" s="66"/>
    </row>
    <row r="765" spans="1:12" x14ac:dyDescent="0.2">
      <c r="A765" s="41"/>
      <c r="B765" s="2"/>
      <c r="E765" s="279"/>
      <c r="F765" s="280"/>
      <c r="G765" s="45"/>
      <c r="H765" s="45"/>
      <c r="I765" s="278"/>
      <c r="J765" s="45"/>
      <c r="K765" s="66"/>
      <c r="L765" s="66"/>
    </row>
    <row r="766" spans="1:12" x14ac:dyDescent="0.2">
      <c r="A766" s="41"/>
      <c r="B766" s="2"/>
      <c r="E766" s="279"/>
      <c r="F766" s="280"/>
      <c r="G766" s="45"/>
      <c r="H766" s="45"/>
      <c r="I766" s="278"/>
      <c r="J766" s="45"/>
      <c r="K766" s="66"/>
      <c r="L766" s="66"/>
    </row>
    <row r="767" spans="1:12" x14ac:dyDescent="0.2">
      <c r="A767" s="41"/>
      <c r="B767" s="2"/>
      <c r="E767" s="279"/>
      <c r="F767" s="280"/>
      <c r="G767" s="45"/>
      <c r="H767" s="45"/>
      <c r="I767" s="278"/>
      <c r="J767" s="45"/>
      <c r="K767" s="66"/>
      <c r="L767" s="66"/>
    </row>
    <row r="768" spans="1:12" x14ac:dyDescent="0.2">
      <c r="A768" s="41"/>
      <c r="B768" s="2"/>
      <c r="E768" s="279"/>
      <c r="F768" s="280"/>
      <c r="G768" s="45"/>
      <c r="H768" s="45"/>
      <c r="I768" s="278"/>
      <c r="J768" s="45"/>
      <c r="K768" s="66"/>
      <c r="L768" s="66"/>
    </row>
    <row r="769" spans="1:12" x14ac:dyDescent="0.2">
      <c r="A769" s="41"/>
      <c r="B769" s="2"/>
      <c r="E769" s="279"/>
      <c r="F769" s="280"/>
      <c r="G769" s="45"/>
      <c r="H769" s="45"/>
      <c r="I769" s="278"/>
      <c r="J769" s="45"/>
      <c r="K769" s="66"/>
      <c r="L769" s="66"/>
    </row>
    <row r="770" spans="1:12" x14ac:dyDescent="0.2">
      <c r="A770" s="41"/>
      <c r="B770" s="2"/>
      <c r="E770" s="279"/>
      <c r="F770" s="280"/>
      <c r="G770" s="45"/>
      <c r="H770" s="45"/>
      <c r="I770" s="278"/>
      <c r="J770" s="45"/>
      <c r="K770" s="66"/>
      <c r="L770" s="66"/>
    </row>
    <row r="771" spans="1:12" x14ac:dyDescent="0.2">
      <c r="A771" s="41"/>
      <c r="B771" s="2"/>
      <c r="E771" s="279"/>
      <c r="F771" s="280"/>
      <c r="G771" s="45"/>
      <c r="H771" s="45"/>
      <c r="I771" s="278"/>
      <c r="J771" s="45"/>
      <c r="K771" s="66"/>
      <c r="L771" s="66"/>
    </row>
    <row r="772" spans="1:12" x14ac:dyDescent="0.2">
      <c r="A772" s="41"/>
      <c r="B772" s="2"/>
      <c r="E772" s="279"/>
      <c r="F772" s="280"/>
      <c r="G772" s="45"/>
      <c r="H772" s="45"/>
      <c r="I772" s="278"/>
      <c r="J772" s="45"/>
      <c r="K772" s="66"/>
      <c r="L772" s="66"/>
    </row>
    <row r="773" spans="1:12" x14ac:dyDescent="0.2">
      <c r="A773" s="41"/>
      <c r="B773" s="2"/>
      <c r="E773" s="279"/>
      <c r="F773" s="280"/>
      <c r="G773" s="45"/>
      <c r="H773" s="45"/>
      <c r="I773" s="278"/>
      <c r="J773" s="45"/>
      <c r="K773" s="66"/>
      <c r="L773" s="66"/>
    </row>
    <row r="774" spans="1:12" x14ac:dyDescent="0.2">
      <c r="A774" s="41"/>
      <c r="B774" s="2"/>
      <c r="E774" s="279"/>
      <c r="F774" s="280"/>
      <c r="G774" s="45"/>
      <c r="H774" s="45"/>
      <c r="I774" s="278"/>
      <c r="J774" s="45"/>
      <c r="K774" s="66"/>
      <c r="L774" s="66"/>
    </row>
    <row r="775" spans="1:12" x14ac:dyDescent="0.2">
      <c r="A775" s="41"/>
      <c r="B775" s="2"/>
      <c r="E775" s="279"/>
      <c r="F775" s="280"/>
      <c r="G775" s="45"/>
      <c r="H775" s="45"/>
      <c r="I775" s="278"/>
      <c r="J775" s="45"/>
      <c r="K775" s="66"/>
      <c r="L775" s="66"/>
    </row>
    <row r="776" spans="1:12" x14ac:dyDescent="0.2">
      <c r="A776" s="41"/>
      <c r="B776" s="2"/>
      <c r="E776" s="279"/>
      <c r="F776" s="280"/>
      <c r="G776" s="45"/>
      <c r="H776" s="45"/>
      <c r="I776" s="278"/>
      <c r="J776" s="45"/>
      <c r="K776" s="66"/>
      <c r="L776" s="66"/>
    </row>
    <row r="777" spans="1:12" x14ac:dyDescent="0.2">
      <c r="A777" s="41"/>
      <c r="B777" s="2"/>
      <c r="E777" s="279"/>
      <c r="F777" s="280"/>
      <c r="G777" s="45"/>
      <c r="H777" s="45"/>
      <c r="I777" s="278"/>
      <c r="J777" s="45"/>
      <c r="K777" s="66"/>
      <c r="L777" s="66"/>
    </row>
    <row r="778" spans="1:12" x14ac:dyDescent="0.2">
      <c r="A778" s="41"/>
      <c r="B778" s="2"/>
      <c r="E778" s="279"/>
      <c r="F778" s="280"/>
      <c r="G778" s="45"/>
      <c r="H778" s="45"/>
      <c r="I778" s="278"/>
      <c r="J778" s="45"/>
      <c r="K778" s="66"/>
      <c r="L778" s="66"/>
    </row>
    <row r="779" spans="1:12" x14ac:dyDescent="0.2">
      <c r="A779" s="41"/>
      <c r="B779" s="2"/>
      <c r="E779" s="279"/>
      <c r="F779" s="280"/>
      <c r="G779" s="45"/>
      <c r="H779" s="45"/>
      <c r="I779" s="278"/>
      <c r="J779" s="45"/>
      <c r="K779" s="66"/>
      <c r="L779" s="66"/>
    </row>
    <row r="780" spans="1:12" x14ac:dyDescent="0.2">
      <c r="A780" s="41"/>
      <c r="B780" s="2"/>
      <c r="E780" s="279"/>
      <c r="F780" s="280"/>
      <c r="G780" s="45"/>
      <c r="H780" s="45"/>
      <c r="I780" s="278"/>
      <c r="J780" s="45"/>
      <c r="K780" s="66"/>
      <c r="L780" s="66"/>
    </row>
    <row r="781" spans="1:12" x14ac:dyDescent="0.2">
      <c r="A781" s="41"/>
      <c r="B781" s="2"/>
      <c r="E781" s="279"/>
      <c r="F781" s="280"/>
      <c r="G781" s="45"/>
      <c r="H781" s="45"/>
      <c r="I781" s="278"/>
      <c r="J781" s="45"/>
      <c r="K781" s="66"/>
      <c r="L781" s="66"/>
    </row>
    <row r="782" spans="1:12" x14ac:dyDescent="0.2">
      <c r="A782" s="41"/>
      <c r="B782" s="2"/>
      <c r="E782" s="279"/>
      <c r="F782" s="280"/>
      <c r="G782" s="45"/>
      <c r="H782" s="45"/>
      <c r="I782" s="278"/>
      <c r="J782" s="45"/>
      <c r="K782" s="66"/>
      <c r="L782" s="66"/>
    </row>
    <row r="783" spans="1:12" x14ac:dyDescent="0.2">
      <c r="A783" s="41"/>
      <c r="B783" s="2"/>
      <c r="E783" s="279"/>
      <c r="F783" s="280"/>
      <c r="G783" s="45"/>
      <c r="H783" s="45"/>
      <c r="I783" s="278"/>
      <c r="J783" s="45"/>
      <c r="K783" s="66"/>
      <c r="L783" s="66"/>
    </row>
    <row r="784" spans="1:12" x14ac:dyDescent="0.2">
      <c r="A784" s="41"/>
      <c r="B784" s="2"/>
      <c r="E784" s="279"/>
      <c r="F784" s="280"/>
      <c r="G784" s="45"/>
      <c r="H784" s="45"/>
      <c r="I784" s="278"/>
      <c r="J784" s="45"/>
      <c r="K784" s="66"/>
      <c r="L784" s="66"/>
    </row>
    <row r="785" spans="1:12" x14ac:dyDescent="0.2">
      <c r="A785" s="41"/>
      <c r="B785" s="2"/>
      <c r="E785" s="279"/>
      <c r="F785" s="280"/>
      <c r="G785" s="45"/>
      <c r="H785" s="45"/>
      <c r="I785" s="278"/>
      <c r="J785" s="45"/>
      <c r="K785" s="66"/>
      <c r="L785" s="66"/>
    </row>
    <row r="786" spans="1:12" x14ac:dyDescent="0.2">
      <c r="A786" s="41"/>
      <c r="B786" s="2"/>
      <c r="E786" s="279"/>
      <c r="F786" s="280"/>
      <c r="G786" s="45"/>
      <c r="H786" s="45"/>
      <c r="I786" s="278"/>
      <c r="J786" s="45"/>
      <c r="K786" s="66"/>
      <c r="L786" s="66"/>
    </row>
    <row r="787" spans="1:12" x14ac:dyDescent="0.2">
      <c r="A787" s="41"/>
      <c r="B787" s="2"/>
      <c r="E787" s="279"/>
      <c r="F787" s="280"/>
      <c r="G787" s="45"/>
      <c r="H787" s="45"/>
      <c r="I787" s="278"/>
      <c r="J787" s="45"/>
      <c r="K787" s="66"/>
      <c r="L787" s="66"/>
    </row>
    <row r="788" spans="1:12" x14ac:dyDescent="0.2">
      <c r="A788" s="41"/>
      <c r="B788" s="2"/>
      <c r="E788" s="279"/>
      <c r="F788" s="280"/>
      <c r="G788" s="45"/>
      <c r="H788" s="45"/>
      <c r="I788" s="278"/>
      <c r="J788" s="45"/>
      <c r="K788" s="66"/>
      <c r="L788" s="66"/>
    </row>
    <row r="789" spans="1:12" x14ac:dyDescent="0.2">
      <c r="A789" s="41"/>
      <c r="B789" s="2"/>
      <c r="E789" s="279"/>
      <c r="F789" s="280"/>
      <c r="G789" s="45"/>
      <c r="H789" s="45"/>
      <c r="I789" s="278"/>
      <c r="J789" s="45"/>
      <c r="K789" s="66"/>
      <c r="L789" s="66"/>
    </row>
    <row r="790" spans="1:12" x14ac:dyDescent="0.2">
      <c r="A790" s="41"/>
      <c r="B790" s="2"/>
      <c r="E790" s="279"/>
      <c r="F790" s="280"/>
      <c r="G790" s="45"/>
      <c r="H790" s="45"/>
      <c r="I790" s="278"/>
      <c r="J790" s="45"/>
      <c r="K790" s="66"/>
      <c r="L790" s="66"/>
    </row>
    <row r="791" spans="1:12" x14ac:dyDescent="0.2">
      <c r="A791" s="41"/>
      <c r="B791" s="2"/>
      <c r="E791" s="279"/>
      <c r="F791" s="280"/>
      <c r="G791" s="45"/>
      <c r="H791" s="45"/>
      <c r="I791" s="278"/>
      <c r="J791" s="45"/>
      <c r="K791" s="66"/>
      <c r="L791" s="66"/>
    </row>
    <row r="792" spans="1:12" x14ac:dyDescent="0.2">
      <c r="A792" s="41"/>
      <c r="B792" s="2"/>
      <c r="E792" s="279"/>
      <c r="F792" s="280"/>
      <c r="G792" s="45"/>
      <c r="H792" s="45"/>
      <c r="I792" s="278"/>
      <c r="J792" s="45"/>
      <c r="K792" s="66"/>
      <c r="L792" s="66"/>
    </row>
    <row r="793" spans="1:12" x14ac:dyDescent="0.2">
      <c r="A793" s="41"/>
      <c r="B793" s="2"/>
      <c r="E793" s="279"/>
      <c r="F793" s="280"/>
      <c r="G793" s="45"/>
      <c r="H793" s="45"/>
      <c r="I793" s="278"/>
      <c r="J793" s="45"/>
      <c r="K793" s="66"/>
      <c r="L793" s="66"/>
    </row>
    <row r="794" spans="1:12" x14ac:dyDescent="0.2">
      <c r="A794" s="41"/>
      <c r="B794" s="2"/>
      <c r="E794" s="279"/>
      <c r="F794" s="280"/>
      <c r="G794" s="45"/>
      <c r="H794" s="45"/>
      <c r="I794" s="278"/>
      <c r="J794" s="45"/>
      <c r="K794" s="66"/>
      <c r="L794" s="66"/>
    </row>
    <row r="795" spans="1:12" x14ac:dyDescent="0.2">
      <c r="A795" s="41"/>
      <c r="B795" s="2"/>
      <c r="E795" s="279"/>
      <c r="F795" s="280"/>
      <c r="G795" s="45"/>
      <c r="H795" s="45"/>
      <c r="I795" s="278"/>
      <c r="J795" s="45"/>
      <c r="K795" s="66"/>
      <c r="L795" s="66"/>
    </row>
    <row r="796" spans="1:12" x14ac:dyDescent="0.2">
      <c r="A796" s="41"/>
      <c r="B796" s="2"/>
      <c r="E796" s="279"/>
      <c r="F796" s="280"/>
      <c r="G796" s="45"/>
      <c r="H796" s="45"/>
      <c r="I796" s="278"/>
      <c r="J796" s="45"/>
      <c r="K796" s="66"/>
      <c r="L796" s="66"/>
    </row>
    <row r="797" spans="1:12" x14ac:dyDescent="0.2">
      <c r="A797" s="41"/>
      <c r="B797" s="2"/>
      <c r="E797" s="279"/>
      <c r="F797" s="280"/>
      <c r="G797" s="45"/>
      <c r="H797" s="45"/>
      <c r="I797" s="278"/>
      <c r="J797" s="45"/>
      <c r="K797" s="66"/>
      <c r="L797" s="66"/>
    </row>
    <row r="798" spans="1:12" x14ac:dyDescent="0.2">
      <c r="A798" s="41"/>
      <c r="B798" s="2"/>
      <c r="E798" s="279"/>
      <c r="F798" s="280"/>
      <c r="G798" s="45"/>
      <c r="H798" s="45"/>
      <c r="I798" s="278"/>
      <c r="J798" s="45"/>
      <c r="K798" s="66"/>
      <c r="L798" s="66"/>
    </row>
    <row r="799" spans="1:12" x14ac:dyDescent="0.2">
      <c r="A799" s="41"/>
      <c r="B799" s="2"/>
      <c r="E799" s="279"/>
      <c r="F799" s="280"/>
      <c r="G799" s="45"/>
      <c r="H799" s="45"/>
      <c r="I799" s="278"/>
      <c r="J799" s="45"/>
      <c r="K799" s="66"/>
      <c r="L799" s="66"/>
    </row>
    <row r="800" spans="1:12" x14ac:dyDescent="0.2">
      <c r="A800" s="41"/>
      <c r="B800" s="2"/>
      <c r="E800" s="279"/>
      <c r="F800" s="280"/>
      <c r="G800" s="45"/>
      <c r="H800" s="45"/>
      <c r="I800" s="278"/>
      <c r="J800" s="45"/>
      <c r="K800" s="66"/>
      <c r="L800" s="66"/>
    </row>
    <row r="801" spans="1:12" x14ac:dyDescent="0.2">
      <c r="A801" s="41"/>
      <c r="B801" s="2"/>
      <c r="E801" s="279"/>
      <c r="F801" s="280"/>
      <c r="G801" s="45"/>
      <c r="H801" s="45"/>
      <c r="I801" s="278"/>
      <c r="J801" s="45"/>
      <c r="K801" s="66"/>
      <c r="L801" s="66"/>
    </row>
    <row r="802" spans="1:12" x14ac:dyDescent="0.2">
      <c r="A802" s="41"/>
      <c r="B802" s="2"/>
      <c r="E802" s="279"/>
      <c r="F802" s="280"/>
      <c r="G802" s="45"/>
      <c r="H802" s="45"/>
      <c r="I802" s="278"/>
      <c r="J802" s="45"/>
      <c r="K802" s="66"/>
      <c r="L802" s="66"/>
    </row>
    <row r="803" spans="1:12" x14ac:dyDescent="0.2">
      <c r="A803" s="41"/>
      <c r="B803" s="2"/>
      <c r="E803" s="279"/>
      <c r="F803" s="280"/>
      <c r="G803" s="45"/>
      <c r="H803" s="45"/>
      <c r="I803" s="278"/>
      <c r="J803" s="45"/>
      <c r="K803" s="66"/>
      <c r="L803" s="66"/>
    </row>
    <row r="804" spans="1:12" x14ac:dyDescent="0.2">
      <c r="A804" s="41"/>
      <c r="B804" s="2"/>
      <c r="E804" s="279"/>
      <c r="F804" s="280"/>
      <c r="G804" s="45"/>
      <c r="H804" s="45"/>
      <c r="I804" s="278"/>
      <c r="J804" s="45"/>
      <c r="K804" s="66"/>
      <c r="L804" s="66"/>
    </row>
    <row r="805" spans="1:12" x14ac:dyDescent="0.2">
      <c r="A805" s="41"/>
      <c r="B805" s="2"/>
      <c r="E805" s="279"/>
      <c r="F805" s="280"/>
      <c r="G805" s="45"/>
      <c r="H805" s="45"/>
      <c r="I805" s="278"/>
      <c r="J805" s="45"/>
      <c r="K805" s="66"/>
      <c r="L805" s="66"/>
    </row>
    <row r="806" spans="1:12" x14ac:dyDescent="0.2">
      <c r="A806" s="41"/>
      <c r="B806" s="2"/>
      <c r="E806" s="279"/>
      <c r="F806" s="280"/>
      <c r="G806" s="45"/>
      <c r="H806" s="45"/>
      <c r="I806" s="278"/>
      <c r="J806" s="45"/>
      <c r="K806" s="66"/>
      <c r="L806" s="66"/>
    </row>
    <row r="807" spans="1:12" x14ac:dyDescent="0.2">
      <c r="A807" s="41"/>
      <c r="B807" s="2"/>
      <c r="E807" s="279"/>
      <c r="F807" s="280"/>
      <c r="G807" s="45"/>
      <c r="H807" s="45"/>
      <c r="I807" s="278"/>
      <c r="J807" s="45"/>
      <c r="K807" s="66"/>
      <c r="L807" s="66"/>
    </row>
    <row r="808" spans="1:12" x14ac:dyDescent="0.2">
      <c r="A808" s="41"/>
      <c r="B808" s="2"/>
      <c r="E808" s="279"/>
      <c r="F808" s="280"/>
      <c r="G808" s="45"/>
      <c r="H808" s="45"/>
      <c r="I808" s="278"/>
      <c r="J808" s="45"/>
      <c r="K808" s="66"/>
      <c r="L808" s="66"/>
    </row>
    <row r="809" spans="1:12" x14ac:dyDescent="0.2">
      <c r="A809" s="41"/>
      <c r="B809" s="2"/>
      <c r="E809" s="279"/>
      <c r="F809" s="280"/>
      <c r="G809" s="45"/>
      <c r="H809" s="45"/>
      <c r="I809" s="278"/>
      <c r="J809" s="45"/>
      <c r="K809" s="66"/>
      <c r="L809" s="66"/>
    </row>
    <row r="810" spans="1:12" x14ac:dyDescent="0.2">
      <c r="A810" s="41"/>
      <c r="B810" s="2"/>
      <c r="E810" s="279"/>
      <c r="F810" s="280"/>
      <c r="G810" s="45"/>
      <c r="H810" s="45"/>
      <c r="I810" s="278"/>
      <c r="J810" s="45"/>
      <c r="K810" s="66"/>
      <c r="L810" s="66"/>
    </row>
    <row r="811" spans="1:12" x14ac:dyDescent="0.2">
      <c r="A811" s="41"/>
      <c r="B811" s="2"/>
      <c r="E811" s="279"/>
      <c r="F811" s="280"/>
      <c r="G811" s="45"/>
      <c r="H811" s="45"/>
      <c r="I811" s="278"/>
      <c r="J811" s="45"/>
      <c r="K811" s="66"/>
      <c r="L811" s="66"/>
    </row>
    <row r="812" spans="1:12" x14ac:dyDescent="0.2">
      <c r="A812" s="41"/>
      <c r="B812" s="2"/>
      <c r="E812" s="279"/>
      <c r="F812" s="280"/>
      <c r="G812" s="45"/>
      <c r="H812" s="45"/>
      <c r="I812" s="278"/>
      <c r="J812" s="45"/>
      <c r="K812" s="66"/>
      <c r="L812" s="66"/>
    </row>
    <row r="813" spans="1:12" x14ac:dyDescent="0.2">
      <c r="A813" s="41"/>
      <c r="B813" s="2"/>
      <c r="E813" s="279"/>
      <c r="F813" s="280"/>
      <c r="G813" s="45"/>
      <c r="H813" s="45"/>
      <c r="I813" s="278"/>
      <c r="J813" s="45"/>
      <c r="K813" s="66"/>
      <c r="L813" s="66"/>
    </row>
    <row r="814" spans="1:12" x14ac:dyDescent="0.2">
      <c r="A814" s="41"/>
      <c r="B814" s="2"/>
      <c r="E814" s="279"/>
      <c r="F814" s="280"/>
      <c r="G814" s="45"/>
      <c r="H814" s="45"/>
      <c r="I814" s="278"/>
      <c r="J814" s="45"/>
      <c r="K814" s="66"/>
      <c r="L814" s="66"/>
    </row>
    <row r="815" spans="1:12" x14ac:dyDescent="0.2">
      <c r="A815" s="41"/>
      <c r="B815" s="2"/>
      <c r="E815" s="279"/>
      <c r="F815" s="280"/>
      <c r="G815" s="45"/>
      <c r="H815" s="45"/>
      <c r="I815" s="278"/>
      <c r="J815" s="45"/>
      <c r="K815" s="66"/>
      <c r="L815" s="66"/>
    </row>
    <row r="816" spans="1:12" x14ac:dyDescent="0.2">
      <c r="A816" s="41"/>
      <c r="B816" s="2"/>
      <c r="E816" s="279"/>
      <c r="F816" s="280"/>
      <c r="G816" s="45"/>
      <c r="H816" s="45"/>
      <c r="I816" s="278"/>
      <c r="J816" s="45"/>
      <c r="K816" s="66"/>
      <c r="L816" s="66"/>
    </row>
    <row r="817" spans="1:12" x14ac:dyDescent="0.2">
      <c r="A817" s="41"/>
      <c r="B817" s="2"/>
      <c r="E817" s="279"/>
      <c r="F817" s="280"/>
      <c r="G817" s="45"/>
      <c r="H817" s="45"/>
      <c r="I817" s="278"/>
      <c r="J817" s="45"/>
      <c r="K817" s="66"/>
      <c r="L817" s="66"/>
    </row>
    <row r="818" spans="1:12" x14ac:dyDescent="0.2">
      <c r="A818" s="41"/>
      <c r="B818" s="2"/>
      <c r="E818" s="279"/>
      <c r="F818" s="280"/>
      <c r="G818" s="45"/>
      <c r="H818" s="45"/>
      <c r="I818" s="278"/>
      <c r="J818" s="45"/>
      <c r="K818" s="66"/>
      <c r="L818" s="66"/>
    </row>
    <row r="819" spans="1:12" x14ac:dyDescent="0.2">
      <c r="A819" s="41"/>
      <c r="B819" s="2"/>
      <c r="E819" s="279"/>
      <c r="F819" s="280"/>
      <c r="G819" s="45"/>
      <c r="H819" s="45"/>
      <c r="I819" s="278"/>
      <c r="J819" s="45"/>
      <c r="K819" s="66"/>
      <c r="L819" s="66"/>
    </row>
    <row r="820" spans="1:12" x14ac:dyDescent="0.2">
      <c r="A820" s="41"/>
      <c r="B820" s="2"/>
      <c r="E820" s="279"/>
      <c r="F820" s="280"/>
      <c r="G820" s="45"/>
      <c r="H820" s="45"/>
      <c r="I820" s="278"/>
      <c r="J820" s="45"/>
      <c r="K820" s="66"/>
      <c r="L820" s="66"/>
    </row>
    <row r="821" spans="1:12" x14ac:dyDescent="0.2">
      <c r="A821" s="41"/>
      <c r="B821" s="2"/>
      <c r="E821" s="279"/>
      <c r="F821" s="280"/>
      <c r="G821" s="45"/>
      <c r="H821" s="45"/>
      <c r="I821" s="278"/>
      <c r="J821" s="45"/>
      <c r="K821" s="66"/>
      <c r="L821" s="66"/>
    </row>
    <row r="822" spans="1:12" x14ac:dyDescent="0.2">
      <c r="A822" s="41"/>
      <c r="B822" s="2"/>
      <c r="E822" s="279"/>
      <c r="F822" s="280"/>
      <c r="G822" s="45"/>
      <c r="H822" s="45"/>
      <c r="I822" s="278"/>
      <c r="J822" s="45"/>
      <c r="K822" s="66"/>
      <c r="L822" s="66"/>
    </row>
    <row r="823" spans="1:12" x14ac:dyDescent="0.2">
      <c r="A823" s="41"/>
      <c r="B823" s="2"/>
      <c r="E823" s="279"/>
      <c r="F823" s="280"/>
      <c r="G823" s="45"/>
      <c r="H823" s="45"/>
      <c r="I823" s="278"/>
      <c r="J823" s="45"/>
      <c r="K823" s="66"/>
      <c r="L823" s="66"/>
    </row>
    <row r="824" spans="1:12" x14ac:dyDescent="0.2">
      <c r="A824" s="41"/>
      <c r="B824" s="2"/>
      <c r="E824" s="279"/>
      <c r="F824" s="280"/>
      <c r="G824" s="45"/>
      <c r="H824" s="45"/>
      <c r="I824" s="278"/>
      <c r="J824" s="45"/>
      <c r="K824" s="66"/>
      <c r="L824" s="66"/>
    </row>
    <row r="825" spans="1:12" x14ac:dyDescent="0.2">
      <c r="A825" s="41"/>
      <c r="B825" s="2"/>
      <c r="E825" s="279"/>
      <c r="F825" s="280"/>
      <c r="G825" s="45"/>
      <c r="H825" s="45"/>
      <c r="I825" s="278"/>
      <c r="J825" s="45"/>
      <c r="K825" s="66"/>
      <c r="L825" s="66"/>
    </row>
    <row r="826" spans="1:12" x14ac:dyDescent="0.2">
      <c r="A826" s="41"/>
      <c r="B826" s="2"/>
      <c r="E826" s="279"/>
      <c r="F826" s="280"/>
      <c r="G826" s="45"/>
      <c r="H826" s="45"/>
      <c r="I826" s="278"/>
      <c r="J826" s="45"/>
      <c r="K826" s="66"/>
      <c r="L826" s="66"/>
    </row>
    <row r="827" spans="1:12" x14ac:dyDescent="0.2">
      <c r="A827" s="41"/>
      <c r="B827" s="2"/>
      <c r="E827" s="279"/>
      <c r="F827" s="280"/>
      <c r="G827" s="45"/>
      <c r="H827" s="45"/>
      <c r="I827" s="278"/>
      <c r="J827" s="45"/>
      <c r="K827" s="66"/>
      <c r="L827" s="66"/>
    </row>
    <row r="828" spans="1:12" x14ac:dyDescent="0.2">
      <c r="A828" s="41"/>
      <c r="B828" s="2"/>
      <c r="E828" s="279"/>
      <c r="F828" s="280"/>
      <c r="G828" s="45"/>
      <c r="H828" s="45"/>
      <c r="I828" s="278"/>
      <c r="J828" s="45"/>
      <c r="K828" s="66"/>
      <c r="L828" s="66"/>
    </row>
    <row r="829" spans="1:12" x14ac:dyDescent="0.2">
      <c r="A829" s="41"/>
      <c r="B829" s="2"/>
      <c r="E829" s="279"/>
      <c r="F829" s="280"/>
      <c r="G829" s="45"/>
      <c r="H829" s="45"/>
      <c r="I829" s="278"/>
      <c r="J829" s="45"/>
      <c r="K829" s="66"/>
      <c r="L829" s="66"/>
    </row>
    <row r="830" spans="1:12" x14ac:dyDescent="0.2">
      <c r="A830" s="41"/>
      <c r="B830" s="2"/>
      <c r="E830" s="279"/>
      <c r="F830" s="280"/>
      <c r="G830" s="45"/>
      <c r="H830" s="45"/>
      <c r="I830" s="278"/>
      <c r="J830" s="45"/>
      <c r="K830" s="66"/>
      <c r="L830" s="66"/>
    </row>
    <row r="831" spans="1:12" x14ac:dyDescent="0.2">
      <c r="A831" s="41"/>
      <c r="B831" s="2"/>
      <c r="E831" s="279"/>
      <c r="F831" s="280"/>
      <c r="G831" s="45"/>
      <c r="H831" s="45"/>
      <c r="I831" s="278"/>
      <c r="J831" s="45"/>
      <c r="K831" s="66"/>
      <c r="L831" s="66"/>
    </row>
    <row r="832" spans="1:12" x14ac:dyDescent="0.2">
      <c r="A832" s="41"/>
      <c r="B832" s="2"/>
      <c r="E832" s="279"/>
      <c r="F832" s="280"/>
      <c r="G832" s="45"/>
      <c r="H832" s="45"/>
      <c r="I832" s="278"/>
      <c r="J832" s="45"/>
      <c r="K832" s="66"/>
      <c r="L832" s="66"/>
    </row>
    <row r="833" spans="1:12" x14ac:dyDescent="0.2">
      <c r="A833" s="41"/>
      <c r="B833" s="2"/>
      <c r="E833" s="279"/>
      <c r="F833" s="280"/>
      <c r="G833" s="45"/>
      <c r="H833" s="45"/>
      <c r="I833" s="278"/>
      <c r="J833" s="45"/>
      <c r="K833" s="66"/>
      <c r="L833" s="66"/>
    </row>
    <row r="834" spans="1:12" x14ac:dyDescent="0.2">
      <c r="A834" s="41"/>
      <c r="B834" s="2"/>
      <c r="E834" s="279"/>
      <c r="F834" s="280"/>
      <c r="G834" s="45"/>
      <c r="H834" s="45"/>
      <c r="I834" s="278"/>
      <c r="J834" s="45"/>
      <c r="K834" s="66"/>
      <c r="L834" s="66"/>
    </row>
    <row r="835" spans="1:12" x14ac:dyDescent="0.2">
      <c r="A835" s="41"/>
      <c r="B835" s="2"/>
      <c r="E835" s="279"/>
      <c r="F835" s="280"/>
      <c r="G835" s="45"/>
      <c r="H835" s="45"/>
      <c r="I835" s="278"/>
      <c r="J835" s="45"/>
      <c r="K835" s="66"/>
      <c r="L835" s="66"/>
    </row>
    <row r="836" spans="1:12" x14ac:dyDescent="0.2">
      <c r="A836" s="41"/>
      <c r="B836" s="2"/>
      <c r="E836" s="279"/>
      <c r="F836" s="280"/>
      <c r="G836" s="45"/>
      <c r="H836" s="45"/>
      <c r="I836" s="278"/>
      <c r="J836" s="45"/>
      <c r="K836" s="66"/>
      <c r="L836" s="66"/>
    </row>
    <row r="837" spans="1:12" x14ac:dyDescent="0.2">
      <c r="A837" s="41"/>
      <c r="B837" s="2"/>
      <c r="E837" s="279"/>
      <c r="F837" s="280"/>
      <c r="G837" s="45"/>
      <c r="H837" s="45"/>
      <c r="I837" s="278"/>
      <c r="J837" s="45"/>
      <c r="K837" s="66"/>
      <c r="L837" s="66"/>
    </row>
    <row r="838" spans="1:12" x14ac:dyDescent="0.2">
      <c r="A838" s="41"/>
      <c r="B838" s="2"/>
      <c r="E838" s="279"/>
      <c r="F838" s="280"/>
      <c r="G838" s="45"/>
      <c r="H838" s="45"/>
      <c r="I838" s="278"/>
      <c r="J838" s="45"/>
      <c r="K838" s="66"/>
      <c r="L838" s="66"/>
    </row>
    <row r="839" spans="1:12" x14ac:dyDescent="0.2">
      <c r="A839" s="41"/>
      <c r="B839" s="2"/>
      <c r="E839" s="279"/>
      <c r="F839" s="280"/>
      <c r="G839" s="45"/>
      <c r="H839" s="45"/>
      <c r="I839" s="278"/>
      <c r="J839" s="45"/>
      <c r="K839" s="66"/>
      <c r="L839" s="66"/>
    </row>
    <row r="840" spans="1:12" x14ac:dyDescent="0.2">
      <c r="A840" s="41"/>
      <c r="B840" s="2"/>
      <c r="E840" s="279"/>
      <c r="F840" s="280"/>
      <c r="G840" s="45"/>
      <c r="H840" s="45"/>
      <c r="I840" s="278"/>
      <c r="J840" s="45"/>
      <c r="K840" s="66"/>
      <c r="L840" s="66"/>
    </row>
    <row r="841" spans="1:12" x14ac:dyDescent="0.2">
      <c r="A841" s="41"/>
      <c r="B841" s="2"/>
      <c r="E841" s="279"/>
      <c r="F841" s="280"/>
      <c r="G841" s="45"/>
      <c r="H841" s="45"/>
      <c r="I841" s="278"/>
      <c r="J841" s="45"/>
      <c r="K841" s="66"/>
      <c r="L841" s="66"/>
    </row>
    <row r="842" spans="1:12" x14ac:dyDescent="0.2">
      <c r="A842" s="41"/>
      <c r="B842" s="2"/>
      <c r="E842" s="279"/>
      <c r="F842" s="280"/>
      <c r="G842" s="45"/>
      <c r="H842" s="45"/>
      <c r="I842" s="278"/>
      <c r="J842" s="45"/>
      <c r="K842" s="66"/>
      <c r="L842" s="66"/>
    </row>
    <row r="843" spans="1:12" x14ac:dyDescent="0.2">
      <c r="A843" s="41"/>
      <c r="B843" s="2"/>
      <c r="E843" s="279"/>
      <c r="F843" s="280"/>
      <c r="G843" s="45"/>
      <c r="H843" s="45"/>
      <c r="I843" s="278"/>
      <c r="J843" s="45"/>
      <c r="K843" s="66"/>
      <c r="L843" s="66"/>
    </row>
    <row r="844" spans="1:12" x14ac:dyDescent="0.2">
      <c r="A844" s="41"/>
      <c r="B844" s="2"/>
      <c r="E844" s="279"/>
      <c r="F844" s="280"/>
      <c r="G844" s="45"/>
      <c r="H844" s="45"/>
      <c r="I844" s="278"/>
      <c r="J844" s="45"/>
      <c r="K844" s="66"/>
      <c r="L844" s="66"/>
    </row>
    <row r="845" spans="1:12" x14ac:dyDescent="0.2">
      <c r="A845" s="41"/>
      <c r="B845" s="2"/>
      <c r="E845" s="279"/>
      <c r="F845" s="280"/>
      <c r="G845" s="45"/>
      <c r="H845" s="45"/>
      <c r="I845" s="278"/>
      <c r="J845" s="45"/>
      <c r="K845" s="66"/>
      <c r="L845" s="66"/>
    </row>
    <row r="846" spans="1:12" x14ac:dyDescent="0.2">
      <c r="A846" s="41"/>
      <c r="B846" s="2"/>
      <c r="E846" s="279"/>
      <c r="F846" s="280"/>
      <c r="G846" s="45"/>
      <c r="H846" s="45"/>
      <c r="I846" s="278"/>
      <c r="J846" s="45"/>
      <c r="K846" s="66"/>
      <c r="L846" s="66"/>
    </row>
    <row r="847" spans="1:12" x14ac:dyDescent="0.2">
      <c r="A847" s="41"/>
      <c r="B847" s="2"/>
      <c r="E847" s="279"/>
      <c r="F847" s="280"/>
      <c r="G847" s="45"/>
      <c r="H847" s="45"/>
      <c r="I847" s="278"/>
      <c r="J847" s="45"/>
      <c r="K847" s="66"/>
      <c r="L847" s="66"/>
    </row>
    <row r="848" spans="1:12" x14ac:dyDescent="0.2">
      <c r="A848" s="41"/>
      <c r="B848" s="2"/>
      <c r="E848" s="279"/>
      <c r="F848" s="280"/>
      <c r="G848" s="45"/>
      <c r="H848" s="45"/>
      <c r="I848" s="278"/>
      <c r="J848" s="45"/>
      <c r="K848" s="66"/>
      <c r="L848" s="66"/>
    </row>
    <row r="849" spans="1:12" x14ac:dyDescent="0.2">
      <c r="A849" s="41"/>
      <c r="B849" s="2"/>
      <c r="E849" s="279"/>
      <c r="F849" s="280"/>
      <c r="G849" s="45"/>
      <c r="H849" s="45"/>
      <c r="I849" s="278"/>
      <c r="J849" s="45"/>
      <c r="K849" s="66"/>
      <c r="L849" s="66"/>
    </row>
    <row r="850" spans="1:12" x14ac:dyDescent="0.2">
      <c r="A850" s="41"/>
      <c r="B850" s="2"/>
      <c r="E850" s="279"/>
      <c r="F850" s="280"/>
      <c r="G850" s="45"/>
      <c r="H850" s="45"/>
      <c r="I850" s="278"/>
      <c r="J850" s="45"/>
      <c r="K850" s="66"/>
      <c r="L850" s="66"/>
    </row>
    <row r="851" spans="1:12" x14ac:dyDescent="0.2">
      <c r="A851" s="41"/>
      <c r="B851" s="2"/>
      <c r="E851" s="279"/>
      <c r="F851" s="280"/>
      <c r="G851" s="45"/>
      <c r="H851" s="45"/>
      <c r="I851" s="278"/>
      <c r="J851" s="45"/>
      <c r="K851" s="66"/>
      <c r="L851" s="66"/>
    </row>
    <row r="852" spans="1:12" x14ac:dyDescent="0.2">
      <c r="A852" s="41"/>
      <c r="B852" s="2"/>
      <c r="E852" s="279"/>
      <c r="F852" s="280"/>
      <c r="G852" s="45"/>
      <c r="H852" s="45"/>
      <c r="I852" s="278"/>
      <c r="J852" s="45"/>
      <c r="K852" s="66"/>
      <c r="L852" s="66"/>
    </row>
    <row r="853" spans="1:12" x14ac:dyDescent="0.2">
      <c r="A853" s="41"/>
      <c r="B853" s="2"/>
      <c r="E853" s="279"/>
      <c r="F853" s="280"/>
      <c r="G853" s="45"/>
      <c r="H853" s="45"/>
      <c r="I853" s="278"/>
      <c r="J853" s="45"/>
      <c r="K853" s="66"/>
      <c r="L853" s="66"/>
    </row>
    <row r="854" spans="1:12" x14ac:dyDescent="0.2">
      <c r="A854" s="41"/>
      <c r="B854" s="2"/>
      <c r="E854" s="279"/>
      <c r="F854" s="280"/>
      <c r="G854" s="45"/>
      <c r="H854" s="45"/>
      <c r="I854" s="278"/>
      <c r="J854" s="45"/>
      <c r="K854" s="66"/>
      <c r="L854" s="66"/>
    </row>
    <row r="855" spans="1:12" x14ac:dyDescent="0.2">
      <c r="A855" s="41"/>
      <c r="B855" s="2"/>
      <c r="E855" s="279"/>
      <c r="F855" s="280"/>
      <c r="G855" s="45"/>
      <c r="H855" s="45"/>
      <c r="I855" s="278"/>
      <c r="J855" s="45"/>
      <c r="K855" s="66"/>
      <c r="L855" s="66"/>
    </row>
    <row r="856" spans="1:12" x14ac:dyDescent="0.2">
      <c r="A856" s="41"/>
      <c r="B856" s="2"/>
      <c r="E856" s="279"/>
      <c r="F856" s="280"/>
      <c r="G856" s="45"/>
      <c r="H856" s="45"/>
      <c r="I856" s="278"/>
      <c r="J856" s="45"/>
      <c r="K856" s="66"/>
      <c r="L856" s="66"/>
    </row>
    <row r="857" spans="1:12" x14ac:dyDescent="0.2">
      <c r="A857" s="41"/>
      <c r="B857" s="2"/>
      <c r="E857" s="279"/>
      <c r="F857" s="280"/>
      <c r="G857" s="45"/>
      <c r="H857" s="45"/>
      <c r="I857" s="278"/>
      <c r="J857" s="45"/>
      <c r="K857" s="66"/>
      <c r="L857" s="66"/>
    </row>
    <row r="858" spans="1:12" x14ac:dyDescent="0.2">
      <c r="A858" s="41"/>
      <c r="B858" s="2"/>
      <c r="E858" s="279"/>
      <c r="F858" s="280"/>
      <c r="G858" s="45"/>
      <c r="H858" s="45"/>
      <c r="I858" s="278"/>
      <c r="J858" s="45"/>
      <c r="K858" s="66"/>
      <c r="L858" s="66"/>
    </row>
    <row r="859" spans="1:12" x14ac:dyDescent="0.2">
      <c r="A859" s="41"/>
      <c r="B859" s="2"/>
      <c r="E859" s="279"/>
      <c r="F859" s="280"/>
      <c r="G859" s="45"/>
      <c r="H859" s="45"/>
      <c r="I859" s="278"/>
      <c r="J859" s="45"/>
      <c r="K859" s="66"/>
      <c r="L859" s="66"/>
    </row>
    <row r="860" spans="1:12" x14ac:dyDescent="0.2">
      <c r="A860" s="41"/>
      <c r="B860" s="2"/>
      <c r="E860" s="279"/>
      <c r="F860" s="280"/>
      <c r="G860" s="45"/>
      <c r="H860" s="45"/>
      <c r="I860" s="278"/>
      <c r="J860" s="45"/>
      <c r="K860" s="66"/>
      <c r="L860" s="66"/>
    </row>
    <row r="861" spans="1:12" x14ac:dyDescent="0.2">
      <c r="A861" s="41"/>
      <c r="B861" s="2"/>
      <c r="E861" s="279"/>
      <c r="F861" s="280"/>
      <c r="G861" s="45"/>
      <c r="H861" s="45"/>
      <c r="I861" s="278"/>
      <c r="J861" s="45"/>
      <c r="K861" s="66"/>
      <c r="L861" s="66"/>
    </row>
    <row r="862" spans="1:12" x14ac:dyDescent="0.2">
      <c r="A862" s="41"/>
      <c r="B862" s="2"/>
      <c r="E862" s="279"/>
      <c r="F862" s="280"/>
      <c r="G862" s="45"/>
      <c r="H862" s="45"/>
      <c r="I862" s="278"/>
      <c r="J862" s="45"/>
      <c r="K862" s="66"/>
      <c r="L862" s="66"/>
    </row>
    <row r="863" spans="1:12" x14ac:dyDescent="0.2">
      <c r="A863" s="41"/>
      <c r="B863" s="2"/>
      <c r="E863" s="279"/>
      <c r="F863" s="280"/>
      <c r="G863" s="45"/>
      <c r="H863" s="45"/>
      <c r="I863" s="278"/>
      <c r="J863" s="45"/>
      <c r="K863" s="66"/>
      <c r="L863" s="66"/>
    </row>
    <row r="864" spans="1:12" x14ac:dyDescent="0.2">
      <c r="A864" s="41"/>
      <c r="B864" s="2"/>
      <c r="E864" s="279"/>
      <c r="F864" s="280"/>
      <c r="G864" s="45"/>
      <c r="H864" s="45"/>
      <c r="I864" s="278"/>
      <c r="J864" s="45"/>
      <c r="K864" s="66"/>
      <c r="L864" s="66"/>
    </row>
    <row r="865" spans="1:12" x14ac:dyDescent="0.2">
      <c r="A865" s="41"/>
      <c r="B865" s="2"/>
      <c r="E865" s="279"/>
      <c r="F865" s="280"/>
      <c r="G865" s="45"/>
      <c r="H865" s="45"/>
      <c r="I865" s="278"/>
      <c r="J865" s="45"/>
      <c r="K865" s="66"/>
      <c r="L865" s="66"/>
    </row>
    <row r="866" spans="1:12" x14ac:dyDescent="0.2">
      <c r="A866" s="41"/>
      <c r="B866" s="2"/>
      <c r="E866" s="279"/>
      <c r="F866" s="280"/>
      <c r="G866" s="45"/>
      <c r="H866" s="45"/>
      <c r="I866" s="278"/>
      <c r="J866" s="45"/>
      <c r="K866" s="66"/>
      <c r="L866" s="66"/>
    </row>
    <row r="867" spans="1:12" x14ac:dyDescent="0.2">
      <c r="A867" s="41"/>
      <c r="B867" s="2"/>
      <c r="E867" s="279"/>
      <c r="F867" s="280"/>
      <c r="G867" s="45"/>
      <c r="H867" s="45"/>
      <c r="I867" s="278"/>
      <c r="J867" s="45"/>
      <c r="K867" s="66"/>
      <c r="L867" s="66"/>
    </row>
    <row r="868" spans="1:12" x14ac:dyDescent="0.2">
      <c r="A868" s="41"/>
      <c r="B868" s="2"/>
      <c r="E868" s="279"/>
      <c r="F868" s="280"/>
      <c r="G868" s="45"/>
      <c r="H868" s="45"/>
      <c r="I868" s="278"/>
      <c r="J868" s="45"/>
      <c r="K868" s="66"/>
      <c r="L868" s="66"/>
    </row>
    <row r="869" spans="1:12" x14ac:dyDescent="0.2">
      <c r="A869" s="41"/>
      <c r="B869" s="2"/>
      <c r="E869" s="279"/>
      <c r="F869" s="280"/>
      <c r="G869" s="45"/>
      <c r="H869" s="45"/>
      <c r="I869" s="278"/>
      <c r="J869" s="45"/>
      <c r="K869" s="66"/>
      <c r="L869" s="66"/>
    </row>
    <row r="870" spans="1:12" x14ac:dyDescent="0.2">
      <c r="A870" s="41"/>
      <c r="B870" s="2"/>
      <c r="E870" s="279"/>
      <c r="F870" s="280"/>
      <c r="G870" s="45"/>
      <c r="H870" s="45"/>
      <c r="I870" s="278"/>
      <c r="J870" s="45"/>
      <c r="K870" s="66"/>
      <c r="L870" s="66"/>
    </row>
    <row r="871" spans="1:12" x14ac:dyDescent="0.2">
      <c r="A871" s="41"/>
      <c r="B871" s="2"/>
      <c r="E871" s="279"/>
      <c r="F871" s="280"/>
      <c r="G871" s="45"/>
      <c r="H871" s="45"/>
      <c r="I871" s="278"/>
      <c r="J871" s="45"/>
      <c r="K871" s="66"/>
      <c r="L871" s="66"/>
    </row>
    <row r="872" spans="1:12" x14ac:dyDescent="0.2">
      <c r="A872" s="41"/>
      <c r="B872" s="2"/>
      <c r="E872" s="279"/>
      <c r="F872" s="280"/>
      <c r="G872" s="45"/>
      <c r="H872" s="45"/>
      <c r="I872" s="278"/>
      <c r="J872" s="45"/>
      <c r="K872" s="66"/>
      <c r="L872" s="66"/>
    </row>
    <row r="873" spans="1:12" x14ac:dyDescent="0.2">
      <c r="A873" s="41"/>
      <c r="B873" s="2"/>
      <c r="E873" s="279"/>
      <c r="F873" s="280"/>
      <c r="G873" s="45"/>
      <c r="H873" s="45"/>
      <c r="I873" s="278"/>
      <c r="J873" s="45"/>
      <c r="K873" s="66"/>
      <c r="L873" s="66"/>
    </row>
    <row r="874" spans="1:12" x14ac:dyDescent="0.2">
      <c r="A874" s="41"/>
      <c r="B874" s="2"/>
      <c r="E874" s="279"/>
      <c r="F874" s="280"/>
      <c r="G874" s="45"/>
      <c r="H874" s="45"/>
      <c r="I874" s="278"/>
      <c r="J874" s="45"/>
      <c r="K874" s="66"/>
      <c r="L874" s="66"/>
    </row>
    <row r="875" spans="1:12" x14ac:dyDescent="0.2">
      <c r="A875" s="41"/>
      <c r="B875" s="2"/>
      <c r="E875" s="279"/>
      <c r="F875" s="280"/>
      <c r="G875" s="45"/>
      <c r="H875" s="45"/>
      <c r="I875" s="278"/>
      <c r="J875" s="45"/>
      <c r="K875" s="66"/>
      <c r="L875" s="66"/>
    </row>
    <row r="876" spans="1:12" x14ac:dyDescent="0.2">
      <c r="A876" s="41"/>
      <c r="B876" s="2"/>
      <c r="E876" s="279"/>
      <c r="F876" s="280"/>
      <c r="G876" s="45"/>
      <c r="H876" s="45"/>
      <c r="I876" s="278"/>
      <c r="J876" s="45"/>
      <c r="K876" s="66"/>
      <c r="L876" s="66"/>
    </row>
    <row r="877" spans="1:12" x14ac:dyDescent="0.2">
      <c r="A877" s="41"/>
      <c r="B877" s="2"/>
      <c r="E877" s="279"/>
      <c r="F877" s="280"/>
      <c r="G877" s="45"/>
      <c r="H877" s="45"/>
      <c r="I877" s="278"/>
      <c r="J877" s="45"/>
      <c r="K877" s="66"/>
      <c r="L877" s="66"/>
    </row>
    <row r="878" spans="1:12" x14ac:dyDescent="0.2">
      <c r="A878" s="41"/>
      <c r="B878" s="2"/>
      <c r="E878" s="279"/>
      <c r="F878" s="280"/>
      <c r="G878" s="45"/>
      <c r="H878" s="45"/>
      <c r="I878" s="278"/>
      <c r="J878" s="45"/>
      <c r="K878" s="66"/>
      <c r="L878" s="66"/>
    </row>
    <row r="879" spans="1:12" x14ac:dyDescent="0.2">
      <c r="A879" s="41"/>
      <c r="B879" s="2"/>
      <c r="E879" s="279"/>
      <c r="F879" s="280"/>
      <c r="G879" s="45"/>
      <c r="H879" s="45"/>
      <c r="I879" s="278"/>
      <c r="J879" s="45"/>
      <c r="K879" s="66"/>
      <c r="L879" s="66"/>
    </row>
    <row r="880" spans="1:12" x14ac:dyDescent="0.2">
      <c r="A880" s="41"/>
      <c r="B880" s="2"/>
      <c r="E880" s="279"/>
      <c r="F880" s="280"/>
      <c r="G880" s="45"/>
      <c r="H880" s="45"/>
      <c r="I880" s="278"/>
      <c r="J880" s="45"/>
      <c r="K880" s="66"/>
      <c r="L880" s="66"/>
    </row>
    <row r="881" spans="1:12" x14ac:dyDescent="0.2">
      <c r="A881" s="41"/>
      <c r="B881" s="2"/>
      <c r="E881" s="279"/>
      <c r="F881" s="280"/>
      <c r="G881" s="45"/>
      <c r="H881" s="45"/>
      <c r="I881" s="278"/>
      <c r="J881" s="45"/>
      <c r="K881" s="66"/>
      <c r="L881" s="66"/>
    </row>
    <row r="882" spans="1:12" x14ac:dyDescent="0.2">
      <c r="A882" s="41"/>
      <c r="B882" s="2"/>
      <c r="E882" s="279"/>
      <c r="F882" s="280"/>
      <c r="G882" s="45"/>
      <c r="H882" s="45"/>
      <c r="I882" s="278"/>
      <c r="J882" s="45"/>
      <c r="K882" s="66"/>
      <c r="L882" s="66"/>
    </row>
    <row r="883" spans="1:12" x14ac:dyDescent="0.2">
      <c r="A883" s="41"/>
      <c r="B883" s="2"/>
      <c r="E883" s="279"/>
      <c r="F883" s="280"/>
      <c r="G883" s="45"/>
      <c r="H883" s="45"/>
      <c r="I883" s="278"/>
      <c r="J883" s="45"/>
      <c r="K883" s="66"/>
      <c r="L883" s="66"/>
    </row>
    <row r="884" spans="1:12" x14ac:dyDescent="0.2">
      <c r="A884" s="41"/>
      <c r="B884" s="2"/>
      <c r="E884" s="279"/>
      <c r="F884" s="280"/>
      <c r="G884" s="45"/>
      <c r="H884" s="45"/>
      <c r="I884" s="278"/>
      <c r="J884" s="45"/>
      <c r="K884" s="66"/>
      <c r="L884" s="66"/>
    </row>
    <row r="885" spans="1:12" x14ac:dyDescent="0.2">
      <c r="A885" s="41"/>
      <c r="B885" s="2"/>
      <c r="E885" s="279"/>
      <c r="F885" s="280"/>
      <c r="G885" s="45"/>
      <c r="H885" s="45"/>
      <c r="I885" s="278"/>
      <c r="J885" s="45"/>
      <c r="K885" s="66"/>
      <c r="L885" s="66"/>
    </row>
    <row r="886" spans="1:12" x14ac:dyDescent="0.2">
      <c r="A886" s="41"/>
      <c r="B886" s="2"/>
      <c r="E886" s="279"/>
      <c r="F886" s="280"/>
      <c r="G886" s="45"/>
      <c r="H886" s="45"/>
      <c r="I886" s="278"/>
      <c r="J886" s="45"/>
      <c r="K886" s="66"/>
      <c r="L886" s="66"/>
    </row>
    <row r="887" spans="1:12" x14ac:dyDescent="0.2">
      <c r="A887" s="41"/>
      <c r="B887" s="2"/>
      <c r="E887" s="279"/>
      <c r="F887" s="280"/>
      <c r="G887" s="45"/>
      <c r="H887" s="45"/>
      <c r="I887" s="278"/>
      <c r="J887" s="45"/>
      <c r="K887" s="66"/>
      <c r="L887" s="66"/>
    </row>
    <row r="888" spans="1:12" x14ac:dyDescent="0.2">
      <c r="A888" s="41"/>
      <c r="B888" s="2"/>
      <c r="E888" s="279"/>
      <c r="F888" s="280"/>
      <c r="G888" s="45"/>
      <c r="H888" s="45"/>
      <c r="I888" s="278"/>
      <c r="J888" s="45"/>
      <c r="K888" s="66"/>
      <c r="L888" s="66"/>
    </row>
    <row r="889" spans="1:12" x14ac:dyDescent="0.2">
      <c r="A889" s="41"/>
      <c r="B889" s="2"/>
      <c r="E889" s="279"/>
      <c r="F889" s="280"/>
      <c r="G889" s="45"/>
      <c r="H889" s="45"/>
      <c r="I889" s="278"/>
      <c r="J889" s="45"/>
      <c r="K889" s="66"/>
      <c r="L889" s="66"/>
    </row>
    <row r="890" spans="1:12" x14ac:dyDescent="0.2">
      <c r="A890" s="41"/>
      <c r="B890" s="2"/>
      <c r="E890" s="279"/>
      <c r="F890" s="280"/>
      <c r="G890" s="45"/>
      <c r="H890" s="45"/>
      <c r="I890" s="278"/>
      <c r="J890" s="45"/>
      <c r="K890" s="66"/>
      <c r="L890" s="66"/>
    </row>
    <row r="891" spans="1:12" x14ac:dyDescent="0.2">
      <c r="A891" s="41"/>
      <c r="B891" s="2"/>
      <c r="E891" s="279"/>
      <c r="F891" s="280"/>
      <c r="G891" s="45"/>
      <c r="H891" s="45"/>
      <c r="I891" s="278"/>
      <c r="J891" s="45"/>
      <c r="K891" s="66"/>
      <c r="L891" s="66"/>
    </row>
    <row r="892" spans="1:12" x14ac:dyDescent="0.2">
      <c r="A892" s="41"/>
      <c r="B892" s="2"/>
      <c r="E892" s="279"/>
      <c r="F892" s="280"/>
      <c r="G892" s="45"/>
      <c r="H892" s="45"/>
      <c r="I892" s="278"/>
      <c r="J892" s="45"/>
      <c r="K892" s="66"/>
      <c r="L892" s="66"/>
    </row>
    <row r="893" spans="1:12" x14ac:dyDescent="0.2">
      <c r="A893" s="41"/>
      <c r="B893" s="2"/>
      <c r="E893" s="279"/>
      <c r="F893" s="280"/>
      <c r="G893" s="45"/>
      <c r="H893" s="45"/>
      <c r="I893" s="278"/>
      <c r="J893" s="45"/>
      <c r="K893" s="66"/>
      <c r="L893" s="66"/>
    </row>
    <row r="894" spans="1:12" x14ac:dyDescent="0.2">
      <c r="A894" s="41"/>
      <c r="B894" s="2"/>
      <c r="E894" s="279"/>
      <c r="F894" s="280"/>
      <c r="G894" s="45"/>
      <c r="H894" s="45"/>
      <c r="I894" s="278"/>
      <c r="J894" s="45"/>
      <c r="K894" s="66"/>
      <c r="L894" s="66"/>
    </row>
    <row r="895" spans="1:12" x14ac:dyDescent="0.2">
      <c r="A895" s="41"/>
      <c r="B895" s="2"/>
      <c r="E895" s="279"/>
      <c r="F895" s="280"/>
      <c r="G895" s="45"/>
      <c r="H895" s="45"/>
      <c r="I895" s="278"/>
      <c r="J895" s="45"/>
      <c r="K895" s="66"/>
      <c r="L895" s="66"/>
    </row>
    <row r="896" spans="1:12" x14ac:dyDescent="0.2">
      <c r="A896" s="41"/>
      <c r="B896" s="2"/>
      <c r="E896" s="279"/>
      <c r="F896" s="280"/>
      <c r="G896" s="45"/>
      <c r="H896" s="45"/>
      <c r="I896" s="278"/>
      <c r="J896" s="45"/>
      <c r="K896" s="66"/>
      <c r="L896" s="66"/>
    </row>
    <row r="897" spans="1:12" x14ac:dyDescent="0.2">
      <c r="A897" s="41"/>
      <c r="B897" s="2"/>
      <c r="E897" s="279"/>
      <c r="F897" s="280"/>
      <c r="G897" s="45"/>
      <c r="H897" s="45"/>
      <c r="I897" s="278"/>
      <c r="J897" s="45"/>
      <c r="K897" s="66"/>
      <c r="L897" s="66"/>
    </row>
    <row r="898" spans="1:12" x14ac:dyDescent="0.2">
      <c r="A898" s="41"/>
      <c r="B898" s="2"/>
      <c r="E898" s="279"/>
      <c r="F898" s="280"/>
      <c r="G898" s="45"/>
      <c r="H898" s="45"/>
      <c r="I898" s="278"/>
      <c r="J898" s="45"/>
      <c r="K898" s="66"/>
      <c r="L898" s="66"/>
    </row>
    <row r="899" spans="1:12" x14ac:dyDescent="0.2">
      <c r="A899" s="41"/>
      <c r="B899" s="2"/>
      <c r="E899" s="279"/>
      <c r="F899" s="280"/>
      <c r="G899" s="45"/>
      <c r="H899" s="45"/>
      <c r="I899" s="278"/>
      <c r="J899" s="45"/>
      <c r="K899" s="66"/>
      <c r="L899" s="66"/>
    </row>
    <row r="900" spans="1:12" x14ac:dyDescent="0.2">
      <c r="A900" s="41"/>
      <c r="B900" s="2"/>
      <c r="E900" s="279"/>
      <c r="F900" s="280"/>
      <c r="G900" s="45"/>
      <c r="H900" s="45"/>
      <c r="I900" s="278"/>
      <c r="J900" s="45"/>
      <c r="K900" s="66"/>
      <c r="L900" s="66"/>
    </row>
    <row r="901" spans="1:12" x14ac:dyDescent="0.2">
      <c r="A901" s="41"/>
      <c r="B901" s="2"/>
      <c r="E901" s="279"/>
      <c r="F901" s="280"/>
      <c r="G901" s="45"/>
      <c r="H901" s="45"/>
      <c r="I901" s="278"/>
      <c r="J901" s="45"/>
      <c r="K901" s="66"/>
      <c r="L901" s="66"/>
    </row>
    <row r="902" spans="1:12" x14ac:dyDescent="0.2">
      <c r="A902" s="41"/>
      <c r="B902" s="2"/>
      <c r="E902" s="279"/>
      <c r="F902" s="280"/>
      <c r="G902" s="45"/>
      <c r="H902" s="45"/>
      <c r="I902" s="278"/>
      <c r="J902" s="45"/>
      <c r="K902" s="66"/>
      <c r="L902" s="66"/>
    </row>
    <row r="903" spans="1:12" x14ac:dyDescent="0.2">
      <c r="A903" s="41"/>
      <c r="B903" s="2"/>
      <c r="E903" s="279"/>
      <c r="F903" s="280"/>
      <c r="G903" s="45"/>
      <c r="H903" s="45"/>
      <c r="I903" s="278"/>
      <c r="J903" s="45"/>
      <c r="K903" s="66"/>
      <c r="L903" s="66"/>
    </row>
    <row r="904" spans="1:12" x14ac:dyDescent="0.2">
      <c r="A904" s="41"/>
      <c r="B904" s="2"/>
      <c r="E904" s="279"/>
      <c r="F904" s="280"/>
      <c r="G904" s="45"/>
      <c r="H904" s="45"/>
      <c r="I904" s="278"/>
      <c r="J904" s="45"/>
      <c r="K904" s="66"/>
      <c r="L904" s="66"/>
    </row>
    <row r="905" spans="1:12" x14ac:dyDescent="0.2">
      <c r="A905" s="41"/>
      <c r="B905" s="2"/>
      <c r="E905" s="279"/>
      <c r="F905" s="280"/>
      <c r="G905" s="45"/>
      <c r="H905" s="45"/>
      <c r="I905" s="278"/>
      <c r="J905" s="45"/>
      <c r="K905" s="66"/>
      <c r="L905" s="66"/>
    </row>
    <row r="906" spans="1:12" x14ac:dyDescent="0.2">
      <c r="A906" s="41"/>
      <c r="B906" s="2"/>
      <c r="E906" s="279"/>
      <c r="F906" s="280"/>
      <c r="G906" s="45"/>
      <c r="H906" s="45"/>
      <c r="I906" s="278"/>
      <c r="J906" s="45"/>
      <c r="K906" s="66"/>
      <c r="L906" s="66"/>
    </row>
    <row r="907" spans="1:12" x14ac:dyDescent="0.2">
      <c r="A907" s="41"/>
      <c r="B907" s="2"/>
      <c r="E907" s="279"/>
      <c r="F907" s="280"/>
      <c r="G907" s="45"/>
      <c r="H907" s="45"/>
      <c r="I907" s="278"/>
      <c r="J907" s="45"/>
      <c r="K907" s="66"/>
      <c r="L907" s="66"/>
    </row>
    <row r="908" spans="1:12" x14ac:dyDescent="0.2">
      <c r="A908" s="41"/>
      <c r="B908" s="2"/>
      <c r="E908" s="279"/>
      <c r="F908" s="280"/>
      <c r="G908" s="45"/>
      <c r="H908" s="45"/>
      <c r="I908" s="278"/>
      <c r="J908" s="45"/>
      <c r="K908" s="66"/>
      <c r="L908" s="66"/>
    </row>
    <row r="909" spans="1:12" x14ac:dyDescent="0.2">
      <c r="A909" s="41"/>
      <c r="B909" s="2"/>
      <c r="E909" s="279"/>
      <c r="F909" s="280"/>
      <c r="G909" s="45"/>
      <c r="H909" s="45"/>
      <c r="I909" s="278"/>
      <c r="J909" s="45"/>
      <c r="K909" s="66"/>
      <c r="L909" s="66"/>
    </row>
    <row r="910" spans="1:12" x14ac:dyDescent="0.2">
      <c r="A910" s="41"/>
      <c r="B910" s="2"/>
      <c r="E910" s="279"/>
      <c r="F910" s="280"/>
      <c r="G910" s="45"/>
      <c r="H910" s="45"/>
      <c r="I910" s="278"/>
      <c r="J910" s="45"/>
      <c r="K910" s="66"/>
      <c r="L910" s="66"/>
    </row>
    <row r="911" spans="1:12" x14ac:dyDescent="0.2">
      <c r="A911" s="41"/>
      <c r="B911" s="2"/>
      <c r="E911" s="279"/>
      <c r="F911" s="280"/>
      <c r="G911" s="45"/>
      <c r="H911" s="45"/>
      <c r="I911" s="278"/>
      <c r="J911" s="45"/>
      <c r="K911" s="66"/>
      <c r="L911" s="66"/>
    </row>
    <row r="912" spans="1:12" x14ac:dyDescent="0.2">
      <c r="A912" s="41"/>
      <c r="B912" s="2"/>
      <c r="E912" s="279"/>
      <c r="F912" s="280"/>
      <c r="G912" s="45"/>
      <c r="H912" s="45"/>
      <c r="I912" s="278"/>
      <c r="J912" s="45"/>
      <c r="K912" s="66"/>
      <c r="L912" s="66"/>
    </row>
    <row r="913" spans="1:12" x14ac:dyDescent="0.2">
      <c r="A913" s="41"/>
      <c r="B913" s="2"/>
      <c r="E913" s="279"/>
      <c r="F913" s="280"/>
      <c r="G913" s="45"/>
      <c r="H913" s="45"/>
      <c r="I913" s="278"/>
      <c r="J913" s="45"/>
      <c r="K913" s="66"/>
      <c r="L913" s="66"/>
    </row>
    <row r="914" spans="1:12" x14ac:dyDescent="0.2">
      <c r="A914" s="41"/>
      <c r="B914" s="2"/>
      <c r="E914" s="279"/>
      <c r="F914" s="280"/>
      <c r="G914" s="45"/>
      <c r="H914" s="45"/>
      <c r="I914" s="278"/>
      <c r="J914" s="45"/>
      <c r="K914" s="66"/>
      <c r="L914" s="66"/>
    </row>
    <row r="915" spans="1:12" x14ac:dyDescent="0.2">
      <c r="A915" s="41"/>
      <c r="B915" s="2"/>
      <c r="E915" s="279"/>
      <c r="F915" s="280"/>
      <c r="G915" s="45"/>
      <c r="H915" s="45"/>
      <c r="I915" s="278"/>
      <c r="J915" s="45"/>
      <c r="K915" s="66"/>
      <c r="L915" s="66"/>
    </row>
    <row r="916" spans="1:12" x14ac:dyDescent="0.2">
      <c r="A916" s="41"/>
      <c r="B916" s="2"/>
      <c r="E916" s="279"/>
      <c r="F916" s="280"/>
      <c r="G916" s="45"/>
      <c r="H916" s="45"/>
      <c r="I916" s="278"/>
      <c r="J916" s="45"/>
      <c r="K916" s="66"/>
      <c r="L916" s="66"/>
    </row>
    <row r="917" spans="1:12" x14ac:dyDescent="0.2">
      <c r="A917" s="41"/>
      <c r="B917" s="2"/>
      <c r="E917" s="279"/>
      <c r="F917" s="280"/>
      <c r="G917" s="45"/>
      <c r="H917" s="45"/>
      <c r="I917" s="278"/>
      <c r="J917" s="45"/>
      <c r="K917" s="66"/>
      <c r="L917" s="66"/>
    </row>
    <row r="918" spans="1:12" x14ac:dyDescent="0.2">
      <c r="A918" s="41"/>
      <c r="B918" s="2"/>
      <c r="E918" s="279"/>
      <c r="F918" s="280"/>
      <c r="G918" s="45"/>
      <c r="H918" s="45"/>
      <c r="I918" s="278"/>
      <c r="J918" s="45"/>
      <c r="K918" s="66"/>
      <c r="L918" s="66"/>
    </row>
    <row r="919" spans="1:12" x14ac:dyDescent="0.2">
      <c r="A919" s="41"/>
      <c r="B919" s="2"/>
      <c r="E919" s="279"/>
      <c r="F919" s="280"/>
      <c r="G919" s="45"/>
      <c r="H919" s="45"/>
      <c r="I919" s="278"/>
      <c r="J919" s="45"/>
      <c r="K919" s="66"/>
      <c r="L919" s="66"/>
    </row>
    <row r="920" spans="1:12" x14ac:dyDescent="0.2">
      <c r="A920" s="41"/>
      <c r="B920" s="2"/>
      <c r="E920" s="279"/>
      <c r="F920" s="280"/>
      <c r="G920" s="45"/>
      <c r="H920" s="45"/>
      <c r="I920" s="278"/>
      <c r="J920" s="45"/>
      <c r="K920" s="66"/>
      <c r="L920" s="66"/>
    </row>
    <row r="921" spans="1:12" x14ac:dyDescent="0.2">
      <c r="A921" s="41"/>
      <c r="B921" s="2"/>
      <c r="E921" s="279"/>
      <c r="F921" s="280"/>
      <c r="G921" s="45"/>
      <c r="H921" s="45"/>
      <c r="I921" s="278"/>
      <c r="J921" s="45"/>
      <c r="K921" s="66"/>
      <c r="L921" s="66"/>
    </row>
    <row r="922" spans="1:12" x14ac:dyDescent="0.2">
      <c r="A922" s="41"/>
      <c r="B922" s="2"/>
      <c r="E922" s="279"/>
      <c r="F922" s="280"/>
      <c r="G922" s="45"/>
      <c r="H922" s="45"/>
      <c r="I922" s="278"/>
      <c r="J922" s="45"/>
      <c r="K922" s="66"/>
      <c r="L922" s="66"/>
    </row>
    <row r="923" spans="1:12" x14ac:dyDescent="0.2">
      <c r="A923" s="41"/>
      <c r="B923" s="2"/>
      <c r="E923" s="279"/>
      <c r="F923" s="280"/>
      <c r="G923" s="45"/>
      <c r="H923" s="45"/>
      <c r="I923" s="278"/>
      <c r="J923" s="45"/>
      <c r="K923" s="66"/>
      <c r="L923" s="66"/>
    </row>
    <row r="924" spans="1:12" x14ac:dyDescent="0.2">
      <c r="A924" s="41"/>
      <c r="B924" s="2"/>
      <c r="E924" s="279"/>
      <c r="F924" s="280"/>
      <c r="G924" s="45"/>
      <c r="H924" s="45"/>
      <c r="I924" s="278"/>
      <c r="J924" s="45"/>
      <c r="K924" s="66"/>
      <c r="L924" s="66"/>
    </row>
    <row r="925" spans="1:12" x14ac:dyDescent="0.2">
      <c r="A925" s="41"/>
      <c r="B925" s="2"/>
      <c r="E925" s="279"/>
      <c r="F925" s="280"/>
      <c r="G925" s="45"/>
      <c r="H925" s="45"/>
      <c r="I925" s="278"/>
      <c r="J925" s="45"/>
      <c r="K925" s="66"/>
      <c r="L925" s="66"/>
    </row>
    <row r="926" spans="1:12" x14ac:dyDescent="0.2">
      <c r="A926" s="41"/>
      <c r="B926" s="2"/>
      <c r="E926" s="279"/>
      <c r="F926" s="280"/>
      <c r="G926" s="45"/>
      <c r="H926" s="45"/>
      <c r="I926" s="278"/>
      <c r="J926" s="45"/>
      <c r="K926" s="66"/>
      <c r="L926" s="66"/>
    </row>
    <row r="927" spans="1:12" x14ac:dyDescent="0.2">
      <c r="A927" s="41"/>
      <c r="B927" s="2"/>
      <c r="E927" s="279"/>
      <c r="F927" s="280"/>
      <c r="G927" s="45"/>
      <c r="H927" s="45"/>
      <c r="I927" s="278"/>
      <c r="J927" s="45"/>
      <c r="K927" s="66"/>
      <c r="L927" s="66"/>
    </row>
    <row r="928" spans="1:12" x14ac:dyDescent="0.2">
      <c r="A928" s="41"/>
      <c r="B928" s="2"/>
      <c r="E928" s="279"/>
      <c r="F928" s="280"/>
      <c r="G928" s="45"/>
      <c r="H928" s="45"/>
      <c r="I928" s="278"/>
      <c r="J928" s="45"/>
      <c r="K928" s="66"/>
      <c r="L928" s="66"/>
    </row>
    <row r="929" spans="1:12" x14ac:dyDescent="0.2">
      <c r="A929" s="41"/>
      <c r="B929" s="2"/>
      <c r="E929" s="279"/>
      <c r="F929" s="280"/>
      <c r="G929" s="45"/>
      <c r="H929" s="45"/>
      <c r="I929" s="278"/>
      <c r="J929" s="45"/>
      <c r="K929" s="66"/>
      <c r="L929" s="66"/>
    </row>
    <row r="930" spans="1:12" x14ac:dyDescent="0.2">
      <c r="A930" s="41"/>
      <c r="B930" s="2"/>
      <c r="E930" s="279"/>
      <c r="F930" s="280"/>
      <c r="G930" s="45"/>
      <c r="H930" s="45"/>
      <c r="I930" s="278"/>
      <c r="J930" s="45"/>
      <c r="K930" s="66"/>
      <c r="L930" s="66"/>
    </row>
    <row r="931" spans="1:12" x14ac:dyDescent="0.2">
      <c r="A931" s="41"/>
      <c r="B931" s="2"/>
      <c r="E931" s="279"/>
      <c r="F931" s="280"/>
      <c r="G931" s="45"/>
      <c r="H931" s="45"/>
      <c r="I931" s="278"/>
      <c r="J931" s="45"/>
      <c r="K931" s="66"/>
      <c r="L931" s="66"/>
    </row>
    <row r="932" spans="1:12" x14ac:dyDescent="0.2">
      <c r="A932" s="41"/>
      <c r="B932" s="2"/>
      <c r="E932" s="279"/>
      <c r="F932" s="280"/>
      <c r="G932" s="45"/>
      <c r="H932" s="45"/>
      <c r="I932" s="278"/>
      <c r="J932" s="45"/>
      <c r="K932" s="66"/>
      <c r="L932" s="66"/>
    </row>
    <row r="933" spans="1:12" x14ac:dyDescent="0.2">
      <c r="A933" s="41"/>
      <c r="B933" s="2"/>
      <c r="E933" s="279"/>
      <c r="F933" s="280"/>
      <c r="G933" s="45"/>
      <c r="H933" s="45"/>
      <c r="I933" s="278"/>
      <c r="J933" s="45"/>
      <c r="K933" s="66"/>
      <c r="L933" s="66"/>
    </row>
    <row r="934" spans="1:12" x14ac:dyDescent="0.2">
      <c r="A934" s="41"/>
      <c r="B934" s="2"/>
      <c r="E934" s="279"/>
      <c r="F934" s="280"/>
      <c r="G934" s="45"/>
      <c r="H934" s="45"/>
      <c r="I934" s="278"/>
      <c r="J934" s="45"/>
      <c r="K934" s="66"/>
      <c r="L934" s="66"/>
    </row>
    <row r="935" spans="1:12" x14ac:dyDescent="0.2">
      <c r="A935" s="41"/>
      <c r="B935" s="2"/>
      <c r="E935" s="279"/>
      <c r="F935" s="280"/>
      <c r="G935" s="45"/>
      <c r="H935" s="45"/>
      <c r="I935" s="278"/>
      <c r="J935" s="45"/>
      <c r="K935" s="66"/>
      <c r="L935" s="66"/>
    </row>
    <row r="936" spans="1:12" x14ac:dyDescent="0.2">
      <c r="A936" s="41"/>
      <c r="B936" s="2"/>
      <c r="E936" s="279"/>
      <c r="F936" s="280"/>
      <c r="G936" s="45"/>
      <c r="H936" s="45"/>
      <c r="I936" s="278"/>
      <c r="J936" s="45"/>
      <c r="K936" s="66"/>
      <c r="L936" s="66"/>
    </row>
    <row r="937" spans="1:12" x14ac:dyDescent="0.2">
      <c r="A937" s="41"/>
      <c r="B937" s="2"/>
      <c r="E937" s="279"/>
      <c r="F937" s="280"/>
      <c r="G937" s="45"/>
      <c r="H937" s="45"/>
      <c r="I937" s="278"/>
      <c r="J937" s="45"/>
      <c r="K937" s="66"/>
      <c r="L937" s="66"/>
    </row>
    <row r="938" spans="1:12" x14ac:dyDescent="0.2">
      <c r="A938" s="41"/>
      <c r="B938" s="2"/>
      <c r="E938" s="279"/>
      <c r="F938" s="280"/>
      <c r="G938" s="45"/>
      <c r="H938" s="45"/>
      <c r="I938" s="278"/>
      <c r="J938" s="45"/>
      <c r="K938" s="66"/>
      <c r="L938" s="66"/>
    </row>
    <row r="939" spans="1:12" x14ac:dyDescent="0.2">
      <c r="A939" s="41"/>
      <c r="B939" s="2"/>
      <c r="E939" s="279"/>
      <c r="F939" s="280"/>
      <c r="G939" s="45"/>
      <c r="H939" s="45"/>
      <c r="I939" s="278"/>
      <c r="J939" s="45"/>
      <c r="K939" s="66"/>
      <c r="L939" s="66"/>
    </row>
    <row r="940" spans="1:12" x14ac:dyDescent="0.2">
      <c r="A940" s="41"/>
      <c r="B940" s="2"/>
      <c r="E940" s="279"/>
      <c r="F940" s="280"/>
      <c r="G940" s="45"/>
      <c r="H940" s="45"/>
      <c r="I940" s="278"/>
      <c r="J940" s="45"/>
      <c r="K940" s="66"/>
      <c r="L940" s="66"/>
    </row>
    <row r="941" spans="1:12" x14ac:dyDescent="0.2">
      <c r="A941" s="41"/>
      <c r="B941" s="2"/>
      <c r="E941" s="279"/>
      <c r="F941" s="280"/>
      <c r="G941" s="45"/>
      <c r="H941" s="45"/>
      <c r="I941" s="278"/>
      <c r="J941" s="45"/>
      <c r="K941" s="66"/>
      <c r="L941" s="66"/>
    </row>
    <row r="942" spans="1:12" x14ac:dyDescent="0.2">
      <c r="A942" s="41"/>
      <c r="B942" s="2"/>
      <c r="E942" s="279"/>
      <c r="F942" s="280"/>
      <c r="G942" s="45"/>
      <c r="H942" s="45"/>
      <c r="I942" s="278"/>
      <c r="J942" s="45"/>
      <c r="K942" s="66"/>
      <c r="L942" s="66"/>
    </row>
    <row r="943" spans="1:12" x14ac:dyDescent="0.2">
      <c r="A943" s="41"/>
      <c r="B943" s="2"/>
      <c r="E943" s="279"/>
      <c r="F943" s="280"/>
      <c r="G943" s="45"/>
      <c r="H943" s="45"/>
      <c r="I943" s="278"/>
      <c r="J943" s="45"/>
      <c r="K943" s="66"/>
      <c r="L943" s="66"/>
    </row>
    <row r="944" spans="1:12" x14ac:dyDescent="0.2">
      <c r="A944" s="41"/>
      <c r="B944" s="2"/>
      <c r="E944" s="279"/>
      <c r="F944" s="280"/>
      <c r="G944" s="45"/>
      <c r="H944" s="45"/>
      <c r="I944" s="278"/>
      <c r="J944" s="45"/>
      <c r="K944" s="66"/>
      <c r="L944" s="66"/>
    </row>
    <row r="945" spans="1:12" x14ac:dyDescent="0.2">
      <c r="A945" s="41"/>
      <c r="B945" s="2"/>
      <c r="E945" s="279"/>
      <c r="F945" s="280"/>
      <c r="G945" s="45"/>
      <c r="H945" s="45"/>
      <c r="I945" s="278"/>
      <c r="J945" s="45"/>
      <c r="K945" s="66"/>
      <c r="L945" s="66"/>
    </row>
    <row r="946" spans="1:12" x14ac:dyDescent="0.2">
      <c r="A946" s="41"/>
      <c r="B946" s="2"/>
      <c r="E946" s="279"/>
      <c r="F946" s="280"/>
      <c r="G946" s="45"/>
      <c r="H946" s="45"/>
      <c r="I946" s="278"/>
      <c r="J946" s="45"/>
      <c r="K946" s="66"/>
      <c r="L946" s="66"/>
    </row>
    <row r="947" spans="1:12" x14ac:dyDescent="0.2">
      <c r="A947" s="41"/>
      <c r="B947" s="2"/>
      <c r="E947" s="279"/>
      <c r="F947" s="280"/>
      <c r="G947" s="45"/>
      <c r="H947" s="45"/>
      <c r="I947" s="278"/>
      <c r="J947" s="45"/>
      <c r="K947" s="66"/>
      <c r="L947" s="66"/>
    </row>
    <row r="948" spans="1:12" x14ac:dyDescent="0.2">
      <c r="A948" s="41"/>
      <c r="B948" s="2"/>
      <c r="E948" s="279"/>
      <c r="F948" s="280"/>
      <c r="G948" s="45"/>
      <c r="H948" s="45"/>
      <c r="I948" s="278"/>
      <c r="J948" s="45"/>
      <c r="K948" s="66"/>
      <c r="L948" s="66"/>
    </row>
    <row r="949" spans="1:12" x14ac:dyDescent="0.2">
      <c r="A949" s="41"/>
      <c r="B949" s="2"/>
      <c r="E949" s="279"/>
      <c r="F949" s="280"/>
      <c r="G949" s="45"/>
      <c r="H949" s="45"/>
      <c r="I949" s="278"/>
      <c r="J949" s="45"/>
      <c r="K949" s="66"/>
      <c r="L949" s="66"/>
    </row>
    <row r="950" spans="1:12" x14ac:dyDescent="0.2">
      <c r="A950" s="41"/>
      <c r="B950" s="2"/>
      <c r="E950" s="279"/>
      <c r="F950" s="280"/>
      <c r="G950" s="45"/>
      <c r="H950" s="45"/>
      <c r="I950" s="278"/>
      <c r="J950" s="45"/>
      <c r="K950" s="66"/>
      <c r="L950" s="66"/>
    </row>
    <row r="951" spans="1:12" x14ac:dyDescent="0.2">
      <c r="A951" s="41"/>
      <c r="B951" s="2"/>
      <c r="E951" s="279"/>
      <c r="F951" s="280"/>
      <c r="G951" s="45"/>
      <c r="H951" s="45"/>
      <c r="I951" s="278"/>
      <c r="J951" s="45"/>
      <c r="K951" s="66"/>
      <c r="L951" s="66"/>
    </row>
    <row r="952" spans="1:12" x14ac:dyDescent="0.2">
      <c r="A952" s="41"/>
      <c r="B952" s="2"/>
      <c r="E952" s="279"/>
      <c r="F952" s="280"/>
      <c r="G952" s="45"/>
      <c r="H952" s="45"/>
      <c r="I952" s="278"/>
      <c r="J952" s="45"/>
      <c r="K952" s="66"/>
      <c r="L952" s="66"/>
    </row>
    <row r="953" spans="1:12" x14ac:dyDescent="0.2">
      <c r="A953" s="41"/>
      <c r="B953" s="2"/>
      <c r="E953" s="279"/>
      <c r="F953" s="280"/>
      <c r="G953" s="45"/>
      <c r="H953" s="45"/>
      <c r="I953" s="278"/>
      <c r="J953" s="45"/>
      <c r="K953" s="66"/>
      <c r="L953" s="66"/>
    </row>
    <row r="954" spans="1:12" x14ac:dyDescent="0.2">
      <c r="A954" s="41"/>
      <c r="B954" s="2"/>
      <c r="E954" s="279"/>
      <c r="F954" s="280"/>
      <c r="G954" s="45"/>
      <c r="H954" s="45"/>
      <c r="I954" s="278"/>
      <c r="J954" s="45"/>
      <c r="K954" s="66"/>
      <c r="L954" s="66"/>
    </row>
    <row r="955" spans="1:12" x14ac:dyDescent="0.2">
      <c r="A955" s="41"/>
      <c r="B955" s="2"/>
      <c r="E955" s="279"/>
      <c r="F955" s="280"/>
      <c r="G955" s="45"/>
      <c r="H955" s="45"/>
      <c r="I955" s="278"/>
      <c r="J955" s="45"/>
      <c r="K955" s="66"/>
      <c r="L955" s="66"/>
    </row>
    <row r="956" spans="1:12" x14ac:dyDescent="0.2">
      <c r="A956" s="41"/>
      <c r="B956" s="2"/>
      <c r="E956" s="279"/>
      <c r="F956" s="280"/>
      <c r="G956" s="45"/>
      <c r="H956" s="45"/>
      <c r="I956" s="278"/>
      <c r="J956" s="45"/>
      <c r="K956" s="66"/>
      <c r="L956" s="66"/>
    </row>
    <row r="957" spans="1:12" x14ac:dyDescent="0.2">
      <c r="A957" s="41"/>
      <c r="B957" s="2"/>
      <c r="E957" s="279"/>
      <c r="F957" s="280"/>
      <c r="G957" s="45"/>
      <c r="H957" s="45"/>
      <c r="I957" s="278"/>
      <c r="J957" s="45"/>
      <c r="K957" s="66"/>
      <c r="L957" s="66"/>
    </row>
    <row r="958" spans="1:12" x14ac:dyDescent="0.2">
      <c r="A958" s="41"/>
      <c r="B958" s="2"/>
      <c r="E958" s="279"/>
      <c r="F958" s="280"/>
      <c r="G958" s="45"/>
      <c r="H958" s="45"/>
      <c r="I958" s="278"/>
      <c r="J958" s="45"/>
      <c r="K958" s="66"/>
      <c r="L958" s="66"/>
    </row>
    <row r="959" spans="1:12" x14ac:dyDescent="0.2">
      <c r="A959" s="41"/>
      <c r="B959" s="2"/>
      <c r="E959" s="279"/>
      <c r="F959" s="280"/>
      <c r="G959" s="45"/>
      <c r="H959" s="45"/>
      <c r="I959" s="278"/>
      <c r="J959" s="45"/>
      <c r="K959" s="66"/>
      <c r="L959" s="66"/>
    </row>
    <row r="960" spans="1:12" x14ac:dyDescent="0.2">
      <c r="A960" s="41"/>
      <c r="B960" s="2"/>
      <c r="E960" s="279"/>
      <c r="F960" s="280"/>
      <c r="G960" s="45"/>
      <c r="H960" s="45"/>
      <c r="I960" s="278"/>
      <c r="J960" s="45"/>
      <c r="K960" s="66"/>
      <c r="L960" s="66"/>
    </row>
    <row r="961" spans="1:12" x14ac:dyDescent="0.2">
      <c r="A961" s="41"/>
      <c r="B961" s="2"/>
      <c r="E961" s="279"/>
      <c r="F961" s="280"/>
      <c r="G961" s="45"/>
      <c r="H961" s="45"/>
      <c r="I961" s="278"/>
      <c r="J961" s="45"/>
      <c r="K961" s="66"/>
      <c r="L961" s="66"/>
    </row>
    <row r="962" spans="1:12" x14ac:dyDescent="0.2">
      <c r="A962" s="41"/>
      <c r="B962" s="2"/>
      <c r="E962" s="279"/>
      <c r="F962" s="280"/>
      <c r="G962" s="45"/>
      <c r="H962" s="45"/>
      <c r="I962" s="278"/>
      <c r="J962" s="45"/>
      <c r="K962" s="66"/>
      <c r="L962" s="66"/>
    </row>
    <row r="963" spans="1:12" x14ac:dyDescent="0.2">
      <c r="A963" s="41"/>
      <c r="B963" s="2"/>
      <c r="E963" s="279"/>
      <c r="F963" s="280"/>
      <c r="G963" s="45"/>
      <c r="H963" s="45"/>
      <c r="I963" s="278"/>
      <c r="J963" s="45"/>
      <c r="K963" s="66"/>
      <c r="L963" s="66"/>
    </row>
    <row r="964" spans="1:12" x14ac:dyDescent="0.2">
      <c r="A964" s="41"/>
      <c r="B964" s="2"/>
      <c r="E964" s="279"/>
      <c r="F964" s="280"/>
      <c r="G964" s="45"/>
      <c r="H964" s="45"/>
      <c r="I964" s="278"/>
      <c r="J964" s="45"/>
      <c r="K964" s="66"/>
      <c r="L964" s="66"/>
    </row>
    <row r="965" spans="1:12" x14ac:dyDescent="0.2">
      <c r="A965" s="41"/>
      <c r="B965" s="2"/>
      <c r="E965" s="279"/>
      <c r="F965" s="280"/>
      <c r="G965" s="45"/>
      <c r="H965" s="45"/>
      <c r="I965" s="278"/>
      <c r="J965" s="45"/>
      <c r="K965" s="66"/>
      <c r="L965" s="66"/>
    </row>
    <row r="966" spans="1:12" x14ac:dyDescent="0.2">
      <c r="A966" s="41"/>
      <c r="B966" s="2"/>
      <c r="E966" s="279"/>
      <c r="F966" s="280"/>
      <c r="G966" s="45"/>
      <c r="H966" s="45"/>
      <c r="I966" s="278"/>
      <c r="J966" s="45"/>
      <c r="K966" s="66"/>
      <c r="L966" s="66"/>
    </row>
    <row r="967" spans="1:12" x14ac:dyDescent="0.2">
      <c r="A967" s="41"/>
      <c r="B967" s="2"/>
      <c r="E967" s="279"/>
      <c r="F967" s="280"/>
      <c r="G967" s="45"/>
      <c r="H967" s="45"/>
      <c r="I967" s="278"/>
      <c r="J967" s="45"/>
      <c r="K967" s="66"/>
      <c r="L967" s="66"/>
    </row>
    <row r="968" spans="1:12" x14ac:dyDescent="0.2">
      <c r="A968" s="41"/>
      <c r="B968" s="2"/>
      <c r="E968" s="279"/>
      <c r="F968" s="280"/>
      <c r="G968" s="45"/>
      <c r="H968" s="45"/>
      <c r="I968" s="278"/>
      <c r="J968" s="45"/>
      <c r="K968" s="66"/>
      <c r="L968" s="66"/>
    </row>
    <row r="969" spans="1:12" x14ac:dyDescent="0.2">
      <c r="A969" s="41"/>
      <c r="B969" s="2"/>
      <c r="E969" s="279"/>
      <c r="F969" s="280"/>
      <c r="G969" s="45"/>
      <c r="H969" s="45"/>
      <c r="I969" s="278"/>
      <c r="J969" s="45"/>
      <c r="K969" s="66"/>
      <c r="L969" s="66"/>
    </row>
    <row r="970" spans="1:12" x14ac:dyDescent="0.2">
      <c r="A970" s="41"/>
      <c r="B970" s="2"/>
      <c r="E970" s="279"/>
      <c r="F970" s="280"/>
      <c r="G970" s="45"/>
      <c r="H970" s="45"/>
      <c r="I970" s="278"/>
      <c r="J970" s="45"/>
      <c r="K970" s="66"/>
      <c r="L970" s="66"/>
    </row>
    <row r="971" spans="1:12" x14ac:dyDescent="0.2">
      <c r="A971" s="41"/>
      <c r="B971" s="2"/>
      <c r="E971" s="279"/>
      <c r="F971" s="280"/>
      <c r="G971" s="45"/>
      <c r="H971" s="45"/>
      <c r="I971" s="278"/>
      <c r="J971" s="45"/>
      <c r="K971" s="66"/>
      <c r="L971" s="66"/>
    </row>
    <row r="972" spans="1:12" x14ac:dyDescent="0.2">
      <c r="A972" s="41"/>
      <c r="B972" s="2"/>
      <c r="E972" s="279"/>
      <c r="F972" s="280"/>
      <c r="G972" s="45"/>
      <c r="H972" s="45"/>
      <c r="I972" s="278"/>
      <c r="J972" s="45"/>
      <c r="K972" s="66"/>
      <c r="L972" s="66"/>
    </row>
    <row r="973" spans="1:12" x14ac:dyDescent="0.2">
      <c r="A973" s="41"/>
      <c r="B973" s="2"/>
      <c r="E973" s="279"/>
      <c r="F973" s="280"/>
      <c r="G973" s="45"/>
      <c r="H973" s="45"/>
      <c r="I973" s="278"/>
      <c r="J973" s="45"/>
      <c r="K973" s="66"/>
      <c r="L973" s="66"/>
    </row>
    <row r="974" spans="1:12" x14ac:dyDescent="0.2">
      <c r="A974" s="41"/>
      <c r="B974" s="2"/>
      <c r="E974" s="279"/>
      <c r="F974" s="280"/>
      <c r="G974" s="45"/>
      <c r="H974" s="45"/>
      <c r="I974" s="278"/>
      <c r="J974" s="45"/>
      <c r="K974" s="66"/>
      <c r="L974" s="66"/>
    </row>
    <row r="975" spans="1:12" x14ac:dyDescent="0.2">
      <c r="A975" s="41"/>
      <c r="B975" s="2"/>
      <c r="E975" s="279"/>
      <c r="F975" s="280"/>
      <c r="G975" s="45"/>
      <c r="H975" s="45"/>
      <c r="I975" s="278"/>
      <c r="J975" s="45"/>
      <c r="K975" s="66"/>
      <c r="L975" s="66"/>
    </row>
    <row r="976" spans="1:12" x14ac:dyDescent="0.2">
      <c r="A976" s="41"/>
      <c r="B976" s="2"/>
      <c r="E976" s="279"/>
      <c r="F976" s="280"/>
      <c r="G976" s="45"/>
      <c r="H976" s="45"/>
      <c r="I976" s="278"/>
      <c r="J976" s="45"/>
      <c r="K976" s="66"/>
      <c r="L976" s="66"/>
    </row>
    <row r="977" spans="1:12" x14ac:dyDescent="0.2">
      <c r="A977" s="41"/>
      <c r="B977" s="2"/>
      <c r="E977" s="279"/>
      <c r="F977" s="280"/>
      <c r="G977" s="45"/>
      <c r="H977" s="45"/>
      <c r="I977" s="278"/>
      <c r="J977" s="45"/>
      <c r="K977" s="66"/>
      <c r="L977" s="66"/>
    </row>
    <row r="978" spans="1:12" x14ac:dyDescent="0.2">
      <c r="A978" s="41"/>
      <c r="B978" s="2"/>
      <c r="E978" s="279"/>
      <c r="F978" s="280"/>
      <c r="G978" s="45"/>
      <c r="H978" s="45"/>
      <c r="I978" s="278"/>
      <c r="J978" s="45"/>
      <c r="K978" s="66"/>
      <c r="L978" s="66"/>
    </row>
    <row r="979" spans="1:12" x14ac:dyDescent="0.2">
      <c r="A979" s="41"/>
      <c r="B979" s="2"/>
      <c r="E979" s="279"/>
      <c r="F979" s="280"/>
      <c r="G979" s="45"/>
      <c r="H979" s="45"/>
      <c r="I979" s="278"/>
      <c r="J979" s="45"/>
      <c r="K979" s="66"/>
      <c r="L979" s="66"/>
    </row>
    <row r="980" spans="1:12" x14ac:dyDescent="0.2">
      <c r="A980" s="41"/>
      <c r="B980" s="2"/>
      <c r="E980" s="279"/>
      <c r="F980" s="280"/>
      <c r="G980" s="45"/>
      <c r="H980" s="45"/>
      <c r="I980" s="278"/>
      <c r="J980" s="45"/>
      <c r="K980" s="66"/>
      <c r="L980" s="66"/>
    </row>
    <row r="981" spans="1:12" x14ac:dyDescent="0.2">
      <c r="A981" s="41"/>
      <c r="B981" s="2"/>
      <c r="E981" s="279"/>
      <c r="F981" s="280"/>
      <c r="G981" s="45"/>
      <c r="H981" s="45"/>
      <c r="I981" s="278"/>
      <c r="J981" s="45"/>
      <c r="K981" s="66"/>
      <c r="L981" s="66"/>
    </row>
    <row r="982" spans="1:12" x14ac:dyDescent="0.2">
      <c r="A982" s="41"/>
      <c r="B982" s="2"/>
      <c r="E982" s="279"/>
      <c r="F982" s="280"/>
      <c r="G982" s="45"/>
      <c r="H982" s="45"/>
      <c r="I982" s="278"/>
      <c r="J982" s="45"/>
      <c r="K982" s="66"/>
      <c r="L982" s="66"/>
    </row>
    <row r="983" spans="1:12" x14ac:dyDescent="0.2">
      <c r="A983" s="41"/>
      <c r="B983" s="2"/>
      <c r="E983" s="279"/>
      <c r="F983" s="280"/>
      <c r="G983" s="45"/>
      <c r="H983" s="45"/>
      <c r="I983" s="278"/>
      <c r="J983" s="45"/>
      <c r="K983" s="66"/>
      <c r="L983" s="66"/>
    </row>
    <row r="984" spans="1:12" x14ac:dyDescent="0.2">
      <c r="A984" s="41"/>
      <c r="B984" s="2"/>
      <c r="E984" s="279"/>
      <c r="F984" s="280"/>
      <c r="G984" s="45"/>
      <c r="H984" s="45"/>
      <c r="I984" s="278"/>
      <c r="J984" s="45"/>
      <c r="K984" s="66"/>
      <c r="L984" s="66"/>
    </row>
    <row r="985" spans="1:12" x14ac:dyDescent="0.2">
      <c r="A985" s="41"/>
      <c r="B985" s="2"/>
      <c r="E985" s="279"/>
      <c r="F985" s="280"/>
      <c r="G985" s="45"/>
      <c r="H985" s="45"/>
      <c r="I985" s="278"/>
      <c r="J985" s="45"/>
      <c r="K985" s="66"/>
      <c r="L985" s="66"/>
    </row>
    <row r="986" spans="1:12" x14ac:dyDescent="0.2">
      <c r="A986" s="41"/>
      <c r="B986" s="2"/>
      <c r="E986" s="279"/>
      <c r="F986" s="280"/>
      <c r="G986" s="45"/>
      <c r="H986" s="45"/>
      <c r="I986" s="278"/>
      <c r="J986" s="45"/>
      <c r="K986" s="66"/>
      <c r="L986" s="66"/>
    </row>
    <row r="987" spans="1:12" x14ac:dyDescent="0.2">
      <c r="A987" s="41"/>
      <c r="B987" s="2"/>
      <c r="E987" s="279"/>
      <c r="F987" s="280"/>
      <c r="G987" s="45"/>
      <c r="H987" s="45"/>
      <c r="I987" s="278"/>
      <c r="J987" s="45"/>
      <c r="K987" s="66"/>
      <c r="L987" s="66"/>
    </row>
    <row r="988" spans="1:12" x14ac:dyDescent="0.2">
      <c r="A988" s="41"/>
      <c r="B988" s="2"/>
      <c r="E988" s="279"/>
      <c r="F988" s="280"/>
      <c r="G988" s="45"/>
      <c r="H988" s="45"/>
      <c r="I988" s="278"/>
      <c r="J988" s="45"/>
      <c r="K988" s="66"/>
      <c r="L988" s="66"/>
    </row>
    <row r="989" spans="1:12" x14ac:dyDescent="0.2">
      <c r="A989" s="41"/>
      <c r="B989" s="2"/>
      <c r="E989" s="279"/>
      <c r="F989" s="280"/>
      <c r="G989" s="45"/>
      <c r="H989" s="45"/>
      <c r="I989" s="278"/>
      <c r="J989" s="45"/>
      <c r="K989" s="66"/>
      <c r="L989" s="66"/>
    </row>
    <row r="990" spans="1:12" x14ac:dyDescent="0.2">
      <c r="A990" s="41"/>
      <c r="B990" s="2"/>
      <c r="E990" s="279"/>
      <c r="F990" s="280"/>
      <c r="G990" s="45"/>
      <c r="H990" s="45"/>
      <c r="I990" s="278"/>
      <c r="J990" s="45"/>
      <c r="K990" s="66"/>
      <c r="L990" s="66"/>
    </row>
    <row r="991" spans="1:12" x14ac:dyDescent="0.2">
      <c r="A991" s="41"/>
      <c r="B991" s="2"/>
      <c r="E991" s="279"/>
      <c r="F991" s="280"/>
      <c r="G991" s="45"/>
      <c r="H991" s="45"/>
      <c r="I991" s="278"/>
      <c r="J991" s="45"/>
      <c r="K991" s="66"/>
      <c r="L991" s="66"/>
    </row>
    <row r="992" spans="1:12" x14ac:dyDescent="0.2">
      <c r="A992" s="41"/>
      <c r="B992" s="2"/>
      <c r="E992" s="279"/>
      <c r="F992" s="280"/>
      <c r="G992" s="45"/>
      <c r="H992" s="45"/>
      <c r="I992" s="278"/>
      <c r="J992" s="45"/>
      <c r="K992" s="66"/>
      <c r="L992" s="66"/>
    </row>
    <row r="993" spans="1:12" x14ac:dyDescent="0.2">
      <c r="A993" s="41"/>
      <c r="B993" s="2"/>
      <c r="E993" s="279"/>
      <c r="F993" s="280"/>
      <c r="G993" s="45"/>
      <c r="H993" s="45"/>
      <c r="I993" s="278"/>
      <c r="J993" s="45"/>
      <c r="K993" s="66"/>
      <c r="L993" s="66"/>
    </row>
    <row r="994" spans="1:12" x14ac:dyDescent="0.2">
      <c r="A994" s="41"/>
      <c r="B994" s="2"/>
      <c r="E994" s="279"/>
      <c r="F994" s="280"/>
      <c r="G994" s="45"/>
      <c r="H994" s="45"/>
      <c r="I994" s="278"/>
      <c r="J994" s="45"/>
      <c r="K994" s="66"/>
      <c r="L994" s="66"/>
    </row>
    <row r="995" spans="1:12" x14ac:dyDescent="0.2">
      <c r="A995" s="41"/>
      <c r="B995" s="2"/>
      <c r="E995" s="279"/>
      <c r="F995" s="280"/>
      <c r="G995" s="45"/>
      <c r="H995" s="45"/>
      <c r="I995" s="278"/>
      <c r="J995" s="45"/>
      <c r="K995" s="66"/>
      <c r="L995" s="66"/>
    </row>
    <row r="996" spans="1:12" x14ac:dyDescent="0.2">
      <c r="A996" s="41"/>
      <c r="B996" s="2"/>
      <c r="E996" s="279"/>
      <c r="F996" s="280"/>
      <c r="G996" s="45"/>
      <c r="H996" s="45"/>
      <c r="I996" s="278"/>
      <c r="J996" s="45"/>
      <c r="K996" s="66"/>
      <c r="L996" s="66"/>
    </row>
    <row r="997" spans="1:12" x14ac:dyDescent="0.2">
      <c r="A997" s="41"/>
      <c r="B997" s="2"/>
      <c r="E997" s="279"/>
      <c r="F997" s="280"/>
      <c r="G997" s="45"/>
      <c r="H997" s="45"/>
      <c r="I997" s="278"/>
      <c r="J997" s="45"/>
      <c r="K997" s="66"/>
      <c r="L997" s="66"/>
    </row>
    <row r="998" spans="1:12" x14ac:dyDescent="0.2">
      <c r="A998" s="41"/>
      <c r="B998" s="2"/>
      <c r="E998" s="279"/>
      <c r="F998" s="280"/>
      <c r="G998" s="45"/>
      <c r="H998" s="45"/>
      <c r="I998" s="278"/>
      <c r="J998" s="45"/>
      <c r="K998" s="66"/>
      <c r="L998" s="66"/>
    </row>
    <row r="999" spans="1:12" x14ac:dyDescent="0.2">
      <c r="A999" s="41"/>
      <c r="B999" s="2"/>
      <c r="E999" s="279"/>
      <c r="F999" s="280"/>
      <c r="G999" s="45"/>
      <c r="H999" s="45"/>
      <c r="I999" s="278"/>
      <c r="J999" s="45"/>
      <c r="K999" s="66"/>
      <c r="L999" s="66"/>
    </row>
    <row r="1000" spans="1:12" x14ac:dyDescent="0.2">
      <c r="A1000" s="41"/>
      <c r="B1000" s="2"/>
      <c r="E1000" s="279"/>
      <c r="F1000" s="280"/>
      <c r="G1000" s="45"/>
      <c r="H1000" s="45"/>
      <c r="I1000" s="278"/>
      <c r="J1000" s="45"/>
      <c r="K1000" s="66"/>
      <c r="L1000" s="66"/>
    </row>
    <row r="1001" spans="1:12" x14ac:dyDescent="0.2">
      <c r="A1001" s="41"/>
      <c r="B1001" s="2"/>
      <c r="E1001" s="279"/>
      <c r="F1001" s="280"/>
      <c r="G1001" s="45"/>
      <c r="H1001" s="45"/>
      <c r="I1001" s="278"/>
      <c r="J1001" s="45"/>
      <c r="K1001" s="66"/>
      <c r="L1001" s="66"/>
    </row>
    <row r="1002" spans="1:12" x14ac:dyDescent="0.2">
      <c r="A1002" s="41"/>
      <c r="B1002" s="2"/>
      <c r="E1002" s="279"/>
      <c r="F1002" s="280"/>
      <c r="G1002" s="45"/>
      <c r="H1002" s="45"/>
      <c r="I1002" s="278"/>
      <c r="J1002" s="45"/>
      <c r="K1002" s="66"/>
      <c r="L1002" s="66"/>
    </row>
    <row r="1003" spans="1:12" x14ac:dyDescent="0.2">
      <c r="A1003" s="41"/>
      <c r="B1003" s="2"/>
      <c r="E1003" s="279"/>
      <c r="F1003" s="280"/>
      <c r="G1003" s="45"/>
      <c r="H1003" s="45"/>
      <c r="I1003" s="278"/>
      <c r="J1003" s="45"/>
      <c r="K1003" s="66"/>
      <c r="L1003" s="66"/>
    </row>
    <row r="1004" spans="1:12" x14ac:dyDescent="0.2">
      <c r="A1004" s="41"/>
      <c r="B1004" s="2"/>
      <c r="E1004" s="279"/>
      <c r="F1004" s="280"/>
      <c r="G1004" s="45"/>
      <c r="H1004" s="45"/>
      <c r="I1004" s="278"/>
      <c r="J1004" s="45"/>
      <c r="K1004" s="66"/>
      <c r="L1004" s="66"/>
    </row>
    <row r="1005" spans="1:12" x14ac:dyDescent="0.2">
      <c r="A1005" s="41"/>
      <c r="B1005" s="2"/>
      <c r="E1005" s="279"/>
      <c r="F1005" s="280"/>
      <c r="G1005" s="45"/>
      <c r="H1005" s="45"/>
      <c r="I1005" s="278"/>
      <c r="J1005" s="45"/>
      <c r="K1005" s="66"/>
      <c r="L1005" s="66"/>
    </row>
    <row r="1006" spans="1:12" x14ac:dyDescent="0.2">
      <c r="A1006" s="41"/>
      <c r="B1006" s="2"/>
      <c r="E1006" s="279"/>
      <c r="F1006" s="280"/>
      <c r="G1006" s="45"/>
      <c r="H1006" s="45"/>
      <c r="I1006" s="278"/>
      <c r="J1006" s="45"/>
      <c r="K1006" s="66"/>
      <c r="L1006" s="66"/>
    </row>
    <row r="1007" spans="1:12" x14ac:dyDescent="0.2">
      <c r="A1007" s="41"/>
      <c r="B1007" s="2"/>
      <c r="E1007" s="279"/>
      <c r="F1007" s="280"/>
      <c r="G1007" s="45"/>
      <c r="H1007" s="45"/>
      <c r="I1007" s="278"/>
      <c r="J1007" s="45"/>
      <c r="K1007" s="66"/>
      <c r="L1007" s="66"/>
    </row>
    <row r="1008" spans="1:12" x14ac:dyDescent="0.2">
      <c r="A1008" s="41"/>
      <c r="B1008" s="2"/>
      <c r="E1008" s="279"/>
      <c r="F1008" s="280"/>
      <c r="G1008" s="45"/>
      <c r="H1008" s="45"/>
      <c r="I1008" s="278"/>
      <c r="J1008" s="45"/>
      <c r="K1008" s="66"/>
      <c r="L1008" s="66"/>
    </row>
    <row r="1009" spans="1:12" x14ac:dyDescent="0.2">
      <c r="A1009" s="41"/>
      <c r="B1009" s="2"/>
      <c r="E1009" s="279"/>
      <c r="F1009" s="280"/>
      <c r="G1009" s="45"/>
      <c r="H1009" s="45"/>
      <c r="I1009" s="278"/>
      <c r="J1009" s="45"/>
      <c r="K1009" s="66"/>
      <c r="L1009" s="66"/>
    </row>
    <row r="1010" spans="1:12" x14ac:dyDescent="0.2">
      <c r="A1010" s="41"/>
      <c r="B1010" s="2"/>
      <c r="E1010" s="279"/>
      <c r="F1010" s="280"/>
      <c r="G1010" s="45"/>
      <c r="H1010" s="45"/>
      <c r="I1010" s="278"/>
      <c r="J1010" s="45"/>
      <c r="K1010" s="66"/>
      <c r="L1010" s="66"/>
    </row>
    <row r="1011" spans="1:12" x14ac:dyDescent="0.2">
      <c r="A1011" s="41"/>
      <c r="B1011" s="2"/>
      <c r="E1011" s="279"/>
      <c r="F1011" s="280"/>
      <c r="G1011" s="45"/>
      <c r="H1011" s="45"/>
      <c r="I1011" s="278"/>
      <c r="J1011" s="45"/>
      <c r="K1011" s="66"/>
      <c r="L1011" s="66"/>
    </row>
    <row r="1012" spans="1:12" x14ac:dyDescent="0.2">
      <c r="A1012" s="41"/>
      <c r="B1012" s="2"/>
      <c r="E1012" s="279"/>
      <c r="F1012" s="280"/>
      <c r="G1012" s="45"/>
      <c r="H1012" s="45"/>
      <c r="I1012" s="278"/>
      <c r="J1012" s="45"/>
      <c r="K1012" s="66"/>
      <c r="L1012" s="66"/>
    </row>
    <row r="1013" spans="1:12" x14ac:dyDescent="0.2">
      <c r="A1013" s="41"/>
      <c r="B1013" s="2"/>
      <c r="E1013" s="279"/>
      <c r="F1013" s="280"/>
      <c r="G1013" s="45"/>
      <c r="H1013" s="45"/>
      <c r="I1013" s="278"/>
      <c r="J1013" s="45"/>
      <c r="K1013" s="66"/>
      <c r="L1013" s="66"/>
    </row>
    <row r="1014" spans="1:12" x14ac:dyDescent="0.2">
      <c r="A1014" s="41"/>
      <c r="B1014" s="2"/>
      <c r="E1014" s="279"/>
      <c r="F1014" s="280"/>
      <c r="G1014" s="45"/>
      <c r="H1014" s="45"/>
      <c r="I1014" s="278"/>
      <c r="J1014" s="45"/>
      <c r="K1014" s="66"/>
      <c r="L1014" s="66"/>
    </row>
    <row r="1015" spans="1:12" x14ac:dyDescent="0.2">
      <c r="A1015" s="41"/>
      <c r="B1015" s="2"/>
      <c r="E1015" s="279"/>
      <c r="F1015" s="280"/>
      <c r="G1015" s="45"/>
      <c r="H1015" s="45"/>
      <c r="I1015" s="278"/>
      <c r="J1015" s="45"/>
      <c r="K1015" s="66"/>
      <c r="L1015" s="66"/>
    </row>
    <row r="1016" spans="1:12" x14ac:dyDescent="0.2">
      <c r="A1016" s="41"/>
      <c r="B1016" s="2"/>
      <c r="E1016" s="279"/>
      <c r="F1016" s="280"/>
      <c r="G1016" s="45"/>
      <c r="H1016" s="45"/>
      <c r="I1016" s="278"/>
      <c r="J1016" s="45"/>
      <c r="K1016" s="66"/>
      <c r="L1016" s="66"/>
    </row>
    <row r="1017" spans="1:12" x14ac:dyDescent="0.2">
      <c r="A1017" s="41"/>
      <c r="B1017" s="2"/>
      <c r="E1017" s="279"/>
      <c r="F1017" s="280"/>
      <c r="G1017" s="45"/>
      <c r="H1017" s="45"/>
      <c r="I1017" s="278"/>
      <c r="J1017" s="45"/>
      <c r="K1017" s="66"/>
      <c r="L1017" s="66"/>
    </row>
    <row r="1018" spans="1:12" x14ac:dyDescent="0.2">
      <c r="A1018" s="41"/>
      <c r="B1018" s="2"/>
      <c r="E1018" s="279"/>
      <c r="F1018" s="280"/>
      <c r="G1018" s="45"/>
      <c r="H1018" s="45"/>
      <c r="I1018" s="278"/>
      <c r="J1018" s="45"/>
      <c r="K1018" s="66"/>
      <c r="L1018" s="66"/>
    </row>
    <row r="1019" spans="1:12" x14ac:dyDescent="0.2">
      <c r="A1019" s="41"/>
      <c r="B1019" s="2"/>
      <c r="E1019" s="279"/>
      <c r="F1019" s="280"/>
      <c r="G1019" s="45"/>
      <c r="H1019" s="45"/>
      <c r="I1019" s="278"/>
      <c r="J1019" s="45"/>
      <c r="K1019" s="66"/>
      <c r="L1019" s="66"/>
    </row>
    <row r="1020" spans="1:12" x14ac:dyDescent="0.2">
      <c r="A1020" s="41"/>
      <c r="B1020" s="2"/>
      <c r="E1020" s="279"/>
      <c r="F1020" s="280"/>
      <c r="G1020" s="45"/>
      <c r="H1020" s="45"/>
      <c r="I1020" s="278"/>
      <c r="J1020" s="45"/>
      <c r="K1020" s="66"/>
      <c r="L1020" s="66"/>
    </row>
    <row r="1021" spans="1:12" x14ac:dyDescent="0.2">
      <c r="A1021" s="41"/>
      <c r="B1021" s="2"/>
      <c r="E1021" s="279"/>
      <c r="F1021" s="280"/>
      <c r="G1021" s="45"/>
      <c r="H1021" s="45"/>
      <c r="I1021" s="278"/>
      <c r="J1021" s="45"/>
      <c r="K1021" s="66"/>
      <c r="L1021" s="66"/>
    </row>
    <row r="1022" spans="1:12" x14ac:dyDescent="0.2">
      <c r="A1022" s="41"/>
      <c r="B1022" s="2"/>
      <c r="E1022" s="279"/>
      <c r="F1022" s="280"/>
      <c r="G1022" s="45"/>
      <c r="H1022" s="45"/>
      <c r="I1022" s="278"/>
      <c r="J1022" s="45"/>
      <c r="K1022" s="66"/>
      <c r="L1022" s="66"/>
    </row>
    <row r="1023" spans="1:12" x14ac:dyDescent="0.2">
      <c r="A1023" s="41"/>
      <c r="B1023" s="2"/>
      <c r="E1023" s="279"/>
      <c r="F1023" s="280"/>
      <c r="G1023" s="45"/>
      <c r="H1023" s="45"/>
      <c r="I1023" s="278"/>
      <c r="J1023" s="45"/>
      <c r="K1023" s="66"/>
      <c r="L1023" s="66"/>
    </row>
    <row r="1024" spans="1:12" x14ac:dyDescent="0.2">
      <c r="A1024" s="41"/>
      <c r="B1024" s="2"/>
      <c r="E1024" s="279"/>
      <c r="F1024" s="280"/>
      <c r="G1024" s="45"/>
      <c r="H1024" s="45"/>
      <c r="I1024" s="278"/>
      <c r="J1024" s="45"/>
      <c r="K1024" s="66"/>
      <c r="L1024" s="66"/>
    </row>
    <row r="1025" spans="1:12" x14ac:dyDescent="0.2">
      <c r="A1025" s="41"/>
      <c r="B1025" s="2"/>
      <c r="E1025" s="279"/>
      <c r="F1025" s="280"/>
      <c r="G1025" s="45"/>
      <c r="H1025" s="45"/>
      <c r="I1025" s="278"/>
      <c r="J1025" s="45"/>
      <c r="K1025" s="66"/>
      <c r="L1025" s="66"/>
    </row>
    <row r="1026" spans="1:12" x14ac:dyDescent="0.2">
      <c r="A1026" s="41"/>
      <c r="B1026" s="2"/>
      <c r="E1026" s="279"/>
      <c r="F1026" s="280"/>
      <c r="G1026" s="45"/>
      <c r="H1026" s="45"/>
      <c r="I1026" s="278"/>
      <c r="J1026" s="45"/>
      <c r="K1026" s="66"/>
      <c r="L1026" s="66"/>
    </row>
    <row r="1027" spans="1:12" x14ac:dyDescent="0.2">
      <c r="A1027" s="41"/>
      <c r="B1027" s="2"/>
      <c r="E1027" s="279"/>
      <c r="F1027" s="280"/>
      <c r="G1027" s="45"/>
      <c r="H1027" s="45"/>
      <c r="I1027" s="278"/>
      <c r="J1027" s="45"/>
      <c r="K1027" s="66"/>
      <c r="L1027" s="66"/>
    </row>
    <row r="1028" spans="1:12" x14ac:dyDescent="0.2">
      <c r="A1028" s="41"/>
      <c r="B1028" s="2"/>
      <c r="E1028" s="279"/>
      <c r="F1028" s="280"/>
      <c r="G1028" s="45"/>
      <c r="H1028" s="45"/>
      <c r="I1028" s="278"/>
      <c r="J1028" s="45"/>
      <c r="K1028" s="66"/>
      <c r="L1028" s="66"/>
    </row>
    <row r="1029" spans="1:12" x14ac:dyDescent="0.2">
      <c r="A1029" s="41"/>
      <c r="B1029" s="2"/>
      <c r="E1029" s="279"/>
      <c r="F1029" s="280"/>
      <c r="G1029" s="45"/>
      <c r="H1029" s="45"/>
      <c r="I1029" s="278"/>
      <c r="J1029" s="45"/>
      <c r="K1029" s="66"/>
      <c r="L1029" s="66"/>
    </row>
    <row r="1030" spans="1:12" x14ac:dyDescent="0.2">
      <c r="A1030" s="41"/>
      <c r="B1030" s="2"/>
      <c r="E1030" s="279"/>
      <c r="F1030" s="280"/>
      <c r="G1030" s="45"/>
      <c r="H1030" s="45"/>
      <c r="I1030" s="278"/>
      <c r="J1030" s="45"/>
      <c r="K1030" s="66"/>
      <c r="L1030" s="66"/>
    </row>
    <row r="1031" spans="1:12" x14ac:dyDescent="0.2">
      <c r="A1031" s="41"/>
      <c r="B1031" s="2"/>
      <c r="E1031" s="279"/>
      <c r="F1031" s="280"/>
      <c r="G1031" s="45"/>
      <c r="H1031" s="45"/>
      <c r="I1031" s="278"/>
      <c r="J1031" s="45"/>
      <c r="K1031" s="66"/>
      <c r="L1031" s="66"/>
    </row>
    <row r="1032" spans="1:12" x14ac:dyDescent="0.2">
      <c r="A1032" s="41"/>
      <c r="B1032" s="2"/>
      <c r="E1032" s="279"/>
      <c r="F1032" s="280"/>
      <c r="G1032" s="45"/>
      <c r="H1032" s="45"/>
      <c r="I1032" s="278"/>
      <c r="J1032" s="45"/>
      <c r="K1032" s="66"/>
      <c r="L1032" s="66"/>
    </row>
    <row r="1033" spans="1:12" x14ac:dyDescent="0.2">
      <c r="A1033" s="41"/>
      <c r="B1033" s="2"/>
      <c r="E1033" s="279"/>
      <c r="F1033" s="280"/>
      <c r="G1033" s="45"/>
      <c r="H1033" s="45"/>
      <c r="I1033" s="278"/>
      <c r="J1033" s="45"/>
      <c r="K1033" s="66"/>
      <c r="L1033" s="66"/>
    </row>
    <row r="1034" spans="1:12" x14ac:dyDescent="0.2">
      <c r="A1034" s="41"/>
      <c r="B1034" s="2"/>
      <c r="E1034" s="279"/>
      <c r="F1034" s="280"/>
      <c r="G1034" s="45"/>
      <c r="H1034" s="45"/>
      <c r="I1034" s="278"/>
      <c r="J1034" s="45"/>
      <c r="K1034" s="66"/>
      <c r="L1034" s="66"/>
    </row>
    <row r="1035" spans="1:12" x14ac:dyDescent="0.2">
      <c r="A1035" s="41"/>
      <c r="B1035" s="2"/>
      <c r="E1035" s="279"/>
      <c r="F1035" s="280"/>
      <c r="G1035" s="45"/>
      <c r="H1035" s="45"/>
      <c r="I1035" s="278"/>
      <c r="J1035" s="45"/>
      <c r="K1035" s="66"/>
      <c r="L1035" s="66"/>
    </row>
    <row r="1036" spans="1:12" x14ac:dyDescent="0.2">
      <c r="A1036" s="41"/>
      <c r="B1036" s="2"/>
      <c r="E1036" s="279"/>
      <c r="F1036" s="280"/>
      <c r="G1036" s="45"/>
      <c r="H1036" s="45"/>
      <c r="I1036" s="278"/>
      <c r="J1036" s="45"/>
      <c r="K1036" s="66"/>
      <c r="L1036" s="66"/>
    </row>
    <row r="1037" spans="1:12" x14ac:dyDescent="0.2">
      <c r="A1037" s="41"/>
      <c r="B1037" s="2"/>
      <c r="E1037" s="279"/>
      <c r="F1037" s="280"/>
      <c r="G1037" s="45"/>
      <c r="H1037" s="45"/>
      <c r="I1037" s="278"/>
      <c r="J1037" s="45"/>
      <c r="K1037" s="66"/>
      <c r="L1037" s="66"/>
    </row>
    <row r="1038" spans="1:12" x14ac:dyDescent="0.2">
      <c r="A1038" s="41"/>
      <c r="B1038" s="2"/>
      <c r="E1038" s="279"/>
      <c r="F1038" s="280"/>
      <c r="G1038" s="45"/>
      <c r="H1038" s="45"/>
      <c r="I1038" s="278"/>
      <c r="J1038" s="45"/>
      <c r="K1038" s="66"/>
      <c r="L1038" s="66"/>
    </row>
    <row r="1039" spans="1:12" x14ac:dyDescent="0.2">
      <c r="A1039" s="41"/>
      <c r="B1039" s="2"/>
      <c r="E1039" s="279"/>
      <c r="F1039" s="280"/>
      <c r="G1039" s="45"/>
      <c r="H1039" s="45"/>
      <c r="I1039" s="278"/>
      <c r="J1039" s="45"/>
      <c r="K1039" s="66"/>
      <c r="L1039" s="66"/>
    </row>
    <row r="1040" spans="1:12" x14ac:dyDescent="0.2">
      <c r="A1040" s="41"/>
      <c r="B1040" s="2"/>
      <c r="E1040" s="279"/>
      <c r="F1040" s="280"/>
      <c r="G1040" s="45"/>
      <c r="H1040" s="45"/>
      <c r="I1040" s="278"/>
      <c r="J1040" s="45"/>
      <c r="K1040" s="66"/>
      <c r="L1040" s="66"/>
    </row>
    <row r="1041" spans="1:12" x14ac:dyDescent="0.2">
      <c r="A1041" s="41"/>
      <c r="B1041" s="2"/>
      <c r="E1041" s="279"/>
      <c r="F1041" s="280"/>
      <c r="G1041" s="45"/>
      <c r="H1041" s="45"/>
      <c r="I1041" s="278"/>
      <c r="J1041" s="45"/>
      <c r="K1041" s="66"/>
      <c r="L1041" s="66"/>
    </row>
    <row r="1042" spans="1:12" x14ac:dyDescent="0.2">
      <c r="A1042" s="41"/>
      <c r="B1042" s="2"/>
      <c r="E1042" s="279"/>
      <c r="F1042" s="280"/>
      <c r="G1042" s="45"/>
      <c r="H1042" s="45"/>
      <c r="I1042" s="278"/>
      <c r="J1042" s="45"/>
      <c r="K1042" s="66"/>
      <c r="L1042" s="66"/>
    </row>
    <row r="1043" spans="1:12" x14ac:dyDescent="0.2">
      <c r="A1043" s="41"/>
      <c r="B1043" s="2"/>
      <c r="E1043" s="279"/>
      <c r="F1043" s="280"/>
      <c r="G1043" s="45"/>
      <c r="H1043" s="45"/>
      <c r="I1043" s="278"/>
      <c r="J1043" s="45"/>
      <c r="K1043" s="66"/>
      <c r="L1043" s="66"/>
    </row>
    <row r="1044" spans="1:12" x14ac:dyDescent="0.2">
      <c r="A1044" s="41"/>
      <c r="B1044" s="2"/>
      <c r="E1044" s="279"/>
      <c r="F1044" s="280"/>
      <c r="G1044" s="45"/>
      <c r="H1044" s="45"/>
      <c r="I1044" s="278"/>
      <c r="J1044" s="45"/>
      <c r="K1044" s="66"/>
      <c r="L1044" s="66"/>
    </row>
    <row r="1045" spans="1:12" x14ac:dyDescent="0.2">
      <c r="A1045" s="41"/>
      <c r="B1045" s="2"/>
      <c r="E1045" s="279"/>
      <c r="F1045" s="280"/>
      <c r="G1045" s="45"/>
      <c r="H1045" s="45"/>
      <c r="I1045" s="278"/>
      <c r="J1045" s="45"/>
      <c r="K1045" s="66"/>
      <c r="L1045" s="66"/>
    </row>
    <row r="1046" spans="1:12" x14ac:dyDescent="0.2">
      <c r="A1046" s="41"/>
      <c r="B1046" s="2"/>
      <c r="E1046" s="279"/>
      <c r="F1046" s="280"/>
      <c r="G1046" s="45"/>
      <c r="H1046" s="45"/>
      <c r="I1046" s="278"/>
      <c r="J1046" s="45"/>
      <c r="K1046" s="66"/>
      <c r="L1046" s="66"/>
    </row>
    <row r="1047" spans="1:12" x14ac:dyDescent="0.2">
      <c r="A1047" s="41"/>
      <c r="B1047" s="2"/>
      <c r="E1047" s="279"/>
      <c r="F1047" s="280"/>
      <c r="G1047" s="45"/>
      <c r="H1047" s="45"/>
      <c r="I1047" s="278"/>
      <c r="J1047" s="45"/>
      <c r="K1047" s="66"/>
      <c r="L1047" s="66"/>
    </row>
    <row r="1048" spans="1:12" x14ac:dyDescent="0.2">
      <c r="A1048" s="41"/>
      <c r="B1048" s="2"/>
      <c r="E1048" s="279"/>
      <c r="F1048" s="280"/>
      <c r="G1048" s="45"/>
      <c r="H1048" s="45"/>
      <c r="I1048" s="278"/>
      <c r="J1048" s="45"/>
      <c r="K1048" s="66"/>
      <c r="L1048" s="66"/>
    </row>
    <row r="1049" spans="1:12" x14ac:dyDescent="0.2">
      <c r="A1049" s="41"/>
      <c r="B1049" s="2"/>
      <c r="E1049" s="279"/>
      <c r="F1049" s="280"/>
      <c r="G1049" s="45"/>
      <c r="H1049" s="45"/>
      <c r="I1049" s="278"/>
      <c r="J1049" s="45"/>
      <c r="K1049" s="66"/>
      <c r="L1049" s="66"/>
    </row>
    <row r="1050" spans="1:12" x14ac:dyDescent="0.2">
      <c r="A1050" s="41"/>
      <c r="B1050" s="2"/>
      <c r="E1050" s="279"/>
      <c r="F1050" s="280"/>
      <c r="G1050" s="45"/>
      <c r="H1050" s="45"/>
      <c r="I1050" s="278"/>
      <c r="J1050" s="45"/>
      <c r="K1050" s="66"/>
      <c r="L1050" s="66"/>
    </row>
    <row r="1051" spans="1:12" x14ac:dyDescent="0.2">
      <c r="A1051" s="41"/>
      <c r="B1051" s="2"/>
      <c r="E1051" s="279"/>
      <c r="F1051" s="280"/>
      <c r="G1051" s="45"/>
      <c r="H1051" s="45"/>
      <c r="I1051" s="278"/>
      <c r="J1051" s="45"/>
      <c r="K1051" s="66"/>
      <c r="L1051" s="66"/>
    </row>
    <row r="1052" spans="1:12" x14ac:dyDescent="0.2">
      <c r="A1052" s="41"/>
      <c r="B1052" s="2"/>
      <c r="E1052" s="279"/>
      <c r="F1052" s="280"/>
      <c r="G1052" s="45"/>
      <c r="H1052" s="45"/>
      <c r="I1052" s="278"/>
      <c r="J1052" s="45"/>
      <c r="K1052" s="66"/>
      <c r="L1052" s="66"/>
    </row>
    <row r="1053" spans="1:12" x14ac:dyDescent="0.2">
      <c r="A1053" s="41"/>
      <c r="B1053" s="2"/>
      <c r="E1053" s="279"/>
      <c r="F1053" s="280"/>
      <c r="G1053" s="45"/>
      <c r="H1053" s="45"/>
      <c r="I1053" s="278"/>
      <c r="J1053" s="45"/>
      <c r="K1053" s="66"/>
      <c r="L1053" s="66"/>
    </row>
    <row r="1054" spans="1:12" x14ac:dyDescent="0.2">
      <c r="A1054" s="41"/>
      <c r="B1054" s="2"/>
      <c r="E1054" s="279"/>
      <c r="F1054" s="280"/>
      <c r="G1054" s="45"/>
      <c r="H1054" s="45"/>
      <c r="I1054" s="278"/>
      <c r="J1054" s="45"/>
      <c r="K1054" s="66"/>
      <c r="L1054" s="66"/>
    </row>
    <row r="1055" spans="1:12" x14ac:dyDescent="0.2">
      <c r="A1055" s="41"/>
      <c r="B1055" s="2"/>
      <c r="E1055" s="279"/>
      <c r="F1055" s="280"/>
      <c r="G1055" s="45"/>
      <c r="H1055" s="45"/>
      <c r="I1055" s="278"/>
      <c r="J1055" s="45"/>
      <c r="K1055" s="66"/>
      <c r="L1055" s="66"/>
    </row>
    <row r="1056" spans="1:12" x14ac:dyDescent="0.2">
      <c r="A1056" s="41"/>
      <c r="B1056" s="2"/>
      <c r="E1056" s="279"/>
      <c r="F1056" s="280"/>
      <c r="G1056" s="45"/>
      <c r="H1056" s="45"/>
      <c r="I1056" s="278"/>
      <c r="J1056" s="45"/>
      <c r="K1056" s="66"/>
      <c r="L1056" s="66"/>
    </row>
    <row r="1057" spans="1:12" x14ac:dyDescent="0.2">
      <c r="A1057" s="41"/>
      <c r="B1057" s="2"/>
      <c r="E1057" s="279"/>
      <c r="F1057" s="280"/>
      <c r="G1057" s="45"/>
      <c r="H1057" s="45"/>
      <c r="I1057" s="278"/>
      <c r="J1057" s="45"/>
      <c r="K1057" s="66"/>
      <c r="L1057" s="66"/>
    </row>
    <row r="1058" spans="1:12" x14ac:dyDescent="0.2">
      <c r="A1058" s="41"/>
      <c r="B1058" s="2"/>
      <c r="E1058" s="279"/>
      <c r="F1058" s="280"/>
      <c r="G1058" s="45"/>
      <c r="H1058" s="45"/>
      <c r="I1058" s="278"/>
      <c r="J1058" s="45"/>
      <c r="K1058" s="66"/>
      <c r="L1058" s="66"/>
    </row>
    <row r="1059" spans="1:12" x14ac:dyDescent="0.2">
      <c r="A1059" s="41"/>
      <c r="B1059" s="2"/>
      <c r="E1059" s="279"/>
      <c r="F1059" s="280"/>
      <c r="G1059" s="45"/>
      <c r="H1059" s="45"/>
      <c r="I1059" s="278"/>
      <c r="J1059" s="45"/>
      <c r="K1059" s="66"/>
      <c r="L1059" s="66"/>
    </row>
    <row r="1060" spans="1:12" x14ac:dyDescent="0.2">
      <c r="A1060" s="41"/>
      <c r="B1060" s="2"/>
      <c r="E1060" s="279"/>
      <c r="F1060" s="280"/>
      <c r="G1060" s="45"/>
      <c r="H1060" s="45"/>
      <c r="I1060" s="278"/>
      <c r="J1060" s="45"/>
      <c r="K1060" s="66"/>
      <c r="L1060" s="66"/>
    </row>
    <row r="1061" spans="1:12" x14ac:dyDescent="0.2">
      <c r="A1061" s="41"/>
      <c r="B1061" s="2"/>
      <c r="E1061" s="279"/>
      <c r="F1061" s="280"/>
      <c r="G1061" s="45"/>
      <c r="H1061" s="45"/>
      <c r="I1061" s="278"/>
      <c r="J1061" s="45"/>
      <c r="K1061" s="66"/>
      <c r="L1061" s="66"/>
    </row>
    <row r="1062" spans="1:12" x14ac:dyDescent="0.2">
      <c r="A1062" s="41"/>
      <c r="B1062" s="2"/>
      <c r="E1062" s="279"/>
      <c r="F1062" s="280"/>
      <c r="G1062" s="45"/>
      <c r="H1062" s="45"/>
      <c r="I1062" s="278"/>
      <c r="J1062" s="45"/>
      <c r="K1062" s="66"/>
      <c r="L1062" s="66"/>
    </row>
    <row r="1063" spans="1:12" x14ac:dyDescent="0.2">
      <c r="A1063" s="41"/>
      <c r="B1063" s="2"/>
      <c r="E1063" s="279"/>
      <c r="F1063" s="280"/>
      <c r="G1063" s="45"/>
      <c r="H1063" s="45"/>
      <c r="I1063" s="278"/>
      <c r="J1063" s="45"/>
      <c r="K1063" s="66"/>
      <c r="L1063" s="66"/>
    </row>
    <row r="1064" spans="1:12" x14ac:dyDescent="0.2">
      <c r="A1064" s="41"/>
      <c r="B1064" s="2"/>
      <c r="E1064" s="279"/>
      <c r="F1064" s="280"/>
      <c r="G1064" s="45"/>
      <c r="H1064" s="45"/>
      <c r="I1064" s="278"/>
      <c r="J1064" s="45"/>
      <c r="K1064" s="66"/>
      <c r="L1064" s="66"/>
    </row>
    <row r="1065" spans="1:12" x14ac:dyDescent="0.2">
      <c r="A1065" s="41"/>
      <c r="B1065" s="2"/>
      <c r="E1065" s="279"/>
      <c r="F1065" s="280"/>
      <c r="G1065" s="45"/>
      <c r="H1065" s="45"/>
      <c r="I1065" s="278"/>
      <c r="J1065" s="45"/>
      <c r="K1065" s="66"/>
      <c r="L1065" s="66"/>
    </row>
    <row r="1066" spans="1:12" x14ac:dyDescent="0.2">
      <c r="A1066" s="41"/>
      <c r="B1066" s="2"/>
      <c r="E1066" s="279"/>
      <c r="F1066" s="280"/>
      <c r="G1066" s="45"/>
      <c r="H1066" s="45"/>
      <c r="I1066" s="278"/>
      <c r="J1066" s="45"/>
      <c r="K1066" s="66"/>
      <c r="L1066" s="66"/>
    </row>
    <row r="1067" spans="1:12" x14ac:dyDescent="0.2">
      <c r="A1067" s="41"/>
      <c r="B1067" s="2"/>
      <c r="E1067" s="279"/>
      <c r="F1067" s="280"/>
      <c r="G1067" s="45"/>
      <c r="H1067" s="45"/>
      <c r="I1067" s="278"/>
      <c r="J1067" s="45"/>
      <c r="K1067" s="66"/>
      <c r="L1067" s="66"/>
    </row>
    <row r="1068" spans="1:12" x14ac:dyDescent="0.2">
      <c r="A1068" s="41"/>
      <c r="B1068" s="2"/>
      <c r="E1068" s="279"/>
      <c r="F1068" s="280"/>
      <c r="G1068" s="45"/>
      <c r="H1068" s="45"/>
      <c r="I1068" s="278"/>
      <c r="J1068" s="45"/>
      <c r="K1068" s="66"/>
      <c r="L1068" s="66"/>
    </row>
    <row r="1069" spans="1:12" x14ac:dyDescent="0.2">
      <c r="A1069" s="41"/>
      <c r="B1069" s="2"/>
      <c r="E1069" s="279"/>
      <c r="F1069" s="280"/>
      <c r="G1069" s="45"/>
      <c r="H1069" s="45"/>
      <c r="I1069" s="278"/>
      <c r="J1069" s="45"/>
      <c r="K1069" s="66"/>
      <c r="L1069" s="66"/>
    </row>
    <row r="1070" spans="1:12" x14ac:dyDescent="0.2">
      <c r="A1070" s="41"/>
      <c r="B1070" s="2"/>
      <c r="E1070" s="279"/>
      <c r="F1070" s="280"/>
      <c r="G1070" s="45"/>
      <c r="H1070" s="45"/>
      <c r="I1070" s="278"/>
      <c r="J1070" s="45"/>
      <c r="K1070" s="66"/>
      <c r="L1070" s="66"/>
    </row>
    <row r="1071" spans="1:12" x14ac:dyDescent="0.2">
      <c r="A1071" s="41"/>
      <c r="B1071" s="2"/>
      <c r="E1071" s="279"/>
      <c r="F1071" s="280"/>
      <c r="G1071" s="45"/>
      <c r="H1071" s="45"/>
      <c r="I1071" s="278"/>
      <c r="J1071" s="45"/>
      <c r="K1071" s="66"/>
      <c r="L1071" s="66"/>
    </row>
    <row r="1072" spans="1:12" x14ac:dyDescent="0.2">
      <c r="A1072" s="41"/>
      <c r="B1072" s="2"/>
      <c r="E1072" s="279"/>
      <c r="F1072" s="280"/>
      <c r="G1072" s="45"/>
      <c r="H1072" s="45"/>
      <c r="I1072" s="278"/>
      <c r="J1072" s="45"/>
      <c r="K1072" s="66"/>
      <c r="L1072" s="66"/>
    </row>
    <row r="1073" spans="1:12" x14ac:dyDescent="0.2">
      <c r="A1073" s="41"/>
      <c r="B1073" s="2"/>
      <c r="E1073" s="279"/>
      <c r="F1073" s="280"/>
      <c r="G1073" s="45"/>
      <c r="H1073" s="45"/>
      <c r="I1073" s="278"/>
      <c r="J1073" s="45"/>
      <c r="K1073" s="66"/>
      <c r="L1073" s="66"/>
    </row>
    <row r="1074" spans="1:12" x14ac:dyDescent="0.2">
      <c r="A1074" s="41"/>
      <c r="B1074" s="2"/>
      <c r="E1074" s="279"/>
      <c r="F1074" s="280"/>
      <c r="G1074" s="45"/>
      <c r="H1074" s="45"/>
      <c r="I1074" s="278"/>
      <c r="J1074" s="45"/>
      <c r="K1074" s="66"/>
      <c r="L1074" s="66"/>
    </row>
    <row r="1075" spans="1:12" x14ac:dyDescent="0.2">
      <c r="A1075" s="41"/>
      <c r="B1075" s="2"/>
      <c r="E1075" s="279"/>
      <c r="F1075" s="280"/>
      <c r="G1075" s="45"/>
      <c r="H1075" s="45"/>
      <c r="I1075" s="278"/>
      <c r="J1075" s="45"/>
      <c r="K1075" s="66"/>
      <c r="L1075" s="66"/>
    </row>
    <row r="1076" spans="1:12" x14ac:dyDescent="0.2">
      <c r="A1076" s="41"/>
      <c r="B1076" s="2"/>
      <c r="E1076" s="279"/>
      <c r="F1076" s="280"/>
      <c r="G1076" s="45"/>
      <c r="H1076" s="45"/>
      <c r="I1076" s="278"/>
      <c r="J1076" s="45"/>
      <c r="K1076" s="66"/>
      <c r="L1076" s="66"/>
    </row>
    <row r="1077" spans="1:12" x14ac:dyDescent="0.2">
      <c r="A1077" s="41"/>
      <c r="B1077" s="2"/>
      <c r="E1077" s="279"/>
      <c r="F1077" s="280"/>
      <c r="G1077" s="45"/>
      <c r="H1077" s="45"/>
      <c r="I1077" s="278"/>
      <c r="J1077" s="45"/>
      <c r="K1077" s="66"/>
      <c r="L1077" s="66"/>
    </row>
    <row r="1078" spans="1:12" x14ac:dyDescent="0.2">
      <c r="A1078" s="41"/>
      <c r="B1078" s="2"/>
      <c r="E1078" s="279"/>
      <c r="F1078" s="280"/>
      <c r="G1078" s="45"/>
      <c r="H1078" s="45"/>
      <c r="I1078" s="278"/>
      <c r="J1078" s="45"/>
      <c r="K1078" s="66"/>
      <c r="L1078" s="66"/>
    </row>
    <row r="1079" spans="1:12" x14ac:dyDescent="0.2">
      <c r="A1079" s="41"/>
      <c r="B1079" s="2"/>
      <c r="E1079" s="279"/>
      <c r="F1079" s="280"/>
      <c r="G1079" s="45"/>
      <c r="H1079" s="45"/>
      <c r="I1079" s="278"/>
      <c r="J1079" s="45"/>
      <c r="K1079" s="66"/>
      <c r="L1079" s="66"/>
    </row>
    <row r="1080" spans="1:12" x14ac:dyDescent="0.2">
      <c r="A1080" s="41"/>
      <c r="B1080" s="2"/>
      <c r="E1080" s="279"/>
      <c r="F1080" s="280"/>
      <c r="G1080" s="45"/>
      <c r="H1080" s="45"/>
      <c r="I1080" s="278"/>
      <c r="J1080" s="45"/>
      <c r="K1080" s="66"/>
      <c r="L1080" s="66"/>
    </row>
    <row r="1081" spans="1:12" x14ac:dyDescent="0.2">
      <c r="A1081" s="41"/>
      <c r="B1081" s="2"/>
      <c r="E1081" s="279"/>
      <c r="F1081" s="280"/>
      <c r="G1081" s="45"/>
      <c r="H1081" s="45"/>
      <c r="I1081" s="278"/>
      <c r="J1081" s="45"/>
      <c r="K1081" s="66"/>
      <c r="L1081" s="66"/>
    </row>
    <row r="1082" spans="1:12" x14ac:dyDescent="0.2">
      <c r="A1082" s="41"/>
      <c r="B1082" s="2"/>
      <c r="E1082" s="279"/>
      <c r="F1082" s="280"/>
      <c r="G1082" s="45"/>
      <c r="H1082" s="45"/>
      <c r="I1082" s="278"/>
      <c r="J1082" s="45"/>
      <c r="K1082" s="66"/>
      <c r="L1082" s="66"/>
    </row>
    <row r="1083" spans="1:12" x14ac:dyDescent="0.2">
      <c r="A1083" s="41"/>
      <c r="B1083" s="2"/>
      <c r="E1083" s="279"/>
      <c r="F1083" s="280"/>
      <c r="G1083" s="45"/>
      <c r="H1083" s="45"/>
      <c r="I1083" s="278"/>
      <c r="J1083" s="45"/>
      <c r="K1083" s="66"/>
      <c r="L1083" s="66"/>
    </row>
    <row r="1084" spans="1:12" x14ac:dyDescent="0.2">
      <c r="A1084" s="41"/>
      <c r="B1084" s="2"/>
      <c r="E1084" s="279"/>
      <c r="F1084" s="280"/>
      <c r="G1084" s="45"/>
      <c r="H1084" s="45"/>
      <c r="I1084" s="278"/>
      <c r="J1084" s="45"/>
      <c r="K1084" s="66"/>
      <c r="L1084" s="66"/>
    </row>
    <row r="1085" spans="1:12" x14ac:dyDescent="0.2">
      <c r="A1085" s="41"/>
      <c r="B1085" s="2"/>
      <c r="E1085" s="279"/>
      <c r="F1085" s="280"/>
      <c r="G1085" s="45"/>
      <c r="H1085" s="45"/>
      <c r="I1085" s="278"/>
      <c r="J1085" s="45"/>
      <c r="K1085" s="66"/>
      <c r="L1085" s="66"/>
    </row>
    <row r="1086" spans="1:12" x14ac:dyDescent="0.2">
      <c r="A1086" s="41"/>
      <c r="B1086" s="2"/>
      <c r="E1086" s="279"/>
      <c r="F1086" s="280"/>
      <c r="G1086" s="45"/>
      <c r="H1086" s="45"/>
      <c r="I1086" s="278"/>
      <c r="J1086" s="45"/>
      <c r="K1086" s="66"/>
      <c r="L1086" s="66"/>
    </row>
    <row r="1087" spans="1:12" x14ac:dyDescent="0.2">
      <c r="A1087" s="41"/>
      <c r="B1087" s="2"/>
      <c r="E1087" s="279"/>
      <c r="F1087" s="280"/>
      <c r="G1087" s="45"/>
      <c r="H1087" s="45"/>
      <c r="I1087" s="278"/>
      <c r="J1087" s="45"/>
      <c r="K1087" s="66"/>
      <c r="L1087" s="66"/>
    </row>
    <row r="1088" spans="1:12" x14ac:dyDescent="0.2">
      <c r="A1088" s="41"/>
      <c r="B1088" s="2"/>
      <c r="E1088" s="279"/>
      <c r="F1088" s="280"/>
      <c r="G1088" s="45"/>
      <c r="H1088" s="45"/>
      <c r="I1088" s="278"/>
      <c r="J1088" s="45"/>
      <c r="K1088" s="66"/>
      <c r="L1088" s="66"/>
    </row>
    <row r="1089" spans="1:12" x14ac:dyDescent="0.2">
      <c r="A1089" s="41"/>
      <c r="B1089" s="2"/>
      <c r="E1089" s="279"/>
      <c r="F1089" s="280"/>
      <c r="G1089" s="45"/>
      <c r="H1089" s="45"/>
      <c r="I1089" s="278"/>
      <c r="J1089" s="45"/>
      <c r="K1089" s="66"/>
      <c r="L1089" s="66"/>
    </row>
    <row r="1090" spans="1:12" x14ac:dyDescent="0.2">
      <c r="A1090" s="41"/>
      <c r="B1090" s="2"/>
      <c r="E1090" s="279"/>
      <c r="F1090" s="280"/>
      <c r="G1090" s="45"/>
      <c r="H1090" s="45"/>
      <c r="I1090" s="278"/>
      <c r="J1090" s="45"/>
      <c r="K1090" s="66"/>
      <c r="L1090" s="66"/>
    </row>
    <row r="1091" spans="1:12" x14ac:dyDescent="0.2">
      <c r="A1091" s="41"/>
      <c r="B1091" s="2"/>
      <c r="E1091" s="279"/>
      <c r="F1091" s="280"/>
      <c r="G1091" s="45"/>
      <c r="H1091" s="45"/>
      <c r="I1091" s="278"/>
      <c r="J1091" s="45"/>
      <c r="K1091" s="66"/>
      <c r="L1091" s="66"/>
    </row>
    <row r="1092" spans="1:12" x14ac:dyDescent="0.2">
      <c r="A1092" s="41"/>
      <c r="B1092" s="2"/>
      <c r="E1092" s="279"/>
      <c r="F1092" s="280"/>
      <c r="G1092" s="45"/>
      <c r="H1092" s="45"/>
      <c r="I1092" s="278"/>
      <c r="J1092" s="45"/>
      <c r="K1092" s="66"/>
      <c r="L1092" s="66"/>
    </row>
    <row r="1093" spans="1:12" x14ac:dyDescent="0.2">
      <c r="A1093" s="41"/>
      <c r="B1093" s="2"/>
      <c r="E1093" s="279"/>
      <c r="F1093" s="280"/>
      <c r="G1093" s="45"/>
      <c r="H1093" s="45"/>
      <c r="I1093" s="278"/>
      <c r="J1093" s="45"/>
      <c r="K1093" s="66"/>
      <c r="L1093" s="66"/>
    </row>
    <row r="1094" spans="1:12" x14ac:dyDescent="0.2">
      <c r="A1094" s="41"/>
      <c r="B1094" s="2"/>
      <c r="E1094" s="279"/>
      <c r="F1094" s="280"/>
      <c r="G1094" s="45"/>
      <c r="H1094" s="45"/>
      <c r="I1094" s="278"/>
      <c r="J1094" s="45"/>
      <c r="K1094" s="66"/>
      <c r="L1094" s="66"/>
    </row>
    <row r="1095" spans="1:12" x14ac:dyDescent="0.2">
      <c r="A1095" s="41"/>
      <c r="B1095" s="2"/>
      <c r="E1095" s="279"/>
      <c r="F1095" s="280"/>
      <c r="G1095" s="45"/>
      <c r="H1095" s="45"/>
      <c r="I1095" s="278"/>
      <c r="J1095" s="45"/>
      <c r="K1095" s="66"/>
      <c r="L1095" s="66"/>
    </row>
    <row r="1096" spans="1:12" x14ac:dyDescent="0.2">
      <c r="A1096" s="41"/>
      <c r="B1096" s="2"/>
      <c r="E1096" s="279"/>
      <c r="F1096" s="280"/>
      <c r="G1096" s="45"/>
      <c r="H1096" s="45"/>
      <c r="I1096" s="278"/>
      <c r="J1096" s="45"/>
      <c r="K1096" s="66"/>
      <c r="L1096" s="66"/>
    </row>
    <row r="1097" spans="1:12" x14ac:dyDescent="0.2">
      <c r="A1097" s="41"/>
      <c r="B1097" s="2"/>
      <c r="E1097" s="279"/>
      <c r="F1097" s="280"/>
      <c r="G1097" s="45"/>
      <c r="H1097" s="45"/>
      <c r="I1097" s="278"/>
      <c r="J1097" s="45"/>
      <c r="K1097" s="66"/>
      <c r="L1097" s="66"/>
    </row>
    <row r="1098" spans="1:12" x14ac:dyDescent="0.2">
      <c r="A1098" s="41"/>
      <c r="B1098" s="2"/>
      <c r="E1098" s="279"/>
      <c r="F1098" s="280"/>
      <c r="G1098" s="45"/>
      <c r="H1098" s="45"/>
      <c r="I1098" s="278"/>
      <c r="J1098" s="45"/>
      <c r="K1098" s="66"/>
      <c r="L1098" s="66"/>
    </row>
    <row r="1099" spans="1:12" x14ac:dyDescent="0.2">
      <c r="A1099" s="41"/>
      <c r="B1099" s="2"/>
      <c r="E1099" s="279"/>
      <c r="F1099" s="280"/>
      <c r="G1099" s="45"/>
      <c r="H1099" s="45"/>
      <c r="I1099" s="278"/>
      <c r="J1099" s="45"/>
      <c r="K1099" s="66"/>
      <c r="L1099" s="66"/>
    </row>
    <row r="1100" spans="1:12" x14ac:dyDescent="0.2">
      <c r="A1100" s="41"/>
      <c r="B1100" s="2"/>
      <c r="E1100" s="279"/>
      <c r="F1100" s="280"/>
      <c r="G1100" s="45"/>
      <c r="H1100" s="45"/>
      <c r="I1100" s="278"/>
      <c r="J1100" s="45"/>
      <c r="K1100" s="66"/>
      <c r="L1100" s="66"/>
    </row>
    <row r="1101" spans="1:12" x14ac:dyDescent="0.2">
      <c r="A1101" s="41"/>
      <c r="B1101" s="2"/>
      <c r="E1101" s="279"/>
      <c r="F1101" s="280"/>
      <c r="G1101" s="45"/>
      <c r="H1101" s="45"/>
      <c r="I1101" s="278"/>
      <c r="J1101" s="45"/>
      <c r="K1101" s="66"/>
      <c r="L1101" s="66"/>
    </row>
    <row r="1102" spans="1:12" x14ac:dyDescent="0.2">
      <c r="A1102" s="41"/>
      <c r="B1102" s="2"/>
      <c r="E1102" s="279"/>
      <c r="F1102" s="280"/>
      <c r="G1102" s="45"/>
      <c r="H1102" s="45"/>
      <c r="I1102" s="278"/>
      <c r="J1102" s="45"/>
      <c r="K1102" s="66"/>
      <c r="L1102" s="66"/>
    </row>
    <row r="1103" spans="1:12" x14ac:dyDescent="0.2">
      <c r="A1103" s="41"/>
      <c r="B1103" s="2"/>
      <c r="E1103" s="279"/>
      <c r="F1103" s="280"/>
      <c r="G1103" s="45"/>
      <c r="H1103" s="45"/>
      <c r="I1103" s="278"/>
      <c r="J1103" s="45"/>
      <c r="K1103" s="66"/>
      <c r="L1103" s="66"/>
    </row>
    <row r="1104" spans="1:12" x14ac:dyDescent="0.2">
      <c r="A1104" s="41"/>
      <c r="B1104" s="2"/>
      <c r="E1104" s="279"/>
      <c r="F1104" s="280"/>
      <c r="G1104" s="45"/>
      <c r="H1104" s="45"/>
      <c r="I1104" s="278"/>
      <c r="J1104" s="45"/>
      <c r="K1104" s="66"/>
      <c r="L1104" s="66"/>
    </row>
    <row r="1105" spans="1:12" x14ac:dyDescent="0.2">
      <c r="A1105" s="41"/>
      <c r="B1105" s="2"/>
      <c r="E1105" s="279"/>
      <c r="F1105" s="280"/>
      <c r="G1105" s="45"/>
      <c r="H1105" s="45"/>
      <c r="I1105" s="278"/>
      <c r="J1105" s="45"/>
      <c r="K1105" s="66"/>
      <c r="L1105" s="66"/>
    </row>
    <row r="1106" spans="1:12" x14ac:dyDescent="0.2">
      <c r="A1106" s="41"/>
      <c r="B1106" s="2"/>
      <c r="E1106" s="279"/>
      <c r="F1106" s="280"/>
      <c r="G1106" s="45"/>
      <c r="H1106" s="45"/>
      <c r="I1106" s="278"/>
      <c r="J1106" s="45"/>
      <c r="K1106" s="66"/>
      <c r="L1106" s="66"/>
    </row>
    <row r="1107" spans="1:12" x14ac:dyDescent="0.2">
      <c r="A1107" s="41"/>
      <c r="B1107" s="2"/>
      <c r="E1107" s="279"/>
      <c r="F1107" s="280"/>
      <c r="G1107" s="45"/>
      <c r="H1107" s="45"/>
      <c r="I1107" s="278"/>
      <c r="J1107" s="45"/>
      <c r="K1107" s="66"/>
      <c r="L1107" s="66"/>
    </row>
    <row r="1108" spans="1:12" x14ac:dyDescent="0.2">
      <c r="A1108" s="41"/>
      <c r="B1108" s="2"/>
      <c r="E1108" s="279"/>
      <c r="F1108" s="280"/>
      <c r="G1108" s="45"/>
      <c r="H1108" s="45"/>
      <c r="I1108" s="278"/>
      <c r="J1108" s="45"/>
      <c r="K1108" s="66"/>
      <c r="L1108" s="66"/>
    </row>
    <row r="1109" spans="1:12" x14ac:dyDescent="0.2">
      <c r="A1109" s="41"/>
      <c r="B1109" s="2"/>
      <c r="E1109" s="279"/>
      <c r="F1109" s="280"/>
      <c r="G1109" s="45"/>
      <c r="H1109" s="45"/>
      <c r="I1109" s="278"/>
      <c r="J1109" s="45"/>
      <c r="K1109" s="66"/>
      <c r="L1109" s="66"/>
    </row>
    <row r="1110" spans="1:12" x14ac:dyDescent="0.2">
      <c r="A1110" s="41"/>
      <c r="B1110" s="2"/>
      <c r="E1110" s="279"/>
      <c r="F1110" s="280"/>
      <c r="G1110" s="45"/>
      <c r="H1110" s="45"/>
      <c r="I1110" s="278"/>
      <c r="J1110" s="45"/>
      <c r="K1110" s="66"/>
      <c r="L1110" s="66"/>
    </row>
    <row r="1111" spans="1:12" x14ac:dyDescent="0.2">
      <c r="A1111" s="41"/>
      <c r="B1111" s="2"/>
      <c r="E1111" s="279"/>
      <c r="F1111" s="280"/>
      <c r="G1111" s="45"/>
      <c r="H1111" s="45"/>
      <c r="I1111" s="278"/>
      <c r="J1111" s="45"/>
      <c r="K1111" s="66"/>
      <c r="L1111" s="66"/>
    </row>
    <row r="1112" spans="1:12" x14ac:dyDescent="0.2">
      <c r="A1112" s="41"/>
      <c r="B1112" s="2"/>
      <c r="E1112" s="279"/>
      <c r="F1112" s="280"/>
      <c r="G1112" s="45"/>
      <c r="H1112" s="45"/>
      <c r="I1112" s="278"/>
      <c r="J1112" s="45"/>
      <c r="K1112" s="66"/>
      <c r="L1112" s="66"/>
    </row>
    <row r="1113" spans="1:12" x14ac:dyDescent="0.2">
      <c r="A1113" s="41"/>
      <c r="B1113" s="2"/>
      <c r="E1113" s="279"/>
      <c r="F1113" s="280"/>
      <c r="G1113" s="45"/>
      <c r="H1113" s="45"/>
      <c r="I1113" s="278"/>
      <c r="J1113" s="45"/>
      <c r="K1113" s="66"/>
      <c r="L1113" s="66"/>
    </row>
    <row r="1114" spans="1:12" x14ac:dyDescent="0.2">
      <c r="A1114" s="41"/>
      <c r="B1114" s="2"/>
      <c r="E1114" s="279"/>
      <c r="F1114" s="280"/>
      <c r="G1114" s="45"/>
      <c r="H1114" s="45"/>
      <c r="I1114" s="278"/>
      <c r="J1114" s="45"/>
      <c r="K1114" s="66"/>
      <c r="L1114" s="66"/>
    </row>
    <row r="1115" spans="1:12" x14ac:dyDescent="0.2">
      <c r="A1115" s="41"/>
      <c r="B1115" s="2"/>
      <c r="E1115" s="279"/>
      <c r="F1115" s="280"/>
      <c r="G1115" s="45"/>
      <c r="H1115" s="45"/>
      <c r="I1115" s="278"/>
      <c r="J1115" s="45"/>
      <c r="K1115" s="66"/>
      <c r="L1115" s="66"/>
    </row>
    <row r="1116" spans="1:12" x14ac:dyDescent="0.2">
      <c r="A1116" s="41"/>
      <c r="B1116" s="2"/>
      <c r="E1116" s="279"/>
      <c r="F1116" s="280"/>
      <c r="G1116" s="45"/>
      <c r="H1116" s="45"/>
      <c r="I1116" s="278"/>
      <c r="J1116" s="45"/>
      <c r="K1116" s="66"/>
      <c r="L1116" s="66"/>
    </row>
    <row r="1117" spans="1:12" x14ac:dyDescent="0.2">
      <c r="A1117" s="41"/>
      <c r="B1117" s="2"/>
      <c r="E1117" s="279"/>
      <c r="F1117" s="280"/>
      <c r="G1117" s="45"/>
      <c r="H1117" s="45"/>
      <c r="I1117" s="278"/>
      <c r="J1117" s="45"/>
      <c r="K1117" s="66"/>
      <c r="L1117" s="66"/>
    </row>
    <row r="1118" spans="1:12" x14ac:dyDescent="0.2">
      <c r="A1118" s="41"/>
      <c r="B1118" s="2"/>
      <c r="E1118" s="279"/>
      <c r="F1118" s="280"/>
      <c r="G1118" s="45"/>
      <c r="H1118" s="45"/>
      <c r="I1118" s="278"/>
      <c r="J1118" s="45"/>
      <c r="K1118" s="66"/>
      <c r="L1118" s="66"/>
    </row>
    <row r="1119" spans="1:12" x14ac:dyDescent="0.2">
      <c r="A1119" s="41"/>
      <c r="B1119" s="2"/>
      <c r="E1119" s="279"/>
      <c r="F1119" s="280"/>
      <c r="G1119" s="45"/>
      <c r="H1119" s="45"/>
      <c r="I1119" s="278"/>
      <c r="J1119" s="45"/>
      <c r="K1119" s="66"/>
      <c r="L1119" s="66"/>
    </row>
    <row r="1120" spans="1:12" x14ac:dyDescent="0.2">
      <c r="A1120" s="41"/>
      <c r="B1120" s="2"/>
      <c r="E1120" s="279"/>
      <c r="F1120" s="280"/>
      <c r="G1120" s="45"/>
      <c r="H1120" s="45"/>
      <c r="I1120" s="278"/>
      <c r="J1120" s="45"/>
      <c r="K1120" s="66"/>
      <c r="L1120" s="66"/>
    </row>
    <row r="1121" spans="1:12" x14ac:dyDescent="0.2">
      <c r="A1121" s="41"/>
      <c r="B1121" s="2"/>
      <c r="E1121" s="279"/>
      <c r="F1121" s="280"/>
      <c r="G1121" s="45"/>
      <c r="H1121" s="45"/>
      <c r="I1121" s="278"/>
      <c r="J1121" s="45"/>
      <c r="K1121" s="66"/>
      <c r="L1121" s="66"/>
    </row>
    <row r="1122" spans="1:12" x14ac:dyDescent="0.2">
      <c r="A1122" s="41"/>
      <c r="B1122" s="2"/>
      <c r="E1122" s="279"/>
      <c r="F1122" s="280"/>
      <c r="G1122" s="45"/>
      <c r="H1122" s="45"/>
      <c r="I1122" s="278"/>
      <c r="J1122" s="45"/>
      <c r="K1122" s="66"/>
      <c r="L1122" s="66"/>
    </row>
    <row r="1123" spans="1:12" x14ac:dyDescent="0.2">
      <c r="A1123" s="41"/>
      <c r="B1123" s="2"/>
      <c r="E1123" s="279"/>
      <c r="F1123" s="280"/>
      <c r="G1123" s="45"/>
      <c r="H1123" s="45"/>
      <c r="I1123" s="278"/>
      <c r="J1123" s="45"/>
      <c r="K1123" s="66"/>
      <c r="L1123" s="66"/>
    </row>
    <row r="1124" spans="1:12" x14ac:dyDescent="0.2">
      <c r="A1124" s="41"/>
      <c r="B1124" s="2"/>
      <c r="E1124" s="279"/>
      <c r="F1124" s="280"/>
      <c r="G1124" s="45"/>
      <c r="H1124" s="45"/>
      <c r="I1124" s="278"/>
      <c r="J1124" s="45"/>
      <c r="K1124" s="66"/>
      <c r="L1124" s="66"/>
    </row>
    <row r="1125" spans="1:12" x14ac:dyDescent="0.2">
      <c r="A1125" s="41"/>
      <c r="B1125" s="2"/>
      <c r="E1125" s="279"/>
      <c r="F1125" s="280"/>
      <c r="G1125" s="45"/>
      <c r="H1125" s="45"/>
      <c r="I1125" s="278"/>
      <c r="J1125" s="45"/>
      <c r="K1125" s="66"/>
      <c r="L1125" s="66"/>
    </row>
    <row r="1126" spans="1:12" x14ac:dyDescent="0.2">
      <c r="A1126" s="41"/>
      <c r="B1126" s="2"/>
      <c r="E1126" s="279"/>
      <c r="F1126" s="280"/>
      <c r="G1126" s="45"/>
      <c r="H1126" s="45"/>
      <c r="I1126" s="278"/>
      <c r="J1126" s="45"/>
      <c r="K1126" s="66"/>
      <c r="L1126" s="66"/>
    </row>
    <row r="1127" spans="1:12" x14ac:dyDescent="0.2">
      <c r="A1127" s="41"/>
      <c r="B1127" s="2"/>
      <c r="E1127" s="279"/>
      <c r="F1127" s="280"/>
      <c r="G1127" s="45"/>
      <c r="H1127" s="45"/>
      <c r="I1127" s="278"/>
      <c r="J1127" s="45"/>
      <c r="K1127" s="66"/>
      <c r="L1127" s="66"/>
    </row>
    <row r="1128" spans="1:12" x14ac:dyDescent="0.2">
      <c r="A1128" s="41"/>
      <c r="B1128" s="2"/>
      <c r="E1128" s="279"/>
      <c r="F1128" s="280"/>
      <c r="G1128" s="45"/>
      <c r="H1128" s="45"/>
      <c r="I1128" s="278"/>
      <c r="J1128" s="45"/>
      <c r="K1128" s="66"/>
      <c r="L1128" s="66"/>
    </row>
    <row r="1129" spans="1:12" x14ac:dyDescent="0.2">
      <c r="A1129" s="41"/>
      <c r="B1129" s="2"/>
      <c r="E1129" s="279"/>
      <c r="F1129" s="280"/>
      <c r="G1129" s="45"/>
      <c r="H1129" s="45"/>
      <c r="I1129" s="278"/>
      <c r="J1129" s="45"/>
      <c r="K1129" s="66"/>
      <c r="L1129" s="66"/>
    </row>
    <row r="1130" spans="1:12" x14ac:dyDescent="0.2">
      <c r="A1130" s="41"/>
      <c r="B1130" s="2"/>
      <c r="E1130" s="279"/>
      <c r="F1130" s="280"/>
      <c r="G1130" s="45"/>
      <c r="H1130" s="45"/>
      <c r="I1130" s="278"/>
      <c r="J1130" s="45"/>
      <c r="K1130" s="66"/>
      <c r="L1130" s="66"/>
    </row>
    <row r="1131" spans="1:12" x14ac:dyDescent="0.2">
      <c r="A1131" s="41"/>
      <c r="B1131" s="2"/>
      <c r="E1131" s="279"/>
      <c r="F1131" s="280"/>
      <c r="G1131" s="45"/>
      <c r="H1131" s="45"/>
      <c r="I1131" s="278"/>
      <c r="J1131" s="45"/>
      <c r="K1131" s="66"/>
      <c r="L1131" s="66"/>
    </row>
    <row r="1132" spans="1:12" x14ac:dyDescent="0.2">
      <c r="A1132" s="41"/>
      <c r="B1132" s="2"/>
      <c r="E1132" s="279"/>
      <c r="F1132" s="280"/>
      <c r="G1132" s="45"/>
      <c r="H1132" s="45"/>
      <c r="I1132" s="278"/>
      <c r="J1132" s="45"/>
      <c r="K1132" s="66"/>
      <c r="L1132" s="66"/>
    </row>
    <row r="1133" spans="1:12" x14ac:dyDescent="0.2">
      <c r="A1133" s="41"/>
      <c r="B1133" s="2"/>
      <c r="E1133" s="279"/>
      <c r="F1133" s="280"/>
      <c r="G1133" s="45"/>
      <c r="H1133" s="45"/>
      <c r="I1133" s="278"/>
      <c r="J1133" s="45"/>
      <c r="K1133" s="66"/>
      <c r="L1133" s="66"/>
    </row>
    <row r="1134" spans="1:12" x14ac:dyDescent="0.2">
      <c r="A1134" s="41"/>
      <c r="B1134" s="2"/>
      <c r="E1134" s="279"/>
      <c r="F1134" s="280"/>
      <c r="G1134" s="45"/>
      <c r="H1134" s="45"/>
      <c r="I1134" s="278"/>
      <c r="J1134" s="45"/>
      <c r="K1134" s="66"/>
      <c r="L1134" s="66"/>
    </row>
    <row r="1135" spans="1:12" x14ac:dyDescent="0.2">
      <c r="A1135" s="41"/>
      <c r="B1135" s="2"/>
      <c r="E1135" s="279"/>
      <c r="F1135" s="280"/>
      <c r="G1135" s="45"/>
      <c r="H1135" s="45"/>
      <c r="I1135" s="278"/>
      <c r="J1135" s="45"/>
      <c r="K1135" s="66"/>
      <c r="L1135" s="66"/>
    </row>
    <row r="1136" spans="1:12" x14ac:dyDescent="0.2">
      <c r="A1136" s="41"/>
      <c r="B1136" s="2"/>
      <c r="E1136" s="279"/>
      <c r="F1136" s="280"/>
      <c r="G1136" s="45"/>
      <c r="H1136" s="45"/>
      <c r="I1136" s="278"/>
      <c r="J1136" s="45"/>
      <c r="K1136" s="66"/>
      <c r="L1136" s="66"/>
    </row>
    <row r="1137" spans="1:12" x14ac:dyDescent="0.2">
      <c r="A1137" s="41"/>
      <c r="B1137" s="2"/>
      <c r="E1137" s="279"/>
      <c r="F1137" s="280"/>
      <c r="G1137" s="45"/>
      <c r="H1137" s="45"/>
      <c r="I1137" s="278"/>
      <c r="J1137" s="45"/>
      <c r="K1137" s="66"/>
      <c r="L1137" s="66"/>
    </row>
    <row r="1138" spans="1:12" x14ac:dyDescent="0.2">
      <c r="A1138" s="41"/>
      <c r="B1138" s="2"/>
      <c r="E1138" s="279"/>
      <c r="F1138" s="280"/>
      <c r="G1138" s="45"/>
      <c r="H1138" s="45"/>
      <c r="I1138" s="278"/>
      <c r="J1138" s="45"/>
      <c r="K1138" s="66"/>
      <c r="L1138" s="66"/>
    </row>
    <row r="1139" spans="1:12" x14ac:dyDescent="0.2">
      <c r="A1139" s="41"/>
      <c r="B1139" s="2"/>
      <c r="E1139" s="279"/>
      <c r="F1139" s="280"/>
      <c r="G1139" s="45"/>
      <c r="H1139" s="45"/>
      <c r="I1139" s="278"/>
      <c r="J1139" s="45"/>
      <c r="K1139" s="66"/>
      <c r="L1139" s="66"/>
    </row>
    <row r="1140" spans="1:12" x14ac:dyDescent="0.2">
      <c r="A1140" s="41"/>
      <c r="B1140" s="2"/>
      <c r="E1140" s="279"/>
      <c r="F1140" s="280"/>
      <c r="G1140" s="45"/>
      <c r="H1140" s="45"/>
      <c r="I1140" s="278"/>
      <c r="J1140" s="45"/>
      <c r="K1140" s="66"/>
      <c r="L1140" s="66"/>
    </row>
    <row r="1141" spans="1:12" x14ac:dyDescent="0.2">
      <c r="A1141" s="41"/>
      <c r="B1141" s="2"/>
      <c r="E1141" s="279"/>
      <c r="F1141" s="280"/>
      <c r="G1141" s="45"/>
      <c r="H1141" s="45"/>
      <c r="I1141" s="278"/>
      <c r="J1141" s="45"/>
      <c r="K1141" s="66"/>
      <c r="L1141" s="66"/>
    </row>
    <row r="1142" spans="1:12" x14ac:dyDescent="0.2">
      <c r="A1142" s="41"/>
      <c r="B1142" s="2"/>
      <c r="E1142" s="279"/>
      <c r="F1142" s="280"/>
      <c r="G1142" s="45"/>
      <c r="H1142" s="45"/>
      <c r="I1142" s="278"/>
      <c r="J1142" s="45"/>
      <c r="K1142" s="66"/>
      <c r="L1142" s="66"/>
    </row>
    <row r="1143" spans="1:12" x14ac:dyDescent="0.2">
      <c r="A1143" s="41"/>
      <c r="B1143" s="2"/>
      <c r="E1143" s="279"/>
      <c r="F1143" s="280"/>
      <c r="G1143" s="45"/>
      <c r="H1143" s="45"/>
      <c r="I1143" s="278"/>
      <c r="J1143" s="45"/>
      <c r="K1143" s="66"/>
      <c r="L1143" s="66"/>
    </row>
    <row r="1144" spans="1:12" x14ac:dyDescent="0.2">
      <c r="A1144" s="41"/>
      <c r="B1144" s="2"/>
      <c r="E1144" s="279"/>
      <c r="F1144" s="280"/>
      <c r="G1144" s="45"/>
      <c r="H1144" s="45"/>
      <c r="I1144" s="278"/>
      <c r="J1144" s="45"/>
      <c r="K1144" s="66"/>
      <c r="L1144" s="66"/>
    </row>
    <row r="1145" spans="1:12" x14ac:dyDescent="0.2">
      <c r="A1145" s="41"/>
      <c r="B1145" s="2"/>
      <c r="E1145" s="279"/>
      <c r="F1145" s="280"/>
      <c r="G1145" s="45"/>
      <c r="H1145" s="45"/>
      <c r="I1145" s="278"/>
      <c r="J1145" s="45"/>
      <c r="K1145" s="66"/>
      <c r="L1145" s="66"/>
    </row>
    <row r="1146" spans="1:12" x14ac:dyDescent="0.2">
      <c r="A1146" s="41"/>
      <c r="B1146" s="2"/>
      <c r="E1146" s="279"/>
      <c r="F1146" s="280"/>
      <c r="G1146" s="45"/>
      <c r="H1146" s="45"/>
      <c r="I1146" s="278"/>
      <c r="J1146" s="45"/>
      <c r="K1146" s="66"/>
      <c r="L1146" s="66"/>
    </row>
    <row r="1147" spans="1:12" x14ac:dyDescent="0.2">
      <c r="A1147" s="41"/>
      <c r="B1147" s="2"/>
      <c r="E1147" s="279"/>
      <c r="F1147" s="280"/>
      <c r="G1147" s="45"/>
      <c r="H1147" s="45"/>
      <c r="I1147" s="278"/>
      <c r="J1147" s="45"/>
      <c r="K1147" s="66"/>
      <c r="L1147" s="66"/>
    </row>
    <row r="1148" spans="1:12" x14ac:dyDescent="0.2">
      <c r="A1148" s="41"/>
      <c r="B1148" s="2"/>
      <c r="E1148" s="279"/>
      <c r="F1148" s="280"/>
      <c r="G1148" s="45"/>
      <c r="H1148" s="45"/>
      <c r="I1148" s="278"/>
      <c r="J1148" s="45"/>
      <c r="K1148" s="66"/>
      <c r="L1148" s="66"/>
    </row>
    <row r="1149" spans="1:12" x14ac:dyDescent="0.2">
      <c r="A1149" s="41"/>
      <c r="B1149" s="2"/>
      <c r="E1149" s="279"/>
      <c r="F1149" s="280"/>
      <c r="G1149" s="45"/>
      <c r="H1149" s="45"/>
      <c r="I1149" s="278"/>
      <c r="J1149" s="45"/>
      <c r="K1149" s="66"/>
      <c r="L1149" s="66"/>
    </row>
    <row r="1150" spans="1:12" x14ac:dyDescent="0.2">
      <c r="A1150" s="41"/>
      <c r="B1150" s="2"/>
      <c r="E1150" s="279"/>
      <c r="F1150" s="280"/>
      <c r="G1150" s="45"/>
      <c r="H1150" s="45"/>
      <c r="I1150" s="278"/>
      <c r="J1150" s="45"/>
      <c r="K1150" s="66"/>
      <c r="L1150" s="66"/>
    </row>
    <row r="1151" spans="1:12" x14ac:dyDescent="0.2">
      <c r="A1151" s="41"/>
      <c r="B1151" s="2"/>
      <c r="E1151" s="279"/>
      <c r="F1151" s="280"/>
      <c r="G1151" s="45"/>
      <c r="H1151" s="45"/>
      <c r="I1151" s="278"/>
      <c r="J1151" s="45"/>
      <c r="K1151" s="66"/>
      <c r="L1151" s="66"/>
    </row>
    <row r="1152" spans="1:12" x14ac:dyDescent="0.2">
      <c r="A1152" s="41"/>
      <c r="B1152" s="2"/>
      <c r="E1152" s="279"/>
      <c r="F1152" s="280"/>
      <c r="G1152" s="45"/>
      <c r="H1152" s="45"/>
      <c r="I1152" s="278"/>
      <c r="J1152" s="45"/>
      <c r="K1152" s="66"/>
      <c r="L1152" s="66"/>
    </row>
    <row r="1153" spans="1:12" x14ac:dyDescent="0.2">
      <c r="A1153" s="41"/>
      <c r="B1153" s="2"/>
      <c r="E1153" s="279"/>
      <c r="F1153" s="280"/>
      <c r="G1153" s="45"/>
      <c r="H1153" s="45"/>
      <c r="I1153" s="278"/>
      <c r="J1153" s="45"/>
      <c r="K1153" s="66"/>
      <c r="L1153" s="66"/>
    </row>
    <row r="1154" spans="1:12" x14ac:dyDescent="0.2">
      <c r="A1154" s="41"/>
      <c r="B1154" s="2"/>
      <c r="E1154" s="279"/>
      <c r="F1154" s="280"/>
      <c r="G1154" s="45"/>
      <c r="H1154" s="45"/>
      <c r="I1154" s="278"/>
      <c r="J1154" s="45"/>
      <c r="K1154" s="66"/>
      <c r="L1154" s="66"/>
    </row>
    <row r="1155" spans="1:12" x14ac:dyDescent="0.2">
      <c r="A1155" s="41"/>
      <c r="B1155" s="2"/>
      <c r="E1155" s="279"/>
      <c r="F1155" s="280"/>
      <c r="G1155" s="45"/>
      <c r="H1155" s="45"/>
      <c r="I1155" s="278"/>
      <c r="J1155" s="45"/>
      <c r="K1155" s="66"/>
      <c r="L1155" s="66"/>
    </row>
    <row r="1156" spans="1:12" x14ac:dyDescent="0.2">
      <c r="A1156" s="41"/>
      <c r="B1156" s="2"/>
      <c r="E1156" s="279"/>
      <c r="F1156" s="280"/>
      <c r="G1156" s="45"/>
      <c r="H1156" s="45"/>
      <c r="I1156" s="278"/>
      <c r="J1156" s="45"/>
      <c r="K1156" s="66"/>
      <c r="L1156" s="66"/>
    </row>
    <row r="1157" spans="1:12" x14ac:dyDescent="0.2">
      <c r="A1157" s="41"/>
      <c r="B1157" s="2"/>
      <c r="E1157" s="279"/>
      <c r="F1157" s="280"/>
      <c r="G1157" s="45"/>
      <c r="H1157" s="45"/>
      <c r="I1157" s="278"/>
      <c r="J1157" s="45"/>
      <c r="K1157" s="66"/>
      <c r="L1157" s="66"/>
    </row>
    <row r="1158" spans="1:12" x14ac:dyDescent="0.2">
      <c r="A1158" s="41"/>
      <c r="B1158" s="2"/>
      <c r="E1158" s="279"/>
      <c r="F1158" s="280"/>
      <c r="G1158" s="45"/>
      <c r="H1158" s="45"/>
      <c r="I1158" s="278"/>
      <c r="J1158" s="45"/>
      <c r="K1158" s="66"/>
      <c r="L1158" s="66"/>
    </row>
    <row r="1159" spans="1:12" x14ac:dyDescent="0.2">
      <c r="A1159" s="41"/>
      <c r="B1159" s="2"/>
      <c r="E1159" s="279"/>
      <c r="F1159" s="280"/>
      <c r="G1159" s="45"/>
      <c r="H1159" s="45"/>
      <c r="I1159" s="278"/>
      <c r="J1159" s="45"/>
      <c r="K1159" s="66"/>
      <c r="L1159" s="66"/>
    </row>
    <row r="1160" spans="1:12" x14ac:dyDescent="0.2">
      <c r="A1160" s="41"/>
      <c r="B1160" s="2"/>
      <c r="E1160" s="279"/>
      <c r="F1160" s="280"/>
      <c r="G1160" s="45"/>
      <c r="H1160" s="45"/>
      <c r="I1160" s="278"/>
      <c r="J1160" s="45"/>
      <c r="K1160" s="66"/>
      <c r="L1160" s="66"/>
    </row>
    <row r="1161" spans="1:12" x14ac:dyDescent="0.2">
      <c r="A1161" s="41"/>
      <c r="B1161" s="2"/>
      <c r="E1161" s="279"/>
      <c r="F1161" s="280"/>
      <c r="G1161" s="45"/>
      <c r="H1161" s="45"/>
      <c r="I1161" s="278"/>
      <c r="J1161" s="45"/>
      <c r="K1161" s="66"/>
      <c r="L1161" s="66"/>
    </row>
    <row r="1162" spans="1:12" x14ac:dyDescent="0.2">
      <c r="A1162" s="41"/>
      <c r="B1162" s="2"/>
      <c r="E1162" s="279"/>
      <c r="F1162" s="280"/>
      <c r="G1162" s="45"/>
      <c r="H1162" s="45"/>
      <c r="I1162" s="278"/>
      <c r="J1162" s="45"/>
      <c r="K1162" s="66"/>
      <c r="L1162" s="66"/>
    </row>
    <row r="1163" spans="1:12" x14ac:dyDescent="0.2">
      <c r="A1163" s="41"/>
      <c r="B1163" s="2"/>
      <c r="E1163" s="279"/>
      <c r="F1163" s="280"/>
      <c r="G1163" s="45"/>
      <c r="H1163" s="45"/>
      <c r="I1163" s="278"/>
      <c r="J1163" s="45"/>
      <c r="K1163" s="66"/>
      <c r="L1163" s="66"/>
    </row>
    <row r="1164" spans="1:12" x14ac:dyDescent="0.2">
      <c r="A1164" s="41"/>
      <c r="B1164" s="2"/>
      <c r="E1164" s="279"/>
      <c r="F1164" s="280"/>
      <c r="G1164" s="45"/>
      <c r="H1164" s="45"/>
      <c r="I1164" s="278"/>
      <c r="J1164" s="45"/>
      <c r="K1164" s="66"/>
      <c r="L1164" s="66"/>
    </row>
    <row r="1165" spans="1:12" x14ac:dyDescent="0.2">
      <c r="A1165" s="41"/>
      <c r="B1165" s="2"/>
      <c r="E1165" s="279"/>
      <c r="F1165" s="280"/>
      <c r="G1165" s="45"/>
      <c r="H1165" s="45"/>
      <c r="I1165" s="278"/>
      <c r="J1165" s="45"/>
      <c r="K1165" s="66"/>
      <c r="L1165" s="66"/>
    </row>
    <row r="1166" spans="1:12" x14ac:dyDescent="0.2">
      <c r="A1166" s="41"/>
      <c r="B1166" s="2"/>
      <c r="E1166" s="279"/>
      <c r="F1166" s="280"/>
      <c r="G1166" s="45"/>
      <c r="H1166" s="45"/>
      <c r="I1166" s="278"/>
      <c r="J1166" s="45"/>
      <c r="K1166" s="66"/>
      <c r="L1166" s="66"/>
    </row>
    <row r="1167" spans="1:12" x14ac:dyDescent="0.2">
      <c r="A1167" s="41"/>
      <c r="B1167" s="2"/>
      <c r="E1167" s="279"/>
      <c r="F1167" s="280"/>
      <c r="G1167" s="45"/>
      <c r="H1167" s="45"/>
      <c r="I1167" s="278"/>
      <c r="J1167" s="45"/>
      <c r="K1167" s="66"/>
      <c r="L1167" s="66"/>
    </row>
    <row r="1168" spans="1:12" x14ac:dyDescent="0.2">
      <c r="A1168" s="41"/>
      <c r="B1168" s="2"/>
      <c r="E1168" s="279"/>
      <c r="F1168" s="280"/>
      <c r="G1168" s="45"/>
      <c r="H1168" s="45"/>
      <c r="I1168" s="278"/>
      <c r="J1168" s="45"/>
      <c r="K1168" s="66"/>
      <c r="L1168" s="66"/>
    </row>
    <row r="1169" spans="1:12" x14ac:dyDescent="0.2">
      <c r="A1169" s="41"/>
      <c r="B1169" s="2"/>
      <c r="E1169" s="279"/>
      <c r="F1169" s="280"/>
      <c r="G1169" s="45"/>
      <c r="H1169" s="45"/>
      <c r="I1169" s="278"/>
      <c r="J1169" s="45"/>
      <c r="K1169" s="66"/>
      <c r="L1169" s="66"/>
    </row>
    <row r="1170" spans="1:12" x14ac:dyDescent="0.2">
      <c r="A1170" s="41"/>
      <c r="B1170" s="2"/>
      <c r="E1170" s="279"/>
      <c r="F1170" s="280"/>
      <c r="G1170" s="45"/>
      <c r="H1170" s="45"/>
      <c r="I1170" s="278"/>
      <c r="J1170" s="45"/>
      <c r="K1170" s="66"/>
      <c r="L1170" s="66"/>
    </row>
    <row r="1171" spans="1:12" x14ac:dyDescent="0.2">
      <c r="A1171" s="41"/>
      <c r="B1171" s="2"/>
      <c r="E1171" s="279"/>
      <c r="F1171" s="280"/>
      <c r="G1171" s="45"/>
      <c r="H1171" s="45"/>
      <c r="I1171" s="278"/>
      <c r="J1171" s="45"/>
      <c r="K1171" s="66"/>
      <c r="L1171" s="66"/>
    </row>
    <row r="1172" spans="1:12" x14ac:dyDescent="0.2">
      <c r="A1172" s="41"/>
      <c r="B1172" s="2"/>
      <c r="E1172" s="279"/>
      <c r="F1172" s="280"/>
      <c r="G1172" s="45"/>
      <c r="H1172" s="45"/>
      <c r="I1172" s="278"/>
      <c r="J1172" s="45"/>
      <c r="K1172" s="66"/>
      <c r="L1172" s="66"/>
    </row>
    <row r="1173" spans="1:12" x14ac:dyDescent="0.2">
      <c r="A1173" s="41"/>
      <c r="B1173" s="2"/>
      <c r="E1173" s="279"/>
      <c r="F1173" s="280"/>
      <c r="G1173" s="45"/>
      <c r="H1173" s="45"/>
      <c r="I1173" s="278"/>
      <c r="J1173" s="45"/>
      <c r="K1173" s="66"/>
      <c r="L1173" s="66"/>
    </row>
    <row r="1174" spans="1:12" x14ac:dyDescent="0.2">
      <c r="A1174" s="41"/>
      <c r="B1174" s="2"/>
      <c r="E1174" s="279"/>
      <c r="F1174" s="280"/>
      <c r="G1174" s="45"/>
      <c r="H1174" s="45"/>
      <c r="I1174" s="278"/>
      <c r="J1174" s="45"/>
      <c r="K1174" s="66"/>
      <c r="L1174" s="66"/>
    </row>
    <row r="1175" spans="1:12" x14ac:dyDescent="0.2">
      <c r="A1175" s="41"/>
      <c r="B1175" s="2"/>
      <c r="E1175" s="279"/>
      <c r="F1175" s="280"/>
      <c r="G1175" s="45"/>
      <c r="H1175" s="45"/>
      <c r="I1175" s="278"/>
      <c r="J1175" s="45"/>
      <c r="K1175" s="66"/>
      <c r="L1175" s="66"/>
    </row>
    <row r="1176" spans="1:12" x14ac:dyDescent="0.2">
      <c r="A1176" s="41"/>
      <c r="B1176" s="2"/>
      <c r="E1176" s="279"/>
      <c r="F1176" s="280"/>
      <c r="G1176" s="45"/>
      <c r="H1176" s="45"/>
      <c r="I1176" s="278"/>
      <c r="J1176" s="45"/>
      <c r="K1176" s="66"/>
      <c r="L1176" s="66"/>
    </row>
    <row r="1177" spans="1:12" x14ac:dyDescent="0.2">
      <c r="A1177" s="41"/>
      <c r="B1177" s="2"/>
      <c r="E1177" s="279"/>
      <c r="F1177" s="280"/>
      <c r="G1177" s="45"/>
      <c r="H1177" s="45"/>
      <c r="I1177" s="278"/>
      <c r="J1177" s="45"/>
      <c r="K1177" s="66"/>
      <c r="L1177" s="66"/>
    </row>
    <row r="1178" spans="1:12" x14ac:dyDescent="0.2">
      <c r="A1178" s="41"/>
      <c r="B1178" s="2"/>
      <c r="E1178" s="279"/>
      <c r="F1178" s="280"/>
      <c r="G1178" s="45"/>
      <c r="H1178" s="45"/>
      <c r="I1178" s="278"/>
      <c r="J1178" s="45"/>
      <c r="K1178" s="66"/>
      <c r="L1178" s="66"/>
    </row>
    <row r="1179" spans="1:12" x14ac:dyDescent="0.2">
      <c r="A1179" s="41"/>
      <c r="B1179" s="2"/>
      <c r="E1179" s="279"/>
      <c r="F1179" s="280"/>
      <c r="G1179" s="45"/>
      <c r="H1179" s="45"/>
      <c r="I1179" s="278"/>
      <c r="J1179" s="45"/>
      <c r="K1179" s="66"/>
      <c r="L1179" s="66"/>
    </row>
    <row r="1180" spans="1:12" x14ac:dyDescent="0.2">
      <c r="A1180" s="41"/>
      <c r="B1180" s="2"/>
      <c r="E1180" s="279"/>
      <c r="F1180" s="280"/>
      <c r="G1180" s="45"/>
      <c r="H1180" s="45"/>
      <c r="I1180" s="278"/>
      <c r="J1180" s="45"/>
      <c r="K1180" s="66"/>
      <c r="L1180" s="66"/>
    </row>
    <row r="1181" spans="1:12" x14ac:dyDescent="0.2">
      <c r="A1181" s="41"/>
      <c r="B1181" s="2"/>
      <c r="E1181" s="279"/>
      <c r="F1181" s="280"/>
      <c r="G1181" s="45"/>
      <c r="H1181" s="45"/>
      <c r="I1181" s="278"/>
      <c r="J1181" s="45"/>
      <c r="K1181" s="66"/>
      <c r="L1181" s="66"/>
    </row>
    <row r="1182" spans="1:12" x14ac:dyDescent="0.2">
      <c r="A1182" s="41"/>
      <c r="B1182" s="2"/>
      <c r="E1182" s="279"/>
      <c r="F1182" s="280"/>
      <c r="G1182" s="45"/>
      <c r="H1182" s="45"/>
      <c r="I1182" s="278"/>
      <c r="J1182" s="45"/>
      <c r="K1182" s="66"/>
      <c r="L1182" s="66"/>
    </row>
    <row r="1183" spans="1:12" x14ac:dyDescent="0.2">
      <c r="A1183" s="41"/>
      <c r="B1183" s="2"/>
      <c r="E1183" s="279"/>
      <c r="F1183" s="280"/>
      <c r="G1183" s="45"/>
      <c r="H1183" s="45"/>
      <c r="I1183" s="278"/>
      <c r="J1183" s="45"/>
      <c r="K1183" s="66"/>
      <c r="L1183" s="66"/>
    </row>
    <row r="1184" spans="1:12" x14ac:dyDescent="0.2">
      <c r="A1184" s="41"/>
      <c r="B1184" s="2"/>
      <c r="E1184" s="279"/>
      <c r="F1184" s="280"/>
      <c r="G1184" s="45"/>
      <c r="H1184" s="45"/>
      <c r="I1184" s="278"/>
      <c r="J1184" s="45"/>
      <c r="K1184" s="66"/>
      <c r="L1184" s="66"/>
    </row>
    <row r="1185" spans="1:12" x14ac:dyDescent="0.2">
      <c r="A1185" s="41"/>
      <c r="B1185" s="2"/>
      <c r="E1185" s="279"/>
      <c r="F1185" s="280"/>
      <c r="G1185" s="45"/>
      <c r="H1185" s="45"/>
      <c r="I1185" s="278"/>
      <c r="J1185" s="45"/>
      <c r="K1185" s="66"/>
      <c r="L1185" s="66"/>
    </row>
    <row r="1186" spans="1:12" x14ac:dyDescent="0.2">
      <c r="A1186" s="41"/>
      <c r="B1186" s="2"/>
      <c r="E1186" s="279"/>
      <c r="F1186" s="280"/>
      <c r="G1186" s="45"/>
      <c r="H1186" s="45"/>
      <c r="I1186" s="278"/>
      <c r="J1186" s="45"/>
      <c r="K1186" s="66"/>
      <c r="L1186" s="66"/>
    </row>
    <row r="1187" spans="1:12" x14ac:dyDescent="0.2">
      <c r="A1187" s="41"/>
      <c r="B1187" s="2"/>
      <c r="E1187" s="279"/>
      <c r="F1187" s="280"/>
      <c r="G1187" s="45"/>
      <c r="H1187" s="45"/>
      <c r="I1187" s="278"/>
      <c r="J1187" s="45"/>
      <c r="K1187" s="66"/>
      <c r="L1187" s="66"/>
    </row>
    <row r="1188" spans="1:12" x14ac:dyDescent="0.2">
      <c r="A1188" s="41"/>
      <c r="B1188" s="2"/>
      <c r="E1188" s="279"/>
      <c r="F1188" s="280"/>
      <c r="G1188" s="45"/>
      <c r="H1188" s="45"/>
      <c r="I1188" s="278"/>
      <c r="J1188" s="45"/>
      <c r="K1188" s="66"/>
      <c r="L1188" s="66"/>
    </row>
    <row r="1189" spans="1:12" x14ac:dyDescent="0.2">
      <c r="A1189" s="41"/>
      <c r="B1189" s="2"/>
      <c r="E1189" s="279"/>
      <c r="F1189" s="280"/>
      <c r="G1189" s="45"/>
      <c r="H1189" s="45"/>
      <c r="I1189" s="278"/>
      <c r="J1189" s="45"/>
      <c r="K1189" s="66"/>
      <c r="L1189" s="66"/>
    </row>
    <row r="1190" spans="1:12" x14ac:dyDescent="0.2">
      <c r="A1190" s="41"/>
      <c r="B1190" s="2"/>
      <c r="E1190" s="279"/>
      <c r="F1190" s="280"/>
      <c r="G1190" s="45"/>
      <c r="H1190" s="45"/>
      <c r="I1190" s="278"/>
      <c r="J1190" s="45"/>
      <c r="K1190" s="66"/>
      <c r="L1190" s="66"/>
    </row>
    <row r="1191" spans="1:12" x14ac:dyDescent="0.2">
      <c r="A1191" s="41"/>
      <c r="B1191" s="2"/>
      <c r="E1191" s="279"/>
      <c r="F1191" s="280"/>
      <c r="G1191" s="45"/>
      <c r="H1191" s="45"/>
      <c r="I1191" s="278"/>
      <c r="J1191" s="45"/>
      <c r="K1191" s="66"/>
      <c r="L1191" s="66"/>
    </row>
    <row r="1192" spans="1:12" x14ac:dyDescent="0.2">
      <c r="A1192" s="41"/>
      <c r="B1192" s="2"/>
      <c r="E1192" s="279"/>
      <c r="F1192" s="280"/>
      <c r="G1192" s="45"/>
      <c r="H1192" s="45"/>
      <c r="I1192" s="278"/>
      <c r="J1192" s="45"/>
      <c r="K1192" s="66"/>
      <c r="L1192" s="66"/>
    </row>
    <row r="1193" spans="1:12" x14ac:dyDescent="0.2">
      <c r="A1193" s="41"/>
      <c r="B1193" s="2"/>
      <c r="E1193" s="279"/>
      <c r="F1193" s="280"/>
      <c r="G1193" s="45"/>
      <c r="H1193" s="45"/>
      <c r="I1193" s="278"/>
      <c r="J1193" s="45"/>
      <c r="K1193" s="66"/>
      <c r="L1193" s="66"/>
    </row>
    <row r="1194" spans="1:12" x14ac:dyDescent="0.2">
      <c r="A1194" s="41"/>
      <c r="B1194" s="2"/>
      <c r="E1194" s="279"/>
      <c r="F1194" s="280"/>
      <c r="G1194" s="45"/>
      <c r="H1194" s="45"/>
      <c r="I1194" s="278"/>
      <c r="J1194" s="45"/>
      <c r="K1194" s="66"/>
      <c r="L1194" s="66"/>
    </row>
    <row r="1195" spans="1:12" x14ac:dyDescent="0.2">
      <c r="A1195" s="41"/>
      <c r="B1195" s="2"/>
      <c r="E1195" s="279"/>
      <c r="F1195" s="280"/>
      <c r="G1195" s="45"/>
      <c r="H1195" s="45"/>
      <c r="I1195" s="278"/>
      <c r="J1195" s="45"/>
      <c r="K1195" s="66"/>
      <c r="L1195" s="66"/>
    </row>
    <row r="1196" spans="1:12" x14ac:dyDescent="0.2">
      <c r="A1196" s="41"/>
      <c r="B1196" s="2"/>
      <c r="E1196" s="279"/>
      <c r="F1196" s="280"/>
      <c r="G1196" s="45"/>
      <c r="H1196" s="45"/>
      <c r="I1196" s="278"/>
      <c r="J1196" s="45"/>
      <c r="K1196" s="66"/>
      <c r="L1196" s="66"/>
    </row>
    <row r="1197" spans="1:12" x14ac:dyDescent="0.2">
      <c r="A1197" s="41"/>
      <c r="B1197" s="2"/>
      <c r="E1197" s="279"/>
      <c r="F1197" s="280"/>
      <c r="G1197" s="45"/>
      <c r="H1197" s="45"/>
      <c r="I1197" s="278"/>
      <c r="J1197" s="45"/>
      <c r="K1197" s="66"/>
      <c r="L1197" s="66"/>
    </row>
    <row r="1198" spans="1:12" x14ac:dyDescent="0.2">
      <c r="A1198" s="41"/>
      <c r="B1198" s="2"/>
      <c r="E1198" s="279"/>
      <c r="F1198" s="280"/>
      <c r="G1198" s="45"/>
      <c r="H1198" s="45"/>
      <c r="I1198" s="278"/>
      <c r="J1198" s="45"/>
      <c r="K1198" s="66"/>
      <c r="L1198" s="66"/>
    </row>
    <row r="1199" spans="1:12" x14ac:dyDescent="0.2">
      <c r="A1199" s="41"/>
      <c r="B1199" s="2"/>
      <c r="E1199" s="279"/>
      <c r="F1199" s="280"/>
      <c r="G1199" s="45"/>
      <c r="H1199" s="45"/>
      <c r="I1199" s="278"/>
      <c r="J1199" s="45"/>
      <c r="K1199" s="66"/>
      <c r="L1199" s="66"/>
    </row>
    <row r="1200" spans="1:12" x14ac:dyDescent="0.2">
      <c r="A1200" s="41"/>
      <c r="B1200" s="2"/>
      <c r="E1200" s="279"/>
      <c r="F1200" s="280"/>
      <c r="G1200" s="45"/>
      <c r="H1200" s="45"/>
      <c r="I1200" s="278"/>
      <c r="J1200" s="45"/>
      <c r="K1200" s="66"/>
      <c r="L1200" s="66"/>
    </row>
    <row r="1201" spans="1:12" x14ac:dyDescent="0.2">
      <c r="A1201" s="41"/>
      <c r="B1201" s="2"/>
      <c r="E1201" s="279"/>
      <c r="F1201" s="280"/>
      <c r="G1201" s="45"/>
      <c r="H1201" s="45"/>
      <c r="I1201" s="278"/>
      <c r="J1201" s="45"/>
      <c r="K1201" s="66"/>
      <c r="L1201" s="66"/>
    </row>
    <row r="1202" spans="1:12" x14ac:dyDescent="0.2">
      <c r="A1202" s="41"/>
      <c r="B1202" s="2"/>
      <c r="E1202" s="279"/>
      <c r="F1202" s="280"/>
      <c r="G1202" s="45"/>
      <c r="H1202" s="45"/>
      <c r="I1202" s="278"/>
      <c r="J1202" s="45"/>
      <c r="K1202" s="66"/>
      <c r="L1202" s="66"/>
    </row>
    <row r="1203" spans="1:12" x14ac:dyDescent="0.2">
      <c r="A1203" s="41"/>
      <c r="B1203" s="2"/>
      <c r="E1203" s="279"/>
      <c r="F1203" s="280"/>
      <c r="G1203" s="45"/>
      <c r="H1203" s="45"/>
      <c r="I1203" s="278"/>
      <c r="J1203" s="45"/>
      <c r="K1203" s="66"/>
      <c r="L1203" s="66"/>
    </row>
    <row r="1204" spans="1:12" x14ac:dyDescent="0.2">
      <c r="A1204" s="41"/>
      <c r="B1204" s="2"/>
      <c r="E1204" s="279"/>
      <c r="F1204" s="280"/>
      <c r="G1204" s="45"/>
      <c r="H1204" s="45"/>
      <c r="I1204" s="278"/>
      <c r="J1204" s="45"/>
      <c r="K1204" s="66"/>
      <c r="L1204" s="66"/>
    </row>
    <row r="1205" spans="1:12" x14ac:dyDescent="0.2">
      <c r="A1205" s="41"/>
      <c r="B1205" s="2"/>
      <c r="E1205" s="279"/>
      <c r="F1205" s="280"/>
      <c r="G1205" s="45"/>
      <c r="H1205" s="45"/>
      <c r="I1205" s="278"/>
      <c r="J1205" s="45"/>
      <c r="K1205" s="66"/>
      <c r="L1205" s="66"/>
    </row>
    <row r="1206" spans="1:12" x14ac:dyDescent="0.2">
      <c r="A1206" s="41"/>
      <c r="B1206" s="2"/>
      <c r="E1206" s="279"/>
      <c r="F1206" s="280"/>
      <c r="G1206" s="45"/>
      <c r="H1206" s="45"/>
      <c r="I1206" s="278"/>
      <c r="J1206" s="45"/>
      <c r="K1206" s="66"/>
      <c r="L1206" s="66"/>
    </row>
    <row r="1207" spans="1:12" x14ac:dyDescent="0.2">
      <c r="A1207" s="41"/>
      <c r="B1207" s="2"/>
      <c r="E1207" s="279"/>
      <c r="F1207" s="280"/>
      <c r="G1207" s="45"/>
      <c r="H1207" s="45"/>
      <c r="I1207" s="278"/>
      <c r="J1207" s="45"/>
      <c r="K1207" s="66"/>
      <c r="L1207" s="66"/>
    </row>
    <row r="1208" spans="1:12" x14ac:dyDescent="0.2">
      <c r="A1208" s="41"/>
      <c r="B1208" s="2"/>
      <c r="E1208" s="279"/>
      <c r="F1208" s="280"/>
      <c r="G1208" s="45"/>
      <c r="H1208" s="45"/>
      <c r="I1208" s="278"/>
      <c r="J1208" s="45"/>
      <c r="K1208" s="66"/>
      <c r="L1208" s="66"/>
    </row>
    <row r="1209" spans="1:12" x14ac:dyDescent="0.2">
      <c r="A1209" s="41"/>
      <c r="B1209" s="2"/>
      <c r="E1209" s="279"/>
      <c r="F1209" s="280"/>
      <c r="G1209" s="45"/>
      <c r="H1209" s="45"/>
      <c r="I1209" s="278"/>
      <c r="J1209" s="45"/>
      <c r="K1209" s="66"/>
      <c r="L1209" s="66"/>
    </row>
    <row r="1210" spans="1:12" x14ac:dyDescent="0.2">
      <c r="A1210" s="41"/>
      <c r="B1210" s="2"/>
      <c r="E1210" s="279"/>
      <c r="F1210" s="280"/>
      <c r="G1210" s="45"/>
      <c r="H1210" s="45"/>
      <c r="I1210" s="278"/>
      <c r="J1210" s="45"/>
      <c r="K1210" s="66"/>
      <c r="L1210" s="66"/>
    </row>
    <row r="1211" spans="1:12" x14ac:dyDescent="0.2">
      <c r="A1211" s="41"/>
      <c r="B1211" s="2"/>
      <c r="E1211" s="279"/>
      <c r="F1211" s="280"/>
      <c r="G1211" s="45"/>
      <c r="H1211" s="45"/>
      <c r="I1211" s="278"/>
      <c r="J1211" s="45"/>
      <c r="K1211" s="66"/>
      <c r="L1211" s="66"/>
    </row>
    <row r="1212" spans="1:12" x14ac:dyDescent="0.2">
      <c r="A1212" s="41"/>
      <c r="B1212" s="2"/>
      <c r="E1212" s="279"/>
      <c r="F1212" s="280"/>
      <c r="G1212" s="45"/>
      <c r="H1212" s="45"/>
      <c r="I1212" s="278"/>
      <c r="J1212" s="45"/>
      <c r="K1212" s="66"/>
      <c r="L1212" s="66"/>
    </row>
    <row r="1213" spans="1:12" x14ac:dyDescent="0.2">
      <c r="A1213" s="41"/>
      <c r="B1213" s="2"/>
      <c r="E1213" s="279"/>
      <c r="F1213" s="280"/>
      <c r="G1213" s="45"/>
      <c r="H1213" s="45"/>
      <c r="I1213" s="278"/>
      <c r="J1213" s="45"/>
      <c r="K1213" s="66"/>
      <c r="L1213" s="66"/>
    </row>
    <row r="1214" spans="1:12" x14ac:dyDescent="0.2">
      <c r="A1214" s="41"/>
      <c r="B1214" s="2"/>
      <c r="E1214" s="279"/>
      <c r="F1214" s="280"/>
      <c r="G1214" s="45"/>
      <c r="H1214" s="45"/>
      <c r="I1214" s="278"/>
      <c r="J1214" s="45"/>
      <c r="K1214" s="66"/>
      <c r="L1214" s="66"/>
    </row>
    <row r="1215" spans="1:12" x14ac:dyDescent="0.2">
      <c r="A1215" s="41"/>
      <c r="B1215" s="2"/>
      <c r="E1215" s="279"/>
      <c r="F1215" s="280"/>
      <c r="G1215" s="45"/>
      <c r="H1215" s="45"/>
      <c r="I1215" s="278"/>
      <c r="J1215" s="45"/>
      <c r="K1215" s="66"/>
      <c r="L1215" s="66"/>
    </row>
    <row r="1216" spans="1:12" x14ac:dyDescent="0.2">
      <c r="A1216" s="41"/>
      <c r="B1216" s="2"/>
      <c r="E1216" s="279"/>
      <c r="F1216" s="280"/>
      <c r="G1216" s="45"/>
      <c r="H1216" s="45"/>
      <c r="I1216" s="278"/>
      <c r="J1216" s="45"/>
      <c r="K1216" s="66"/>
      <c r="L1216" s="66"/>
    </row>
    <row r="1217" spans="1:12" x14ac:dyDescent="0.2">
      <c r="A1217" s="41"/>
      <c r="B1217" s="2"/>
      <c r="E1217" s="279"/>
      <c r="F1217" s="280"/>
      <c r="G1217" s="45"/>
      <c r="H1217" s="45"/>
      <c r="I1217" s="278"/>
      <c r="J1217" s="45"/>
      <c r="K1217" s="66"/>
      <c r="L1217" s="66"/>
    </row>
    <row r="1218" spans="1:12" x14ac:dyDescent="0.2">
      <c r="A1218" s="41"/>
      <c r="B1218" s="2"/>
      <c r="E1218" s="279"/>
      <c r="F1218" s="280"/>
      <c r="G1218" s="45"/>
      <c r="H1218" s="45"/>
      <c r="I1218" s="278"/>
      <c r="J1218" s="45"/>
      <c r="K1218" s="66"/>
      <c r="L1218" s="66"/>
    </row>
    <row r="1219" spans="1:12" x14ac:dyDescent="0.2">
      <c r="A1219" s="41"/>
      <c r="B1219" s="2"/>
      <c r="E1219" s="279"/>
      <c r="F1219" s="280"/>
      <c r="G1219" s="45"/>
      <c r="H1219" s="45"/>
      <c r="I1219" s="278"/>
      <c r="J1219" s="45"/>
      <c r="K1219" s="66"/>
      <c r="L1219" s="66"/>
    </row>
    <row r="1220" spans="1:12" x14ac:dyDescent="0.2">
      <c r="A1220" s="41"/>
      <c r="B1220" s="2"/>
      <c r="E1220" s="279"/>
      <c r="F1220" s="280"/>
      <c r="G1220" s="45"/>
      <c r="H1220" s="45"/>
      <c r="I1220" s="278"/>
      <c r="J1220" s="45"/>
      <c r="K1220" s="66"/>
      <c r="L1220" s="66"/>
    </row>
    <row r="1221" spans="1:12" x14ac:dyDescent="0.2">
      <c r="A1221" s="41"/>
      <c r="B1221" s="2"/>
      <c r="E1221" s="279"/>
      <c r="F1221" s="280"/>
      <c r="G1221" s="45"/>
      <c r="H1221" s="45"/>
      <c r="I1221" s="278"/>
      <c r="J1221" s="45"/>
      <c r="K1221" s="66"/>
      <c r="L1221" s="66"/>
    </row>
    <row r="1222" spans="1:12" x14ac:dyDescent="0.2">
      <c r="A1222" s="41"/>
      <c r="B1222" s="2"/>
      <c r="E1222" s="279"/>
      <c r="F1222" s="280"/>
      <c r="G1222" s="45"/>
      <c r="H1222" s="45"/>
      <c r="I1222" s="278"/>
      <c r="J1222" s="45"/>
      <c r="K1222" s="66"/>
      <c r="L1222" s="66"/>
    </row>
    <row r="1223" spans="1:12" x14ac:dyDescent="0.2">
      <c r="A1223" s="41"/>
      <c r="B1223" s="2"/>
      <c r="E1223" s="279"/>
      <c r="F1223" s="280"/>
      <c r="G1223" s="45"/>
      <c r="H1223" s="45"/>
      <c r="I1223" s="278"/>
      <c r="J1223" s="45"/>
      <c r="K1223" s="66"/>
      <c r="L1223" s="66"/>
    </row>
    <row r="1224" spans="1:12" x14ac:dyDescent="0.2">
      <c r="A1224" s="41"/>
      <c r="B1224" s="2"/>
      <c r="E1224" s="279"/>
      <c r="F1224" s="280"/>
      <c r="G1224" s="45"/>
      <c r="H1224" s="45"/>
      <c r="I1224" s="278"/>
      <c r="J1224" s="45"/>
      <c r="K1224" s="66"/>
      <c r="L1224" s="66"/>
    </row>
    <row r="1225" spans="1:12" x14ac:dyDescent="0.2">
      <c r="A1225" s="41"/>
      <c r="B1225" s="2"/>
      <c r="E1225" s="279"/>
      <c r="F1225" s="280"/>
      <c r="G1225" s="45"/>
      <c r="H1225" s="45"/>
      <c r="I1225" s="278"/>
      <c r="J1225" s="45"/>
      <c r="K1225" s="66"/>
      <c r="L1225" s="66"/>
    </row>
    <row r="1226" spans="1:12" x14ac:dyDescent="0.2">
      <c r="A1226" s="41"/>
      <c r="B1226" s="2"/>
      <c r="E1226" s="279"/>
      <c r="F1226" s="280"/>
      <c r="G1226" s="45"/>
      <c r="H1226" s="45"/>
      <c r="I1226" s="278"/>
      <c r="J1226" s="45"/>
      <c r="K1226" s="66"/>
      <c r="L1226" s="66"/>
    </row>
    <row r="1227" spans="1:12" x14ac:dyDescent="0.2">
      <c r="A1227" s="41"/>
      <c r="B1227" s="2"/>
      <c r="E1227" s="279"/>
      <c r="F1227" s="280"/>
      <c r="G1227" s="45"/>
      <c r="H1227" s="45"/>
      <c r="I1227" s="278"/>
      <c r="J1227" s="45"/>
      <c r="K1227" s="66"/>
      <c r="L1227" s="66"/>
    </row>
    <row r="1228" spans="1:12" x14ac:dyDescent="0.2">
      <c r="A1228" s="41"/>
      <c r="B1228" s="2"/>
      <c r="E1228" s="279"/>
      <c r="F1228" s="280"/>
      <c r="G1228" s="45"/>
      <c r="H1228" s="45"/>
      <c r="I1228" s="278"/>
      <c r="J1228" s="45"/>
      <c r="K1228" s="66"/>
      <c r="L1228" s="66"/>
    </row>
    <row r="1229" spans="1:12" x14ac:dyDescent="0.2">
      <c r="A1229" s="41"/>
      <c r="B1229" s="2"/>
      <c r="E1229" s="279"/>
      <c r="F1229" s="280"/>
      <c r="G1229" s="45"/>
      <c r="H1229" s="45"/>
      <c r="I1229" s="278"/>
      <c r="J1229" s="45"/>
      <c r="K1229" s="66"/>
      <c r="L1229" s="66"/>
    </row>
    <row r="1230" spans="1:12" x14ac:dyDescent="0.2">
      <c r="A1230" s="41"/>
      <c r="B1230" s="2"/>
      <c r="E1230" s="279"/>
      <c r="F1230" s="280"/>
      <c r="G1230" s="45"/>
      <c r="H1230" s="45"/>
      <c r="I1230" s="278"/>
      <c r="J1230" s="45"/>
      <c r="K1230" s="66"/>
      <c r="L1230" s="66"/>
    </row>
    <row r="1231" spans="1:12" x14ac:dyDescent="0.2">
      <c r="A1231" s="41"/>
      <c r="B1231" s="2"/>
      <c r="E1231" s="279"/>
      <c r="F1231" s="280"/>
      <c r="G1231" s="45"/>
      <c r="H1231" s="45"/>
      <c r="I1231" s="278"/>
      <c r="J1231" s="45"/>
      <c r="K1231" s="66"/>
      <c r="L1231" s="66"/>
    </row>
    <row r="1232" spans="1:12" x14ac:dyDescent="0.2">
      <c r="A1232" s="41"/>
      <c r="B1232" s="2"/>
      <c r="E1232" s="279"/>
      <c r="F1232" s="280"/>
      <c r="G1232" s="45"/>
      <c r="H1232" s="45"/>
      <c r="I1232" s="278"/>
      <c r="J1232" s="45"/>
      <c r="K1232" s="66"/>
      <c r="L1232" s="66"/>
    </row>
    <row r="1233" spans="1:12" x14ac:dyDescent="0.2">
      <c r="A1233" s="41"/>
      <c r="B1233" s="2"/>
      <c r="E1233" s="279"/>
      <c r="F1233" s="280"/>
      <c r="G1233" s="45"/>
      <c r="H1233" s="45"/>
      <c r="I1233" s="278"/>
      <c r="J1233" s="45"/>
      <c r="K1233" s="66"/>
      <c r="L1233" s="66"/>
    </row>
    <row r="1234" spans="1:12" x14ac:dyDescent="0.2">
      <c r="A1234" s="41"/>
      <c r="B1234" s="2"/>
      <c r="E1234" s="279"/>
      <c r="F1234" s="280"/>
      <c r="G1234" s="45"/>
      <c r="H1234" s="45"/>
      <c r="I1234" s="278"/>
      <c r="J1234" s="45"/>
      <c r="K1234" s="66"/>
      <c r="L1234" s="66"/>
    </row>
    <row r="1235" spans="1:12" x14ac:dyDescent="0.2">
      <c r="A1235" s="41"/>
      <c r="B1235" s="2"/>
      <c r="E1235" s="279"/>
      <c r="F1235" s="280"/>
      <c r="G1235" s="45"/>
      <c r="H1235" s="45"/>
      <c r="I1235" s="278"/>
      <c r="J1235" s="45"/>
      <c r="K1235" s="66"/>
      <c r="L1235" s="66"/>
    </row>
    <row r="1236" spans="1:12" x14ac:dyDescent="0.2">
      <c r="A1236" s="41"/>
      <c r="B1236" s="2"/>
      <c r="E1236" s="279"/>
      <c r="F1236" s="280"/>
      <c r="G1236" s="45"/>
      <c r="H1236" s="45"/>
      <c r="I1236" s="278"/>
      <c r="J1236" s="45"/>
      <c r="K1236" s="66"/>
      <c r="L1236" s="66"/>
    </row>
    <row r="1237" spans="1:12" x14ac:dyDescent="0.2">
      <c r="A1237" s="41"/>
      <c r="B1237" s="2"/>
      <c r="E1237" s="279"/>
      <c r="F1237" s="280"/>
      <c r="G1237" s="45"/>
      <c r="H1237" s="45"/>
      <c r="I1237" s="278"/>
      <c r="J1237" s="45"/>
      <c r="K1237" s="66"/>
      <c r="L1237" s="66"/>
    </row>
    <row r="1238" spans="1:12" x14ac:dyDescent="0.2">
      <c r="A1238" s="41"/>
      <c r="B1238" s="2"/>
      <c r="E1238" s="279"/>
      <c r="F1238" s="280"/>
      <c r="G1238" s="45"/>
      <c r="H1238" s="45"/>
      <c r="I1238" s="278"/>
      <c r="J1238" s="45"/>
      <c r="K1238" s="66"/>
      <c r="L1238" s="66"/>
    </row>
    <row r="1239" spans="1:12" x14ac:dyDescent="0.2">
      <c r="A1239" s="41"/>
      <c r="B1239" s="2"/>
      <c r="E1239" s="279"/>
      <c r="F1239" s="280"/>
      <c r="G1239" s="45"/>
      <c r="H1239" s="45"/>
      <c r="I1239" s="278"/>
      <c r="J1239" s="45"/>
      <c r="K1239" s="66"/>
      <c r="L1239" s="66"/>
    </row>
    <row r="1240" spans="1:12" x14ac:dyDescent="0.2">
      <c r="A1240" s="41"/>
      <c r="B1240" s="2"/>
      <c r="E1240" s="279"/>
      <c r="F1240" s="280"/>
      <c r="G1240" s="45"/>
      <c r="H1240" s="45"/>
      <c r="I1240" s="278"/>
      <c r="J1240" s="45"/>
      <c r="K1240" s="66"/>
      <c r="L1240" s="66"/>
    </row>
    <row r="1241" spans="1:12" x14ac:dyDescent="0.2">
      <c r="A1241" s="41"/>
      <c r="B1241" s="2"/>
      <c r="E1241" s="279"/>
      <c r="F1241" s="280"/>
      <c r="G1241" s="45"/>
      <c r="H1241" s="45"/>
      <c r="I1241" s="278"/>
      <c r="J1241" s="45"/>
      <c r="K1241" s="66"/>
      <c r="L1241" s="66"/>
    </row>
    <row r="1242" spans="1:12" x14ac:dyDescent="0.2">
      <c r="A1242" s="41"/>
      <c r="B1242" s="2"/>
      <c r="E1242" s="279"/>
      <c r="F1242" s="280"/>
      <c r="G1242" s="45"/>
      <c r="H1242" s="45"/>
      <c r="I1242" s="278"/>
      <c r="J1242" s="45"/>
      <c r="K1242" s="66"/>
      <c r="L1242" s="66"/>
    </row>
    <row r="1243" spans="1:12" x14ac:dyDescent="0.2">
      <c r="A1243" s="41"/>
      <c r="B1243" s="2"/>
      <c r="E1243" s="279"/>
      <c r="F1243" s="280"/>
      <c r="G1243" s="45"/>
      <c r="H1243" s="45"/>
      <c r="I1243" s="278"/>
      <c r="J1243" s="45"/>
      <c r="K1243" s="66"/>
      <c r="L1243" s="66"/>
    </row>
    <row r="1244" spans="1:12" x14ac:dyDescent="0.2">
      <c r="A1244" s="41"/>
      <c r="B1244" s="2"/>
      <c r="E1244" s="279"/>
      <c r="F1244" s="280"/>
      <c r="G1244" s="45"/>
      <c r="H1244" s="45"/>
      <c r="I1244" s="278"/>
      <c r="J1244" s="45"/>
      <c r="K1244" s="66"/>
      <c r="L1244" s="66"/>
    </row>
    <row r="1245" spans="1:12" x14ac:dyDescent="0.2">
      <c r="A1245" s="41"/>
      <c r="B1245" s="2"/>
      <c r="E1245" s="279"/>
      <c r="F1245" s="280"/>
      <c r="G1245" s="45"/>
      <c r="H1245" s="45"/>
      <c r="I1245" s="278"/>
      <c r="J1245" s="45"/>
      <c r="K1245" s="66"/>
      <c r="L1245" s="66"/>
    </row>
    <row r="1246" spans="1:12" x14ac:dyDescent="0.2">
      <c r="A1246" s="41"/>
      <c r="B1246" s="2"/>
      <c r="E1246" s="279"/>
      <c r="F1246" s="280"/>
      <c r="G1246" s="45"/>
      <c r="H1246" s="45"/>
      <c r="I1246" s="278"/>
      <c r="J1246" s="45"/>
      <c r="K1246" s="66"/>
      <c r="L1246" s="66"/>
    </row>
    <row r="1247" spans="1:12" x14ac:dyDescent="0.2">
      <c r="A1247" s="41"/>
      <c r="B1247" s="2"/>
      <c r="E1247" s="279"/>
      <c r="F1247" s="280"/>
      <c r="G1247" s="45"/>
      <c r="H1247" s="45"/>
      <c r="I1247" s="278"/>
      <c r="J1247" s="45"/>
      <c r="K1247" s="66"/>
      <c r="L1247" s="66"/>
    </row>
    <row r="1248" spans="1:12" x14ac:dyDescent="0.2">
      <c r="A1248" s="41"/>
      <c r="B1248" s="2"/>
      <c r="E1248" s="279"/>
      <c r="F1248" s="280"/>
      <c r="G1248" s="45"/>
      <c r="H1248" s="45"/>
      <c r="I1248" s="278"/>
      <c r="J1248" s="45"/>
      <c r="K1248" s="66"/>
      <c r="L1248" s="66"/>
    </row>
    <row r="1249" spans="1:12" x14ac:dyDescent="0.2">
      <c r="A1249" s="41"/>
      <c r="B1249" s="2"/>
      <c r="E1249" s="279"/>
      <c r="F1249" s="280"/>
      <c r="G1249" s="45"/>
      <c r="H1249" s="45"/>
      <c r="I1249" s="278"/>
      <c r="J1249" s="45"/>
      <c r="K1249" s="66"/>
      <c r="L1249" s="66"/>
    </row>
    <row r="1250" spans="1:12" x14ac:dyDescent="0.2">
      <c r="A1250" s="41"/>
      <c r="B1250" s="2"/>
      <c r="E1250" s="279"/>
      <c r="F1250" s="280"/>
      <c r="G1250" s="45"/>
      <c r="H1250" s="45"/>
      <c r="I1250" s="278"/>
      <c r="J1250" s="45"/>
      <c r="K1250" s="66"/>
      <c r="L1250" s="66"/>
    </row>
    <row r="1251" spans="1:12" x14ac:dyDescent="0.2">
      <c r="A1251" s="41"/>
      <c r="B1251" s="2"/>
      <c r="E1251" s="279"/>
      <c r="F1251" s="280"/>
      <c r="G1251" s="45"/>
      <c r="H1251" s="45"/>
      <c r="I1251" s="278"/>
      <c r="J1251" s="45"/>
      <c r="K1251" s="66"/>
      <c r="L1251" s="66"/>
    </row>
    <row r="1252" spans="1:12" x14ac:dyDescent="0.2">
      <c r="A1252" s="41"/>
      <c r="B1252" s="2"/>
      <c r="E1252" s="279"/>
      <c r="F1252" s="280"/>
      <c r="G1252" s="45"/>
      <c r="H1252" s="45"/>
      <c r="I1252" s="278"/>
      <c r="J1252" s="45"/>
      <c r="K1252" s="66"/>
      <c r="L1252" s="66"/>
    </row>
    <row r="1253" spans="1:12" x14ac:dyDescent="0.2">
      <c r="A1253" s="41"/>
      <c r="B1253" s="2"/>
      <c r="E1253" s="279"/>
      <c r="F1253" s="280"/>
      <c r="G1253" s="45"/>
      <c r="H1253" s="45"/>
      <c r="I1253" s="278"/>
      <c r="J1253" s="45"/>
      <c r="K1253" s="66"/>
      <c r="L1253" s="66"/>
    </row>
    <row r="1254" spans="1:12" x14ac:dyDescent="0.2">
      <c r="A1254" s="41"/>
      <c r="B1254" s="2"/>
      <c r="E1254" s="279"/>
      <c r="F1254" s="280"/>
      <c r="G1254" s="45"/>
      <c r="H1254" s="45"/>
      <c r="I1254" s="278"/>
      <c r="J1254" s="45"/>
      <c r="K1254" s="66"/>
      <c r="L1254" s="66"/>
    </row>
    <row r="1255" spans="1:12" x14ac:dyDescent="0.2">
      <c r="A1255" s="41"/>
      <c r="B1255" s="2"/>
      <c r="E1255" s="279"/>
      <c r="F1255" s="280"/>
      <c r="G1255" s="45"/>
      <c r="H1255" s="45"/>
      <c r="I1255" s="278"/>
      <c r="J1255" s="45"/>
      <c r="K1255" s="66"/>
      <c r="L1255" s="66"/>
    </row>
    <row r="1256" spans="1:12" x14ac:dyDescent="0.2">
      <c r="A1256" s="41"/>
      <c r="B1256" s="2"/>
      <c r="E1256" s="279"/>
      <c r="F1256" s="280"/>
      <c r="G1256" s="45"/>
      <c r="H1256" s="45"/>
      <c r="I1256" s="278"/>
      <c r="J1256" s="45"/>
      <c r="K1256" s="66"/>
      <c r="L1256" s="66"/>
    </row>
    <row r="1257" spans="1:12" x14ac:dyDescent="0.2">
      <c r="A1257" s="41"/>
      <c r="B1257" s="2"/>
      <c r="E1257" s="279"/>
      <c r="F1257" s="280"/>
      <c r="G1257" s="45"/>
      <c r="H1257" s="45"/>
      <c r="I1257" s="278"/>
      <c r="J1257" s="45"/>
      <c r="K1257" s="66"/>
      <c r="L1257" s="66"/>
    </row>
    <row r="1258" spans="1:12" x14ac:dyDescent="0.2">
      <c r="A1258" s="41"/>
      <c r="B1258" s="2"/>
      <c r="E1258" s="279"/>
      <c r="F1258" s="280"/>
      <c r="G1258" s="45"/>
      <c r="H1258" s="45"/>
      <c r="I1258" s="278"/>
      <c r="J1258" s="45"/>
      <c r="K1258" s="66"/>
      <c r="L1258" s="66"/>
    </row>
    <row r="1259" spans="1:12" x14ac:dyDescent="0.2">
      <c r="A1259" s="41"/>
      <c r="B1259" s="2"/>
      <c r="E1259" s="279"/>
      <c r="F1259" s="280"/>
      <c r="G1259" s="45"/>
      <c r="H1259" s="45"/>
      <c r="I1259" s="278"/>
      <c r="J1259" s="45"/>
      <c r="K1259" s="66"/>
      <c r="L1259" s="66"/>
    </row>
    <row r="1260" spans="1:12" x14ac:dyDescent="0.2">
      <c r="A1260" s="41"/>
      <c r="B1260" s="2"/>
      <c r="E1260" s="279"/>
      <c r="F1260" s="280"/>
      <c r="G1260" s="45"/>
      <c r="H1260" s="45"/>
      <c r="I1260" s="278"/>
      <c r="J1260" s="45"/>
      <c r="K1260" s="66"/>
      <c r="L1260" s="66"/>
    </row>
    <row r="1261" spans="1:12" x14ac:dyDescent="0.2">
      <c r="A1261" s="41"/>
      <c r="B1261" s="2"/>
      <c r="E1261" s="279"/>
      <c r="F1261" s="280"/>
      <c r="G1261" s="45"/>
      <c r="H1261" s="45"/>
      <c r="I1261" s="278"/>
      <c r="J1261" s="45"/>
      <c r="K1261" s="66"/>
      <c r="L1261" s="66"/>
    </row>
    <row r="1262" spans="1:12" x14ac:dyDescent="0.2">
      <c r="A1262" s="41"/>
      <c r="B1262" s="2"/>
      <c r="E1262" s="279"/>
      <c r="F1262" s="280"/>
      <c r="G1262" s="45"/>
      <c r="H1262" s="45"/>
      <c r="I1262" s="278"/>
      <c r="J1262" s="45"/>
      <c r="K1262" s="66"/>
      <c r="L1262" s="66"/>
    </row>
    <row r="1263" spans="1:12" x14ac:dyDescent="0.2">
      <c r="A1263" s="41"/>
      <c r="B1263" s="2"/>
      <c r="E1263" s="279"/>
      <c r="F1263" s="280"/>
      <c r="G1263" s="45"/>
      <c r="H1263" s="45"/>
      <c r="I1263" s="278"/>
      <c r="J1263" s="45"/>
      <c r="K1263" s="66"/>
      <c r="L1263" s="66"/>
    </row>
    <row r="1264" spans="1:12" x14ac:dyDescent="0.2">
      <c r="A1264" s="41"/>
      <c r="B1264" s="2"/>
      <c r="E1264" s="279"/>
      <c r="F1264" s="280"/>
      <c r="G1264" s="45"/>
      <c r="H1264" s="45"/>
      <c r="I1264" s="278"/>
      <c r="J1264" s="45"/>
      <c r="K1264" s="66"/>
      <c r="L1264" s="66"/>
    </row>
    <row r="1265" spans="1:12" x14ac:dyDescent="0.2">
      <c r="A1265" s="41"/>
      <c r="B1265" s="2"/>
      <c r="E1265" s="279"/>
      <c r="F1265" s="280"/>
      <c r="G1265" s="45"/>
      <c r="H1265" s="45"/>
      <c r="I1265" s="278"/>
      <c r="J1265" s="45"/>
      <c r="K1265" s="66"/>
      <c r="L1265" s="66"/>
    </row>
    <row r="1266" spans="1:12" x14ac:dyDescent="0.2">
      <c r="A1266" s="41"/>
      <c r="B1266" s="2"/>
      <c r="E1266" s="279"/>
      <c r="F1266" s="280"/>
      <c r="G1266" s="45"/>
      <c r="H1266" s="45"/>
      <c r="I1266" s="278"/>
      <c r="J1266" s="45"/>
      <c r="K1266" s="66"/>
      <c r="L1266" s="66"/>
    </row>
    <row r="1267" spans="1:12" x14ac:dyDescent="0.2">
      <c r="A1267" s="41"/>
      <c r="B1267" s="2"/>
      <c r="E1267" s="279"/>
      <c r="F1267" s="280"/>
      <c r="G1267" s="45"/>
      <c r="H1267" s="45"/>
      <c r="I1267" s="278"/>
      <c r="J1267" s="45"/>
      <c r="K1267" s="66"/>
      <c r="L1267" s="66"/>
    </row>
    <row r="1268" spans="1:12" x14ac:dyDescent="0.2">
      <c r="A1268" s="41"/>
      <c r="B1268" s="2"/>
      <c r="E1268" s="279"/>
      <c r="F1268" s="280"/>
      <c r="G1268" s="45"/>
      <c r="H1268" s="45"/>
      <c r="I1268" s="278"/>
      <c r="J1268" s="45"/>
      <c r="K1268" s="66"/>
      <c r="L1268" s="66"/>
    </row>
    <row r="1269" spans="1:12" x14ac:dyDescent="0.2">
      <c r="A1269" s="41"/>
      <c r="B1269" s="2"/>
      <c r="E1269" s="279"/>
      <c r="F1269" s="280"/>
      <c r="G1269" s="45"/>
      <c r="H1269" s="45"/>
      <c r="I1269" s="278"/>
      <c r="J1269" s="45"/>
      <c r="K1269" s="66"/>
      <c r="L1269" s="66"/>
    </row>
    <row r="1270" spans="1:12" x14ac:dyDescent="0.2">
      <c r="A1270" s="41"/>
      <c r="B1270" s="2"/>
      <c r="E1270" s="279"/>
      <c r="F1270" s="280"/>
      <c r="G1270" s="45"/>
      <c r="H1270" s="45"/>
      <c r="I1270" s="278"/>
      <c r="J1270" s="45"/>
      <c r="K1270" s="66"/>
      <c r="L1270" s="66"/>
    </row>
    <row r="1271" spans="1:12" x14ac:dyDescent="0.2">
      <c r="A1271" s="41"/>
      <c r="B1271" s="2"/>
      <c r="E1271" s="279"/>
      <c r="F1271" s="280"/>
      <c r="G1271" s="45"/>
      <c r="H1271" s="45"/>
      <c r="I1271" s="278"/>
      <c r="J1271" s="45"/>
      <c r="K1271" s="66"/>
      <c r="L1271" s="66"/>
    </row>
    <row r="1272" spans="1:12" x14ac:dyDescent="0.2">
      <c r="A1272" s="41"/>
      <c r="B1272" s="2"/>
      <c r="E1272" s="279"/>
      <c r="F1272" s="280"/>
      <c r="G1272" s="45"/>
      <c r="H1272" s="45"/>
      <c r="I1272" s="278"/>
      <c r="J1272" s="45"/>
      <c r="K1272" s="66"/>
      <c r="L1272" s="66"/>
    </row>
    <row r="1273" spans="1:12" x14ac:dyDescent="0.2">
      <c r="A1273" s="41"/>
      <c r="B1273" s="2"/>
      <c r="E1273" s="279"/>
      <c r="F1273" s="280"/>
      <c r="G1273" s="45"/>
      <c r="H1273" s="45"/>
      <c r="I1273" s="278"/>
      <c r="J1273" s="45"/>
      <c r="K1273" s="66"/>
      <c r="L1273" s="66"/>
    </row>
    <row r="1274" spans="1:12" x14ac:dyDescent="0.2">
      <c r="A1274" s="41"/>
      <c r="B1274" s="2"/>
      <c r="E1274" s="279"/>
      <c r="F1274" s="280"/>
      <c r="G1274" s="45"/>
      <c r="H1274" s="45"/>
      <c r="I1274" s="278"/>
      <c r="J1274" s="45"/>
      <c r="K1274" s="66"/>
      <c r="L1274" s="66"/>
    </row>
    <row r="1275" spans="1:12" x14ac:dyDescent="0.2">
      <c r="A1275" s="41"/>
      <c r="B1275" s="2"/>
      <c r="E1275" s="279"/>
      <c r="F1275" s="280"/>
      <c r="G1275" s="45"/>
      <c r="H1275" s="45"/>
      <c r="I1275" s="278"/>
      <c r="J1275" s="45"/>
      <c r="K1275" s="66"/>
      <c r="L1275" s="66"/>
    </row>
    <row r="1276" spans="1:12" x14ac:dyDescent="0.2">
      <c r="A1276" s="41"/>
      <c r="B1276" s="2"/>
      <c r="E1276" s="279"/>
      <c r="F1276" s="280"/>
      <c r="G1276" s="45"/>
      <c r="H1276" s="45"/>
      <c r="I1276" s="278"/>
      <c r="J1276" s="45"/>
      <c r="K1276" s="66"/>
      <c r="L1276" s="66"/>
    </row>
    <row r="1277" spans="1:12" x14ac:dyDescent="0.2">
      <c r="A1277" s="41"/>
      <c r="B1277" s="2"/>
      <c r="E1277" s="279"/>
      <c r="F1277" s="280"/>
      <c r="G1277" s="45"/>
      <c r="H1277" s="45"/>
      <c r="I1277" s="278"/>
      <c r="J1277" s="45"/>
      <c r="K1277" s="66"/>
      <c r="L1277" s="66"/>
    </row>
    <row r="1278" spans="1:12" x14ac:dyDescent="0.2">
      <c r="A1278" s="41"/>
      <c r="B1278" s="2"/>
      <c r="E1278" s="279"/>
      <c r="F1278" s="280"/>
      <c r="G1278" s="45"/>
      <c r="H1278" s="45"/>
      <c r="I1278" s="278"/>
      <c r="J1278" s="45"/>
      <c r="K1278" s="66"/>
      <c r="L1278" s="66"/>
    </row>
    <row r="1279" spans="1:12" x14ac:dyDescent="0.2">
      <c r="A1279" s="41"/>
      <c r="B1279" s="2"/>
      <c r="E1279" s="279"/>
      <c r="F1279" s="280"/>
      <c r="G1279" s="45"/>
      <c r="H1279" s="45"/>
      <c r="I1279" s="278"/>
      <c r="J1279" s="45"/>
      <c r="K1279" s="66"/>
      <c r="L1279" s="66"/>
    </row>
    <row r="1280" spans="1:12" x14ac:dyDescent="0.2">
      <c r="A1280" s="41"/>
      <c r="B1280" s="2"/>
      <c r="E1280" s="279"/>
      <c r="F1280" s="280"/>
      <c r="G1280" s="45"/>
      <c r="H1280" s="45"/>
      <c r="I1280" s="278"/>
      <c r="J1280" s="45"/>
      <c r="K1280" s="66"/>
      <c r="L1280" s="66"/>
    </row>
    <row r="1281" spans="1:12" x14ac:dyDescent="0.2">
      <c r="A1281" s="41"/>
      <c r="B1281" s="2"/>
      <c r="E1281" s="279"/>
      <c r="F1281" s="280"/>
      <c r="G1281" s="45"/>
      <c r="H1281" s="45"/>
      <c r="I1281" s="278"/>
      <c r="J1281" s="45"/>
      <c r="K1281" s="66"/>
      <c r="L1281" s="66"/>
    </row>
    <row r="1282" spans="1:12" x14ac:dyDescent="0.2">
      <c r="A1282" s="41"/>
      <c r="B1282" s="2"/>
      <c r="E1282" s="279"/>
      <c r="F1282" s="280"/>
      <c r="G1282" s="45"/>
      <c r="H1282" s="45"/>
      <c r="I1282" s="278"/>
      <c r="J1282" s="45"/>
      <c r="K1282" s="66"/>
      <c r="L1282" s="66"/>
    </row>
    <row r="1283" spans="1:12" x14ac:dyDescent="0.2">
      <c r="A1283" s="41"/>
      <c r="B1283" s="2"/>
      <c r="E1283" s="279"/>
      <c r="F1283" s="280"/>
      <c r="G1283" s="45"/>
      <c r="H1283" s="45"/>
      <c r="I1283" s="278"/>
      <c r="J1283" s="45"/>
      <c r="K1283" s="66"/>
      <c r="L1283" s="66"/>
    </row>
    <row r="1284" spans="1:12" x14ac:dyDescent="0.2">
      <c r="A1284" s="41"/>
      <c r="B1284" s="2"/>
      <c r="E1284" s="279"/>
      <c r="F1284" s="280"/>
      <c r="G1284" s="45"/>
      <c r="H1284" s="45"/>
      <c r="I1284" s="278"/>
      <c r="J1284" s="45"/>
      <c r="K1284" s="66"/>
      <c r="L1284" s="66"/>
    </row>
    <row r="1285" spans="1:12" x14ac:dyDescent="0.2">
      <c r="A1285" s="41"/>
      <c r="B1285" s="2"/>
      <c r="E1285" s="279"/>
      <c r="F1285" s="280"/>
      <c r="G1285" s="45"/>
      <c r="H1285" s="45"/>
      <c r="I1285" s="278"/>
      <c r="J1285" s="45"/>
      <c r="K1285" s="66"/>
      <c r="L1285" s="66"/>
    </row>
    <row r="1286" spans="1:12" x14ac:dyDescent="0.2">
      <c r="A1286" s="41"/>
      <c r="B1286" s="2"/>
      <c r="E1286" s="279"/>
      <c r="F1286" s="280"/>
      <c r="G1286" s="45"/>
      <c r="H1286" s="45"/>
      <c r="I1286" s="278"/>
      <c r="J1286" s="45"/>
      <c r="K1286" s="66"/>
      <c r="L1286" s="66"/>
    </row>
    <row r="1287" spans="1:12" x14ac:dyDescent="0.2">
      <c r="A1287" s="41"/>
      <c r="B1287" s="2"/>
      <c r="E1287" s="279"/>
      <c r="F1287" s="280"/>
      <c r="G1287" s="45"/>
      <c r="H1287" s="45"/>
      <c r="I1287" s="278"/>
      <c r="J1287" s="45"/>
      <c r="K1287" s="66"/>
      <c r="L1287" s="66"/>
    </row>
    <row r="1288" spans="1:12" x14ac:dyDescent="0.2">
      <c r="A1288" s="41"/>
      <c r="B1288" s="2"/>
      <c r="E1288" s="279"/>
      <c r="F1288" s="280"/>
      <c r="G1288" s="45"/>
      <c r="H1288" s="45"/>
      <c r="I1288" s="278"/>
      <c r="J1288" s="45"/>
      <c r="K1288" s="66"/>
      <c r="L1288" s="66"/>
    </row>
    <row r="1289" spans="1:12" x14ac:dyDescent="0.2">
      <c r="A1289" s="41"/>
      <c r="B1289" s="2"/>
      <c r="E1289" s="279"/>
      <c r="F1289" s="280"/>
      <c r="G1289" s="45"/>
      <c r="H1289" s="45"/>
      <c r="I1289" s="278"/>
      <c r="J1289" s="45"/>
      <c r="K1289" s="66"/>
      <c r="L1289" s="66"/>
    </row>
    <row r="1290" spans="1:12" x14ac:dyDescent="0.2">
      <c r="A1290" s="41"/>
      <c r="B1290" s="2"/>
      <c r="E1290" s="279"/>
      <c r="F1290" s="280"/>
      <c r="G1290" s="45"/>
      <c r="H1290" s="45"/>
      <c r="I1290" s="278"/>
      <c r="J1290" s="45"/>
      <c r="K1290" s="66"/>
      <c r="L1290" s="66"/>
    </row>
    <row r="1291" spans="1:12" x14ac:dyDescent="0.2">
      <c r="A1291" s="41"/>
      <c r="B1291" s="2"/>
      <c r="E1291" s="279"/>
      <c r="F1291" s="280"/>
      <c r="G1291" s="45"/>
      <c r="H1291" s="45"/>
      <c r="I1291" s="278"/>
      <c r="J1291" s="45"/>
      <c r="K1291" s="66"/>
      <c r="L1291" s="66"/>
    </row>
    <row r="1292" spans="1:12" x14ac:dyDescent="0.2">
      <c r="A1292" s="41"/>
      <c r="B1292" s="2"/>
      <c r="E1292" s="279"/>
      <c r="F1292" s="280"/>
      <c r="G1292" s="45"/>
      <c r="H1292" s="45"/>
      <c r="I1292" s="278"/>
      <c r="J1292" s="45"/>
      <c r="K1292" s="66"/>
      <c r="L1292" s="66"/>
    </row>
    <row r="1293" spans="1:12" x14ac:dyDescent="0.2">
      <c r="A1293" s="41"/>
      <c r="B1293" s="2"/>
      <c r="E1293" s="279"/>
      <c r="F1293" s="280"/>
      <c r="G1293" s="45"/>
      <c r="H1293" s="45"/>
      <c r="I1293" s="278"/>
      <c r="J1293" s="45"/>
      <c r="K1293" s="66"/>
      <c r="L1293" s="66"/>
    </row>
    <row r="1294" spans="1:12" x14ac:dyDescent="0.2">
      <c r="A1294" s="41"/>
      <c r="B1294" s="2"/>
      <c r="E1294" s="279"/>
      <c r="F1294" s="280"/>
      <c r="G1294" s="45"/>
      <c r="H1294" s="45"/>
      <c r="I1294" s="278"/>
      <c r="J1294" s="45"/>
      <c r="K1294" s="66"/>
      <c r="L1294" s="66"/>
    </row>
    <row r="1295" spans="1:12" x14ac:dyDescent="0.2">
      <c r="A1295" s="41"/>
      <c r="B1295" s="2"/>
      <c r="E1295" s="279"/>
      <c r="F1295" s="280"/>
      <c r="G1295" s="45"/>
      <c r="H1295" s="45"/>
      <c r="I1295" s="278"/>
      <c r="J1295" s="45"/>
      <c r="K1295" s="66"/>
      <c r="L1295" s="66"/>
    </row>
    <row r="1296" spans="1:12" x14ac:dyDescent="0.2">
      <c r="A1296" s="41"/>
      <c r="B1296" s="2"/>
      <c r="E1296" s="279"/>
      <c r="F1296" s="280"/>
      <c r="G1296" s="45"/>
      <c r="H1296" s="45"/>
      <c r="I1296" s="278"/>
      <c r="J1296" s="45"/>
      <c r="K1296" s="66"/>
      <c r="L1296" s="66"/>
    </row>
    <row r="1297" spans="1:12" x14ac:dyDescent="0.2">
      <c r="A1297" s="41"/>
      <c r="B1297" s="2"/>
      <c r="E1297" s="279"/>
      <c r="F1297" s="280"/>
      <c r="G1297" s="45"/>
      <c r="H1297" s="45"/>
      <c r="I1297" s="278"/>
      <c r="J1297" s="45"/>
      <c r="K1297" s="66"/>
      <c r="L1297" s="66"/>
    </row>
    <row r="1298" spans="1:12" x14ac:dyDescent="0.2">
      <c r="A1298" s="41"/>
      <c r="B1298" s="2"/>
      <c r="E1298" s="279"/>
      <c r="F1298" s="280"/>
      <c r="G1298" s="45"/>
      <c r="H1298" s="45"/>
      <c r="I1298" s="278"/>
      <c r="J1298" s="45"/>
      <c r="K1298" s="66"/>
      <c r="L1298" s="66"/>
    </row>
    <row r="1299" spans="1:12" x14ac:dyDescent="0.2">
      <c r="A1299" s="41"/>
      <c r="B1299" s="2"/>
      <c r="E1299" s="279"/>
      <c r="F1299" s="280"/>
      <c r="G1299" s="45"/>
      <c r="H1299" s="45"/>
      <c r="I1299" s="278"/>
      <c r="J1299" s="45"/>
      <c r="K1299" s="66"/>
      <c r="L1299" s="66"/>
    </row>
    <row r="1300" spans="1:12" x14ac:dyDescent="0.2">
      <c r="A1300" s="41"/>
      <c r="B1300" s="2"/>
      <c r="E1300" s="279"/>
      <c r="F1300" s="280"/>
      <c r="G1300" s="45"/>
      <c r="H1300" s="45"/>
      <c r="I1300" s="278"/>
      <c r="J1300" s="45"/>
      <c r="K1300" s="66"/>
      <c r="L1300" s="66"/>
    </row>
    <row r="1301" spans="1:12" x14ac:dyDescent="0.2">
      <c r="A1301" s="41"/>
      <c r="B1301" s="2"/>
      <c r="E1301" s="279"/>
      <c r="F1301" s="280"/>
      <c r="G1301" s="45"/>
      <c r="H1301" s="45"/>
      <c r="I1301" s="278"/>
      <c r="J1301" s="45"/>
      <c r="K1301" s="66"/>
      <c r="L1301" s="66"/>
    </row>
    <row r="1302" spans="1:12" x14ac:dyDescent="0.2">
      <c r="A1302" s="41"/>
      <c r="B1302" s="2"/>
      <c r="E1302" s="279"/>
      <c r="F1302" s="280"/>
      <c r="G1302" s="45"/>
      <c r="H1302" s="45"/>
      <c r="I1302" s="278"/>
      <c r="J1302" s="45"/>
      <c r="K1302" s="66"/>
      <c r="L1302" s="66"/>
    </row>
    <row r="1303" spans="1:12" x14ac:dyDescent="0.2">
      <c r="A1303" s="41"/>
      <c r="B1303" s="2"/>
      <c r="E1303" s="279"/>
      <c r="F1303" s="280"/>
      <c r="G1303" s="45"/>
      <c r="H1303" s="45"/>
      <c r="I1303" s="278"/>
      <c r="J1303" s="45"/>
      <c r="K1303" s="66"/>
      <c r="L1303" s="66"/>
    </row>
    <row r="1304" spans="1:12" x14ac:dyDescent="0.2">
      <c r="A1304" s="41"/>
      <c r="B1304" s="2"/>
      <c r="E1304" s="279"/>
      <c r="F1304" s="280"/>
      <c r="G1304" s="45"/>
      <c r="H1304" s="45"/>
      <c r="I1304" s="278"/>
      <c r="J1304" s="45"/>
      <c r="K1304" s="66"/>
      <c r="L1304" s="66"/>
    </row>
    <row r="1305" spans="1:12" x14ac:dyDescent="0.2">
      <c r="A1305" s="41"/>
      <c r="B1305" s="2"/>
      <c r="E1305" s="279"/>
      <c r="F1305" s="280"/>
      <c r="G1305" s="45"/>
      <c r="H1305" s="45"/>
      <c r="I1305" s="278"/>
      <c r="J1305" s="45"/>
      <c r="K1305" s="66"/>
      <c r="L1305" s="66"/>
    </row>
    <row r="1306" spans="1:12" x14ac:dyDescent="0.2">
      <c r="A1306" s="41"/>
      <c r="B1306" s="2"/>
      <c r="E1306" s="279"/>
      <c r="F1306" s="280"/>
      <c r="G1306" s="45"/>
      <c r="H1306" s="45"/>
      <c r="I1306" s="278"/>
      <c r="J1306" s="45"/>
      <c r="K1306" s="66"/>
      <c r="L1306" s="66"/>
    </row>
    <row r="1307" spans="1:12" x14ac:dyDescent="0.2">
      <c r="A1307" s="41"/>
      <c r="B1307" s="2"/>
      <c r="E1307" s="279"/>
      <c r="F1307" s="280"/>
      <c r="G1307" s="45"/>
      <c r="H1307" s="45"/>
      <c r="I1307" s="278"/>
      <c r="J1307" s="45"/>
      <c r="K1307" s="66"/>
      <c r="L1307" s="66"/>
    </row>
    <row r="1308" spans="1:12" x14ac:dyDescent="0.2">
      <c r="A1308" s="41"/>
      <c r="B1308" s="2"/>
      <c r="E1308" s="279"/>
      <c r="F1308" s="280"/>
      <c r="G1308" s="45"/>
      <c r="H1308" s="45"/>
      <c r="I1308" s="278"/>
      <c r="J1308" s="45"/>
      <c r="K1308" s="66"/>
      <c r="L1308" s="66"/>
    </row>
    <row r="1309" spans="1:12" x14ac:dyDescent="0.2">
      <c r="A1309" s="41"/>
      <c r="B1309" s="2"/>
      <c r="E1309" s="279"/>
      <c r="F1309" s="280"/>
      <c r="G1309" s="45"/>
      <c r="H1309" s="45"/>
      <c r="I1309" s="278"/>
      <c r="J1309" s="45"/>
      <c r="K1309" s="66"/>
      <c r="L1309" s="66"/>
    </row>
    <row r="1310" spans="1:12" x14ac:dyDescent="0.2">
      <c r="A1310" s="41"/>
      <c r="B1310" s="2"/>
      <c r="E1310" s="279"/>
      <c r="F1310" s="280"/>
      <c r="G1310" s="45"/>
      <c r="H1310" s="45"/>
      <c r="I1310" s="278"/>
      <c r="J1310" s="45"/>
      <c r="K1310" s="66"/>
      <c r="L1310" s="66"/>
    </row>
    <row r="1311" spans="1:12" x14ac:dyDescent="0.2">
      <c r="A1311" s="41"/>
      <c r="B1311" s="2"/>
      <c r="E1311" s="279"/>
      <c r="F1311" s="280"/>
      <c r="G1311" s="45"/>
      <c r="H1311" s="45"/>
      <c r="I1311" s="278"/>
      <c r="J1311" s="45"/>
      <c r="K1311" s="66"/>
      <c r="L1311" s="66"/>
    </row>
    <row r="1312" spans="1:12" x14ac:dyDescent="0.2">
      <c r="A1312" s="41"/>
      <c r="B1312" s="2"/>
      <c r="E1312" s="279"/>
      <c r="F1312" s="280"/>
      <c r="G1312" s="45"/>
      <c r="H1312" s="45"/>
      <c r="I1312" s="278"/>
      <c r="J1312" s="45"/>
      <c r="K1312" s="66"/>
      <c r="L1312" s="66"/>
    </row>
    <row r="1313" spans="1:12" x14ac:dyDescent="0.2">
      <c r="A1313" s="41"/>
      <c r="B1313" s="2"/>
      <c r="E1313" s="279"/>
      <c r="F1313" s="280"/>
      <c r="G1313" s="45"/>
      <c r="H1313" s="45"/>
      <c r="I1313" s="278"/>
      <c r="J1313" s="45"/>
      <c r="K1313" s="66"/>
      <c r="L1313" s="66"/>
    </row>
    <row r="1314" spans="1:12" x14ac:dyDescent="0.2">
      <c r="A1314" s="41"/>
      <c r="B1314" s="2"/>
      <c r="E1314" s="279"/>
      <c r="F1314" s="280"/>
      <c r="G1314" s="45"/>
      <c r="H1314" s="45"/>
      <c r="I1314" s="278"/>
      <c r="J1314" s="45"/>
      <c r="K1314" s="66"/>
      <c r="L1314" s="66"/>
    </row>
    <row r="1315" spans="1:12" x14ac:dyDescent="0.2">
      <c r="A1315" s="41"/>
      <c r="B1315" s="2"/>
      <c r="E1315" s="279"/>
      <c r="F1315" s="280"/>
      <c r="G1315" s="45"/>
      <c r="H1315" s="45"/>
      <c r="I1315" s="278"/>
      <c r="J1315" s="45"/>
      <c r="K1315" s="66"/>
      <c r="L1315" s="66"/>
    </row>
    <row r="1316" spans="1:12" x14ac:dyDescent="0.2">
      <c r="A1316" s="41"/>
      <c r="B1316" s="2"/>
      <c r="E1316" s="279"/>
      <c r="F1316" s="280"/>
      <c r="G1316" s="45"/>
      <c r="H1316" s="45"/>
      <c r="I1316" s="278"/>
      <c r="J1316" s="45"/>
      <c r="K1316" s="66"/>
      <c r="L1316" s="66"/>
    </row>
    <row r="1317" spans="1:12" x14ac:dyDescent="0.2">
      <c r="A1317" s="41"/>
      <c r="B1317" s="2"/>
      <c r="E1317" s="279"/>
      <c r="F1317" s="280"/>
      <c r="G1317" s="45"/>
      <c r="H1317" s="45"/>
      <c r="I1317" s="278"/>
      <c r="J1317" s="45"/>
      <c r="K1317" s="66"/>
      <c r="L1317" s="66"/>
    </row>
    <row r="1318" spans="1:12" x14ac:dyDescent="0.2">
      <c r="A1318" s="41"/>
      <c r="B1318" s="2"/>
      <c r="E1318" s="279"/>
      <c r="F1318" s="280"/>
      <c r="G1318" s="45"/>
      <c r="H1318" s="45"/>
      <c r="I1318" s="278"/>
      <c r="J1318" s="45"/>
      <c r="K1318" s="66"/>
      <c r="L1318" s="66"/>
    </row>
    <row r="1319" spans="1:12" x14ac:dyDescent="0.2">
      <c r="A1319" s="41"/>
      <c r="B1319" s="2"/>
      <c r="E1319" s="279"/>
      <c r="F1319" s="280"/>
      <c r="G1319" s="45"/>
      <c r="H1319" s="45"/>
      <c r="I1319" s="278"/>
      <c r="J1319" s="45"/>
      <c r="K1319" s="66"/>
      <c r="L1319" s="66"/>
    </row>
    <row r="1320" spans="1:12" x14ac:dyDescent="0.2">
      <c r="A1320" s="41"/>
      <c r="B1320" s="2"/>
      <c r="E1320" s="279"/>
      <c r="F1320" s="280"/>
      <c r="G1320" s="45"/>
      <c r="H1320" s="45"/>
      <c r="I1320" s="278"/>
      <c r="J1320" s="45"/>
      <c r="K1320" s="66"/>
      <c r="L1320" s="66"/>
    </row>
    <row r="1321" spans="1:12" x14ac:dyDescent="0.2">
      <c r="A1321" s="41"/>
      <c r="B1321" s="2"/>
      <c r="E1321" s="279"/>
      <c r="F1321" s="280"/>
      <c r="G1321" s="45"/>
      <c r="H1321" s="45"/>
      <c r="I1321" s="278"/>
      <c r="J1321" s="45"/>
      <c r="K1321" s="66"/>
      <c r="L1321" s="66"/>
    </row>
    <row r="1322" spans="1:12" x14ac:dyDescent="0.2">
      <c r="A1322" s="41"/>
      <c r="B1322" s="2"/>
      <c r="E1322" s="279"/>
      <c r="F1322" s="280"/>
      <c r="G1322" s="45"/>
      <c r="H1322" s="45"/>
      <c r="I1322" s="278"/>
      <c r="J1322" s="45"/>
      <c r="K1322" s="66"/>
      <c r="L1322" s="66"/>
    </row>
    <row r="1323" spans="1:12" x14ac:dyDescent="0.2">
      <c r="A1323" s="41"/>
      <c r="B1323" s="2"/>
      <c r="E1323" s="279"/>
      <c r="F1323" s="280"/>
      <c r="G1323" s="45"/>
      <c r="H1323" s="45"/>
      <c r="I1323" s="278"/>
      <c r="J1323" s="45"/>
      <c r="K1323" s="66"/>
      <c r="L1323" s="66"/>
    </row>
    <row r="1324" spans="1:12" x14ac:dyDescent="0.2">
      <c r="A1324" s="41"/>
      <c r="B1324" s="2"/>
      <c r="E1324" s="279"/>
      <c r="F1324" s="280"/>
      <c r="G1324" s="45"/>
      <c r="H1324" s="45"/>
      <c r="I1324" s="278"/>
      <c r="J1324" s="45"/>
      <c r="K1324" s="66"/>
      <c r="L1324" s="66"/>
    </row>
    <row r="1325" spans="1:12" x14ac:dyDescent="0.2">
      <c r="A1325" s="41"/>
      <c r="B1325" s="2"/>
      <c r="E1325" s="279"/>
      <c r="F1325" s="280"/>
      <c r="G1325" s="45"/>
      <c r="H1325" s="45"/>
      <c r="I1325" s="278"/>
      <c r="J1325" s="45"/>
      <c r="K1325" s="66"/>
      <c r="L1325" s="66"/>
    </row>
    <row r="1326" spans="1:12" x14ac:dyDescent="0.2">
      <c r="A1326" s="41"/>
      <c r="B1326" s="2"/>
      <c r="E1326" s="279"/>
      <c r="F1326" s="280"/>
      <c r="G1326" s="45"/>
      <c r="H1326" s="45"/>
      <c r="I1326" s="278"/>
      <c r="J1326" s="45"/>
      <c r="K1326" s="66"/>
      <c r="L1326" s="66"/>
    </row>
    <row r="1327" spans="1:12" x14ac:dyDescent="0.2">
      <c r="A1327" s="41"/>
      <c r="B1327" s="2"/>
      <c r="E1327" s="279"/>
      <c r="F1327" s="280"/>
      <c r="G1327" s="45"/>
      <c r="H1327" s="45"/>
      <c r="I1327" s="278"/>
      <c r="J1327" s="45"/>
      <c r="K1327" s="66"/>
      <c r="L1327" s="66"/>
    </row>
    <row r="1328" spans="1:12" x14ac:dyDescent="0.2">
      <c r="A1328" s="41"/>
      <c r="B1328" s="2"/>
      <c r="E1328" s="279"/>
      <c r="F1328" s="280"/>
      <c r="G1328" s="45"/>
      <c r="H1328" s="45"/>
      <c r="I1328" s="278"/>
      <c r="J1328" s="45"/>
      <c r="K1328" s="66"/>
      <c r="L1328" s="66"/>
    </row>
    <row r="1329" spans="1:12" x14ac:dyDescent="0.2">
      <c r="A1329" s="41"/>
      <c r="B1329" s="2"/>
      <c r="E1329" s="279"/>
      <c r="F1329" s="280"/>
      <c r="G1329" s="45"/>
      <c r="H1329" s="45"/>
      <c r="I1329" s="278"/>
      <c r="J1329" s="45"/>
      <c r="K1329" s="66"/>
      <c r="L1329" s="66"/>
    </row>
    <row r="1330" spans="1:12" x14ac:dyDescent="0.2">
      <c r="A1330" s="41"/>
      <c r="B1330" s="2"/>
      <c r="E1330" s="279"/>
      <c r="F1330" s="280"/>
      <c r="G1330" s="45"/>
      <c r="H1330" s="45"/>
      <c r="I1330" s="278"/>
      <c r="J1330" s="45"/>
      <c r="K1330" s="66"/>
      <c r="L1330" s="66"/>
    </row>
    <row r="1331" spans="1:12" x14ac:dyDescent="0.2">
      <c r="A1331" s="41"/>
      <c r="B1331" s="2"/>
      <c r="E1331" s="279"/>
      <c r="F1331" s="280"/>
      <c r="G1331" s="45"/>
      <c r="H1331" s="45"/>
      <c r="I1331" s="278"/>
      <c r="J1331" s="45"/>
      <c r="K1331" s="66"/>
      <c r="L1331" s="66"/>
    </row>
    <row r="1332" spans="1:12" x14ac:dyDescent="0.2">
      <c r="A1332" s="41"/>
      <c r="B1332" s="2"/>
      <c r="E1332" s="279"/>
      <c r="F1332" s="280"/>
      <c r="G1332" s="45"/>
      <c r="H1332" s="45"/>
      <c r="I1332" s="278"/>
      <c r="J1332" s="45"/>
      <c r="K1332" s="66"/>
      <c r="L1332" s="66"/>
    </row>
    <row r="1333" spans="1:12" x14ac:dyDescent="0.2">
      <c r="A1333" s="41"/>
      <c r="B1333" s="2"/>
      <c r="E1333" s="279"/>
      <c r="F1333" s="280"/>
      <c r="G1333" s="45"/>
      <c r="H1333" s="45"/>
      <c r="I1333" s="278"/>
      <c r="J1333" s="45"/>
      <c r="K1333" s="66"/>
      <c r="L1333" s="66"/>
    </row>
    <row r="1334" spans="1:12" x14ac:dyDescent="0.2">
      <c r="A1334" s="41"/>
      <c r="B1334" s="2"/>
      <c r="E1334" s="279"/>
      <c r="F1334" s="280"/>
      <c r="G1334" s="45"/>
      <c r="H1334" s="45"/>
      <c r="I1334" s="278"/>
      <c r="J1334" s="45"/>
      <c r="K1334" s="66"/>
      <c r="L1334" s="66"/>
    </row>
    <row r="1335" spans="1:12" x14ac:dyDescent="0.2">
      <c r="A1335" s="41"/>
      <c r="B1335" s="2"/>
      <c r="E1335" s="279"/>
      <c r="F1335" s="280"/>
      <c r="G1335" s="45"/>
      <c r="H1335" s="45"/>
      <c r="I1335" s="278"/>
      <c r="J1335" s="45"/>
      <c r="K1335" s="66"/>
      <c r="L1335" s="66"/>
    </row>
    <row r="1336" spans="1:12" x14ac:dyDescent="0.2">
      <c r="A1336" s="41"/>
      <c r="B1336" s="2"/>
      <c r="E1336" s="279"/>
      <c r="F1336" s="280"/>
      <c r="G1336" s="45"/>
      <c r="H1336" s="45"/>
      <c r="I1336" s="278"/>
      <c r="J1336" s="45"/>
      <c r="K1336" s="66"/>
      <c r="L1336" s="66"/>
    </row>
    <row r="1337" spans="1:12" x14ac:dyDescent="0.2">
      <c r="A1337" s="41"/>
      <c r="B1337" s="2"/>
      <c r="E1337" s="279"/>
      <c r="F1337" s="280"/>
      <c r="G1337" s="45"/>
      <c r="H1337" s="45"/>
      <c r="I1337" s="278"/>
      <c r="J1337" s="45"/>
      <c r="K1337" s="66"/>
      <c r="L1337" s="66"/>
    </row>
    <row r="1338" spans="1:12" x14ac:dyDescent="0.2">
      <c r="A1338" s="41"/>
      <c r="B1338" s="2"/>
      <c r="E1338" s="279"/>
      <c r="F1338" s="280"/>
      <c r="G1338" s="45"/>
      <c r="H1338" s="45"/>
      <c r="I1338" s="278"/>
      <c r="J1338" s="45"/>
      <c r="K1338" s="66"/>
      <c r="L1338" s="66"/>
    </row>
    <row r="1339" spans="1:12" x14ac:dyDescent="0.2">
      <c r="A1339" s="41"/>
      <c r="B1339" s="2"/>
      <c r="E1339" s="279"/>
      <c r="F1339" s="280"/>
      <c r="G1339" s="45"/>
      <c r="H1339" s="45"/>
      <c r="I1339" s="278"/>
      <c r="J1339" s="45"/>
      <c r="K1339" s="66"/>
      <c r="L1339" s="66"/>
    </row>
    <row r="1340" spans="1:12" x14ac:dyDescent="0.2">
      <c r="A1340" s="41"/>
      <c r="B1340" s="2"/>
      <c r="E1340" s="279"/>
      <c r="F1340" s="280"/>
      <c r="G1340" s="45"/>
      <c r="H1340" s="45"/>
      <c r="I1340" s="278"/>
      <c r="J1340" s="45"/>
      <c r="K1340" s="66"/>
      <c r="L1340" s="66"/>
    </row>
    <row r="1341" spans="1:12" x14ac:dyDescent="0.2">
      <c r="A1341" s="41"/>
      <c r="B1341" s="2"/>
      <c r="E1341" s="279"/>
      <c r="F1341" s="280"/>
      <c r="G1341" s="45"/>
      <c r="H1341" s="45"/>
      <c r="I1341" s="278"/>
      <c r="J1341" s="45"/>
      <c r="K1341" s="66"/>
      <c r="L1341" s="66"/>
    </row>
    <row r="1342" spans="1:12" x14ac:dyDescent="0.2">
      <c r="A1342" s="41"/>
      <c r="B1342" s="2"/>
      <c r="E1342" s="279"/>
      <c r="F1342" s="280"/>
      <c r="G1342" s="45"/>
      <c r="H1342" s="45"/>
      <c r="I1342" s="278"/>
      <c r="J1342" s="45"/>
      <c r="K1342" s="66"/>
      <c r="L1342" s="66"/>
    </row>
    <row r="1343" spans="1:12" x14ac:dyDescent="0.2">
      <c r="A1343" s="41"/>
      <c r="B1343" s="2"/>
      <c r="E1343" s="279"/>
      <c r="F1343" s="280"/>
      <c r="G1343" s="45"/>
      <c r="H1343" s="45"/>
      <c r="I1343" s="278"/>
      <c r="J1343" s="45"/>
      <c r="K1343" s="66"/>
      <c r="L1343" s="66"/>
    </row>
    <row r="1344" spans="1:12" x14ac:dyDescent="0.2">
      <c r="A1344" s="41"/>
      <c r="B1344" s="2"/>
      <c r="E1344" s="279"/>
      <c r="F1344" s="280"/>
      <c r="G1344" s="45"/>
      <c r="H1344" s="45"/>
      <c r="I1344" s="278"/>
      <c r="J1344" s="45"/>
      <c r="K1344" s="66"/>
      <c r="L1344" s="66"/>
    </row>
    <row r="1345" spans="1:12" x14ac:dyDescent="0.2">
      <c r="A1345" s="41"/>
      <c r="B1345" s="2"/>
      <c r="E1345" s="279"/>
      <c r="F1345" s="280"/>
      <c r="G1345" s="45"/>
      <c r="H1345" s="45"/>
      <c r="I1345" s="278"/>
      <c r="J1345" s="45"/>
      <c r="K1345" s="66"/>
      <c r="L1345" s="66"/>
    </row>
    <row r="1346" spans="1:12" x14ac:dyDescent="0.2">
      <c r="A1346" s="41"/>
      <c r="B1346" s="2"/>
      <c r="E1346" s="279"/>
      <c r="F1346" s="280"/>
      <c r="G1346" s="45"/>
      <c r="H1346" s="45"/>
      <c r="I1346" s="278"/>
      <c r="J1346" s="45"/>
      <c r="K1346" s="66"/>
      <c r="L1346" s="66"/>
    </row>
    <row r="1347" spans="1:12" x14ac:dyDescent="0.2">
      <c r="A1347" s="41"/>
      <c r="B1347" s="2"/>
      <c r="E1347" s="279"/>
      <c r="F1347" s="280"/>
      <c r="G1347" s="45"/>
      <c r="H1347" s="45"/>
      <c r="I1347" s="278"/>
      <c r="J1347" s="45"/>
      <c r="K1347" s="66"/>
      <c r="L1347" s="66"/>
    </row>
    <row r="1348" spans="1:12" x14ac:dyDescent="0.2">
      <c r="A1348" s="41"/>
      <c r="B1348" s="2"/>
      <c r="E1348" s="279"/>
      <c r="F1348" s="280"/>
      <c r="G1348" s="45"/>
      <c r="H1348" s="45"/>
      <c r="I1348" s="278"/>
      <c r="J1348" s="45"/>
      <c r="K1348" s="66"/>
      <c r="L1348" s="66"/>
    </row>
    <row r="1349" spans="1:12" x14ac:dyDescent="0.2">
      <c r="A1349" s="41"/>
      <c r="B1349" s="2"/>
      <c r="E1349" s="279"/>
      <c r="F1349" s="280"/>
      <c r="G1349" s="45"/>
      <c r="H1349" s="45"/>
      <c r="I1349" s="278"/>
      <c r="J1349" s="45"/>
      <c r="K1349" s="66"/>
      <c r="L1349" s="66"/>
    </row>
    <row r="1350" spans="1:12" x14ac:dyDescent="0.2">
      <c r="A1350" s="41"/>
      <c r="B1350" s="2"/>
      <c r="E1350" s="279"/>
      <c r="F1350" s="280"/>
      <c r="G1350" s="45"/>
      <c r="H1350" s="45"/>
      <c r="I1350" s="278"/>
      <c r="J1350" s="45"/>
      <c r="K1350" s="66"/>
      <c r="L1350" s="66"/>
    </row>
    <row r="1351" spans="1:12" x14ac:dyDescent="0.2">
      <c r="A1351" s="41"/>
      <c r="B1351" s="2"/>
      <c r="E1351" s="279"/>
      <c r="F1351" s="280"/>
      <c r="G1351" s="45"/>
      <c r="H1351" s="45"/>
      <c r="I1351" s="278"/>
      <c r="J1351" s="45"/>
      <c r="K1351" s="66"/>
      <c r="L1351" s="66"/>
    </row>
    <row r="1352" spans="1:12" x14ac:dyDescent="0.2">
      <c r="A1352" s="41"/>
      <c r="B1352" s="2"/>
      <c r="E1352" s="279"/>
      <c r="F1352" s="280"/>
      <c r="G1352" s="45"/>
      <c r="H1352" s="45"/>
      <c r="I1352" s="278"/>
      <c r="J1352" s="45"/>
      <c r="K1352" s="66"/>
      <c r="L1352" s="66"/>
    </row>
    <row r="1353" spans="1:12" x14ac:dyDescent="0.2">
      <c r="A1353" s="41"/>
      <c r="B1353" s="2"/>
      <c r="E1353" s="279"/>
      <c r="F1353" s="280"/>
      <c r="G1353" s="45"/>
      <c r="H1353" s="45"/>
      <c r="I1353" s="278"/>
      <c r="J1353" s="45"/>
      <c r="K1353" s="66"/>
      <c r="L1353" s="66"/>
    </row>
    <row r="1354" spans="1:12" x14ac:dyDescent="0.2">
      <c r="A1354" s="41"/>
      <c r="B1354" s="2"/>
      <c r="E1354" s="279"/>
      <c r="F1354" s="280"/>
      <c r="G1354" s="45"/>
      <c r="H1354" s="45"/>
      <c r="I1354" s="278"/>
      <c r="J1354" s="45"/>
      <c r="K1354" s="66"/>
      <c r="L1354" s="66"/>
    </row>
    <row r="1355" spans="1:12" x14ac:dyDescent="0.2">
      <c r="A1355" s="41"/>
      <c r="B1355" s="2"/>
      <c r="E1355" s="279"/>
      <c r="F1355" s="280"/>
      <c r="G1355" s="45"/>
      <c r="H1355" s="45"/>
      <c r="I1355" s="278"/>
      <c r="J1355" s="45"/>
      <c r="K1355" s="66"/>
      <c r="L1355" s="66"/>
    </row>
    <row r="1356" spans="1:12" x14ac:dyDescent="0.2">
      <c r="A1356" s="41"/>
      <c r="B1356" s="2"/>
      <c r="E1356" s="279"/>
      <c r="F1356" s="280"/>
      <c r="G1356" s="45"/>
      <c r="H1356" s="45"/>
      <c r="I1356" s="278"/>
      <c r="J1356" s="45"/>
      <c r="K1356" s="66"/>
      <c r="L1356" s="66"/>
    </row>
    <row r="1357" spans="1:12" x14ac:dyDescent="0.2">
      <c r="A1357" s="41"/>
      <c r="B1357" s="2"/>
      <c r="E1357" s="279"/>
      <c r="F1357" s="280"/>
      <c r="G1357" s="45"/>
      <c r="H1357" s="45"/>
      <c r="I1357" s="278"/>
      <c r="J1357" s="45"/>
      <c r="K1357" s="66"/>
      <c r="L1357" s="66"/>
    </row>
    <row r="1358" spans="1:12" x14ac:dyDescent="0.2">
      <c r="A1358" s="41"/>
      <c r="B1358" s="2"/>
      <c r="E1358" s="279"/>
      <c r="F1358" s="280"/>
      <c r="G1358" s="45"/>
      <c r="H1358" s="45"/>
      <c r="I1358" s="278"/>
      <c r="J1358" s="45"/>
      <c r="K1358" s="66"/>
      <c r="L1358" s="66"/>
    </row>
    <row r="1359" spans="1:12" x14ac:dyDescent="0.2">
      <c r="A1359" s="41"/>
      <c r="B1359" s="2"/>
      <c r="E1359" s="279"/>
      <c r="F1359" s="280"/>
      <c r="G1359" s="45"/>
      <c r="H1359" s="45"/>
      <c r="I1359" s="278"/>
      <c r="J1359" s="45"/>
      <c r="K1359" s="66"/>
      <c r="L1359" s="66"/>
    </row>
    <row r="1360" spans="1:12" x14ac:dyDescent="0.2">
      <c r="A1360" s="41"/>
      <c r="B1360" s="2"/>
      <c r="E1360" s="279"/>
      <c r="F1360" s="280"/>
      <c r="G1360" s="45"/>
      <c r="H1360" s="45"/>
      <c r="I1360" s="278"/>
      <c r="J1360" s="45"/>
      <c r="K1360" s="66"/>
      <c r="L1360" s="66"/>
    </row>
    <row r="1361" spans="1:12" x14ac:dyDescent="0.2">
      <c r="A1361" s="41"/>
      <c r="B1361" s="2"/>
      <c r="E1361" s="279"/>
      <c r="F1361" s="280"/>
      <c r="G1361" s="45"/>
      <c r="H1361" s="45"/>
      <c r="I1361" s="278"/>
      <c r="J1361" s="45"/>
      <c r="K1361" s="66"/>
      <c r="L1361" s="66"/>
    </row>
    <row r="1362" spans="1:12" x14ac:dyDescent="0.2">
      <c r="A1362" s="41"/>
      <c r="B1362" s="2"/>
      <c r="E1362" s="279"/>
      <c r="F1362" s="280"/>
      <c r="G1362" s="45"/>
      <c r="H1362" s="45"/>
      <c r="I1362" s="278"/>
      <c r="J1362" s="45"/>
      <c r="K1362" s="66"/>
      <c r="L1362" s="66"/>
    </row>
    <row r="1363" spans="1:12" x14ac:dyDescent="0.2">
      <c r="A1363" s="41"/>
      <c r="B1363" s="2"/>
      <c r="E1363" s="279"/>
      <c r="F1363" s="280"/>
      <c r="G1363" s="45"/>
      <c r="H1363" s="45"/>
      <c r="I1363" s="278"/>
      <c r="J1363" s="45"/>
      <c r="K1363" s="66"/>
      <c r="L1363" s="66"/>
    </row>
    <row r="1364" spans="1:12" x14ac:dyDescent="0.2">
      <c r="A1364" s="41"/>
      <c r="B1364" s="2"/>
      <c r="E1364" s="279"/>
      <c r="F1364" s="280"/>
      <c r="G1364" s="45"/>
      <c r="H1364" s="45"/>
      <c r="I1364" s="278"/>
      <c r="J1364" s="45"/>
      <c r="K1364" s="66"/>
      <c r="L1364" s="66"/>
    </row>
    <row r="1365" spans="1:12" x14ac:dyDescent="0.2">
      <c r="A1365" s="41"/>
      <c r="B1365" s="2"/>
      <c r="E1365" s="279"/>
      <c r="F1365" s="280"/>
      <c r="G1365" s="45"/>
      <c r="H1365" s="45"/>
      <c r="I1365" s="278"/>
      <c r="J1365" s="45"/>
      <c r="K1365" s="66"/>
      <c r="L1365" s="66"/>
    </row>
    <row r="1366" spans="1:12" x14ac:dyDescent="0.2">
      <c r="A1366" s="41"/>
      <c r="B1366" s="2"/>
      <c r="E1366" s="279"/>
      <c r="F1366" s="280"/>
      <c r="G1366" s="45"/>
      <c r="H1366" s="45"/>
      <c r="I1366" s="278"/>
      <c r="J1366" s="45"/>
      <c r="K1366" s="66"/>
      <c r="L1366" s="66"/>
    </row>
    <row r="1367" spans="1:12" x14ac:dyDescent="0.2">
      <c r="A1367" s="41"/>
      <c r="B1367" s="2"/>
      <c r="E1367" s="279"/>
      <c r="F1367" s="280"/>
      <c r="G1367" s="45"/>
      <c r="H1367" s="45"/>
      <c r="I1367" s="278"/>
      <c r="J1367" s="45"/>
      <c r="K1367" s="66"/>
      <c r="L1367" s="66"/>
    </row>
    <row r="1368" spans="1:12" x14ac:dyDescent="0.2">
      <c r="A1368" s="41"/>
      <c r="B1368" s="2"/>
      <c r="E1368" s="279"/>
      <c r="F1368" s="280"/>
      <c r="G1368" s="45"/>
      <c r="H1368" s="45"/>
      <c r="I1368" s="278"/>
      <c r="J1368" s="45"/>
      <c r="K1368" s="66"/>
      <c r="L1368" s="66"/>
    </row>
    <row r="1369" spans="1:12" x14ac:dyDescent="0.2">
      <c r="A1369" s="41"/>
      <c r="B1369" s="2"/>
      <c r="E1369" s="279"/>
      <c r="F1369" s="280"/>
      <c r="G1369" s="45"/>
      <c r="H1369" s="45"/>
      <c r="I1369" s="278"/>
      <c r="J1369" s="45"/>
      <c r="K1369" s="66"/>
      <c r="L1369" s="66"/>
    </row>
    <row r="1370" spans="1:12" x14ac:dyDescent="0.2">
      <c r="A1370" s="41"/>
      <c r="B1370" s="2"/>
      <c r="E1370" s="279"/>
      <c r="F1370" s="280"/>
      <c r="G1370" s="45"/>
      <c r="H1370" s="45"/>
      <c r="I1370" s="278"/>
      <c r="J1370" s="45"/>
      <c r="K1370" s="66"/>
      <c r="L1370" s="66"/>
    </row>
    <row r="1371" spans="1:12" x14ac:dyDescent="0.2">
      <c r="A1371" s="41"/>
      <c r="B1371" s="2"/>
      <c r="E1371" s="279"/>
      <c r="F1371" s="280"/>
      <c r="G1371" s="45"/>
      <c r="H1371" s="45"/>
      <c r="I1371" s="278"/>
      <c r="J1371" s="45"/>
      <c r="K1371" s="66"/>
      <c r="L1371" s="66"/>
    </row>
    <row r="1372" spans="1:12" x14ac:dyDescent="0.2">
      <c r="A1372" s="41"/>
      <c r="B1372" s="2"/>
      <c r="E1372" s="279"/>
      <c r="F1372" s="280"/>
      <c r="G1372" s="45"/>
      <c r="H1372" s="45"/>
      <c r="I1372" s="278"/>
      <c r="J1372" s="45"/>
      <c r="K1372" s="66"/>
      <c r="L1372" s="66"/>
    </row>
    <row r="1373" spans="1:12" x14ac:dyDescent="0.2">
      <c r="A1373" s="41"/>
      <c r="B1373" s="2"/>
      <c r="E1373" s="279"/>
      <c r="F1373" s="280"/>
      <c r="G1373" s="45"/>
      <c r="H1373" s="45"/>
      <c r="I1373" s="278"/>
      <c r="J1373" s="45"/>
      <c r="K1373" s="66"/>
      <c r="L1373" s="66"/>
    </row>
    <row r="1374" spans="1:12" x14ac:dyDescent="0.2">
      <c r="A1374" s="41"/>
      <c r="B1374" s="2"/>
      <c r="E1374" s="279"/>
      <c r="F1374" s="280"/>
      <c r="G1374" s="45"/>
      <c r="H1374" s="45"/>
      <c r="I1374" s="278"/>
      <c r="J1374" s="45"/>
      <c r="K1374" s="66"/>
      <c r="L1374" s="66"/>
    </row>
    <row r="1375" spans="1:12" x14ac:dyDescent="0.2">
      <c r="A1375" s="41"/>
      <c r="B1375" s="2"/>
      <c r="E1375" s="279"/>
      <c r="F1375" s="280"/>
      <c r="G1375" s="45"/>
      <c r="H1375" s="45"/>
      <c r="I1375" s="278"/>
      <c r="J1375" s="45"/>
      <c r="K1375" s="66"/>
      <c r="L1375" s="66"/>
    </row>
    <row r="1376" spans="1:12" x14ac:dyDescent="0.2">
      <c r="A1376" s="41"/>
      <c r="B1376" s="2"/>
      <c r="E1376" s="279"/>
      <c r="F1376" s="280"/>
      <c r="G1376" s="45"/>
      <c r="H1376" s="45"/>
      <c r="I1376" s="278"/>
      <c r="J1376" s="45"/>
      <c r="K1376" s="66"/>
      <c r="L1376" s="66"/>
    </row>
    <row r="1377" spans="1:12" x14ac:dyDescent="0.2">
      <c r="A1377" s="41"/>
      <c r="B1377" s="2"/>
      <c r="E1377" s="279"/>
      <c r="F1377" s="280"/>
      <c r="G1377" s="45"/>
      <c r="H1377" s="45"/>
      <c r="I1377" s="278"/>
      <c r="J1377" s="45"/>
      <c r="K1377" s="66"/>
      <c r="L1377" s="66"/>
    </row>
    <row r="1378" spans="1:12" x14ac:dyDescent="0.2">
      <c r="A1378" s="41"/>
      <c r="B1378" s="2"/>
      <c r="E1378" s="279"/>
      <c r="F1378" s="280"/>
      <c r="G1378" s="45"/>
      <c r="H1378" s="45"/>
      <c r="I1378" s="278"/>
      <c r="J1378" s="45"/>
      <c r="K1378" s="66"/>
      <c r="L1378" s="66"/>
    </row>
    <row r="1379" spans="1:12" x14ac:dyDescent="0.2">
      <c r="A1379" s="41"/>
      <c r="B1379" s="2"/>
      <c r="E1379" s="279"/>
      <c r="F1379" s="280"/>
      <c r="G1379" s="45"/>
      <c r="H1379" s="45"/>
      <c r="I1379" s="278"/>
      <c r="J1379" s="45"/>
      <c r="K1379" s="66"/>
      <c r="L1379" s="66"/>
    </row>
    <row r="1380" spans="1:12" x14ac:dyDescent="0.2">
      <c r="A1380" s="41"/>
      <c r="B1380" s="2"/>
      <c r="E1380" s="279"/>
      <c r="F1380" s="280"/>
      <c r="G1380" s="45"/>
      <c r="H1380" s="45"/>
      <c r="I1380" s="278"/>
      <c r="J1380" s="45"/>
      <c r="K1380" s="66"/>
      <c r="L1380" s="66"/>
    </row>
    <row r="1381" spans="1:12" x14ac:dyDescent="0.2">
      <c r="A1381" s="41"/>
      <c r="B1381" s="2"/>
      <c r="E1381" s="279"/>
      <c r="F1381" s="280"/>
      <c r="G1381" s="45"/>
      <c r="H1381" s="45"/>
      <c r="I1381" s="278"/>
      <c r="J1381" s="45"/>
      <c r="K1381" s="66"/>
      <c r="L1381" s="66"/>
    </row>
    <row r="1382" spans="1:12" x14ac:dyDescent="0.2">
      <c r="A1382" s="41"/>
      <c r="B1382" s="2"/>
      <c r="E1382" s="279"/>
      <c r="F1382" s="280"/>
      <c r="G1382" s="45"/>
      <c r="H1382" s="45"/>
      <c r="I1382" s="278"/>
      <c r="J1382" s="45"/>
      <c r="K1382" s="66"/>
      <c r="L1382" s="66"/>
    </row>
    <row r="1383" spans="1:12" x14ac:dyDescent="0.2">
      <c r="A1383" s="41"/>
      <c r="B1383" s="2"/>
      <c r="E1383" s="279"/>
      <c r="F1383" s="280"/>
      <c r="G1383" s="45"/>
      <c r="H1383" s="45"/>
      <c r="I1383" s="278"/>
      <c r="J1383" s="45"/>
      <c r="K1383" s="66"/>
      <c r="L1383" s="66"/>
    </row>
    <row r="1384" spans="1:12" x14ac:dyDescent="0.2">
      <c r="A1384" s="41"/>
      <c r="B1384" s="2"/>
      <c r="E1384" s="279"/>
      <c r="F1384" s="280"/>
      <c r="G1384" s="45"/>
      <c r="H1384" s="45"/>
      <c r="I1384" s="278"/>
      <c r="J1384" s="45"/>
      <c r="K1384" s="66"/>
      <c r="L1384" s="66"/>
    </row>
    <row r="1385" spans="1:12" x14ac:dyDescent="0.2">
      <c r="A1385" s="41"/>
      <c r="B1385" s="2"/>
      <c r="E1385" s="279"/>
      <c r="F1385" s="280"/>
      <c r="G1385" s="45"/>
      <c r="H1385" s="45"/>
      <c r="I1385" s="278"/>
      <c r="J1385" s="45"/>
      <c r="K1385" s="66"/>
      <c r="L1385" s="66"/>
    </row>
    <row r="1386" spans="1:12" x14ac:dyDescent="0.2">
      <c r="A1386" s="41"/>
      <c r="B1386" s="2"/>
      <c r="E1386" s="279"/>
      <c r="F1386" s="280"/>
      <c r="G1386" s="45"/>
      <c r="H1386" s="45"/>
      <c r="I1386" s="278"/>
      <c r="J1386" s="45"/>
      <c r="K1386" s="66"/>
      <c r="L1386" s="66"/>
    </row>
    <row r="1387" spans="1:12" x14ac:dyDescent="0.2">
      <c r="A1387" s="41"/>
      <c r="B1387" s="2"/>
      <c r="E1387" s="279"/>
      <c r="F1387" s="280"/>
      <c r="G1387" s="45"/>
      <c r="H1387" s="45"/>
      <c r="I1387" s="278"/>
      <c r="J1387" s="45"/>
      <c r="K1387" s="66"/>
      <c r="L1387" s="66"/>
    </row>
    <row r="1388" spans="1:12" x14ac:dyDescent="0.2">
      <c r="A1388" s="41"/>
      <c r="B1388" s="2"/>
      <c r="E1388" s="279"/>
      <c r="F1388" s="280"/>
      <c r="G1388" s="45"/>
      <c r="H1388" s="45"/>
      <c r="I1388" s="278"/>
      <c r="J1388" s="45"/>
      <c r="K1388" s="66"/>
      <c r="L1388" s="66"/>
    </row>
    <row r="1389" spans="1:12" x14ac:dyDescent="0.2">
      <c r="A1389" s="41"/>
      <c r="B1389" s="2"/>
      <c r="E1389" s="279"/>
      <c r="F1389" s="280"/>
      <c r="G1389" s="45"/>
      <c r="H1389" s="45"/>
      <c r="I1389" s="278"/>
      <c r="J1389" s="45"/>
      <c r="K1389" s="66"/>
      <c r="L1389" s="66"/>
    </row>
    <row r="1390" spans="1:12" x14ac:dyDescent="0.2">
      <c r="A1390" s="41"/>
      <c r="B1390" s="2"/>
      <c r="E1390" s="279"/>
      <c r="F1390" s="280"/>
      <c r="G1390" s="45"/>
      <c r="H1390" s="45"/>
      <c r="I1390" s="278"/>
      <c r="J1390" s="45"/>
      <c r="K1390" s="66"/>
      <c r="L1390" s="66"/>
    </row>
    <row r="1391" spans="1:12" x14ac:dyDescent="0.2">
      <c r="A1391" s="41"/>
      <c r="B1391" s="2"/>
      <c r="E1391" s="279"/>
      <c r="F1391" s="280"/>
      <c r="G1391" s="45"/>
      <c r="H1391" s="45"/>
      <c r="I1391" s="278"/>
      <c r="J1391" s="45"/>
      <c r="K1391" s="66"/>
      <c r="L1391" s="66"/>
    </row>
    <row r="1392" spans="1:12" x14ac:dyDescent="0.2">
      <c r="A1392" s="41"/>
      <c r="B1392" s="2"/>
      <c r="E1392" s="279"/>
      <c r="F1392" s="280"/>
      <c r="G1392" s="45"/>
      <c r="H1392" s="45"/>
      <c r="I1392" s="278"/>
      <c r="J1392" s="45"/>
      <c r="K1392" s="66"/>
      <c r="L1392" s="66"/>
    </row>
    <row r="1393" spans="1:12" x14ac:dyDescent="0.2">
      <c r="A1393" s="41"/>
      <c r="B1393" s="2"/>
      <c r="E1393" s="279"/>
      <c r="F1393" s="280"/>
      <c r="G1393" s="45"/>
      <c r="H1393" s="45"/>
      <c r="I1393" s="278"/>
      <c r="J1393" s="45"/>
      <c r="K1393" s="66"/>
      <c r="L1393" s="66"/>
    </row>
    <row r="1394" spans="1:12" x14ac:dyDescent="0.2">
      <c r="A1394" s="41"/>
      <c r="B1394" s="2"/>
      <c r="E1394" s="279"/>
      <c r="F1394" s="280"/>
      <c r="G1394" s="45"/>
      <c r="H1394" s="45"/>
      <c r="I1394" s="278"/>
      <c r="J1394" s="45"/>
      <c r="K1394" s="66"/>
      <c r="L1394" s="66"/>
    </row>
    <row r="1395" spans="1:12" x14ac:dyDescent="0.2">
      <c r="A1395" s="41"/>
      <c r="B1395" s="2"/>
      <c r="E1395" s="279"/>
      <c r="F1395" s="280"/>
      <c r="G1395" s="45"/>
      <c r="H1395" s="45"/>
      <c r="I1395" s="278"/>
      <c r="J1395" s="45"/>
      <c r="K1395" s="66"/>
      <c r="L1395" s="66"/>
    </row>
    <row r="1396" spans="1:12" x14ac:dyDescent="0.2">
      <c r="A1396" s="41"/>
      <c r="B1396" s="2"/>
      <c r="E1396" s="279"/>
      <c r="F1396" s="280"/>
      <c r="G1396" s="45"/>
      <c r="H1396" s="45"/>
      <c r="I1396" s="278"/>
      <c r="J1396" s="45"/>
      <c r="K1396" s="66"/>
      <c r="L1396" s="66"/>
    </row>
    <row r="1397" spans="1:12" x14ac:dyDescent="0.2">
      <c r="A1397" s="41"/>
      <c r="B1397" s="2"/>
      <c r="E1397" s="279"/>
      <c r="F1397" s="280"/>
      <c r="G1397" s="45"/>
      <c r="H1397" s="45"/>
      <c r="I1397" s="278"/>
      <c r="J1397" s="45"/>
      <c r="K1397" s="66"/>
      <c r="L1397" s="66"/>
    </row>
    <row r="1398" spans="1:12" x14ac:dyDescent="0.2">
      <c r="A1398" s="41"/>
      <c r="B1398" s="2"/>
      <c r="E1398" s="279"/>
      <c r="F1398" s="280"/>
      <c r="G1398" s="45"/>
      <c r="H1398" s="45"/>
      <c r="I1398" s="278"/>
      <c r="J1398" s="45"/>
      <c r="K1398" s="66"/>
      <c r="L1398" s="66"/>
    </row>
    <row r="1399" spans="1:12" x14ac:dyDescent="0.2">
      <c r="A1399" s="41"/>
      <c r="B1399" s="2"/>
      <c r="E1399" s="279"/>
      <c r="F1399" s="280"/>
      <c r="G1399" s="45"/>
      <c r="H1399" s="45"/>
      <c r="I1399" s="278"/>
      <c r="J1399" s="45"/>
      <c r="K1399" s="66"/>
      <c r="L1399" s="66"/>
    </row>
    <row r="1400" spans="1:12" x14ac:dyDescent="0.2">
      <c r="A1400" s="41"/>
      <c r="B1400" s="2"/>
      <c r="E1400" s="279"/>
      <c r="F1400" s="280"/>
      <c r="G1400" s="45"/>
      <c r="H1400" s="45"/>
      <c r="I1400" s="278"/>
      <c r="J1400" s="45"/>
      <c r="K1400" s="66"/>
      <c r="L1400" s="66"/>
    </row>
    <row r="1401" spans="1:12" x14ac:dyDescent="0.2">
      <c r="A1401" s="41"/>
      <c r="B1401" s="2"/>
      <c r="E1401" s="279"/>
      <c r="F1401" s="280"/>
      <c r="G1401" s="45"/>
      <c r="H1401" s="45"/>
      <c r="I1401" s="278"/>
      <c r="J1401" s="45"/>
      <c r="K1401" s="66"/>
      <c r="L1401" s="66"/>
    </row>
    <row r="1402" spans="1:12" x14ac:dyDescent="0.2">
      <c r="A1402" s="41"/>
      <c r="B1402" s="2"/>
      <c r="E1402" s="279"/>
      <c r="F1402" s="280"/>
      <c r="G1402" s="45"/>
      <c r="H1402" s="45"/>
      <c r="I1402" s="278"/>
      <c r="J1402" s="45"/>
      <c r="K1402" s="66"/>
      <c r="L1402" s="66"/>
    </row>
    <row r="1403" spans="1:12" x14ac:dyDescent="0.2">
      <c r="A1403" s="41"/>
      <c r="B1403" s="2"/>
      <c r="E1403" s="279"/>
      <c r="F1403" s="280"/>
      <c r="G1403" s="45"/>
      <c r="H1403" s="45"/>
      <c r="I1403" s="278"/>
      <c r="J1403" s="45"/>
      <c r="K1403" s="66"/>
      <c r="L1403" s="66"/>
    </row>
    <row r="1404" spans="1:12" x14ac:dyDescent="0.2">
      <c r="A1404" s="41"/>
      <c r="B1404" s="2"/>
      <c r="E1404" s="279"/>
      <c r="F1404" s="280"/>
      <c r="G1404" s="45"/>
      <c r="H1404" s="45"/>
      <c r="I1404" s="278"/>
      <c r="J1404" s="45"/>
      <c r="K1404" s="66"/>
      <c r="L1404" s="66"/>
    </row>
    <row r="1405" spans="1:12" x14ac:dyDescent="0.2">
      <c r="A1405" s="41"/>
      <c r="B1405" s="2"/>
      <c r="E1405" s="279"/>
      <c r="F1405" s="280"/>
      <c r="G1405" s="45"/>
      <c r="H1405" s="45"/>
      <c r="I1405" s="278"/>
      <c r="J1405" s="45"/>
      <c r="K1405" s="66"/>
      <c r="L1405" s="66"/>
    </row>
    <row r="1406" spans="1:12" x14ac:dyDescent="0.2">
      <c r="A1406" s="41"/>
      <c r="B1406" s="2"/>
      <c r="E1406" s="279"/>
      <c r="F1406" s="280"/>
      <c r="G1406" s="45"/>
      <c r="H1406" s="45"/>
      <c r="I1406" s="278"/>
      <c r="J1406" s="45"/>
      <c r="K1406" s="66"/>
      <c r="L1406" s="66"/>
    </row>
    <row r="1407" spans="1:12" x14ac:dyDescent="0.2">
      <c r="A1407" s="41"/>
      <c r="B1407" s="2"/>
      <c r="E1407" s="279"/>
      <c r="F1407" s="280"/>
      <c r="G1407" s="45"/>
      <c r="H1407" s="45"/>
      <c r="I1407" s="278"/>
      <c r="J1407" s="45"/>
      <c r="K1407" s="66"/>
      <c r="L1407" s="66"/>
    </row>
    <row r="1408" spans="1:12" x14ac:dyDescent="0.2">
      <c r="A1408" s="41"/>
      <c r="B1408" s="2"/>
      <c r="E1408" s="279"/>
      <c r="F1408" s="280"/>
      <c r="G1408" s="45"/>
      <c r="H1408" s="45"/>
      <c r="I1408" s="278"/>
      <c r="J1408" s="45"/>
      <c r="K1408" s="66"/>
      <c r="L1408" s="66"/>
    </row>
    <row r="1409" spans="1:12" x14ac:dyDescent="0.2">
      <c r="A1409" s="41"/>
      <c r="B1409" s="2"/>
      <c r="E1409" s="279"/>
      <c r="F1409" s="280"/>
      <c r="G1409" s="45"/>
      <c r="H1409" s="45"/>
      <c r="I1409" s="278"/>
      <c r="J1409" s="45"/>
      <c r="K1409" s="66"/>
      <c r="L1409" s="66"/>
    </row>
    <row r="1410" spans="1:12" x14ac:dyDescent="0.2">
      <c r="A1410" s="41"/>
      <c r="B1410" s="2"/>
      <c r="E1410" s="279"/>
      <c r="F1410" s="280"/>
      <c r="G1410" s="45"/>
      <c r="H1410" s="45"/>
      <c r="I1410" s="278"/>
      <c r="J1410" s="45"/>
      <c r="K1410" s="66"/>
      <c r="L1410" s="66"/>
    </row>
    <row r="1411" spans="1:12" x14ac:dyDescent="0.2">
      <c r="A1411" s="41"/>
      <c r="B1411" s="2"/>
      <c r="E1411" s="279"/>
      <c r="F1411" s="280"/>
      <c r="G1411" s="45"/>
      <c r="H1411" s="45"/>
      <c r="I1411" s="278"/>
      <c r="J1411" s="45"/>
      <c r="K1411" s="66"/>
      <c r="L1411" s="66"/>
    </row>
    <row r="1412" spans="1:12" x14ac:dyDescent="0.2">
      <c r="A1412" s="41"/>
      <c r="B1412" s="2"/>
      <c r="E1412" s="279"/>
      <c r="F1412" s="280"/>
      <c r="G1412" s="45"/>
      <c r="H1412" s="45"/>
      <c r="I1412" s="278"/>
      <c r="J1412" s="45"/>
      <c r="K1412" s="66"/>
      <c r="L1412" s="66"/>
    </row>
    <row r="1413" spans="1:12" x14ac:dyDescent="0.2">
      <c r="A1413" s="41"/>
      <c r="B1413" s="2"/>
      <c r="E1413" s="279"/>
      <c r="F1413" s="280"/>
      <c r="G1413" s="45"/>
      <c r="H1413" s="45"/>
      <c r="I1413" s="278"/>
      <c r="J1413" s="45"/>
      <c r="K1413" s="66"/>
      <c r="L1413" s="66"/>
    </row>
    <row r="1414" spans="1:12" x14ac:dyDescent="0.2">
      <c r="A1414" s="41"/>
      <c r="B1414" s="2"/>
      <c r="E1414" s="279"/>
      <c r="F1414" s="280"/>
      <c r="G1414" s="45"/>
      <c r="H1414" s="45"/>
      <c r="I1414" s="278"/>
      <c r="J1414" s="45"/>
      <c r="K1414" s="66"/>
      <c r="L1414" s="66"/>
    </row>
    <row r="1415" spans="1:12" x14ac:dyDescent="0.2">
      <c r="A1415" s="41"/>
      <c r="B1415" s="2"/>
      <c r="E1415" s="279"/>
      <c r="F1415" s="280"/>
      <c r="G1415" s="45"/>
      <c r="H1415" s="45"/>
      <c r="I1415" s="278"/>
      <c r="J1415" s="45"/>
      <c r="K1415" s="66"/>
      <c r="L1415" s="66"/>
    </row>
    <row r="1416" spans="1:12" x14ac:dyDescent="0.2">
      <c r="A1416" s="41"/>
      <c r="B1416" s="2"/>
      <c r="E1416" s="279"/>
      <c r="F1416" s="280"/>
      <c r="G1416" s="45"/>
      <c r="H1416" s="45"/>
      <c r="I1416" s="278"/>
      <c r="J1416" s="45"/>
      <c r="K1416" s="66"/>
      <c r="L1416" s="66"/>
    </row>
    <row r="1417" spans="1:12" x14ac:dyDescent="0.2">
      <c r="A1417" s="41"/>
      <c r="B1417" s="2"/>
      <c r="E1417" s="279"/>
      <c r="F1417" s="280"/>
      <c r="G1417" s="45"/>
      <c r="H1417" s="45"/>
      <c r="I1417" s="278"/>
      <c r="J1417" s="45"/>
      <c r="K1417" s="66"/>
      <c r="L1417" s="66"/>
    </row>
    <row r="1418" spans="1:12" x14ac:dyDescent="0.2">
      <c r="A1418" s="41"/>
      <c r="B1418" s="2"/>
      <c r="E1418" s="279"/>
      <c r="F1418" s="280"/>
      <c r="G1418" s="45"/>
      <c r="H1418" s="45"/>
      <c r="I1418" s="278"/>
      <c r="J1418" s="45"/>
      <c r="K1418" s="66"/>
      <c r="L1418" s="66"/>
    </row>
    <row r="1419" spans="1:12" x14ac:dyDescent="0.2">
      <c r="A1419" s="41"/>
      <c r="B1419" s="2"/>
      <c r="E1419" s="279"/>
      <c r="F1419" s="280"/>
      <c r="G1419" s="45"/>
      <c r="H1419" s="45"/>
      <c r="I1419" s="278"/>
      <c r="J1419" s="45"/>
      <c r="K1419" s="66"/>
      <c r="L1419" s="66"/>
    </row>
    <row r="1420" spans="1:12" x14ac:dyDescent="0.2">
      <c r="A1420" s="41"/>
      <c r="B1420" s="2"/>
      <c r="E1420" s="279"/>
      <c r="F1420" s="280"/>
      <c r="G1420" s="45"/>
      <c r="H1420" s="45"/>
      <c r="I1420" s="278"/>
      <c r="J1420" s="45"/>
      <c r="K1420" s="66"/>
      <c r="L1420" s="66"/>
    </row>
    <row r="1421" spans="1:12" x14ac:dyDescent="0.2">
      <c r="A1421" s="41"/>
      <c r="B1421" s="2"/>
      <c r="E1421" s="279"/>
      <c r="F1421" s="280"/>
      <c r="G1421" s="45"/>
      <c r="H1421" s="45"/>
      <c r="I1421" s="278"/>
      <c r="J1421" s="45"/>
      <c r="K1421" s="66"/>
      <c r="L1421" s="66"/>
    </row>
    <row r="1422" spans="1:12" x14ac:dyDescent="0.2">
      <c r="A1422" s="41"/>
      <c r="B1422" s="2"/>
      <c r="E1422" s="279"/>
      <c r="F1422" s="280"/>
      <c r="G1422" s="45"/>
      <c r="H1422" s="45"/>
      <c r="I1422" s="278"/>
      <c r="J1422" s="45"/>
      <c r="K1422" s="66"/>
      <c r="L1422" s="66"/>
    </row>
    <row r="1423" spans="1:12" x14ac:dyDescent="0.2">
      <c r="A1423" s="41"/>
      <c r="B1423" s="2"/>
      <c r="E1423" s="279"/>
      <c r="F1423" s="280"/>
      <c r="G1423" s="45"/>
      <c r="H1423" s="45"/>
      <c r="I1423" s="278"/>
      <c r="J1423" s="45"/>
      <c r="K1423" s="66"/>
      <c r="L1423" s="66"/>
    </row>
    <row r="1424" spans="1:12" x14ac:dyDescent="0.2">
      <c r="A1424" s="41"/>
      <c r="B1424" s="2"/>
      <c r="E1424" s="279"/>
      <c r="F1424" s="280"/>
      <c r="G1424" s="45"/>
      <c r="H1424" s="45"/>
      <c r="I1424" s="278"/>
      <c r="J1424" s="45"/>
      <c r="K1424" s="66"/>
      <c r="L1424" s="66"/>
    </row>
    <row r="1425" spans="1:12" x14ac:dyDescent="0.2">
      <c r="A1425" s="41"/>
      <c r="B1425" s="2"/>
      <c r="E1425" s="279"/>
      <c r="F1425" s="280"/>
      <c r="G1425" s="45"/>
      <c r="H1425" s="45"/>
      <c r="I1425" s="278"/>
      <c r="J1425" s="45"/>
      <c r="K1425" s="66"/>
      <c r="L1425" s="66"/>
    </row>
    <row r="1426" spans="1:12" x14ac:dyDescent="0.2">
      <c r="A1426" s="41"/>
      <c r="B1426" s="2"/>
      <c r="E1426" s="279"/>
      <c r="F1426" s="280"/>
      <c r="G1426" s="45"/>
      <c r="H1426" s="45"/>
      <c r="I1426" s="278"/>
      <c r="J1426" s="45"/>
      <c r="K1426" s="66"/>
      <c r="L1426" s="66"/>
    </row>
    <row r="1427" spans="1:12" x14ac:dyDescent="0.2">
      <c r="A1427" s="41"/>
      <c r="B1427" s="2"/>
      <c r="E1427" s="279"/>
      <c r="F1427" s="280"/>
      <c r="G1427" s="45"/>
      <c r="H1427" s="45"/>
      <c r="I1427" s="278"/>
      <c r="J1427" s="45"/>
      <c r="K1427" s="66"/>
      <c r="L1427" s="66"/>
    </row>
    <row r="1428" spans="1:12" x14ac:dyDescent="0.2">
      <c r="A1428" s="41"/>
      <c r="B1428" s="2"/>
      <c r="E1428" s="279"/>
      <c r="F1428" s="280"/>
      <c r="G1428" s="45"/>
      <c r="H1428" s="45"/>
      <c r="I1428" s="278"/>
      <c r="J1428" s="45"/>
      <c r="K1428" s="66"/>
      <c r="L1428" s="66"/>
    </row>
    <row r="1429" spans="1:12" x14ac:dyDescent="0.2">
      <c r="A1429" s="41"/>
      <c r="B1429" s="2"/>
      <c r="E1429" s="279"/>
      <c r="F1429" s="280"/>
      <c r="G1429" s="45"/>
      <c r="H1429" s="45"/>
      <c r="I1429" s="278"/>
      <c r="J1429" s="45"/>
      <c r="K1429" s="66"/>
      <c r="L1429" s="66"/>
    </row>
    <row r="1430" spans="1:12" x14ac:dyDescent="0.2">
      <c r="A1430" s="41"/>
      <c r="B1430" s="2"/>
      <c r="E1430" s="279"/>
      <c r="F1430" s="280"/>
      <c r="G1430" s="45"/>
      <c r="H1430" s="45"/>
      <c r="I1430" s="278"/>
      <c r="J1430" s="45"/>
      <c r="K1430" s="66"/>
      <c r="L1430" s="66"/>
    </row>
    <row r="1431" spans="1:12" x14ac:dyDescent="0.2">
      <c r="A1431" s="41"/>
      <c r="B1431" s="2"/>
      <c r="E1431" s="279"/>
      <c r="F1431" s="280"/>
      <c r="G1431" s="45"/>
      <c r="H1431" s="45"/>
      <c r="I1431" s="278"/>
      <c r="J1431" s="45"/>
      <c r="K1431" s="66"/>
      <c r="L1431" s="66"/>
    </row>
    <row r="1432" spans="1:12" x14ac:dyDescent="0.2">
      <c r="A1432" s="41"/>
      <c r="B1432" s="2"/>
      <c r="E1432" s="279"/>
      <c r="F1432" s="280"/>
      <c r="G1432" s="45"/>
      <c r="H1432" s="45"/>
      <c r="I1432" s="278"/>
      <c r="J1432" s="45"/>
      <c r="K1432" s="66"/>
      <c r="L1432" s="66"/>
    </row>
    <row r="1433" spans="1:12" x14ac:dyDescent="0.2">
      <c r="A1433" s="41"/>
      <c r="B1433" s="2"/>
      <c r="E1433" s="279"/>
      <c r="F1433" s="280"/>
      <c r="G1433" s="45"/>
      <c r="H1433" s="45"/>
      <c r="I1433" s="278"/>
      <c r="J1433" s="45"/>
      <c r="K1433" s="66"/>
      <c r="L1433" s="66"/>
    </row>
    <row r="1434" spans="1:12" x14ac:dyDescent="0.2">
      <c r="A1434" s="41"/>
      <c r="B1434" s="2"/>
      <c r="E1434" s="279"/>
      <c r="F1434" s="280"/>
      <c r="G1434" s="45"/>
      <c r="H1434" s="45"/>
      <c r="I1434" s="278"/>
      <c r="J1434" s="45"/>
      <c r="K1434" s="66"/>
      <c r="L1434" s="66"/>
    </row>
    <row r="1435" spans="1:12" x14ac:dyDescent="0.2">
      <c r="A1435" s="41"/>
      <c r="B1435" s="2"/>
      <c r="E1435" s="279"/>
      <c r="F1435" s="280"/>
      <c r="G1435" s="45"/>
      <c r="H1435" s="45"/>
      <c r="I1435" s="278"/>
      <c r="J1435" s="45"/>
      <c r="K1435" s="66"/>
      <c r="L1435" s="66"/>
    </row>
    <row r="1436" spans="1:12" x14ac:dyDescent="0.2">
      <c r="A1436" s="41"/>
      <c r="B1436" s="2"/>
      <c r="E1436" s="279"/>
      <c r="F1436" s="280"/>
      <c r="G1436" s="45"/>
      <c r="H1436" s="45"/>
      <c r="I1436" s="278"/>
      <c r="J1436" s="45"/>
      <c r="K1436" s="66"/>
      <c r="L1436" s="66"/>
    </row>
    <row r="1437" spans="1:12" x14ac:dyDescent="0.2">
      <c r="A1437" s="41"/>
      <c r="B1437" s="2"/>
      <c r="E1437" s="279"/>
      <c r="F1437" s="280"/>
      <c r="G1437" s="45"/>
      <c r="H1437" s="45"/>
      <c r="I1437" s="278"/>
      <c r="J1437" s="45"/>
      <c r="K1437" s="66"/>
      <c r="L1437" s="66"/>
    </row>
    <row r="1438" spans="1:12" x14ac:dyDescent="0.2">
      <c r="A1438" s="41"/>
      <c r="B1438" s="2"/>
      <c r="E1438" s="279"/>
      <c r="F1438" s="280"/>
      <c r="G1438" s="45"/>
      <c r="H1438" s="45"/>
      <c r="I1438" s="278"/>
      <c r="J1438" s="45"/>
      <c r="K1438" s="66"/>
      <c r="L1438" s="66"/>
    </row>
    <row r="1439" spans="1:12" x14ac:dyDescent="0.2">
      <c r="A1439" s="41"/>
      <c r="B1439" s="2"/>
      <c r="E1439" s="279"/>
      <c r="F1439" s="280"/>
      <c r="G1439" s="45"/>
      <c r="H1439" s="45"/>
      <c r="I1439" s="278"/>
      <c r="J1439" s="45"/>
      <c r="K1439" s="66"/>
      <c r="L1439" s="66"/>
    </row>
    <row r="1440" spans="1:12" x14ac:dyDescent="0.2">
      <c r="A1440" s="41"/>
      <c r="B1440" s="2"/>
      <c r="E1440" s="279"/>
      <c r="F1440" s="280"/>
      <c r="G1440" s="45"/>
      <c r="H1440" s="45"/>
      <c r="I1440" s="278"/>
      <c r="J1440" s="45"/>
      <c r="K1440" s="66"/>
      <c r="L1440" s="66"/>
    </row>
    <row r="1441" spans="1:12" x14ac:dyDescent="0.2">
      <c r="A1441" s="41"/>
      <c r="B1441" s="2"/>
      <c r="E1441" s="279"/>
      <c r="F1441" s="280"/>
      <c r="G1441" s="45"/>
      <c r="H1441" s="45"/>
      <c r="I1441" s="278"/>
      <c r="J1441" s="45"/>
      <c r="K1441" s="66"/>
      <c r="L1441" s="66"/>
    </row>
    <row r="1442" spans="1:12" x14ac:dyDescent="0.2">
      <c r="A1442" s="41"/>
      <c r="B1442" s="2"/>
      <c r="E1442" s="279"/>
      <c r="F1442" s="280"/>
      <c r="G1442" s="45"/>
      <c r="H1442" s="45"/>
      <c r="I1442" s="278"/>
      <c r="J1442" s="45"/>
      <c r="K1442" s="66"/>
      <c r="L1442" s="66"/>
    </row>
    <row r="1443" spans="1:12" x14ac:dyDescent="0.2">
      <c r="A1443" s="41"/>
      <c r="B1443" s="2"/>
      <c r="E1443" s="279"/>
      <c r="F1443" s="280"/>
      <c r="G1443" s="45"/>
      <c r="H1443" s="45"/>
      <c r="I1443" s="278"/>
      <c r="J1443" s="45"/>
      <c r="K1443" s="66"/>
      <c r="L1443" s="66"/>
    </row>
    <row r="1444" spans="1:12" x14ac:dyDescent="0.2">
      <c r="A1444" s="41"/>
      <c r="B1444" s="2"/>
      <c r="E1444" s="279"/>
      <c r="F1444" s="280"/>
      <c r="G1444" s="45"/>
      <c r="H1444" s="45"/>
      <c r="I1444" s="278"/>
      <c r="J1444" s="45"/>
      <c r="K1444" s="66"/>
      <c r="L1444" s="66"/>
    </row>
    <row r="1445" spans="1:12" x14ac:dyDescent="0.2">
      <c r="A1445" s="41"/>
      <c r="B1445" s="2"/>
      <c r="E1445" s="279"/>
      <c r="F1445" s="280"/>
      <c r="G1445" s="45"/>
      <c r="H1445" s="45"/>
      <c r="I1445" s="278"/>
      <c r="J1445" s="45"/>
      <c r="K1445" s="66"/>
      <c r="L1445" s="66"/>
    </row>
    <row r="1446" spans="1:12" x14ac:dyDescent="0.2">
      <c r="A1446" s="41"/>
      <c r="B1446" s="2"/>
      <c r="E1446" s="279"/>
      <c r="F1446" s="280"/>
      <c r="G1446" s="45"/>
      <c r="H1446" s="45"/>
      <c r="I1446" s="278"/>
      <c r="J1446" s="45"/>
      <c r="K1446" s="66"/>
      <c r="L1446" s="66"/>
    </row>
    <row r="1447" spans="1:12" x14ac:dyDescent="0.2">
      <c r="A1447" s="41"/>
      <c r="B1447" s="2"/>
      <c r="E1447" s="279"/>
      <c r="F1447" s="280"/>
      <c r="G1447" s="45"/>
      <c r="H1447" s="45"/>
      <c r="I1447" s="278"/>
      <c r="J1447" s="45"/>
      <c r="K1447" s="66"/>
      <c r="L1447" s="66"/>
    </row>
    <row r="1448" spans="1:12" x14ac:dyDescent="0.2">
      <c r="A1448" s="41"/>
      <c r="B1448" s="2"/>
      <c r="E1448" s="279"/>
      <c r="F1448" s="280"/>
      <c r="G1448" s="45"/>
      <c r="H1448" s="45"/>
      <c r="I1448" s="278"/>
      <c r="J1448" s="45"/>
      <c r="K1448" s="66"/>
      <c r="L1448" s="66"/>
    </row>
    <row r="1449" spans="1:12" x14ac:dyDescent="0.2">
      <c r="A1449" s="41"/>
      <c r="B1449" s="2"/>
      <c r="E1449" s="279"/>
      <c r="F1449" s="280"/>
      <c r="G1449" s="45"/>
      <c r="H1449" s="45"/>
      <c r="I1449" s="278"/>
      <c r="J1449" s="45"/>
      <c r="K1449" s="66"/>
      <c r="L1449" s="66"/>
    </row>
    <row r="1450" spans="1:12" x14ac:dyDescent="0.2">
      <c r="A1450" s="41"/>
      <c r="B1450" s="2"/>
      <c r="E1450" s="279"/>
      <c r="F1450" s="280"/>
      <c r="G1450" s="45"/>
      <c r="H1450" s="45"/>
      <c r="I1450" s="278"/>
      <c r="J1450" s="45"/>
      <c r="K1450" s="66"/>
      <c r="L1450" s="66"/>
    </row>
    <row r="1451" spans="1:12" x14ac:dyDescent="0.2">
      <c r="A1451" s="41"/>
      <c r="B1451" s="2"/>
      <c r="E1451" s="279"/>
      <c r="F1451" s="280"/>
      <c r="G1451" s="45"/>
      <c r="H1451" s="45"/>
      <c r="I1451" s="278"/>
      <c r="J1451" s="45"/>
      <c r="K1451" s="66"/>
      <c r="L1451" s="66"/>
    </row>
    <row r="1452" spans="1:12" x14ac:dyDescent="0.2">
      <c r="A1452" s="41"/>
      <c r="B1452" s="2"/>
      <c r="E1452" s="279"/>
      <c r="F1452" s="280"/>
      <c r="G1452" s="45"/>
      <c r="H1452" s="45"/>
      <c r="I1452" s="278"/>
      <c r="J1452" s="45"/>
      <c r="K1452" s="66"/>
      <c r="L1452" s="66"/>
    </row>
    <row r="1453" spans="1:12" x14ac:dyDescent="0.2">
      <c r="A1453" s="41"/>
      <c r="B1453" s="2"/>
      <c r="E1453" s="279"/>
      <c r="F1453" s="280"/>
      <c r="G1453" s="45"/>
      <c r="H1453" s="45"/>
      <c r="I1453" s="278"/>
      <c r="J1453" s="45"/>
      <c r="K1453" s="66"/>
      <c r="L1453" s="66"/>
    </row>
    <row r="1454" spans="1:12" x14ac:dyDescent="0.2">
      <c r="A1454" s="41"/>
      <c r="B1454" s="2"/>
      <c r="E1454" s="279"/>
      <c r="F1454" s="280"/>
      <c r="G1454" s="45"/>
      <c r="H1454" s="45"/>
      <c r="I1454" s="278"/>
      <c r="J1454" s="45"/>
      <c r="K1454" s="66"/>
      <c r="L1454" s="66"/>
    </row>
    <row r="1455" spans="1:12" x14ac:dyDescent="0.2">
      <c r="A1455" s="41"/>
      <c r="B1455" s="2"/>
      <c r="E1455" s="279"/>
      <c r="F1455" s="280"/>
      <c r="G1455" s="45"/>
      <c r="H1455" s="45"/>
      <c r="I1455" s="278"/>
      <c r="J1455" s="45"/>
      <c r="K1455" s="66"/>
      <c r="L1455" s="66"/>
    </row>
    <row r="1456" spans="1:12" x14ac:dyDescent="0.2">
      <c r="A1456" s="41"/>
      <c r="B1456" s="2"/>
      <c r="E1456" s="279"/>
      <c r="F1456" s="280"/>
      <c r="G1456" s="45"/>
      <c r="H1456" s="45"/>
      <c r="I1456" s="278"/>
      <c r="J1456" s="45"/>
      <c r="K1456" s="66"/>
      <c r="L1456" s="66"/>
    </row>
    <row r="1457" spans="1:12" x14ac:dyDescent="0.2">
      <c r="A1457" s="41"/>
      <c r="B1457" s="2"/>
      <c r="E1457" s="279"/>
      <c r="F1457" s="280"/>
      <c r="G1457" s="45"/>
      <c r="H1457" s="45"/>
      <c r="I1457" s="278"/>
      <c r="J1457" s="45"/>
      <c r="K1457" s="66"/>
      <c r="L1457" s="66"/>
    </row>
    <row r="1458" spans="1:12" x14ac:dyDescent="0.2">
      <c r="A1458" s="41"/>
      <c r="B1458" s="2"/>
      <c r="E1458" s="279"/>
      <c r="F1458" s="280"/>
      <c r="G1458" s="45"/>
      <c r="H1458" s="45"/>
      <c r="I1458" s="278"/>
      <c r="J1458" s="45"/>
      <c r="K1458" s="66"/>
      <c r="L1458" s="66"/>
    </row>
    <row r="1459" spans="1:12" x14ac:dyDescent="0.2">
      <c r="A1459" s="41"/>
      <c r="B1459" s="2"/>
      <c r="E1459" s="279"/>
      <c r="F1459" s="280"/>
      <c r="G1459" s="45"/>
      <c r="H1459" s="45"/>
      <c r="I1459" s="278"/>
      <c r="J1459" s="45"/>
      <c r="K1459" s="66"/>
      <c r="L1459" s="66"/>
    </row>
    <row r="1460" spans="1:12" x14ac:dyDescent="0.2">
      <c r="A1460" s="41"/>
      <c r="B1460" s="2"/>
      <c r="E1460" s="279"/>
      <c r="F1460" s="280"/>
      <c r="G1460" s="45"/>
      <c r="H1460" s="45"/>
      <c r="I1460" s="278"/>
      <c r="J1460" s="45"/>
      <c r="K1460" s="66"/>
      <c r="L1460" s="66"/>
    </row>
    <row r="1461" spans="1:12" x14ac:dyDescent="0.2">
      <c r="A1461" s="41"/>
      <c r="B1461" s="2"/>
      <c r="E1461" s="279"/>
      <c r="F1461" s="280"/>
      <c r="G1461" s="45"/>
      <c r="H1461" s="45"/>
      <c r="I1461" s="278"/>
      <c r="J1461" s="45"/>
      <c r="K1461" s="66"/>
      <c r="L1461" s="66"/>
    </row>
    <row r="1462" spans="1:12" x14ac:dyDescent="0.2">
      <c r="A1462" s="41"/>
      <c r="B1462" s="2"/>
      <c r="E1462" s="279"/>
      <c r="F1462" s="280"/>
      <c r="G1462" s="45"/>
      <c r="H1462" s="45"/>
      <c r="I1462" s="278"/>
      <c r="J1462" s="45"/>
      <c r="K1462" s="66"/>
      <c r="L1462" s="66"/>
    </row>
    <row r="1463" spans="1:12" x14ac:dyDescent="0.2">
      <c r="A1463" s="41"/>
      <c r="B1463" s="2"/>
      <c r="E1463" s="279"/>
      <c r="F1463" s="280"/>
      <c r="G1463" s="45"/>
      <c r="H1463" s="45"/>
      <c r="I1463" s="278"/>
      <c r="J1463" s="45"/>
      <c r="K1463" s="66"/>
      <c r="L1463" s="66"/>
    </row>
    <row r="1464" spans="1:12" x14ac:dyDescent="0.2">
      <c r="A1464" s="41"/>
      <c r="B1464" s="2"/>
      <c r="E1464" s="279"/>
      <c r="F1464" s="280"/>
      <c r="G1464" s="45"/>
      <c r="H1464" s="45"/>
      <c r="I1464" s="278"/>
      <c r="J1464" s="45"/>
      <c r="K1464" s="66"/>
      <c r="L1464" s="66"/>
    </row>
    <row r="1465" spans="1:12" x14ac:dyDescent="0.2">
      <c r="A1465" s="41"/>
      <c r="B1465" s="2"/>
      <c r="E1465" s="279"/>
      <c r="F1465" s="280"/>
      <c r="G1465" s="45"/>
      <c r="H1465" s="45"/>
      <c r="I1465" s="278"/>
      <c r="J1465" s="45"/>
      <c r="K1465" s="66"/>
      <c r="L1465" s="66"/>
    </row>
    <row r="1466" spans="1:12" x14ac:dyDescent="0.2">
      <c r="A1466" s="41"/>
      <c r="B1466" s="2"/>
      <c r="E1466" s="279"/>
      <c r="F1466" s="280"/>
      <c r="G1466" s="45"/>
      <c r="H1466" s="45"/>
      <c r="I1466" s="278"/>
      <c r="J1466" s="45"/>
      <c r="K1466" s="66"/>
      <c r="L1466" s="66"/>
    </row>
    <row r="1467" spans="1:12" x14ac:dyDescent="0.2">
      <c r="A1467" s="41"/>
      <c r="B1467" s="2"/>
      <c r="E1467" s="279"/>
      <c r="F1467" s="280"/>
      <c r="G1467" s="45"/>
      <c r="H1467" s="45"/>
      <c r="I1467" s="278"/>
      <c r="J1467" s="45"/>
      <c r="K1467" s="66"/>
      <c r="L1467" s="66"/>
    </row>
    <row r="1468" spans="1:12" x14ac:dyDescent="0.2">
      <c r="A1468" s="41"/>
      <c r="B1468" s="2"/>
      <c r="E1468" s="279"/>
      <c r="F1468" s="280"/>
      <c r="G1468" s="45"/>
      <c r="H1468" s="45"/>
      <c r="I1468" s="278"/>
      <c r="J1468" s="45"/>
      <c r="K1468" s="66"/>
      <c r="L1468" s="66"/>
    </row>
    <row r="1469" spans="1:12" x14ac:dyDescent="0.2">
      <c r="A1469" s="41"/>
      <c r="B1469" s="2"/>
      <c r="E1469" s="279"/>
      <c r="F1469" s="280"/>
      <c r="G1469" s="45"/>
      <c r="H1469" s="45"/>
      <c r="I1469" s="278"/>
      <c r="J1469" s="45"/>
      <c r="K1469" s="66"/>
      <c r="L1469" s="66"/>
    </row>
    <row r="1470" spans="1:12" x14ac:dyDescent="0.2">
      <c r="A1470" s="41"/>
      <c r="B1470" s="2"/>
      <c r="E1470" s="279"/>
      <c r="F1470" s="280"/>
      <c r="G1470" s="45"/>
      <c r="H1470" s="45"/>
      <c r="I1470" s="278"/>
      <c r="J1470" s="45"/>
      <c r="K1470" s="66"/>
      <c r="L1470" s="66"/>
    </row>
    <row r="1471" spans="1:12" x14ac:dyDescent="0.2">
      <c r="A1471" s="41"/>
      <c r="B1471" s="2"/>
      <c r="E1471" s="279"/>
      <c r="F1471" s="280"/>
      <c r="G1471" s="45"/>
      <c r="H1471" s="45"/>
      <c r="I1471" s="278"/>
      <c r="J1471" s="45"/>
      <c r="K1471" s="66"/>
      <c r="L1471" s="66"/>
    </row>
    <row r="1472" spans="1:12" x14ac:dyDescent="0.2">
      <c r="A1472" s="41"/>
      <c r="B1472" s="2"/>
      <c r="E1472" s="279"/>
      <c r="F1472" s="280"/>
      <c r="G1472" s="45"/>
      <c r="H1472" s="45"/>
      <c r="I1472" s="278"/>
      <c r="J1472" s="45"/>
      <c r="K1472" s="66"/>
      <c r="L1472" s="66"/>
    </row>
    <row r="1473" spans="1:12" x14ac:dyDescent="0.2">
      <c r="A1473" s="41"/>
      <c r="B1473" s="2"/>
      <c r="E1473" s="279"/>
      <c r="F1473" s="280"/>
      <c r="G1473" s="45"/>
      <c r="H1473" s="45"/>
      <c r="I1473" s="278"/>
      <c r="J1473" s="45"/>
      <c r="K1473" s="66"/>
      <c r="L1473" s="66"/>
    </row>
    <row r="1474" spans="1:12" x14ac:dyDescent="0.2">
      <c r="A1474" s="41"/>
      <c r="B1474" s="2"/>
      <c r="E1474" s="279"/>
      <c r="F1474" s="280"/>
      <c r="G1474" s="45"/>
      <c r="H1474" s="45"/>
      <c r="I1474" s="278"/>
      <c r="J1474" s="45"/>
      <c r="K1474" s="66"/>
      <c r="L1474" s="66"/>
    </row>
    <row r="1475" spans="1:12" x14ac:dyDescent="0.2">
      <c r="A1475" s="41"/>
      <c r="B1475" s="2"/>
      <c r="E1475" s="279"/>
      <c r="F1475" s="280"/>
      <c r="G1475" s="45"/>
      <c r="H1475" s="45"/>
      <c r="I1475" s="278"/>
      <c r="J1475" s="45"/>
      <c r="K1475" s="66"/>
      <c r="L1475" s="66"/>
    </row>
    <row r="1476" spans="1:12" x14ac:dyDescent="0.2">
      <c r="A1476" s="41"/>
      <c r="B1476" s="2"/>
      <c r="E1476" s="279"/>
      <c r="F1476" s="280"/>
      <c r="G1476" s="45"/>
      <c r="H1476" s="45"/>
      <c r="I1476" s="278"/>
      <c r="J1476" s="45"/>
      <c r="K1476" s="66"/>
      <c r="L1476" s="66"/>
    </row>
    <row r="1477" spans="1:12" x14ac:dyDescent="0.2">
      <c r="A1477" s="41"/>
      <c r="B1477" s="2"/>
      <c r="E1477" s="279"/>
      <c r="F1477" s="280"/>
      <c r="G1477" s="45"/>
      <c r="H1477" s="45"/>
      <c r="I1477" s="278"/>
      <c r="J1477" s="45"/>
      <c r="K1477" s="66"/>
      <c r="L1477" s="66"/>
    </row>
    <row r="1478" spans="1:12" x14ac:dyDescent="0.2">
      <c r="A1478" s="41"/>
      <c r="B1478" s="2"/>
      <c r="E1478" s="279"/>
      <c r="F1478" s="280"/>
      <c r="G1478" s="45"/>
      <c r="H1478" s="45"/>
      <c r="I1478" s="278"/>
      <c r="J1478" s="45"/>
      <c r="K1478" s="66"/>
      <c r="L1478" s="66"/>
    </row>
    <row r="1479" spans="1:12" x14ac:dyDescent="0.2">
      <c r="A1479" s="41"/>
      <c r="B1479" s="2"/>
      <c r="E1479" s="279"/>
      <c r="F1479" s="280"/>
      <c r="G1479" s="45"/>
      <c r="H1479" s="45"/>
      <c r="I1479" s="278"/>
      <c r="J1479" s="45"/>
      <c r="K1479" s="66"/>
      <c r="L1479" s="66"/>
    </row>
    <row r="1480" spans="1:12" x14ac:dyDescent="0.2">
      <c r="A1480" s="41"/>
      <c r="B1480" s="2"/>
      <c r="E1480" s="279"/>
      <c r="F1480" s="280"/>
      <c r="G1480" s="45"/>
      <c r="H1480" s="45"/>
      <c r="I1480" s="278"/>
      <c r="J1480" s="45"/>
      <c r="K1480" s="66"/>
      <c r="L1480" s="66"/>
    </row>
    <row r="1481" spans="1:12" x14ac:dyDescent="0.2">
      <c r="A1481" s="41"/>
      <c r="B1481" s="2"/>
      <c r="E1481" s="279"/>
      <c r="F1481" s="280"/>
      <c r="G1481" s="45"/>
      <c r="H1481" s="45"/>
      <c r="I1481" s="278"/>
      <c r="J1481" s="45"/>
      <c r="K1481" s="66"/>
      <c r="L1481" s="66"/>
    </row>
    <row r="1482" spans="1:12" x14ac:dyDescent="0.2">
      <c r="A1482" s="41"/>
      <c r="B1482" s="2"/>
      <c r="E1482" s="279"/>
      <c r="F1482" s="280"/>
      <c r="G1482" s="45"/>
      <c r="H1482" s="45"/>
      <c r="I1482" s="278"/>
      <c r="J1482" s="45"/>
      <c r="K1482" s="66"/>
      <c r="L1482" s="66"/>
    </row>
    <row r="1483" spans="1:12" x14ac:dyDescent="0.2">
      <c r="A1483" s="41"/>
      <c r="B1483" s="2"/>
      <c r="E1483" s="279"/>
      <c r="F1483" s="280"/>
      <c r="G1483" s="45"/>
      <c r="H1483" s="45"/>
      <c r="I1483" s="278"/>
      <c r="J1483" s="45"/>
      <c r="K1483" s="66"/>
      <c r="L1483" s="66"/>
    </row>
    <row r="1484" spans="1:12" x14ac:dyDescent="0.2">
      <c r="A1484" s="41"/>
      <c r="B1484" s="2"/>
      <c r="E1484" s="279"/>
      <c r="F1484" s="280"/>
      <c r="G1484" s="45"/>
      <c r="H1484" s="45"/>
      <c r="I1484" s="278"/>
      <c r="J1484" s="45"/>
      <c r="K1484" s="66"/>
      <c r="L1484" s="66"/>
    </row>
    <row r="1485" spans="1:12" x14ac:dyDescent="0.2">
      <c r="A1485" s="41"/>
      <c r="B1485" s="2"/>
      <c r="E1485" s="279"/>
      <c r="F1485" s="280"/>
      <c r="G1485" s="45"/>
      <c r="H1485" s="45"/>
      <c r="I1485" s="278"/>
      <c r="J1485" s="45"/>
      <c r="K1485" s="66"/>
      <c r="L1485" s="66"/>
    </row>
    <row r="1486" spans="1:12" x14ac:dyDescent="0.2">
      <c r="A1486" s="41"/>
      <c r="B1486" s="2"/>
      <c r="E1486" s="279"/>
      <c r="F1486" s="280"/>
      <c r="G1486" s="45"/>
      <c r="H1486" s="45"/>
      <c r="I1486" s="278"/>
      <c r="J1486" s="45"/>
      <c r="K1486" s="66"/>
      <c r="L1486" s="66"/>
    </row>
    <row r="1487" spans="1:12" x14ac:dyDescent="0.2">
      <c r="A1487" s="41"/>
      <c r="B1487" s="2"/>
      <c r="E1487" s="279"/>
      <c r="F1487" s="280"/>
      <c r="G1487" s="45"/>
      <c r="H1487" s="45"/>
      <c r="I1487" s="278"/>
      <c r="J1487" s="45"/>
      <c r="K1487" s="66"/>
      <c r="L1487" s="66"/>
    </row>
    <row r="1488" spans="1:12" x14ac:dyDescent="0.2">
      <c r="A1488" s="41"/>
      <c r="B1488" s="2"/>
      <c r="E1488" s="279"/>
      <c r="F1488" s="280"/>
      <c r="G1488" s="45"/>
      <c r="H1488" s="45"/>
      <c r="I1488" s="278"/>
      <c r="J1488" s="45"/>
      <c r="K1488" s="66"/>
      <c r="L1488" s="66"/>
    </row>
    <row r="1489" spans="1:12" x14ac:dyDescent="0.2">
      <c r="A1489" s="41"/>
      <c r="B1489" s="2"/>
      <c r="E1489" s="279"/>
      <c r="F1489" s="280"/>
      <c r="G1489" s="45"/>
      <c r="H1489" s="45"/>
      <c r="I1489" s="278"/>
      <c r="J1489" s="45"/>
      <c r="K1489" s="66"/>
      <c r="L1489" s="66"/>
    </row>
    <row r="1490" spans="1:12" x14ac:dyDescent="0.2">
      <c r="A1490" s="41"/>
      <c r="B1490" s="2"/>
      <c r="E1490" s="279"/>
      <c r="F1490" s="280"/>
      <c r="G1490" s="45"/>
      <c r="H1490" s="45"/>
      <c r="I1490" s="278"/>
      <c r="J1490" s="45"/>
      <c r="K1490" s="66"/>
      <c r="L1490" s="66"/>
    </row>
    <row r="1491" spans="1:12" x14ac:dyDescent="0.2">
      <c r="A1491" s="41"/>
      <c r="B1491" s="2"/>
      <c r="E1491" s="279"/>
      <c r="F1491" s="280"/>
      <c r="G1491" s="45"/>
      <c r="H1491" s="45"/>
      <c r="I1491" s="278"/>
      <c r="J1491" s="45"/>
      <c r="K1491" s="66"/>
      <c r="L1491" s="66"/>
    </row>
    <row r="1492" spans="1:12" x14ac:dyDescent="0.2">
      <c r="A1492" s="41"/>
      <c r="B1492" s="2"/>
      <c r="E1492" s="279"/>
      <c r="F1492" s="280"/>
      <c r="G1492" s="45"/>
      <c r="H1492" s="45"/>
      <c r="I1492" s="278"/>
      <c r="J1492" s="45"/>
      <c r="K1492" s="66"/>
      <c r="L1492" s="66"/>
    </row>
    <row r="1493" spans="1:12" x14ac:dyDescent="0.2">
      <c r="A1493" s="41"/>
      <c r="B1493" s="2"/>
      <c r="E1493" s="279"/>
      <c r="F1493" s="280"/>
      <c r="G1493" s="45"/>
      <c r="H1493" s="45"/>
      <c r="I1493" s="278"/>
      <c r="J1493" s="45"/>
      <c r="K1493" s="66"/>
      <c r="L1493" s="66"/>
    </row>
    <row r="1494" spans="1:12" x14ac:dyDescent="0.2">
      <c r="A1494" s="41"/>
      <c r="B1494" s="2"/>
      <c r="E1494" s="279"/>
      <c r="F1494" s="280"/>
      <c r="G1494" s="45"/>
      <c r="H1494" s="45"/>
      <c r="I1494" s="278"/>
      <c r="J1494" s="45"/>
      <c r="K1494" s="66"/>
      <c r="L1494" s="66"/>
    </row>
    <row r="1495" spans="1:12" x14ac:dyDescent="0.2">
      <c r="A1495" s="41"/>
      <c r="B1495" s="2"/>
      <c r="E1495" s="279"/>
      <c r="F1495" s="280"/>
      <c r="G1495" s="45"/>
      <c r="H1495" s="45"/>
      <c r="I1495" s="278"/>
      <c r="J1495" s="45"/>
      <c r="K1495" s="66"/>
      <c r="L1495" s="66"/>
    </row>
    <row r="1496" spans="1:12" x14ac:dyDescent="0.2">
      <c r="A1496" s="41"/>
      <c r="B1496" s="2"/>
      <c r="E1496" s="279"/>
      <c r="F1496" s="280"/>
      <c r="G1496" s="45"/>
      <c r="H1496" s="45"/>
      <c r="I1496" s="278"/>
      <c r="J1496" s="45"/>
      <c r="K1496" s="66"/>
      <c r="L1496" s="66"/>
    </row>
    <row r="1497" spans="1:12" x14ac:dyDescent="0.2">
      <c r="A1497" s="41"/>
      <c r="B1497" s="2"/>
      <c r="E1497" s="279"/>
      <c r="F1497" s="280"/>
      <c r="G1497" s="45"/>
      <c r="H1497" s="45"/>
      <c r="I1497" s="278"/>
      <c r="J1497" s="45"/>
      <c r="K1497" s="66"/>
      <c r="L1497" s="66"/>
    </row>
    <row r="1498" spans="1:12" x14ac:dyDescent="0.2">
      <c r="A1498" s="41"/>
      <c r="B1498" s="2"/>
      <c r="E1498" s="279"/>
      <c r="F1498" s="280"/>
      <c r="G1498" s="45"/>
      <c r="H1498" s="45"/>
      <c r="I1498" s="278"/>
      <c r="J1498" s="45"/>
      <c r="K1498" s="66"/>
      <c r="L1498" s="66"/>
    </row>
    <row r="1499" spans="1:12" x14ac:dyDescent="0.2">
      <c r="A1499" s="41"/>
      <c r="B1499" s="2"/>
      <c r="E1499" s="279"/>
      <c r="F1499" s="280"/>
      <c r="G1499" s="45"/>
      <c r="H1499" s="45"/>
      <c r="I1499" s="278"/>
      <c r="J1499" s="45"/>
      <c r="K1499" s="66"/>
      <c r="L1499" s="66"/>
    </row>
    <row r="1500" spans="1:12" x14ac:dyDescent="0.2">
      <c r="A1500" s="41"/>
      <c r="B1500" s="2"/>
      <c r="E1500" s="279"/>
      <c r="F1500" s="280"/>
      <c r="G1500" s="45"/>
      <c r="H1500" s="45"/>
      <c r="I1500" s="278"/>
      <c r="J1500" s="45"/>
      <c r="K1500" s="66"/>
      <c r="L1500" s="66"/>
    </row>
    <row r="1501" spans="1:12" x14ac:dyDescent="0.2">
      <c r="A1501" s="41"/>
      <c r="B1501" s="2"/>
      <c r="E1501" s="279"/>
      <c r="F1501" s="280"/>
      <c r="G1501" s="45"/>
      <c r="H1501" s="45"/>
      <c r="I1501" s="278"/>
      <c r="J1501" s="45"/>
      <c r="K1501" s="66"/>
      <c r="L1501" s="66"/>
    </row>
    <row r="1502" spans="1:12" x14ac:dyDescent="0.2">
      <c r="A1502" s="41"/>
      <c r="B1502" s="2"/>
      <c r="E1502" s="279"/>
      <c r="F1502" s="280"/>
      <c r="G1502" s="45"/>
      <c r="H1502" s="45"/>
      <c r="I1502" s="278"/>
      <c r="J1502" s="45"/>
      <c r="K1502" s="66"/>
      <c r="L1502" s="66"/>
    </row>
    <row r="1503" spans="1:12" x14ac:dyDescent="0.2">
      <c r="A1503" s="41"/>
      <c r="B1503" s="2"/>
      <c r="E1503" s="279"/>
      <c r="F1503" s="280"/>
      <c r="G1503" s="45"/>
      <c r="H1503" s="45"/>
      <c r="I1503" s="278"/>
      <c r="J1503" s="45"/>
      <c r="K1503" s="66"/>
      <c r="L1503" s="66"/>
    </row>
    <row r="1504" spans="1:12" x14ac:dyDescent="0.2">
      <c r="A1504" s="41"/>
      <c r="B1504" s="2"/>
      <c r="E1504" s="279"/>
      <c r="F1504" s="280"/>
      <c r="G1504" s="45"/>
      <c r="H1504" s="45"/>
      <c r="I1504" s="278"/>
      <c r="J1504" s="45"/>
      <c r="K1504" s="66"/>
      <c r="L1504" s="66"/>
    </row>
    <row r="1505" spans="1:12" x14ac:dyDescent="0.2">
      <c r="A1505" s="41"/>
      <c r="B1505" s="2"/>
      <c r="E1505" s="279"/>
      <c r="F1505" s="280"/>
      <c r="G1505" s="45"/>
      <c r="H1505" s="45"/>
      <c r="I1505" s="278"/>
      <c r="J1505" s="45"/>
      <c r="K1505" s="66"/>
      <c r="L1505" s="66"/>
    </row>
    <row r="1506" spans="1:12" x14ac:dyDescent="0.2">
      <c r="A1506" s="41"/>
      <c r="B1506" s="2"/>
      <c r="E1506" s="279"/>
      <c r="F1506" s="280"/>
      <c r="G1506" s="45"/>
      <c r="H1506" s="45"/>
      <c r="I1506" s="278"/>
      <c r="J1506" s="45"/>
      <c r="K1506" s="66"/>
      <c r="L1506" s="66"/>
    </row>
    <row r="1507" spans="1:12" x14ac:dyDescent="0.2">
      <c r="A1507" s="41"/>
      <c r="B1507" s="2"/>
      <c r="E1507" s="279"/>
      <c r="F1507" s="280"/>
      <c r="G1507" s="45"/>
      <c r="H1507" s="45"/>
      <c r="I1507" s="278"/>
      <c r="J1507" s="45"/>
      <c r="K1507" s="66"/>
      <c r="L1507" s="66"/>
    </row>
    <row r="1508" spans="1:12" x14ac:dyDescent="0.2">
      <c r="A1508" s="41"/>
      <c r="B1508" s="2"/>
      <c r="E1508" s="279"/>
      <c r="F1508" s="280"/>
      <c r="G1508" s="45"/>
      <c r="H1508" s="45"/>
      <c r="I1508" s="278"/>
      <c r="J1508" s="45"/>
      <c r="K1508" s="66"/>
      <c r="L1508" s="66"/>
    </row>
    <row r="1509" spans="1:12" x14ac:dyDescent="0.2">
      <c r="A1509" s="41"/>
      <c r="B1509" s="2"/>
      <c r="E1509" s="279"/>
      <c r="F1509" s="280"/>
      <c r="G1509" s="45"/>
      <c r="H1509" s="45"/>
      <c r="I1509" s="278"/>
      <c r="J1509" s="45"/>
      <c r="K1509" s="66"/>
      <c r="L1509" s="66"/>
    </row>
    <row r="1510" spans="1:12" x14ac:dyDescent="0.2">
      <c r="A1510" s="41"/>
      <c r="B1510" s="2"/>
      <c r="E1510" s="279"/>
      <c r="F1510" s="280"/>
      <c r="G1510" s="45"/>
      <c r="H1510" s="45"/>
      <c r="I1510" s="278"/>
      <c r="J1510" s="45"/>
      <c r="K1510" s="66"/>
      <c r="L1510" s="66"/>
    </row>
    <row r="1511" spans="1:12" x14ac:dyDescent="0.2">
      <c r="A1511" s="41"/>
      <c r="B1511" s="2"/>
      <c r="E1511" s="279"/>
      <c r="F1511" s="280"/>
      <c r="G1511" s="45"/>
      <c r="H1511" s="45"/>
      <c r="I1511" s="278"/>
      <c r="J1511" s="45"/>
      <c r="K1511" s="66"/>
      <c r="L1511" s="66"/>
    </row>
    <row r="1512" spans="1:12" x14ac:dyDescent="0.2">
      <c r="A1512" s="41"/>
      <c r="B1512" s="2"/>
      <c r="E1512" s="279"/>
      <c r="F1512" s="280"/>
      <c r="G1512" s="45"/>
      <c r="H1512" s="45"/>
      <c r="I1512" s="278"/>
      <c r="J1512" s="45"/>
      <c r="K1512" s="66"/>
      <c r="L1512" s="66"/>
    </row>
    <row r="1513" spans="1:12" x14ac:dyDescent="0.2">
      <c r="A1513" s="41"/>
      <c r="B1513" s="2"/>
      <c r="E1513" s="279"/>
      <c r="F1513" s="280"/>
      <c r="G1513" s="45"/>
      <c r="H1513" s="45"/>
      <c r="I1513" s="278"/>
      <c r="J1513" s="45"/>
      <c r="K1513" s="66"/>
      <c r="L1513" s="66"/>
    </row>
    <row r="1514" spans="1:12" x14ac:dyDescent="0.2">
      <c r="A1514" s="41"/>
      <c r="B1514" s="2"/>
      <c r="E1514" s="279"/>
      <c r="F1514" s="280"/>
      <c r="G1514" s="45"/>
      <c r="H1514" s="45"/>
      <c r="I1514" s="278"/>
      <c r="J1514" s="45"/>
      <c r="K1514" s="66"/>
      <c r="L1514" s="66"/>
    </row>
    <row r="1515" spans="1:12" x14ac:dyDescent="0.2">
      <c r="A1515" s="41"/>
      <c r="B1515" s="2"/>
      <c r="E1515" s="279"/>
      <c r="F1515" s="280"/>
      <c r="G1515" s="45"/>
      <c r="H1515" s="45"/>
      <c r="I1515" s="278"/>
      <c r="J1515" s="45"/>
      <c r="K1515" s="66"/>
      <c r="L1515" s="66"/>
    </row>
    <row r="1516" spans="1:12" x14ac:dyDescent="0.2">
      <c r="A1516" s="41"/>
      <c r="B1516" s="2"/>
      <c r="E1516" s="279"/>
      <c r="F1516" s="280"/>
      <c r="G1516" s="45"/>
      <c r="H1516" s="45"/>
      <c r="I1516" s="278"/>
      <c r="J1516" s="45"/>
      <c r="K1516" s="66"/>
      <c r="L1516" s="66"/>
    </row>
    <row r="1517" spans="1:12" x14ac:dyDescent="0.2">
      <c r="A1517" s="41"/>
      <c r="B1517" s="2"/>
      <c r="E1517" s="279"/>
      <c r="F1517" s="280"/>
      <c r="G1517" s="45"/>
      <c r="H1517" s="45"/>
      <c r="I1517" s="278"/>
      <c r="J1517" s="45"/>
      <c r="K1517" s="66"/>
      <c r="L1517" s="66"/>
    </row>
    <row r="1518" spans="1:12" x14ac:dyDescent="0.2">
      <c r="A1518" s="41"/>
      <c r="B1518" s="2"/>
      <c r="E1518" s="279"/>
      <c r="F1518" s="280"/>
      <c r="G1518" s="45"/>
      <c r="H1518" s="45"/>
      <c r="I1518" s="278"/>
      <c r="J1518" s="45"/>
      <c r="K1518" s="66"/>
      <c r="L1518" s="66"/>
    </row>
    <row r="1519" spans="1:12" x14ac:dyDescent="0.2">
      <c r="A1519" s="41"/>
      <c r="B1519" s="2"/>
      <c r="E1519" s="279"/>
      <c r="F1519" s="280"/>
      <c r="G1519" s="45"/>
      <c r="H1519" s="45"/>
      <c r="I1519" s="278"/>
      <c r="J1519" s="45"/>
      <c r="K1519" s="66"/>
      <c r="L1519" s="66"/>
    </row>
    <row r="1520" spans="1:12" x14ac:dyDescent="0.2">
      <c r="A1520" s="41"/>
      <c r="B1520" s="2"/>
      <c r="E1520" s="279"/>
      <c r="F1520" s="280"/>
      <c r="G1520" s="45"/>
      <c r="H1520" s="45"/>
      <c r="I1520" s="278"/>
      <c r="J1520" s="45"/>
      <c r="K1520" s="66"/>
      <c r="L1520" s="66"/>
    </row>
    <row r="1521" spans="1:12" x14ac:dyDescent="0.2">
      <c r="A1521" s="41"/>
      <c r="B1521" s="2"/>
      <c r="E1521" s="279"/>
      <c r="F1521" s="280"/>
      <c r="G1521" s="45"/>
      <c r="H1521" s="45"/>
      <c r="I1521" s="278"/>
      <c r="J1521" s="45"/>
      <c r="K1521" s="66"/>
      <c r="L1521" s="66"/>
    </row>
    <row r="1522" spans="1:12" x14ac:dyDescent="0.2">
      <c r="A1522" s="41"/>
      <c r="B1522" s="2"/>
      <c r="E1522" s="279"/>
      <c r="F1522" s="280"/>
      <c r="G1522" s="45"/>
      <c r="H1522" s="45"/>
      <c r="I1522" s="278"/>
      <c r="J1522" s="45"/>
      <c r="K1522" s="66"/>
      <c r="L1522" s="66"/>
    </row>
    <row r="1523" spans="1:12" x14ac:dyDescent="0.2">
      <c r="A1523" s="41"/>
      <c r="B1523" s="2"/>
      <c r="E1523" s="279"/>
      <c r="F1523" s="280"/>
      <c r="G1523" s="45"/>
      <c r="H1523" s="45"/>
      <c r="I1523" s="278"/>
      <c r="J1523" s="45"/>
      <c r="K1523" s="66"/>
      <c r="L1523" s="66"/>
    </row>
    <row r="1524" spans="1:12" x14ac:dyDescent="0.2">
      <c r="A1524" s="41"/>
      <c r="B1524" s="2"/>
      <c r="E1524" s="279"/>
      <c r="F1524" s="280"/>
      <c r="G1524" s="45"/>
      <c r="H1524" s="45"/>
      <c r="I1524" s="278"/>
      <c r="J1524" s="45"/>
      <c r="K1524" s="66"/>
      <c r="L1524" s="66"/>
    </row>
    <row r="1525" spans="1:12" x14ac:dyDescent="0.2">
      <c r="A1525" s="41"/>
      <c r="B1525" s="2"/>
      <c r="E1525" s="279"/>
      <c r="F1525" s="280"/>
      <c r="G1525" s="45"/>
      <c r="H1525" s="45"/>
      <c r="I1525" s="278"/>
      <c r="J1525" s="45"/>
      <c r="K1525" s="66"/>
      <c r="L1525" s="66"/>
    </row>
    <row r="1526" spans="1:12" x14ac:dyDescent="0.2">
      <c r="A1526" s="41"/>
      <c r="B1526" s="2"/>
      <c r="E1526" s="279"/>
      <c r="F1526" s="280"/>
      <c r="G1526" s="45"/>
      <c r="H1526" s="45"/>
      <c r="I1526" s="278"/>
      <c r="J1526" s="45"/>
      <c r="K1526" s="66"/>
      <c r="L1526" s="66"/>
    </row>
    <row r="1527" spans="1:12" x14ac:dyDescent="0.2">
      <c r="A1527" s="41"/>
      <c r="B1527" s="2"/>
      <c r="E1527" s="279"/>
      <c r="F1527" s="280"/>
      <c r="G1527" s="45"/>
      <c r="H1527" s="45"/>
      <c r="I1527" s="278"/>
      <c r="J1527" s="45"/>
      <c r="K1527" s="66"/>
      <c r="L1527" s="66"/>
    </row>
    <row r="1528" spans="1:12" x14ac:dyDescent="0.2">
      <c r="A1528" s="41"/>
      <c r="B1528" s="2"/>
      <c r="E1528" s="279"/>
      <c r="F1528" s="280"/>
      <c r="G1528" s="45"/>
      <c r="H1528" s="45"/>
      <c r="I1528" s="278"/>
      <c r="J1528" s="45"/>
      <c r="K1528" s="66"/>
      <c r="L1528" s="66"/>
    </row>
    <row r="1529" spans="1:12" x14ac:dyDescent="0.2">
      <c r="A1529" s="41"/>
      <c r="B1529" s="2"/>
      <c r="E1529" s="279"/>
      <c r="F1529" s="280"/>
      <c r="G1529" s="45"/>
      <c r="H1529" s="45"/>
      <c r="I1529" s="278"/>
      <c r="J1529" s="45"/>
      <c r="K1529" s="66"/>
      <c r="L1529" s="66"/>
    </row>
    <row r="1530" spans="1:12" x14ac:dyDescent="0.2">
      <c r="A1530" s="41"/>
      <c r="B1530" s="2"/>
      <c r="E1530" s="279"/>
      <c r="F1530" s="280"/>
      <c r="G1530" s="45"/>
      <c r="H1530" s="45"/>
      <c r="I1530" s="278"/>
      <c r="J1530" s="45"/>
      <c r="K1530" s="66"/>
      <c r="L1530" s="66"/>
    </row>
    <row r="1531" spans="1:12" x14ac:dyDescent="0.2">
      <c r="A1531" s="41"/>
      <c r="B1531" s="2"/>
      <c r="E1531" s="279"/>
      <c r="F1531" s="280"/>
      <c r="G1531" s="45"/>
      <c r="H1531" s="45"/>
      <c r="I1531" s="278"/>
      <c r="J1531" s="45"/>
      <c r="K1531" s="66"/>
      <c r="L1531" s="66"/>
    </row>
    <row r="1532" spans="1:12" x14ac:dyDescent="0.2">
      <c r="A1532" s="41"/>
      <c r="B1532" s="2"/>
      <c r="E1532" s="279"/>
      <c r="F1532" s="280"/>
      <c r="G1532" s="45"/>
      <c r="H1532" s="45"/>
      <c r="I1532" s="278"/>
      <c r="J1532" s="45"/>
      <c r="K1532" s="66"/>
      <c r="L1532" s="66"/>
    </row>
    <row r="1533" spans="1:12" x14ac:dyDescent="0.2">
      <c r="A1533" s="41"/>
      <c r="B1533" s="2"/>
      <c r="E1533" s="279"/>
      <c r="F1533" s="280"/>
      <c r="G1533" s="45"/>
      <c r="H1533" s="45"/>
      <c r="I1533" s="278"/>
      <c r="J1533" s="45"/>
      <c r="K1533" s="66"/>
      <c r="L1533" s="66"/>
    </row>
    <row r="1534" spans="1:12" x14ac:dyDescent="0.2">
      <c r="A1534" s="41"/>
      <c r="B1534" s="2"/>
      <c r="E1534" s="279"/>
      <c r="F1534" s="280"/>
      <c r="G1534" s="45"/>
      <c r="H1534" s="45"/>
      <c r="I1534" s="278"/>
      <c r="J1534" s="45"/>
      <c r="K1534" s="66"/>
      <c r="L1534" s="66"/>
    </row>
    <row r="1535" spans="1:12" x14ac:dyDescent="0.2">
      <c r="A1535" s="41"/>
      <c r="B1535" s="2"/>
      <c r="E1535" s="279"/>
      <c r="F1535" s="280"/>
      <c r="G1535" s="45"/>
      <c r="H1535" s="45"/>
      <c r="I1535" s="278"/>
      <c r="J1535" s="45"/>
      <c r="K1535" s="66"/>
      <c r="L1535" s="66"/>
    </row>
    <row r="1536" spans="1:12" x14ac:dyDescent="0.2">
      <c r="A1536" s="41"/>
      <c r="B1536" s="2"/>
      <c r="E1536" s="279"/>
      <c r="F1536" s="280"/>
      <c r="G1536" s="45"/>
      <c r="H1536" s="45"/>
      <c r="I1536" s="278"/>
      <c r="J1536" s="45"/>
      <c r="K1536" s="66"/>
      <c r="L1536" s="66"/>
    </row>
    <row r="1537" spans="1:12" x14ac:dyDescent="0.2">
      <c r="A1537" s="41"/>
      <c r="B1537" s="2"/>
      <c r="E1537" s="279"/>
      <c r="F1537" s="280"/>
      <c r="G1537" s="45"/>
      <c r="H1537" s="45"/>
      <c r="I1537" s="278"/>
      <c r="J1537" s="45"/>
      <c r="K1537" s="66"/>
      <c r="L1537" s="66"/>
    </row>
    <row r="1538" spans="1:12" x14ac:dyDescent="0.2">
      <c r="A1538" s="41"/>
      <c r="B1538" s="2"/>
      <c r="E1538" s="279"/>
      <c r="F1538" s="280"/>
      <c r="G1538" s="45"/>
      <c r="H1538" s="45"/>
      <c r="I1538" s="278"/>
      <c r="J1538" s="45"/>
      <c r="K1538" s="66"/>
      <c r="L1538" s="66"/>
    </row>
    <row r="1539" spans="1:12" x14ac:dyDescent="0.2">
      <c r="A1539" s="41"/>
      <c r="B1539" s="2"/>
      <c r="E1539" s="279"/>
      <c r="F1539" s="280"/>
      <c r="G1539" s="45"/>
      <c r="H1539" s="45"/>
      <c r="I1539" s="278"/>
      <c r="J1539" s="45"/>
      <c r="K1539" s="66"/>
      <c r="L1539" s="66"/>
    </row>
    <row r="1540" spans="1:12" x14ac:dyDescent="0.2">
      <c r="A1540" s="41"/>
      <c r="B1540" s="2"/>
      <c r="E1540" s="279"/>
      <c r="F1540" s="280"/>
      <c r="G1540" s="45"/>
      <c r="H1540" s="45"/>
      <c r="I1540" s="278"/>
      <c r="J1540" s="45"/>
      <c r="K1540" s="66"/>
      <c r="L1540" s="66"/>
    </row>
    <row r="1541" spans="1:12" x14ac:dyDescent="0.2">
      <c r="A1541" s="41"/>
      <c r="B1541" s="2"/>
      <c r="E1541" s="279"/>
      <c r="F1541" s="280"/>
      <c r="G1541" s="45"/>
      <c r="H1541" s="45"/>
      <c r="I1541" s="278"/>
      <c r="J1541" s="45"/>
      <c r="K1541" s="66"/>
      <c r="L1541" s="66"/>
    </row>
    <row r="1542" spans="1:12" x14ac:dyDescent="0.2">
      <c r="A1542" s="41"/>
      <c r="B1542" s="2"/>
      <c r="E1542" s="279"/>
      <c r="F1542" s="280"/>
      <c r="G1542" s="45"/>
      <c r="H1542" s="45"/>
      <c r="I1542" s="278"/>
      <c r="J1542" s="45"/>
      <c r="K1542" s="66"/>
      <c r="L1542" s="66"/>
    </row>
    <row r="1543" spans="1:12" x14ac:dyDescent="0.2">
      <c r="A1543" s="41"/>
      <c r="B1543" s="2"/>
      <c r="E1543" s="279"/>
      <c r="F1543" s="280"/>
      <c r="G1543" s="45"/>
      <c r="H1543" s="45"/>
      <c r="I1543" s="278"/>
      <c r="J1543" s="45"/>
      <c r="K1543" s="66"/>
      <c r="L1543" s="66"/>
    </row>
    <row r="1544" spans="1:12" x14ac:dyDescent="0.2">
      <c r="A1544" s="41"/>
      <c r="B1544" s="2"/>
      <c r="E1544" s="279"/>
      <c r="F1544" s="280"/>
      <c r="G1544" s="45"/>
      <c r="H1544" s="45"/>
      <c r="I1544" s="278"/>
      <c r="J1544" s="45"/>
      <c r="K1544" s="66"/>
      <c r="L1544" s="66"/>
    </row>
    <row r="1545" spans="1:12" x14ac:dyDescent="0.2">
      <c r="A1545" s="41"/>
      <c r="B1545" s="2"/>
      <c r="E1545" s="279"/>
      <c r="F1545" s="280"/>
      <c r="G1545" s="45"/>
      <c r="H1545" s="45"/>
      <c r="I1545" s="278"/>
      <c r="J1545" s="45"/>
      <c r="K1545" s="66"/>
      <c r="L1545" s="66"/>
    </row>
    <row r="1546" spans="1:12" x14ac:dyDescent="0.2">
      <c r="A1546" s="41"/>
      <c r="B1546" s="2"/>
      <c r="E1546" s="279"/>
      <c r="F1546" s="280"/>
      <c r="G1546" s="45"/>
      <c r="H1546" s="45"/>
      <c r="I1546" s="278"/>
      <c r="J1546" s="45"/>
      <c r="K1546" s="66"/>
      <c r="L1546" s="66"/>
    </row>
    <row r="1547" spans="1:12" x14ac:dyDescent="0.2">
      <c r="A1547" s="41"/>
      <c r="B1547" s="2"/>
      <c r="E1547" s="279"/>
      <c r="F1547" s="280"/>
      <c r="G1547" s="45"/>
      <c r="H1547" s="45"/>
      <c r="I1547" s="278"/>
      <c r="J1547" s="45"/>
      <c r="K1547" s="66"/>
      <c r="L1547" s="66"/>
    </row>
    <row r="1548" spans="1:12" x14ac:dyDescent="0.2">
      <c r="A1548" s="41"/>
      <c r="B1548" s="2"/>
      <c r="E1548" s="279"/>
      <c r="F1548" s="280"/>
      <c r="G1548" s="45"/>
      <c r="H1548" s="45"/>
      <c r="I1548" s="278"/>
      <c r="J1548" s="45"/>
      <c r="K1548" s="66"/>
      <c r="L1548" s="66"/>
    </row>
    <row r="1549" spans="1:12" x14ac:dyDescent="0.2">
      <c r="A1549" s="41"/>
      <c r="B1549" s="2"/>
      <c r="E1549" s="279"/>
      <c r="F1549" s="280"/>
      <c r="G1549" s="45"/>
      <c r="H1549" s="45"/>
      <c r="I1549" s="278"/>
      <c r="J1549" s="45"/>
      <c r="K1549" s="66"/>
      <c r="L1549" s="66"/>
    </row>
    <row r="1550" spans="1:12" x14ac:dyDescent="0.2">
      <c r="A1550" s="41"/>
      <c r="B1550" s="2"/>
      <c r="E1550" s="279"/>
      <c r="F1550" s="280"/>
      <c r="G1550" s="45"/>
      <c r="H1550" s="45"/>
      <c r="I1550" s="278"/>
      <c r="J1550" s="45"/>
      <c r="K1550" s="66"/>
      <c r="L1550" s="66"/>
    </row>
    <row r="1551" spans="1:12" x14ac:dyDescent="0.2">
      <c r="A1551" s="41"/>
      <c r="B1551" s="2"/>
      <c r="E1551" s="279"/>
      <c r="F1551" s="280"/>
      <c r="G1551" s="45"/>
      <c r="H1551" s="45"/>
      <c r="I1551" s="278"/>
      <c r="J1551" s="45"/>
      <c r="K1551" s="66"/>
      <c r="L1551" s="66"/>
    </row>
    <row r="1552" spans="1:12" x14ac:dyDescent="0.2">
      <c r="A1552" s="41"/>
      <c r="B1552" s="2"/>
      <c r="E1552" s="279"/>
      <c r="F1552" s="280"/>
      <c r="G1552" s="45"/>
      <c r="H1552" s="45"/>
      <c r="I1552" s="278"/>
      <c r="J1552" s="45"/>
      <c r="K1552" s="66"/>
      <c r="L1552" s="66"/>
    </row>
    <row r="1553" spans="1:12" x14ac:dyDescent="0.2">
      <c r="A1553" s="41"/>
      <c r="B1553" s="2"/>
      <c r="E1553" s="279"/>
      <c r="F1553" s="280"/>
      <c r="G1553" s="45"/>
      <c r="H1553" s="45"/>
      <c r="I1553" s="278"/>
      <c r="J1553" s="45"/>
      <c r="K1553" s="66"/>
      <c r="L1553" s="66"/>
    </row>
    <row r="1554" spans="1:12" x14ac:dyDescent="0.2">
      <c r="A1554" s="41"/>
      <c r="B1554" s="2"/>
      <c r="E1554" s="279"/>
      <c r="F1554" s="280"/>
      <c r="G1554" s="45"/>
      <c r="H1554" s="45"/>
      <c r="I1554" s="278"/>
      <c r="J1554" s="45"/>
      <c r="K1554" s="66"/>
      <c r="L1554" s="66"/>
    </row>
    <row r="1555" spans="1:12" x14ac:dyDescent="0.2">
      <c r="A1555" s="41"/>
      <c r="B1555" s="2"/>
      <c r="E1555" s="279"/>
      <c r="F1555" s="280"/>
      <c r="G1555" s="45"/>
      <c r="H1555" s="45"/>
      <c r="I1555" s="278"/>
      <c r="J1555" s="45"/>
      <c r="K1555" s="66"/>
      <c r="L1555" s="66"/>
    </row>
    <row r="1556" spans="1:12" x14ac:dyDescent="0.2">
      <c r="A1556" s="41"/>
      <c r="B1556" s="2"/>
      <c r="E1556" s="279"/>
      <c r="F1556" s="280"/>
      <c r="G1556" s="45"/>
      <c r="H1556" s="45"/>
      <c r="I1556" s="278"/>
      <c r="J1556" s="45"/>
      <c r="K1556" s="66"/>
      <c r="L1556" s="66"/>
    </row>
    <row r="1557" spans="1:12" x14ac:dyDescent="0.2">
      <c r="A1557" s="41"/>
      <c r="B1557" s="2"/>
      <c r="E1557" s="279"/>
      <c r="F1557" s="280"/>
      <c r="G1557" s="45"/>
      <c r="H1557" s="45"/>
      <c r="I1557" s="278"/>
      <c r="J1557" s="45"/>
      <c r="K1557" s="66"/>
      <c r="L1557" s="66"/>
    </row>
    <row r="1558" spans="1:12" x14ac:dyDescent="0.2">
      <c r="A1558" s="41"/>
      <c r="B1558" s="2"/>
      <c r="E1558" s="279"/>
      <c r="F1558" s="280"/>
      <c r="G1558" s="45"/>
      <c r="H1558" s="45"/>
      <c r="I1558" s="278"/>
      <c r="J1558" s="45"/>
      <c r="K1558" s="66"/>
      <c r="L1558" s="66"/>
    </row>
    <row r="1559" spans="1:12" x14ac:dyDescent="0.2">
      <c r="A1559" s="41"/>
      <c r="B1559" s="2"/>
      <c r="E1559" s="279"/>
      <c r="F1559" s="280"/>
      <c r="G1559" s="45"/>
      <c r="H1559" s="45"/>
      <c r="I1559" s="278"/>
      <c r="J1559" s="45"/>
      <c r="K1559" s="66"/>
      <c r="L1559" s="66"/>
    </row>
    <row r="1560" spans="1:12" x14ac:dyDescent="0.2">
      <c r="A1560" s="41"/>
      <c r="B1560" s="2"/>
      <c r="E1560" s="279"/>
      <c r="F1560" s="280"/>
      <c r="G1560" s="45"/>
      <c r="H1560" s="45"/>
      <c r="I1560" s="278"/>
      <c r="J1560" s="45"/>
      <c r="K1560" s="66"/>
      <c r="L1560" s="66"/>
    </row>
    <row r="1561" spans="1:12" x14ac:dyDescent="0.2">
      <c r="A1561" s="41"/>
      <c r="B1561" s="2"/>
      <c r="E1561" s="279"/>
      <c r="F1561" s="280"/>
      <c r="G1561" s="45"/>
      <c r="H1561" s="45"/>
      <c r="I1561" s="278"/>
      <c r="J1561" s="45"/>
      <c r="K1561" s="66"/>
      <c r="L1561" s="66"/>
    </row>
    <row r="1562" spans="1:12" x14ac:dyDescent="0.2">
      <c r="A1562" s="41"/>
      <c r="B1562" s="2"/>
      <c r="E1562" s="279"/>
      <c r="F1562" s="280"/>
      <c r="G1562" s="45"/>
      <c r="H1562" s="45"/>
      <c r="I1562" s="278"/>
      <c r="J1562" s="45"/>
      <c r="K1562" s="66"/>
      <c r="L1562" s="66"/>
    </row>
    <row r="1563" spans="1:12" x14ac:dyDescent="0.2">
      <c r="A1563" s="41"/>
      <c r="B1563" s="2"/>
      <c r="E1563" s="279"/>
      <c r="F1563" s="280"/>
      <c r="G1563" s="45"/>
      <c r="H1563" s="45"/>
      <c r="I1563" s="278"/>
      <c r="J1563" s="45"/>
      <c r="K1563" s="66"/>
      <c r="L1563" s="66"/>
    </row>
    <row r="1564" spans="1:12" x14ac:dyDescent="0.2">
      <c r="A1564" s="41"/>
      <c r="B1564" s="2"/>
      <c r="E1564" s="279"/>
      <c r="F1564" s="280"/>
      <c r="G1564" s="45"/>
      <c r="H1564" s="45"/>
      <c r="I1564" s="278"/>
      <c r="J1564" s="45"/>
      <c r="K1564" s="66"/>
      <c r="L1564" s="66"/>
    </row>
    <row r="1565" spans="1:12" x14ac:dyDescent="0.2">
      <c r="A1565" s="41"/>
      <c r="B1565" s="2"/>
      <c r="E1565" s="279"/>
      <c r="F1565" s="280"/>
      <c r="G1565" s="45"/>
      <c r="H1565" s="45"/>
      <c r="I1565" s="278"/>
      <c r="J1565" s="45"/>
      <c r="K1565" s="66"/>
      <c r="L1565" s="66"/>
    </row>
    <row r="1566" spans="1:12" x14ac:dyDescent="0.2">
      <c r="A1566" s="41"/>
      <c r="B1566" s="2"/>
      <c r="E1566" s="279"/>
      <c r="F1566" s="280"/>
      <c r="G1566" s="45"/>
      <c r="H1566" s="45"/>
      <c r="I1566" s="278"/>
      <c r="J1566" s="45"/>
      <c r="K1566" s="66"/>
      <c r="L1566" s="66"/>
    </row>
    <row r="1567" spans="1:12" x14ac:dyDescent="0.2">
      <c r="A1567" s="41"/>
      <c r="B1567" s="2"/>
      <c r="E1567" s="279"/>
      <c r="F1567" s="280"/>
      <c r="G1567" s="45"/>
      <c r="H1567" s="45"/>
      <c r="I1567" s="278"/>
      <c r="J1567" s="45"/>
      <c r="K1567" s="66"/>
      <c r="L1567" s="66"/>
    </row>
    <row r="1568" spans="1:12" x14ac:dyDescent="0.2">
      <c r="A1568" s="41"/>
      <c r="B1568" s="2"/>
      <c r="E1568" s="279"/>
      <c r="F1568" s="280"/>
      <c r="G1568" s="45"/>
      <c r="H1568" s="45"/>
      <c r="I1568" s="278"/>
      <c r="J1568" s="45"/>
      <c r="K1568" s="66"/>
      <c r="L1568" s="66"/>
    </row>
    <row r="1569" spans="1:12" x14ac:dyDescent="0.2">
      <c r="A1569" s="41"/>
      <c r="B1569" s="2"/>
      <c r="E1569" s="279"/>
      <c r="F1569" s="280"/>
      <c r="G1569" s="45"/>
      <c r="H1569" s="45"/>
      <c r="I1569" s="278"/>
      <c r="J1569" s="45"/>
      <c r="K1569" s="66"/>
      <c r="L1569" s="66"/>
    </row>
    <row r="1570" spans="1:12" x14ac:dyDescent="0.2">
      <c r="A1570" s="41"/>
      <c r="B1570" s="2"/>
      <c r="E1570" s="279"/>
      <c r="F1570" s="280"/>
      <c r="G1570" s="45"/>
      <c r="H1570" s="45"/>
      <c r="I1570" s="278"/>
      <c r="J1570" s="45"/>
      <c r="K1570" s="66"/>
      <c r="L1570" s="66"/>
    </row>
    <row r="1571" spans="1:12" x14ac:dyDescent="0.2">
      <c r="A1571" s="41"/>
      <c r="B1571" s="2"/>
      <c r="E1571" s="279"/>
      <c r="F1571" s="280"/>
      <c r="G1571" s="45"/>
      <c r="H1571" s="45"/>
      <c r="I1571" s="278"/>
      <c r="J1571" s="45"/>
      <c r="K1571" s="66"/>
      <c r="L1571" s="66"/>
    </row>
    <row r="1572" spans="1:12" x14ac:dyDescent="0.2">
      <c r="A1572" s="41"/>
      <c r="B1572" s="2"/>
      <c r="E1572" s="279"/>
      <c r="F1572" s="280"/>
      <c r="G1572" s="45"/>
      <c r="H1572" s="45"/>
      <c r="I1572" s="278"/>
      <c r="J1572" s="45"/>
      <c r="K1572" s="66"/>
      <c r="L1572" s="66"/>
    </row>
    <row r="1573" spans="1:12" x14ac:dyDescent="0.2">
      <c r="A1573" s="41"/>
      <c r="B1573" s="2"/>
      <c r="E1573" s="279"/>
      <c r="F1573" s="280"/>
      <c r="G1573" s="45"/>
      <c r="H1573" s="45"/>
      <c r="I1573" s="278"/>
      <c r="J1573" s="45"/>
      <c r="K1573" s="66"/>
      <c r="L1573" s="66"/>
    </row>
    <row r="1574" spans="1:12" x14ac:dyDescent="0.2">
      <c r="A1574" s="41"/>
      <c r="B1574" s="2"/>
      <c r="E1574" s="279"/>
      <c r="F1574" s="280"/>
      <c r="G1574" s="45"/>
      <c r="H1574" s="45"/>
      <c r="I1574" s="278"/>
      <c r="J1574" s="45"/>
      <c r="K1574" s="66"/>
      <c r="L1574" s="66"/>
    </row>
    <row r="1575" spans="1:12" x14ac:dyDescent="0.2">
      <c r="A1575" s="41"/>
      <c r="B1575" s="2"/>
      <c r="E1575" s="279"/>
      <c r="F1575" s="280"/>
      <c r="G1575" s="45"/>
      <c r="H1575" s="45"/>
      <c r="I1575" s="278"/>
      <c r="J1575" s="45"/>
      <c r="K1575" s="66"/>
      <c r="L1575" s="66"/>
    </row>
    <row r="1576" spans="1:12" x14ac:dyDescent="0.2">
      <c r="A1576" s="41"/>
      <c r="B1576" s="2"/>
      <c r="E1576" s="279"/>
      <c r="F1576" s="280"/>
      <c r="G1576" s="45"/>
      <c r="H1576" s="45"/>
      <c r="I1576" s="278"/>
      <c r="J1576" s="45"/>
      <c r="K1576" s="66"/>
      <c r="L1576" s="66"/>
    </row>
    <row r="1577" spans="1:12" x14ac:dyDescent="0.2">
      <c r="A1577" s="41"/>
      <c r="B1577" s="2"/>
      <c r="E1577" s="279"/>
      <c r="F1577" s="280"/>
      <c r="G1577" s="45"/>
      <c r="H1577" s="45"/>
      <c r="I1577" s="278"/>
      <c r="J1577" s="45"/>
      <c r="K1577" s="66"/>
      <c r="L1577" s="66"/>
    </row>
    <row r="1578" spans="1:12" x14ac:dyDescent="0.2">
      <c r="A1578" s="41"/>
      <c r="B1578" s="2"/>
      <c r="E1578" s="279"/>
      <c r="F1578" s="280"/>
      <c r="G1578" s="45"/>
      <c r="H1578" s="45"/>
      <c r="I1578" s="278"/>
      <c r="J1578" s="45"/>
      <c r="K1578" s="66"/>
      <c r="L1578" s="66"/>
    </row>
    <row r="1579" spans="1:12" x14ac:dyDescent="0.2">
      <c r="A1579" s="41"/>
      <c r="B1579" s="2"/>
      <c r="E1579" s="279"/>
      <c r="F1579" s="280"/>
      <c r="G1579" s="45"/>
      <c r="H1579" s="45"/>
      <c r="I1579" s="278"/>
      <c r="J1579" s="45"/>
      <c r="K1579" s="66"/>
      <c r="L1579" s="66"/>
    </row>
    <row r="1580" spans="1:12" x14ac:dyDescent="0.2">
      <c r="A1580" s="41"/>
      <c r="B1580" s="2"/>
      <c r="E1580" s="279"/>
      <c r="F1580" s="280"/>
      <c r="G1580" s="45"/>
      <c r="H1580" s="45"/>
      <c r="I1580" s="278"/>
      <c r="J1580" s="45"/>
      <c r="K1580" s="66"/>
      <c r="L1580" s="66"/>
    </row>
    <row r="1581" spans="1:12" x14ac:dyDescent="0.2">
      <c r="A1581" s="41"/>
      <c r="B1581" s="2"/>
      <c r="E1581" s="279"/>
      <c r="F1581" s="280"/>
      <c r="G1581" s="45"/>
      <c r="H1581" s="45"/>
      <c r="I1581" s="278"/>
      <c r="J1581" s="45"/>
      <c r="K1581" s="66"/>
      <c r="L1581" s="66"/>
    </row>
    <row r="1582" spans="1:12" x14ac:dyDescent="0.2">
      <c r="A1582" s="41"/>
      <c r="B1582" s="2"/>
      <c r="E1582" s="279"/>
      <c r="F1582" s="280"/>
      <c r="G1582" s="45"/>
      <c r="H1582" s="45"/>
      <c r="I1582" s="278"/>
      <c r="J1582" s="45"/>
      <c r="K1582" s="66"/>
      <c r="L1582" s="66"/>
    </row>
    <row r="1583" spans="1:12" x14ac:dyDescent="0.2">
      <c r="A1583" s="41"/>
      <c r="B1583" s="2"/>
      <c r="E1583" s="279"/>
      <c r="F1583" s="280"/>
      <c r="G1583" s="45"/>
      <c r="H1583" s="45"/>
      <c r="I1583" s="278"/>
      <c r="J1583" s="45"/>
      <c r="K1583" s="66"/>
      <c r="L1583" s="66"/>
    </row>
    <row r="1584" spans="1:12" x14ac:dyDescent="0.2">
      <c r="A1584" s="41"/>
      <c r="B1584" s="2"/>
      <c r="E1584" s="279"/>
      <c r="F1584" s="280"/>
      <c r="G1584" s="45"/>
      <c r="H1584" s="45"/>
      <c r="I1584" s="278"/>
      <c r="J1584" s="45"/>
      <c r="K1584" s="66"/>
      <c r="L1584" s="66"/>
    </row>
    <row r="1585" spans="1:12" x14ac:dyDescent="0.2">
      <c r="A1585" s="41"/>
      <c r="B1585" s="2"/>
      <c r="E1585" s="279"/>
      <c r="F1585" s="280"/>
      <c r="G1585" s="45"/>
      <c r="H1585" s="45"/>
      <c r="I1585" s="278"/>
      <c r="J1585" s="45"/>
      <c r="K1585" s="66"/>
      <c r="L1585" s="66"/>
    </row>
    <row r="1586" spans="1:12" x14ac:dyDescent="0.2">
      <c r="A1586" s="41"/>
      <c r="B1586" s="2"/>
      <c r="E1586" s="279"/>
      <c r="F1586" s="280"/>
      <c r="G1586" s="45"/>
      <c r="H1586" s="45"/>
      <c r="I1586" s="278"/>
      <c r="J1586" s="45"/>
      <c r="K1586" s="66"/>
      <c r="L1586" s="66"/>
    </row>
    <row r="1587" spans="1:12" x14ac:dyDescent="0.2">
      <c r="A1587" s="41"/>
      <c r="B1587" s="2"/>
      <c r="E1587" s="279"/>
      <c r="F1587" s="280"/>
      <c r="G1587" s="45"/>
      <c r="H1587" s="45"/>
      <c r="I1587" s="278"/>
      <c r="J1587" s="45"/>
      <c r="K1587" s="66"/>
      <c r="L1587" s="66"/>
    </row>
    <row r="1588" spans="1:12" x14ac:dyDescent="0.2">
      <c r="A1588" s="41"/>
      <c r="B1588" s="2"/>
      <c r="E1588" s="279"/>
      <c r="F1588" s="280"/>
      <c r="G1588" s="45"/>
      <c r="H1588" s="45"/>
      <c r="I1588" s="278"/>
      <c r="J1588" s="45"/>
      <c r="K1588" s="66"/>
      <c r="L1588" s="66"/>
    </row>
    <row r="1589" spans="1:12" x14ac:dyDescent="0.2">
      <c r="A1589" s="41"/>
      <c r="B1589" s="2"/>
      <c r="E1589" s="279"/>
      <c r="F1589" s="280"/>
      <c r="G1589" s="45"/>
      <c r="H1589" s="45"/>
      <c r="I1589" s="278"/>
      <c r="J1589" s="45"/>
      <c r="K1589" s="66"/>
      <c r="L1589" s="66"/>
    </row>
    <row r="1590" spans="1:12" x14ac:dyDescent="0.2">
      <c r="A1590" s="41"/>
      <c r="B1590" s="2"/>
      <c r="E1590" s="279"/>
      <c r="F1590" s="280"/>
      <c r="G1590" s="45"/>
      <c r="H1590" s="45"/>
      <c r="I1590" s="278"/>
      <c r="J1590" s="45"/>
      <c r="K1590" s="66"/>
      <c r="L1590" s="66"/>
    </row>
    <row r="1591" spans="1:12" x14ac:dyDescent="0.2">
      <c r="A1591" s="41"/>
      <c r="B1591" s="2"/>
      <c r="E1591" s="279"/>
      <c r="F1591" s="280"/>
      <c r="G1591" s="45"/>
      <c r="H1591" s="45"/>
      <c r="I1591" s="278"/>
      <c r="J1591" s="45"/>
      <c r="K1591" s="66"/>
      <c r="L1591" s="66"/>
    </row>
    <row r="1592" spans="1:12" x14ac:dyDescent="0.2">
      <c r="A1592" s="41"/>
      <c r="B1592" s="2"/>
      <c r="E1592" s="279"/>
      <c r="F1592" s="280"/>
      <c r="G1592" s="45"/>
      <c r="H1592" s="45"/>
      <c r="I1592" s="278"/>
      <c r="J1592" s="45"/>
      <c r="K1592" s="66"/>
      <c r="L1592" s="66"/>
    </row>
    <row r="1593" spans="1:12" x14ac:dyDescent="0.2">
      <c r="A1593" s="41"/>
      <c r="B1593" s="2"/>
      <c r="E1593" s="279"/>
      <c r="F1593" s="280"/>
      <c r="G1593" s="45"/>
      <c r="H1593" s="45"/>
      <c r="I1593" s="278"/>
      <c r="J1593" s="45"/>
      <c r="K1593" s="66"/>
      <c r="L1593" s="66"/>
    </row>
    <row r="1594" spans="1:12" x14ac:dyDescent="0.2">
      <c r="A1594" s="41"/>
      <c r="B1594" s="2"/>
      <c r="E1594" s="279"/>
      <c r="F1594" s="280"/>
      <c r="G1594" s="45"/>
      <c r="H1594" s="45"/>
      <c r="I1594" s="278"/>
      <c r="J1594" s="45"/>
      <c r="K1594" s="66"/>
      <c r="L1594" s="66"/>
    </row>
    <row r="1595" spans="1:12" x14ac:dyDescent="0.2">
      <c r="A1595" s="41"/>
      <c r="B1595" s="2"/>
      <c r="E1595" s="279"/>
      <c r="F1595" s="280"/>
      <c r="G1595" s="45"/>
      <c r="H1595" s="45"/>
      <c r="I1595" s="278"/>
      <c r="J1595" s="45"/>
      <c r="K1595" s="66"/>
      <c r="L1595" s="66"/>
    </row>
    <row r="1596" spans="1:12" x14ac:dyDescent="0.2">
      <c r="A1596" s="41"/>
      <c r="B1596" s="2"/>
      <c r="E1596" s="279"/>
      <c r="F1596" s="280"/>
      <c r="G1596" s="45"/>
      <c r="H1596" s="45"/>
      <c r="I1596" s="278"/>
      <c r="J1596" s="45"/>
      <c r="K1596" s="66"/>
      <c r="L1596" s="66"/>
    </row>
    <row r="1597" spans="1:12" x14ac:dyDescent="0.2">
      <c r="A1597" s="41"/>
      <c r="B1597" s="2"/>
      <c r="E1597" s="279"/>
      <c r="F1597" s="280"/>
      <c r="G1597" s="45"/>
      <c r="H1597" s="45"/>
      <c r="I1597" s="278"/>
      <c r="J1597" s="45"/>
      <c r="K1597" s="66"/>
      <c r="L1597" s="66"/>
    </row>
    <row r="1598" spans="1:12" x14ac:dyDescent="0.2">
      <c r="A1598" s="41"/>
      <c r="B1598" s="2"/>
      <c r="E1598" s="279"/>
      <c r="F1598" s="280"/>
      <c r="G1598" s="45"/>
      <c r="H1598" s="45"/>
      <c r="I1598" s="278"/>
      <c r="J1598" s="45"/>
      <c r="K1598" s="66"/>
      <c r="L1598" s="66"/>
    </row>
    <row r="1599" spans="1:12" x14ac:dyDescent="0.2">
      <c r="A1599" s="41"/>
      <c r="B1599" s="2"/>
      <c r="E1599" s="279"/>
      <c r="F1599" s="280"/>
      <c r="G1599" s="45"/>
      <c r="H1599" s="45"/>
      <c r="I1599" s="278"/>
      <c r="J1599" s="45"/>
      <c r="K1599" s="66"/>
      <c r="L1599" s="66"/>
    </row>
    <row r="1600" spans="1:12" x14ac:dyDescent="0.2">
      <c r="A1600" s="41"/>
      <c r="B1600" s="2"/>
      <c r="E1600" s="279"/>
      <c r="F1600" s="280"/>
      <c r="G1600" s="45"/>
      <c r="H1600" s="45"/>
      <c r="I1600" s="278"/>
      <c r="J1600" s="45"/>
      <c r="K1600" s="66"/>
      <c r="L1600" s="66"/>
    </row>
    <row r="1601" spans="1:12" x14ac:dyDescent="0.2">
      <c r="A1601" s="41"/>
      <c r="B1601" s="2"/>
      <c r="E1601" s="279"/>
      <c r="F1601" s="280"/>
      <c r="G1601" s="45"/>
      <c r="H1601" s="45"/>
      <c r="I1601" s="278"/>
      <c r="J1601" s="45"/>
      <c r="K1601" s="66"/>
      <c r="L1601" s="66"/>
    </row>
    <row r="1602" spans="1:12" x14ac:dyDescent="0.2">
      <c r="A1602" s="41"/>
      <c r="B1602" s="2"/>
      <c r="E1602" s="279"/>
      <c r="F1602" s="280"/>
      <c r="G1602" s="45"/>
      <c r="H1602" s="45"/>
      <c r="I1602" s="278"/>
      <c r="J1602" s="45"/>
      <c r="K1602" s="66"/>
      <c r="L1602" s="66"/>
    </row>
    <row r="1603" spans="1:12" x14ac:dyDescent="0.2">
      <c r="A1603" s="41"/>
      <c r="B1603" s="2"/>
      <c r="E1603" s="279"/>
      <c r="F1603" s="280"/>
      <c r="G1603" s="45"/>
      <c r="H1603" s="45"/>
      <c r="I1603" s="278"/>
      <c r="J1603" s="45"/>
      <c r="K1603" s="66"/>
      <c r="L1603" s="66"/>
    </row>
    <row r="1604" spans="1:12" x14ac:dyDescent="0.2">
      <c r="A1604" s="41"/>
      <c r="B1604" s="2"/>
      <c r="E1604" s="279"/>
      <c r="F1604" s="280"/>
      <c r="G1604" s="45"/>
      <c r="H1604" s="45"/>
      <c r="I1604" s="278"/>
      <c r="J1604" s="45"/>
      <c r="K1604" s="66"/>
      <c r="L1604" s="66"/>
    </row>
    <row r="1605" spans="1:12" x14ac:dyDescent="0.2">
      <c r="A1605" s="41"/>
      <c r="B1605" s="2"/>
      <c r="E1605" s="279"/>
      <c r="F1605" s="280"/>
      <c r="G1605" s="45"/>
      <c r="H1605" s="45"/>
      <c r="I1605" s="278"/>
      <c r="J1605" s="45"/>
      <c r="K1605" s="66"/>
      <c r="L1605" s="66"/>
    </row>
    <row r="1606" spans="1:12" x14ac:dyDescent="0.2">
      <c r="A1606" s="41"/>
      <c r="B1606" s="2"/>
      <c r="E1606" s="279"/>
      <c r="F1606" s="280"/>
      <c r="G1606" s="45"/>
      <c r="H1606" s="45"/>
      <c r="I1606" s="278"/>
      <c r="J1606" s="45"/>
      <c r="K1606" s="66"/>
      <c r="L1606" s="66"/>
    </row>
    <row r="1607" spans="1:12" x14ac:dyDescent="0.2">
      <c r="A1607" s="41"/>
      <c r="B1607" s="2"/>
      <c r="E1607" s="279"/>
      <c r="F1607" s="280"/>
      <c r="G1607" s="45"/>
      <c r="H1607" s="45"/>
      <c r="I1607" s="278"/>
      <c r="J1607" s="45"/>
      <c r="K1607" s="66"/>
      <c r="L1607" s="66"/>
    </row>
    <row r="1608" spans="1:12" x14ac:dyDescent="0.2">
      <c r="A1608" s="41"/>
      <c r="B1608" s="2"/>
      <c r="E1608" s="279"/>
      <c r="F1608" s="280"/>
      <c r="G1608" s="45"/>
      <c r="H1608" s="45"/>
      <c r="I1608" s="278"/>
      <c r="J1608" s="45"/>
      <c r="K1608" s="66"/>
      <c r="L1608" s="66"/>
    </row>
    <row r="1609" spans="1:12" x14ac:dyDescent="0.2">
      <c r="A1609" s="41"/>
      <c r="B1609" s="2"/>
      <c r="E1609" s="279"/>
      <c r="F1609" s="280"/>
      <c r="G1609" s="45"/>
      <c r="H1609" s="45"/>
      <c r="I1609" s="278"/>
      <c r="J1609" s="45"/>
      <c r="K1609" s="66"/>
      <c r="L1609" s="66"/>
    </row>
    <row r="1610" spans="1:12" x14ac:dyDescent="0.2">
      <c r="A1610" s="41"/>
      <c r="B1610" s="2"/>
      <c r="E1610" s="279"/>
      <c r="F1610" s="280"/>
      <c r="G1610" s="45"/>
      <c r="H1610" s="45"/>
      <c r="I1610" s="278"/>
      <c r="J1610" s="45"/>
      <c r="K1610" s="66"/>
      <c r="L1610" s="66"/>
    </row>
    <row r="1611" spans="1:12" x14ac:dyDescent="0.2">
      <c r="A1611" s="41"/>
      <c r="B1611" s="2"/>
      <c r="E1611" s="279"/>
      <c r="F1611" s="280"/>
      <c r="G1611" s="45"/>
      <c r="H1611" s="45"/>
      <c r="I1611" s="278"/>
      <c r="J1611" s="45"/>
      <c r="K1611" s="66"/>
      <c r="L1611" s="66"/>
    </row>
    <row r="1612" spans="1:12" x14ac:dyDescent="0.2">
      <c r="A1612" s="41"/>
      <c r="B1612" s="2"/>
      <c r="E1612" s="279"/>
      <c r="F1612" s="280"/>
      <c r="G1612" s="45"/>
      <c r="H1612" s="45"/>
      <c r="I1612" s="278"/>
      <c r="J1612" s="45"/>
      <c r="K1612" s="66"/>
      <c r="L1612" s="66"/>
    </row>
    <row r="1613" spans="1:12" x14ac:dyDescent="0.2">
      <c r="A1613" s="41"/>
      <c r="B1613" s="2"/>
      <c r="E1613" s="279"/>
      <c r="F1613" s="280"/>
      <c r="G1613" s="45"/>
      <c r="H1613" s="45"/>
      <c r="I1613" s="278"/>
      <c r="J1613" s="45"/>
      <c r="K1613" s="66"/>
      <c r="L1613" s="66"/>
    </row>
    <row r="1614" spans="1:12" x14ac:dyDescent="0.2">
      <c r="A1614" s="41"/>
      <c r="B1614" s="2"/>
      <c r="E1614" s="279"/>
      <c r="F1614" s="280"/>
      <c r="G1614" s="45"/>
      <c r="H1614" s="45"/>
      <c r="I1614" s="278"/>
      <c r="J1614" s="45"/>
      <c r="K1614" s="66"/>
      <c r="L1614" s="66"/>
    </row>
    <row r="1615" spans="1:12" x14ac:dyDescent="0.2">
      <c r="A1615" s="41"/>
      <c r="B1615" s="2"/>
      <c r="E1615" s="279"/>
      <c r="F1615" s="280"/>
      <c r="G1615" s="45"/>
      <c r="H1615" s="45"/>
      <c r="I1615" s="278"/>
      <c r="J1615" s="45"/>
      <c r="K1615" s="66"/>
      <c r="L1615" s="66"/>
    </row>
    <row r="1616" spans="1:12" x14ac:dyDescent="0.2">
      <c r="A1616" s="41"/>
      <c r="B1616" s="2"/>
      <c r="E1616" s="279"/>
      <c r="F1616" s="280"/>
      <c r="G1616" s="45"/>
      <c r="H1616" s="45"/>
      <c r="I1616" s="278"/>
      <c r="J1616" s="45"/>
      <c r="K1616" s="66"/>
      <c r="L1616" s="66"/>
    </row>
    <row r="1617" spans="1:12" x14ac:dyDescent="0.2">
      <c r="A1617" s="41"/>
      <c r="B1617" s="2"/>
      <c r="E1617" s="279"/>
      <c r="F1617" s="280"/>
      <c r="G1617" s="45"/>
      <c r="H1617" s="45"/>
      <c r="I1617" s="278"/>
      <c r="J1617" s="45"/>
      <c r="K1617" s="66"/>
      <c r="L1617" s="66"/>
    </row>
    <row r="1618" spans="1:12" x14ac:dyDescent="0.2">
      <c r="A1618" s="41"/>
      <c r="B1618" s="2"/>
      <c r="E1618" s="279"/>
      <c r="F1618" s="280"/>
      <c r="G1618" s="45"/>
      <c r="H1618" s="45"/>
      <c r="I1618" s="278"/>
      <c r="J1618" s="45"/>
      <c r="K1618" s="66"/>
      <c r="L1618" s="66"/>
    </row>
    <row r="1619" spans="1:12" x14ac:dyDescent="0.2">
      <c r="A1619" s="41"/>
      <c r="B1619" s="2"/>
      <c r="E1619" s="279"/>
      <c r="F1619" s="280"/>
      <c r="G1619" s="45"/>
      <c r="H1619" s="45"/>
      <c r="I1619" s="278"/>
      <c r="J1619" s="45"/>
      <c r="K1619" s="66"/>
      <c r="L1619" s="66"/>
    </row>
    <row r="1620" spans="1:12" x14ac:dyDescent="0.2">
      <c r="A1620" s="41"/>
      <c r="B1620" s="2"/>
      <c r="E1620" s="279"/>
      <c r="F1620" s="280"/>
      <c r="G1620" s="45"/>
      <c r="H1620" s="45"/>
      <c r="I1620" s="278"/>
      <c r="J1620" s="45"/>
      <c r="K1620" s="66"/>
      <c r="L1620" s="66"/>
    </row>
    <row r="1621" spans="1:12" x14ac:dyDescent="0.2">
      <c r="A1621" s="41"/>
      <c r="B1621" s="2"/>
      <c r="E1621" s="279"/>
      <c r="F1621" s="280"/>
      <c r="G1621" s="45"/>
      <c r="H1621" s="45"/>
      <c r="I1621" s="278"/>
      <c r="J1621" s="45"/>
      <c r="K1621" s="66"/>
      <c r="L1621" s="66"/>
    </row>
    <row r="1622" spans="1:12" x14ac:dyDescent="0.2">
      <c r="A1622" s="41"/>
      <c r="B1622" s="2"/>
      <c r="E1622" s="279"/>
      <c r="F1622" s="280"/>
      <c r="G1622" s="45"/>
      <c r="H1622" s="45"/>
      <c r="I1622" s="278"/>
      <c r="J1622" s="45"/>
      <c r="K1622" s="66"/>
      <c r="L1622" s="66"/>
    </row>
    <row r="1623" spans="1:12" x14ac:dyDescent="0.2">
      <c r="A1623" s="41"/>
      <c r="B1623" s="2"/>
      <c r="E1623" s="279"/>
      <c r="F1623" s="280"/>
      <c r="G1623" s="45"/>
      <c r="H1623" s="45"/>
      <c r="I1623" s="278"/>
      <c r="J1623" s="45"/>
      <c r="K1623" s="66"/>
      <c r="L1623" s="66"/>
    </row>
    <row r="1624" spans="1:12" x14ac:dyDescent="0.2">
      <c r="A1624" s="41"/>
      <c r="B1624" s="2"/>
      <c r="E1624" s="279"/>
      <c r="F1624" s="280"/>
      <c r="G1624" s="45"/>
      <c r="H1624" s="45"/>
      <c r="I1624" s="278"/>
      <c r="J1624" s="45"/>
      <c r="K1624" s="66"/>
      <c r="L1624" s="66"/>
    </row>
    <row r="1625" spans="1:12" x14ac:dyDescent="0.2">
      <c r="A1625" s="41"/>
      <c r="B1625" s="2"/>
      <c r="E1625" s="279"/>
      <c r="F1625" s="280"/>
      <c r="G1625" s="45"/>
      <c r="H1625" s="45"/>
      <c r="I1625" s="278"/>
      <c r="J1625" s="45"/>
      <c r="K1625" s="66"/>
      <c r="L1625" s="66"/>
    </row>
    <row r="1626" spans="1:12" x14ac:dyDescent="0.2">
      <c r="A1626" s="41"/>
      <c r="B1626" s="2"/>
      <c r="E1626" s="279"/>
      <c r="F1626" s="280"/>
      <c r="G1626" s="45"/>
      <c r="H1626" s="45"/>
      <c r="I1626" s="278"/>
      <c r="J1626" s="45"/>
      <c r="K1626" s="66"/>
      <c r="L1626" s="66"/>
    </row>
    <row r="1627" spans="1:12" x14ac:dyDescent="0.2">
      <c r="A1627" s="41"/>
      <c r="B1627" s="2"/>
      <c r="E1627" s="279"/>
      <c r="F1627" s="280"/>
      <c r="G1627" s="45"/>
      <c r="H1627" s="45"/>
      <c r="I1627" s="278"/>
      <c r="J1627" s="45"/>
      <c r="K1627" s="66"/>
      <c r="L1627" s="66"/>
    </row>
    <row r="1628" spans="1:12" x14ac:dyDescent="0.2">
      <c r="A1628" s="41"/>
      <c r="B1628" s="2"/>
      <c r="E1628" s="279"/>
      <c r="F1628" s="280"/>
      <c r="G1628" s="45"/>
      <c r="H1628" s="45"/>
      <c r="I1628" s="278"/>
      <c r="J1628" s="45"/>
      <c r="K1628" s="66"/>
      <c r="L1628" s="66"/>
    </row>
    <row r="1629" spans="1:12" x14ac:dyDescent="0.2">
      <c r="A1629" s="41"/>
      <c r="B1629" s="2"/>
      <c r="E1629" s="279"/>
      <c r="F1629" s="280"/>
      <c r="G1629" s="45"/>
      <c r="H1629" s="45"/>
      <c r="I1629" s="278"/>
      <c r="J1629" s="45"/>
      <c r="K1629" s="66"/>
      <c r="L1629" s="66"/>
    </row>
    <row r="1630" spans="1:12" x14ac:dyDescent="0.2">
      <c r="A1630" s="41"/>
      <c r="B1630" s="2"/>
      <c r="E1630" s="279"/>
      <c r="F1630" s="280"/>
      <c r="G1630" s="45"/>
      <c r="H1630" s="45"/>
      <c r="I1630" s="278"/>
      <c r="J1630" s="45"/>
      <c r="K1630" s="66"/>
      <c r="L1630" s="66"/>
    </row>
    <row r="1631" spans="1:12" x14ac:dyDescent="0.2">
      <c r="A1631" s="41"/>
      <c r="B1631" s="2"/>
      <c r="E1631" s="279"/>
      <c r="F1631" s="280"/>
      <c r="G1631" s="45"/>
      <c r="H1631" s="45"/>
      <c r="I1631" s="278"/>
      <c r="J1631" s="45"/>
      <c r="K1631" s="66"/>
      <c r="L1631" s="66"/>
    </row>
    <row r="1632" spans="1:12" x14ac:dyDescent="0.2">
      <c r="A1632" s="41"/>
      <c r="B1632" s="2"/>
      <c r="E1632" s="279"/>
      <c r="F1632" s="280"/>
      <c r="G1632" s="45"/>
      <c r="H1632" s="45"/>
      <c r="I1632" s="278"/>
      <c r="J1632" s="45"/>
      <c r="K1632" s="66"/>
      <c r="L1632" s="66"/>
    </row>
    <row r="1633" spans="1:12" x14ac:dyDescent="0.2">
      <c r="A1633" s="41"/>
      <c r="B1633" s="2"/>
      <c r="E1633" s="279"/>
      <c r="F1633" s="280"/>
      <c r="G1633" s="45"/>
      <c r="H1633" s="45"/>
      <c r="I1633" s="278"/>
      <c r="J1633" s="45"/>
      <c r="K1633" s="66"/>
      <c r="L1633" s="66"/>
    </row>
    <row r="1634" spans="1:12" x14ac:dyDescent="0.2">
      <c r="A1634" s="41"/>
      <c r="B1634" s="2"/>
      <c r="E1634" s="279"/>
      <c r="F1634" s="280"/>
      <c r="G1634" s="45"/>
      <c r="H1634" s="45"/>
      <c r="I1634" s="278"/>
      <c r="J1634" s="45"/>
      <c r="K1634" s="66"/>
      <c r="L1634" s="66"/>
    </row>
    <row r="1635" spans="1:12" x14ac:dyDescent="0.2">
      <c r="A1635" s="41"/>
      <c r="B1635" s="2"/>
      <c r="E1635" s="279"/>
      <c r="F1635" s="280"/>
      <c r="G1635" s="45"/>
      <c r="H1635" s="45"/>
      <c r="I1635" s="278"/>
      <c r="J1635" s="45"/>
      <c r="K1635" s="66"/>
      <c r="L1635" s="66"/>
    </row>
    <row r="1636" spans="1:12" x14ac:dyDescent="0.2">
      <c r="A1636" s="41"/>
      <c r="B1636" s="2"/>
      <c r="E1636" s="279"/>
      <c r="F1636" s="280"/>
      <c r="G1636" s="45"/>
      <c r="H1636" s="45"/>
      <c r="I1636" s="278"/>
      <c r="J1636" s="45"/>
      <c r="K1636" s="66"/>
      <c r="L1636" s="66"/>
    </row>
    <row r="1637" spans="1:12" x14ac:dyDescent="0.2">
      <c r="A1637" s="41"/>
      <c r="B1637" s="2"/>
      <c r="E1637" s="279"/>
      <c r="F1637" s="280"/>
      <c r="G1637" s="45"/>
      <c r="H1637" s="45"/>
      <c r="I1637" s="278"/>
      <c r="J1637" s="45"/>
      <c r="K1637" s="66"/>
      <c r="L1637" s="66"/>
    </row>
    <row r="1638" spans="1:12" x14ac:dyDescent="0.2">
      <c r="A1638" s="41"/>
      <c r="B1638" s="2"/>
      <c r="E1638" s="279"/>
      <c r="F1638" s="280"/>
      <c r="G1638" s="45"/>
      <c r="H1638" s="45"/>
      <c r="I1638" s="278"/>
      <c r="J1638" s="45"/>
      <c r="K1638" s="66"/>
      <c r="L1638" s="66"/>
    </row>
    <row r="1639" spans="1:12" x14ac:dyDescent="0.2">
      <c r="A1639" s="41"/>
      <c r="B1639" s="2"/>
      <c r="E1639" s="279"/>
      <c r="F1639" s="280"/>
      <c r="G1639" s="45"/>
      <c r="H1639" s="45"/>
      <c r="I1639" s="278"/>
      <c r="J1639" s="45"/>
      <c r="K1639" s="66"/>
      <c r="L1639" s="66"/>
    </row>
    <row r="1640" spans="1:12" x14ac:dyDescent="0.2">
      <c r="A1640" s="41"/>
      <c r="B1640" s="2"/>
      <c r="E1640" s="279"/>
      <c r="F1640" s="280"/>
      <c r="G1640" s="45"/>
      <c r="H1640" s="45"/>
      <c r="I1640" s="278"/>
      <c r="J1640" s="45"/>
      <c r="K1640" s="66"/>
      <c r="L1640" s="66"/>
    </row>
    <row r="1641" spans="1:12" x14ac:dyDescent="0.2">
      <c r="A1641" s="41"/>
      <c r="B1641" s="2"/>
      <c r="E1641" s="279"/>
      <c r="F1641" s="280"/>
      <c r="G1641" s="45"/>
      <c r="H1641" s="45"/>
      <c r="I1641" s="278"/>
      <c r="J1641" s="45"/>
      <c r="K1641" s="66"/>
      <c r="L1641" s="66"/>
    </row>
    <row r="1642" spans="1:12" x14ac:dyDescent="0.2">
      <c r="A1642" s="41"/>
      <c r="B1642" s="2"/>
      <c r="E1642" s="279"/>
      <c r="F1642" s="280"/>
      <c r="G1642" s="45"/>
      <c r="H1642" s="45"/>
      <c r="I1642" s="278"/>
      <c r="J1642" s="45"/>
      <c r="K1642" s="66"/>
      <c r="L1642" s="66"/>
    </row>
    <row r="1643" spans="1:12" x14ac:dyDescent="0.2">
      <c r="A1643" s="41"/>
      <c r="B1643" s="2"/>
      <c r="E1643" s="279"/>
      <c r="F1643" s="280"/>
      <c r="G1643" s="45"/>
      <c r="H1643" s="45"/>
      <c r="I1643" s="278"/>
      <c r="J1643" s="45"/>
      <c r="K1643" s="66"/>
      <c r="L1643" s="66"/>
    </row>
    <row r="1644" spans="1:12" x14ac:dyDescent="0.2">
      <c r="A1644" s="41"/>
      <c r="B1644" s="2"/>
      <c r="E1644" s="279"/>
      <c r="F1644" s="280"/>
      <c r="G1644" s="45"/>
      <c r="H1644" s="45"/>
      <c r="I1644" s="278"/>
      <c r="J1644" s="45"/>
      <c r="K1644" s="66"/>
      <c r="L1644" s="66"/>
    </row>
    <row r="1645" spans="1:12" x14ac:dyDescent="0.2">
      <c r="A1645" s="41"/>
      <c r="B1645" s="2"/>
      <c r="E1645" s="279"/>
      <c r="F1645" s="280"/>
      <c r="G1645" s="45"/>
      <c r="H1645" s="45"/>
      <c r="I1645" s="278"/>
      <c r="J1645" s="45"/>
      <c r="K1645" s="66"/>
      <c r="L1645" s="66"/>
    </row>
    <row r="1646" spans="1:12" x14ac:dyDescent="0.2">
      <c r="A1646" s="41"/>
      <c r="B1646" s="2"/>
      <c r="E1646" s="279"/>
      <c r="F1646" s="280"/>
      <c r="G1646" s="45"/>
      <c r="H1646" s="45"/>
      <c r="I1646" s="278"/>
      <c r="J1646" s="45"/>
      <c r="K1646" s="66"/>
      <c r="L1646" s="66"/>
    </row>
    <row r="1647" spans="1:12" x14ac:dyDescent="0.2">
      <c r="A1647" s="41"/>
      <c r="B1647" s="2"/>
      <c r="E1647" s="279"/>
      <c r="F1647" s="280"/>
      <c r="G1647" s="45"/>
      <c r="H1647" s="45"/>
      <c r="I1647" s="278"/>
      <c r="J1647" s="45"/>
      <c r="K1647" s="66"/>
      <c r="L1647" s="66"/>
    </row>
    <row r="1648" spans="1:12" x14ac:dyDescent="0.2">
      <c r="A1648" s="41"/>
      <c r="B1648" s="2"/>
      <c r="E1648" s="279"/>
      <c r="F1648" s="280"/>
      <c r="G1648" s="45"/>
      <c r="H1648" s="45"/>
      <c r="I1648" s="278"/>
      <c r="J1648" s="45"/>
      <c r="K1648" s="66"/>
      <c r="L1648" s="66"/>
    </row>
    <row r="1649" spans="1:12" x14ac:dyDescent="0.2">
      <c r="A1649" s="41"/>
      <c r="B1649" s="2"/>
      <c r="E1649" s="279"/>
      <c r="F1649" s="280"/>
      <c r="G1649" s="45"/>
      <c r="H1649" s="45"/>
      <c r="I1649" s="278"/>
      <c r="J1649" s="45"/>
      <c r="K1649" s="66"/>
      <c r="L1649" s="66"/>
    </row>
    <row r="1650" spans="1:12" x14ac:dyDescent="0.2">
      <c r="A1650" s="41"/>
      <c r="B1650" s="2"/>
      <c r="E1650" s="279"/>
      <c r="F1650" s="280"/>
      <c r="G1650" s="45"/>
      <c r="H1650" s="45"/>
      <c r="I1650" s="278"/>
      <c r="J1650" s="45"/>
      <c r="K1650" s="66"/>
      <c r="L1650" s="66"/>
    </row>
    <row r="1651" spans="1:12" x14ac:dyDescent="0.2">
      <c r="A1651" s="41"/>
      <c r="B1651" s="2"/>
      <c r="E1651" s="279"/>
      <c r="F1651" s="280"/>
      <c r="G1651" s="45"/>
      <c r="H1651" s="45"/>
      <c r="I1651" s="278"/>
      <c r="J1651" s="45"/>
      <c r="K1651" s="66"/>
      <c r="L1651" s="66"/>
    </row>
    <row r="1652" spans="1:12" x14ac:dyDescent="0.2">
      <c r="A1652" s="41"/>
      <c r="B1652" s="2"/>
      <c r="E1652" s="279"/>
      <c r="F1652" s="280"/>
      <c r="G1652" s="45"/>
      <c r="H1652" s="45"/>
      <c r="I1652" s="278"/>
      <c r="J1652" s="45"/>
      <c r="K1652" s="66"/>
      <c r="L1652" s="66"/>
    </row>
    <row r="1653" spans="1:12" x14ac:dyDescent="0.2">
      <c r="A1653" s="41"/>
      <c r="B1653" s="2"/>
      <c r="E1653" s="279"/>
      <c r="F1653" s="280"/>
      <c r="G1653" s="45"/>
      <c r="H1653" s="45"/>
      <c r="I1653" s="278"/>
      <c r="J1653" s="45"/>
      <c r="K1653" s="66"/>
      <c r="L1653" s="66"/>
    </row>
    <row r="1654" spans="1:12" x14ac:dyDescent="0.2">
      <c r="A1654" s="41"/>
      <c r="B1654" s="2"/>
      <c r="E1654" s="279"/>
      <c r="F1654" s="280"/>
      <c r="G1654" s="45"/>
      <c r="H1654" s="45"/>
      <c r="I1654" s="278"/>
      <c r="J1654" s="45"/>
      <c r="K1654" s="66"/>
      <c r="L1654" s="66"/>
    </row>
    <row r="1655" spans="1:12" x14ac:dyDescent="0.2">
      <c r="A1655" s="41"/>
      <c r="B1655" s="2"/>
      <c r="E1655" s="279"/>
      <c r="F1655" s="280"/>
      <c r="G1655" s="45"/>
      <c r="H1655" s="45"/>
      <c r="I1655" s="278"/>
      <c r="J1655" s="45"/>
      <c r="K1655" s="66"/>
      <c r="L1655" s="66"/>
    </row>
    <row r="1656" spans="1:12" x14ac:dyDescent="0.2">
      <c r="A1656" s="41"/>
      <c r="B1656" s="2"/>
      <c r="E1656" s="279"/>
      <c r="F1656" s="280"/>
      <c r="G1656" s="45"/>
      <c r="H1656" s="45"/>
      <c r="I1656" s="278"/>
      <c r="J1656" s="45"/>
      <c r="K1656" s="66"/>
      <c r="L1656" s="66"/>
    </row>
    <row r="1657" spans="1:12" x14ac:dyDescent="0.2">
      <c r="A1657" s="41"/>
      <c r="B1657" s="2"/>
      <c r="E1657" s="279"/>
      <c r="F1657" s="280"/>
      <c r="G1657" s="45"/>
      <c r="H1657" s="45"/>
      <c r="I1657" s="278"/>
      <c r="J1657" s="45"/>
      <c r="K1657" s="66"/>
      <c r="L1657" s="66"/>
    </row>
    <row r="1658" spans="1:12" x14ac:dyDescent="0.2">
      <c r="A1658" s="41"/>
      <c r="B1658" s="2"/>
      <c r="E1658" s="279"/>
      <c r="F1658" s="280"/>
      <c r="G1658" s="45"/>
      <c r="H1658" s="45"/>
      <c r="I1658" s="278"/>
      <c r="J1658" s="45"/>
      <c r="K1658" s="66"/>
      <c r="L1658" s="66"/>
    </row>
    <row r="1659" spans="1:12" x14ac:dyDescent="0.2">
      <c r="A1659" s="41"/>
      <c r="B1659" s="2"/>
      <c r="E1659" s="279"/>
      <c r="F1659" s="280"/>
      <c r="G1659" s="45"/>
      <c r="H1659" s="45"/>
      <c r="I1659" s="278"/>
      <c r="J1659" s="45"/>
      <c r="K1659" s="66"/>
      <c r="L1659" s="66"/>
    </row>
    <row r="1660" spans="1:12" x14ac:dyDescent="0.2">
      <c r="A1660" s="41"/>
      <c r="B1660" s="2"/>
      <c r="E1660" s="279"/>
      <c r="F1660" s="280"/>
      <c r="G1660" s="45"/>
      <c r="H1660" s="45"/>
      <c r="I1660" s="278"/>
      <c r="J1660" s="45"/>
      <c r="K1660" s="66"/>
      <c r="L1660" s="66"/>
    </row>
    <row r="1661" spans="1:12" x14ac:dyDescent="0.2">
      <c r="A1661" s="41"/>
      <c r="B1661" s="2"/>
      <c r="E1661" s="279"/>
      <c r="F1661" s="280"/>
      <c r="G1661" s="45"/>
      <c r="H1661" s="45"/>
      <c r="I1661" s="278"/>
      <c r="J1661" s="45"/>
      <c r="K1661" s="66"/>
      <c r="L1661" s="66"/>
    </row>
    <row r="1662" spans="1:12" x14ac:dyDescent="0.2">
      <c r="A1662" s="41"/>
      <c r="B1662" s="2"/>
      <c r="E1662" s="279"/>
      <c r="F1662" s="280"/>
      <c r="G1662" s="45"/>
      <c r="H1662" s="45"/>
      <c r="I1662" s="278"/>
      <c r="J1662" s="45"/>
      <c r="K1662" s="66"/>
      <c r="L1662" s="66"/>
    </row>
    <row r="1663" spans="1:12" x14ac:dyDescent="0.2">
      <c r="A1663" s="41"/>
      <c r="B1663" s="2"/>
      <c r="E1663" s="279"/>
      <c r="F1663" s="280"/>
      <c r="G1663" s="45"/>
      <c r="H1663" s="45"/>
      <c r="I1663" s="278"/>
      <c r="J1663" s="45"/>
      <c r="K1663" s="66"/>
      <c r="L1663" s="66"/>
    </row>
    <row r="1664" spans="1:12" x14ac:dyDescent="0.2">
      <c r="A1664" s="41"/>
      <c r="B1664" s="2"/>
      <c r="E1664" s="279"/>
      <c r="F1664" s="280"/>
      <c r="G1664" s="45"/>
      <c r="H1664" s="45"/>
      <c r="I1664" s="278"/>
      <c r="J1664" s="45"/>
      <c r="K1664" s="66"/>
      <c r="L1664" s="66"/>
    </row>
    <row r="1665" spans="1:12" x14ac:dyDescent="0.2">
      <c r="A1665" s="41"/>
      <c r="B1665" s="2"/>
      <c r="E1665" s="279"/>
      <c r="F1665" s="280"/>
      <c r="G1665" s="45"/>
      <c r="H1665" s="45"/>
      <c r="I1665" s="278"/>
      <c r="J1665" s="45"/>
      <c r="K1665" s="66"/>
      <c r="L1665" s="66"/>
    </row>
    <row r="1666" spans="1:12" x14ac:dyDescent="0.2">
      <c r="A1666" s="41"/>
      <c r="B1666" s="2"/>
      <c r="E1666" s="279"/>
      <c r="F1666" s="280"/>
      <c r="G1666" s="45"/>
      <c r="H1666" s="45"/>
      <c r="I1666" s="278"/>
      <c r="J1666" s="45"/>
      <c r="K1666" s="66"/>
      <c r="L1666" s="66"/>
    </row>
    <row r="1667" spans="1:12" x14ac:dyDescent="0.2">
      <c r="A1667" s="41"/>
      <c r="B1667" s="2"/>
      <c r="E1667" s="279"/>
      <c r="F1667" s="280"/>
      <c r="G1667" s="45"/>
      <c r="H1667" s="45"/>
      <c r="I1667" s="278"/>
      <c r="J1667" s="45"/>
      <c r="K1667" s="66"/>
      <c r="L1667" s="66"/>
    </row>
    <row r="1668" spans="1:12" x14ac:dyDescent="0.2">
      <c r="A1668" s="41"/>
      <c r="B1668" s="2"/>
      <c r="E1668" s="279"/>
      <c r="F1668" s="280"/>
      <c r="G1668" s="45"/>
      <c r="H1668" s="45"/>
      <c r="I1668" s="278"/>
      <c r="J1668" s="45"/>
      <c r="K1668" s="66"/>
      <c r="L1668" s="66"/>
    </row>
    <row r="1669" spans="1:12" x14ac:dyDescent="0.2">
      <c r="A1669" s="41"/>
      <c r="B1669" s="2"/>
      <c r="E1669" s="279"/>
      <c r="F1669" s="280"/>
      <c r="G1669" s="45"/>
      <c r="H1669" s="45"/>
      <c r="I1669" s="278"/>
      <c r="J1669" s="45"/>
      <c r="K1669" s="66"/>
      <c r="L1669" s="66"/>
    </row>
    <row r="1670" spans="1:12" x14ac:dyDescent="0.2">
      <c r="A1670" s="41"/>
      <c r="B1670" s="2"/>
      <c r="E1670" s="279"/>
      <c r="F1670" s="280"/>
      <c r="G1670" s="45"/>
      <c r="H1670" s="45"/>
      <c r="I1670" s="278"/>
      <c r="J1670" s="45"/>
      <c r="K1670" s="66"/>
      <c r="L1670" s="66"/>
    </row>
    <row r="1671" spans="1:12" x14ac:dyDescent="0.2">
      <c r="A1671" s="41"/>
      <c r="B1671" s="2"/>
      <c r="E1671" s="279"/>
      <c r="F1671" s="280"/>
      <c r="G1671" s="45"/>
      <c r="H1671" s="45"/>
      <c r="I1671" s="278"/>
      <c r="J1671" s="45"/>
      <c r="K1671" s="66"/>
      <c r="L1671" s="66"/>
    </row>
    <row r="1672" spans="1:12" x14ac:dyDescent="0.2">
      <c r="A1672" s="41"/>
      <c r="B1672" s="2"/>
      <c r="E1672" s="279"/>
      <c r="F1672" s="280"/>
      <c r="G1672" s="45"/>
      <c r="H1672" s="45"/>
      <c r="I1672" s="278"/>
      <c r="J1672" s="45"/>
      <c r="K1672" s="66"/>
      <c r="L1672" s="66"/>
    </row>
    <row r="1673" spans="1:12" x14ac:dyDescent="0.2">
      <c r="A1673" s="41"/>
      <c r="B1673" s="2"/>
      <c r="E1673" s="279"/>
      <c r="F1673" s="280"/>
      <c r="G1673" s="45"/>
      <c r="H1673" s="45"/>
      <c r="I1673" s="278"/>
      <c r="J1673" s="45"/>
      <c r="K1673" s="66"/>
      <c r="L1673" s="66"/>
    </row>
    <row r="1674" spans="1:12" x14ac:dyDescent="0.2">
      <c r="A1674" s="41"/>
      <c r="B1674" s="2"/>
      <c r="E1674" s="279"/>
      <c r="F1674" s="280"/>
      <c r="G1674" s="45"/>
      <c r="H1674" s="45"/>
      <c r="I1674" s="278"/>
      <c r="J1674" s="45"/>
      <c r="K1674" s="66"/>
      <c r="L1674" s="66"/>
    </row>
    <row r="1675" spans="1:12" x14ac:dyDescent="0.2">
      <c r="A1675" s="41"/>
      <c r="B1675" s="2"/>
      <c r="E1675" s="279"/>
      <c r="F1675" s="280"/>
      <c r="G1675" s="45"/>
      <c r="H1675" s="45"/>
      <c r="I1675" s="278"/>
      <c r="J1675" s="45"/>
      <c r="K1675" s="66"/>
      <c r="L1675" s="66"/>
    </row>
    <row r="1676" spans="1:12" x14ac:dyDescent="0.2">
      <c r="A1676" s="41"/>
      <c r="B1676" s="2"/>
      <c r="E1676" s="279"/>
      <c r="F1676" s="280"/>
      <c r="G1676" s="45"/>
      <c r="H1676" s="45"/>
      <c r="I1676" s="278"/>
      <c r="J1676" s="45"/>
      <c r="K1676" s="66"/>
      <c r="L1676" s="66"/>
    </row>
    <row r="1677" spans="1:12" x14ac:dyDescent="0.2">
      <c r="A1677" s="41"/>
      <c r="B1677" s="2"/>
      <c r="E1677" s="279"/>
      <c r="F1677" s="280"/>
      <c r="G1677" s="45"/>
      <c r="H1677" s="45"/>
      <c r="I1677" s="278"/>
      <c r="J1677" s="45"/>
      <c r="K1677" s="66"/>
      <c r="L1677" s="66"/>
    </row>
    <row r="1678" spans="1:12" x14ac:dyDescent="0.2">
      <c r="A1678" s="41"/>
      <c r="B1678" s="2"/>
      <c r="E1678" s="279"/>
      <c r="F1678" s="280"/>
      <c r="G1678" s="45"/>
      <c r="H1678" s="45"/>
      <c r="I1678" s="278"/>
      <c r="J1678" s="45"/>
      <c r="K1678" s="66"/>
      <c r="L1678" s="66"/>
    </row>
    <row r="1679" spans="1:12" x14ac:dyDescent="0.2">
      <c r="A1679" s="41"/>
      <c r="B1679" s="2"/>
      <c r="E1679" s="279"/>
      <c r="F1679" s="280"/>
      <c r="G1679" s="45"/>
      <c r="H1679" s="45"/>
      <c r="I1679" s="278"/>
      <c r="J1679" s="45"/>
      <c r="K1679" s="66"/>
      <c r="L1679" s="66"/>
    </row>
    <row r="1680" spans="1:12" x14ac:dyDescent="0.2">
      <c r="A1680" s="41"/>
      <c r="B1680" s="2"/>
      <c r="E1680" s="279"/>
      <c r="F1680" s="280"/>
      <c r="G1680" s="45"/>
      <c r="H1680" s="45"/>
      <c r="I1680" s="278"/>
      <c r="J1680" s="45"/>
      <c r="K1680" s="66"/>
      <c r="L1680" s="66"/>
    </row>
    <row r="1681" spans="1:12" x14ac:dyDescent="0.2">
      <c r="A1681" s="41"/>
      <c r="B1681" s="2"/>
      <c r="E1681" s="279"/>
      <c r="F1681" s="280"/>
      <c r="G1681" s="45"/>
      <c r="H1681" s="45"/>
      <c r="I1681" s="278"/>
      <c r="J1681" s="45"/>
      <c r="K1681" s="66"/>
      <c r="L1681" s="66"/>
    </row>
    <row r="1682" spans="1:12" x14ac:dyDescent="0.2">
      <c r="A1682" s="41"/>
      <c r="B1682" s="2"/>
      <c r="E1682" s="279"/>
      <c r="F1682" s="280"/>
      <c r="G1682" s="45"/>
      <c r="H1682" s="45"/>
      <c r="I1682" s="278"/>
      <c r="J1682" s="45"/>
      <c r="K1682" s="66"/>
      <c r="L1682" s="66"/>
    </row>
    <row r="1683" spans="1:12" x14ac:dyDescent="0.2">
      <c r="A1683" s="41"/>
      <c r="B1683" s="2"/>
      <c r="E1683" s="279"/>
      <c r="F1683" s="280"/>
      <c r="G1683" s="45"/>
      <c r="H1683" s="45"/>
      <c r="I1683" s="278"/>
      <c r="J1683" s="45"/>
      <c r="K1683" s="66"/>
      <c r="L1683" s="66"/>
    </row>
    <row r="1684" spans="1:12" x14ac:dyDescent="0.2">
      <c r="A1684" s="41"/>
      <c r="B1684" s="2"/>
      <c r="E1684" s="279"/>
      <c r="F1684" s="280"/>
      <c r="G1684" s="45"/>
      <c r="H1684" s="45"/>
      <c r="I1684" s="278"/>
      <c r="J1684" s="45"/>
      <c r="K1684" s="66"/>
      <c r="L1684" s="66"/>
    </row>
    <row r="1685" spans="1:12" x14ac:dyDescent="0.2">
      <c r="A1685" s="41"/>
      <c r="B1685" s="2"/>
      <c r="E1685" s="279"/>
      <c r="F1685" s="280"/>
      <c r="G1685" s="45"/>
      <c r="H1685" s="45"/>
      <c r="I1685" s="278"/>
      <c r="J1685" s="45"/>
      <c r="K1685" s="66"/>
      <c r="L1685" s="66"/>
    </row>
    <row r="1686" spans="1:12" x14ac:dyDescent="0.2">
      <c r="A1686" s="41"/>
      <c r="B1686" s="2"/>
      <c r="E1686" s="279"/>
      <c r="F1686" s="280"/>
      <c r="G1686" s="45"/>
      <c r="H1686" s="45"/>
      <c r="I1686" s="278"/>
      <c r="J1686" s="45"/>
      <c r="K1686" s="66"/>
      <c r="L1686" s="66"/>
    </row>
    <row r="1687" spans="1:12" x14ac:dyDescent="0.2">
      <c r="A1687" s="41"/>
      <c r="B1687" s="2"/>
      <c r="E1687" s="279"/>
      <c r="F1687" s="280"/>
      <c r="G1687" s="45"/>
      <c r="H1687" s="45"/>
      <c r="I1687" s="278"/>
      <c r="J1687" s="45"/>
      <c r="K1687" s="66"/>
      <c r="L1687" s="66"/>
    </row>
    <row r="1688" spans="1:12" x14ac:dyDescent="0.2">
      <c r="A1688" s="41"/>
      <c r="B1688" s="2"/>
      <c r="E1688" s="279"/>
      <c r="F1688" s="280"/>
      <c r="G1688" s="45"/>
      <c r="H1688" s="45"/>
      <c r="I1688" s="278"/>
      <c r="J1688" s="45"/>
      <c r="K1688" s="66"/>
      <c r="L1688" s="66"/>
    </row>
    <row r="1689" spans="1:12" x14ac:dyDescent="0.2">
      <c r="A1689" s="41"/>
      <c r="B1689" s="2"/>
      <c r="E1689" s="279"/>
      <c r="F1689" s="280"/>
      <c r="G1689" s="45"/>
      <c r="H1689" s="45"/>
      <c r="I1689" s="278"/>
      <c r="J1689" s="45"/>
      <c r="K1689" s="66"/>
      <c r="L1689" s="66"/>
    </row>
    <row r="1690" spans="1:12" x14ac:dyDescent="0.2">
      <c r="A1690" s="41"/>
      <c r="B1690" s="2"/>
      <c r="E1690" s="279"/>
      <c r="F1690" s="280"/>
      <c r="G1690" s="45"/>
      <c r="H1690" s="45"/>
      <c r="I1690" s="278"/>
      <c r="J1690" s="45"/>
      <c r="K1690" s="66"/>
      <c r="L1690" s="66"/>
    </row>
    <row r="1691" spans="1:12" x14ac:dyDescent="0.2">
      <c r="A1691" s="41"/>
      <c r="B1691" s="2"/>
      <c r="E1691" s="279"/>
      <c r="F1691" s="280"/>
      <c r="G1691" s="45"/>
      <c r="H1691" s="45"/>
      <c r="I1691" s="278"/>
      <c r="J1691" s="45"/>
      <c r="K1691" s="66"/>
      <c r="L1691" s="66"/>
    </row>
    <row r="1692" spans="1:12" x14ac:dyDescent="0.2">
      <c r="A1692" s="41"/>
      <c r="B1692" s="2"/>
      <c r="E1692" s="279"/>
      <c r="F1692" s="280"/>
      <c r="G1692" s="45"/>
      <c r="H1692" s="45"/>
      <c r="I1692" s="278"/>
      <c r="J1692" s="45"/>
      <c r="K1692" s="66"/>
      <c r="L1692" s="66"/>
    </row>
    <row r="1693" spans="1:12" x14ac:dyDescent="0.2">
      <c r="A1693" s="41"/>
      <c r="B1693" s="2"/>
      <c r="E1693" s="279"/>
      <c r="F1693" s="280"/>
      <c r="G1693" s="45"/>
      <c r="H1693" s="45"/>
      <c r="I1693" s="278"/>
      <c r="J1693" s="45"/>
      <c r="K1693" s="66"/>
      <c r="L1693" s="66"/>
    </row>
    <row r="1694" spans="1:12" x14ac:dyDescent="0.2">
      <c r="A1694" s="41"/>
      <c r="B1694" s="2"/>
      <c r="E1694" s="279"/>
      <c r="F1694" s="280"/>
      <c r="G1694" s="45"/>
      <c r="H1694" s="45"/>
      <c r="I1694" s="278"/>
      <c r="J1694" s="45"/>
      <c r="K1694" s="66"/>
      <c r="L1694" s="66"/>
    </row>
    <row r="1695" spans="1:12" x14ac:dyDescent="0.2">
      <c r="A1695" s="41"/>
      <c r="B1695" s="2"/>
      <c r="E1695" s="279"/>
      <c r="F1695" s="280"/>
      <c r="G1695" s="45"/>
      <c r="H1695" s="45"/>
      <c r="I1695" s="278"/>
      <c r="J1695" s="45"/>
      <c r="K1695" s="66"/>
      <c r="L1695" s="66"/>
    </row>
    <row r="1696" spans="1:12" x14ac:dyDescent="0.2">
      <c r="A1696" s="41"/>
      <c r="B1696" s="2"/>
      <c r="E1696" s="279"/>
      <c r="F1696" s="280"/>
      <c r="G1696" s="45"/>
      <c r="H1696" s="45"/>
      <c r="I1696" s="278"/>
      <c r="J1696" s="45"/>
      <c r="K1696" s="66"/>
      <c r="L1696" s="66"/>
    </row>
    <row r="1697" spans="1:12" x14ac:dyDescent="0.2">
      <c r="A1697" s="41"/>
      <c r="B1697" s="2"/>
      <c r="E1697" s="279"/>
      <c r="F1697" s="280"/>
      <c r="G1697" s="45"/>
      <c r="H1697" s="45"/>
      <c r="I1697" s="278"/>
      <c r="J1697" s="45"/>
      <c r="K1697" s="66"/>
      <c r="L1697" s="66"/>
    </row>
    <row r="1698" spans="1:12" x14ac:dyDescent="0.2">
      <c r="A1698" s="41"/>
      <c r="B1698" s="2"/>
      <c r="E1698" s="279"/>
      <c r="F1698" s="280"/>
      <c r="G1698" s="45"/>
      <c r="H1698" s="45"/>
      <c r="I1698" s="278"/>
      <c r="J1698" s="45"/>
      <c r="K1698" s="66"/>
      <c r="L1698" s="66"/>
    </row>
    <row r="1699" spans="1:12" x14ac:dyDescent="0.2">
      <c r="A1699" s="41"/>
      <c r="B1699" s="2"/>
      <c r="E1699" s="279"/>
      <c r="F1699" s="280"/>
      <c r="G1699" s="45"/>
      <c r="H1699" s="45"/>
      <c r="I1699" s="278"/>
      <c r="J1699" s="45"/>
      <c r="K1699" s="66"/>
      <c r="L1699" s="66"/>
    </row>
    <row r="1700" spans="1:12" x14ac:dyDescent="0.2">
      <c r="A1700" s="41"/>
      <c r="B1700" s="2"/>
      <c r="E1700" s="279"/>
      <c r="F1700" s="280"/>
      <c r="G1700" s="45"/>
      <c r="H1700" s="45"/>
      <c r="I1700" s="278"/>
      <c r="J1700" s="45"/>
      <c r="K1700" s="66"/>
      <c r="L1700" s="66"/>
    </row>
    <row r="1701" spans="1:12" x14ac:dyDescent="0.2">
      <c r="A1701" s="41"/>
      <c r="B1701" s="2"/>
      <c r="E1701" s="279"/>
      <c r="F1701" s="280"/>
      <c r="G1701" s="45"/>
      <c r="H1701" s="45"/>
      <c r="I1701" s="278"/>
      <c r="J1701" s="45"/>
      <c r="K1701" s="66"/>
      <c r="L1701" s="66"/>
    </row>
    <row r="1702" spans="1:12" x14ac:dyDescent="0.2">
      <c r="A1702" s="41"/>
      <c r="B1702" s="2"/>
      <c r="E1702" s="279"/>
      <c r="F1702" s="280"/>
      <c r="G1702" s="45"/>
      <c r="H1702" s="45"/>
      <c r="I1702" s="278"/>
      <c r="J1702" s="45"/>
      <c r="K1702" s="66"/>
      <c r="L1702" s="66"/>
    </row>
    <row r="1703" spans="1:12" x14ac:dyDescent="0.2">
      <c r="A1703" s="41"/>
      <c r="B1703" s="2"/>
      <c r="E1703" s="279"/>
      <c r="F1703" s="280"/>
      <c r="G1703" s="45"/>
      <c r="H1703" s="45"/>
      <c r="I1703" s="278"/>
      <c r="J1703" s="45"/>
      <c r="K1703" s="66"/>
      <c r="L1703" s="66"/>
    </row>
    <row r="1704" spans="1:12" x14ac:dyDescent="0.2">
      <c r="A1704" s="41"/>
      <c r="B1704" s="2"/>
      <c r="E1704" s="279"/>
      <c r="F1704" s="280"/>
      <c r="G1704" s="45"/>
      <c r="H1704" s="45"/>
      <c r="I1704" s="278"/>
      <c r="J1704" s="45"/>
      <c r="K1704" s="66"/>
      <c r="L1704" s="66"/>
    </row>
    <row r="1705" spans="1:12" x14ac:dyDescent="0.2">
      <c r="A1705" s="41"/>
      <c r="B1705" s="2"/>
      <c r="E1705" s="279"/>
      <c r="F1705" s="280"/>
      <c r="G1705" s="45"/>
      <c r="H1705" s="45"/>
      <c r="I1705" s="278"/>
      <c r="J1705" s="45"/>
      <c r="K1705" s="66"/>
      <c r="L1705" s="66"/>
    </row>
    <row r="1706" spans="1:12" x14ac:dyDescent="0.2">
      <c r="A1706" s="41"/>
      <c r="B1706" s="2"/>
      <c r="E1706" s="279"/>
      <c r="F1706" s="280"/>
      <c r="G1706" s="45"/>
      <c r="H1706" s="45"/>
      <c r="I1706" s="278"/>
      <c r="J1706" s="45"/>
      <c r="K1706" s="66"/>
      <c r="L1706" s="66"/>
    </row>
    <row r="1707" spans="1:12" x14ac:dyDescent="0.2">
      <c r="A1707" s="41"/>
      <c r="B1707" s="2"/>
      <c r="E1707" s="279"/>
      <c r="F1707" s="280"/>
      <c r="G1707" s="45"/>
      <c r="H1707" s="45"/>
      <c r="I1707" s="278"/>
      <c r="J1707" s="45"/>
      <c r="K1707" s="66"/>
      <c r="L1707" s="66"/>
    </row>
    <row r="1708" spans="1:12" x14ac:dyDescent="0.2">
      <c r="A1708" s="41"/>
      <c r="B1708" s="2"/>
      <c r="E1708" s="279"/>
      <c r="F1708" s="280"/>
      <c r="G1708" s="45"/>
      <c r="H1708" s="45"/>
      <c r="I1708" s="278"/>
      <c r="J1708" s="45"/>
      <c r="K1708" s="66"/>
      <c r="L1708" s="66"/>
    </row>
    <row r="1709" spans="1:12" x14ac:dyDescent="0.2">
      <c r="A1709" s="41"/>
      <c r="B1709" s="2"/>
      <c r="E1709" s="279"/>
      <c r="F1709" s="280"/>
      <c r="G1709" s="45"/>
      <c r="H1709" s="45"/>
      <c r="I1709" s="278"/>
      <c r="J1709" s="45"/>
      <c r="K1709" s="66"/>
      <c r="L1709" s="66"/>
    </row>
    <row r="1710" spans="1:12" x14ac:dyDescent="0.2">
      <c r="A1710" s="41"/>
      <c r="B1710" s="2"/>
      <c r="E1710" s="279"/>
      <c r="F1710" s="280"/>
      <c r="G1710" s="45"/>
      <c r="H1710" s="45"/>
      <c r="I1710" s="278"/>
      <c r="J1710" s="45"/>
      <c r="K1710" s="66"/>
      <c r="L1710" s="66"/>
    </row>
    <row r="1711" spans="1:12" x14ac:dyDescent="0.2">
      <c r="A1711" s="41"/>
      <c r="B1711" s="2"/>
      <c r="E1711" s="279"/>
      <c r="F1711" s="280"/>
      <c r="G1711" s="45"/>
      <c r="H1711" s="45"/>
      <c r="I1711" s="278"/>
      <c r="J1711" s="45"/>
      <c r="K1711" s="66"/>
      <c r="L1711" s="66"/>
    </row>
    <row r="1712" spans="1:12" x14ac:dyDescent="0.2">
      <c r="A1712" s="41"/>
      <c r="B1712" s="2"/>
      <c r="E1712" s="279"/>
      <c r="F1712" s="280"/>
      <c r="G1712" s="45"/>
      <c r="H1712" s="45"/>
      <c r="I1712" s="278"/>
      <c r="J1712" s="45"/>
      <c r="K1712" s="66"/>
      <c r="L1712" s="66"/>
    </row>
    <row r="1713" spans="1:12" x14ac:dyDescent="0.2">
      <c r="A1713" s="41"/>
      <c r="B1713" s="2"/>
      <c r="E1713" s="279"/>
      <c r="F1713" s="280"/>
      <c r="G1713" s="45"/>
      <c r="H1713" s="45"/>
      <c r="I1713" s="278"/>
      <c r="J1713" s="45"/>
      <c r="K1713" s="66"/>
      <c r="L1713" s="66"/>
    </row>
    <row r="1714" spans="1:12" x14ac:dyDescent="0.2">
      <c r="A1714" s="41"/>
      <c r="B1714" s="2"/>
      <c r="E1714" s="279"/>
      <c r="F1714" s="280"/>
      <c r="G1714" s="45"/>
      <c r="H1714" s="45"/>
      <c r="I1714" s="278"/>
      <c r="J1714" s="45"/>
      <c r="K1714" s="66"/>
      <c r="L1714" s="66"/>
    </row>
    <row r="1715" spans="1:12" x14ac:dyDescent="0.2">
      <c r="A1715" s="41"/>
      <c r="B1715" s="2"/>
      <c r="E1715" s="279"/>
      <c r="F1715" s="280"/>
      <c r="G1715" s="45"/>
      <c r="H1715" s="45"/>
      <c r="I1715" s="278"/>
      <c r="J1715" s="45"/>
      <c r="K1715" s="66"/>
      <c r="L1715" s="66"/>
    </row>
    <row r="1716" spans="1:12" x14ac:dyDescent="0.2">
      <c r="A1716" s="41"/>
      <c r="B1716" s="2"/>
      <c r="E1716" s="279"/>
      <c r="F1716" s="280"/>
      <c r="G1716" s="45"/>
      <c r="H1716" s="45"/>
      <c r="I1716" s="278"/>
      <c r="J1716" s="45"/>
      <c r="K1716" s="66"/>
      <c r="L1716" s="66"/>
    </row>
    <row r="1717" spans="1:12" x14ac:dyDescent="0.2">
      <c r="A1717" s="41"/>
      <c r="B1717" s="2"/>
      <c r="E1717" s="279"/>
      <c r="F1717" s="280"/>
      <c r="G1717" s="45"/>
      <c r="H1717" s="45"/>
      <c r="I1717" s="278"/>
      <c r="J1717" s="45"/>
      <c r="K1717" s="66"/>
      <c r="L1717" s="66"/>
    </row>
    <row r="1718" spans="1:12" x14ac:dyDescent="0.2">
      <c r="A1718" s="41"/>
      <c r="B1718" s="2"/>
      <c r="E1718" s="279"/>
      <c r="F1718" s="280"/>
      <c r="G1718" s="45"/>
      <c r="H1718" s="45"/>
      <c r="I1718" s="278"/>
      <c r="J1718" s="45"/>
      <c r="K1718" s="66"/>
      <c r="L1718" s="66"/>
    </row>
    <row r="1719" spans="1:12" x14ac:dyDescent="0.2">
      <c r="A1719" s="41"/>
      <c r="B1719" s="2"/>
      <c r="E1719" s="279"/>
      <c r="F1719" s="280"/>
      <c r="G1719" s="45"/>
      <c r="H1719" s="45"/>
      <c r="I1719" s="278"/>
      <c r="J1719" s="45"/>
      <c r="K1719" s="66"/>
      <c r="L1719" s="66"/>
    </row>
    <row r="1720" spans="1:12" x14ac:dyDescent="0.2">
      <c r="A1720" s="41"/>
      <c r="B1720" s="2"/>
      <c r="E1720" s="279"/>
      <c r="F1720" s="280"/>
      <c r="G1720" s="45"/>
      <c r="H1720" s="45"/>
      <c r="I1720" s="278"/>
      <c r="J1720" s="45"/>
      <c r="K1720" s="66"/>
      <c r="L1720" s="66"/>
    </row>
    <row r="1721" spans="1:12" x14ac:dyDescent="0.2">
      <c r="A1721" s="41"/>
      <c r="B1721" s="2"/>
      <c r="E1721" s="279"/>
      <c r="F1721" s="280"/>
      <c r="G1721" s="45"/>
      <c r="H1721" s="45"/>
      <c r="I1721" s="278"/>
      <c r="J1721" s="45"/>
      <c r="K1721" s="66"/>
      <c r="L1721" s="66"/>
    </row>
    <row r="1722" spans="1:12" x14ac:dyDescent="0.2">
      <c r="A1722" s="41"/>
      <c r="B1722" s="2"/>
      <c r="E1722" s="279"/>
      <c r="F1722" s="280"/>
      <c r="G1722" s="45"/>
      <c r="H1722" s="45"/>
      <c r="I1722" s="278"/>
      <c r="J1722" s="45"/>
      <c r="K1722" s="66"/>
      <c r="L1722" s="66"/>
    </row>
    <row r="1723" spans="1:12" x14ac:dyDescent="0.2">
      <c r="A1723" s="41"/>
      <c r="B1723" s="2"/>
      <c r="E1723" s="279"/>
      <c r="F1723" s="280"/>
      <c r="G1723" s="45"/>
      <c r="H1723" s="45"/>
      <c r="I1723" s="278"/>
      <c r="J1723" s="45"/>
      <c r="K1723" s="66"/>
      <c r="L1723" s="66"/>
    </row>
    <row r="1724" spans="1:12" x14ac:dyDescent="0.2">
      <c r="A1724" s="41"/>
      <c r="B1724" s="2"/>
      <c r="E1724" s="279"/>
      <c r="F1724" s="280"/>
      <c r="G1724" s="45"/>
      <c r="H1724" s="45"/>
      <c r="I1724" s="278"/>
      <c r="J1724" s="45"/>
      <c r="K1724" s="66"/>
      <c r="L1724" s="66"/>
    </row>
    <row r="1725" spans="1:12" x14ac:dyDescent="0.2">
      <c r="A1725" s="41"/>
      <c r="B1725" s="2"/>
      <c r="E1725" s="279"/>
      <c r="F1725" s="280"/>
      <c r="G1725" s="45"/>
      <c r="H1725" s="45"/>
      <c r="I1725" s="278"/>
      <c r="J1725" s="45"/>
      <c r="K1725" s="66"/>
      <c r="L1725" s="66"/>
    </row>
    <row r="1726" spans="1:12" x14ac:dyDescent="0.2">
      <c r="A1726" s="41"/>
      <c r="B1726" s="2"/>
      <c r="E1726" s="279"/>
      <c r="F1726" s="280"/>
      <c r="G1726" s="45"/>
      <c r="H1726" s="45"/>
      <c r="I1726" s="278"/>
      <c r="J1726" s="45"/>
      <c r="K1726" s="66"/>
      <c r="L1726" s="66"/>
    </row>
    <row r="1727" spans="1:12" x14ac:dyDescent="0.2">
      <c r="A1727" s="41"/>
      <c r="B1727" s="2"/>
      <c r="E1727" s="279"/>
      <c r="F1727" s="280"/>
      <c r="G1727" s="45"/>
      <c r="H1727" s="45"/>
      <c r="I1727" s="278"/>
      <c r="J1727" s="45"/>
      <c r="K1727" s="66"/>
      <c r="L1727" s="66"/>
    </row>
    <row r="1728" spans="1:12" x14ac:dyDescent="0.2">
      <c r="A1728" s="41"/>
      <c r="B1728" s="2"/>
      <c r="E1728" s="279"/>
      <c r="F1728" s="280"/>
      <c r="G1728" s="45"/>
      <c r="H1728" s="45"/>
      <c r="I1728" s="278"/>
      <c r="J1728" s="45"/>
      <c r="K1728" s="66"/>
      <c r="L1728" s="66"/>
    </row>
    <row r="1729" spans="1:12" x14ac:dyDescent="0.2">
      <c r="A1729" s="41"/>
      <c r="B1729" s="2"/>
      <c r="E1729" s="279"/>
      <c r="F1729" s="280"/>
      <c r="G1729" s="45"/>
      <c r="H1729" s="45"/>
      <c r="I1729" s="278"/>
      <c r="J1729" s="45"/>
      <c r="K1729" s="66"/>
      <c r="L1729" s="66"/>
    </row>
    <row r="1730" spans="1:12" x14ac:dyDescent="0.2">
      <c r="A1730" s="41"/>
      <c r="B1730" s="2"/>
      <c r="E1730" s="279"/>
      <c r="F1730" s="280"/>
      <c r="G1730" s="45"/>
      <c r="H1730" s="45"/>
      <c r="I1730" s="278"/>
      <c r="J1730" s="45"/>
      <c r="K1730" s="66"/>
      <c r="L1730" s="66"/>
    </row>
    <row r="1731" spans="1:12" x14ac:dyDescent="0.2">
      <c r="A1731" s="41"/>
      <c r="B1731" s="2"/>
      <c r="E1731" s="279"/>
      <c r="F1731" s="280"/>
      <c r="G1731" s="45"/>
      <c r="H1731" s="45"/>
      <c r="I1731" s="278"/>
      <c r="J1731" s="45"/>
      <c r="K1731" s="66"/>
      <c r="L1731" s="66"/>
    </row>
    <row r="1732" spans="1:12" x14ac:dyDescent="0.2">
      <c r="A1732" s="41"/>
      <c r="B1732" s="2"/>
      <c r="E1732" s="279"/>
      <c r="F1732" s="280"/>
      <c r="G1732" s="45"/>
      <c r="H1732" s="45"/>
      <c r="I1732" s="278"/>
      <c r="J1732" s="45"/>
      <c r="K1732" s="66"/>
      <c r="L1732" s="66"/>
    </row>
    <row r="1733" spans="1:12" x14ac:dyDescent="0.2">
      <c r="A1733" s="41"/>
      <c r="B1733" s="2"/>
      <c r="E1733" s="279"/>
      <c r="F1733" s="280"/>
      <c r="G1733" s="45"/>
      <c r="H1733" s="45"/>
      <c r="I1733" s="278"/>
      <c r="J1733" s="45"/>
      <c r="K1733" s="66"/>
      <c r="L1733" s="66"/>
    </row>
    <row r="1734" spans="1:12" x14ac:dyDescent="0.2">
      <c r="A1734" s="41"/>
      <c r="B1734" s="2"/>
      <c r="E1734" s="279"/>
      <c r="F1734" s="280"/>
      <c r="G1734" s="45"/>
      <c r="H1734" s="45"/>
      <c r="I1734" s="278"/>
      <c r="J1734" s="45"/>
      <c r="K1734" s="66"/>
      <c r="L1734" s="66"/>
    </row>
    <row r="1735" spans="1:12" x14ac:dyDescent="0.2">
      <c r="A1735" s="41"/>
      <c r="B1735" s="2"/>
      <c r="E1735" s="279"/>
      <c r="F1735" s="280"/>
      <c r="G1735" s="45"/>
      <c r="H1735" s="45"/>
      <c r="I1735" s="278"/>
      <c r="J1735" s="45"/>
      <c r="K1735" s="66"/>
      <c r="L1735" s="66"/>
    </row>
    <row r="1736" spans="1:12" x14ac:dyDescent="0.2">
      <c r="A1736" s="41"/>
      <c r="B1736" s="2"/>
      <c r="E1736" s="279"/>
      <c r="F1736" s="280"/>
      <c r="G1736" s="45"/>
      <c r="H1736" s="45"/>
      <c r="I1736" s="278"/>
      <c r="J1736" s="45"/>
      <c r="K1736" s="66"/>
      <c r="L1736" s="66"/>
    </row>
    <row r="1737" spans="1:12" x14ac:dyDescent="0.2">
      <c r="A1737" s="41"/>
      <c r="B1737" s="2"/>
      <c r="E1737" s="279"/>
      <c r="F1737" s="280"/>
      <c r="G1737" s="45"/>
      <c r="H1737" s="45"/>
      <c r="I1737" s="278"/>
      <c r="J1737" s="45"/>
      <c r="K1737" s="66"/>
      <c r="L1737" s="66"/>
    </row>
    <row r="1738" spans="1:12" x14ac:dyDescent="0.2">
      <c r="A1738" s="41"/>
      <c r="B1738" s="2"/>
      <c r="E1738" s="279"/>
      <c r="F1738" s="280"/>
      <c r="G1738" s="45"/>
      <c r="H1738" s="45"/>
      <c r="I1738" s="278"/>
      <c r="J1738" s="45"/>
      <c r="K1738" s="66"/>
      <c r="L1738" s="66"/>
    </row>
    <row r="1739" spans="1:12" x14ac:dyDescent="0.2">
      <c r="A1739" s="41"/>
      <c r="B1739" s="2"/>
      <c r="E1739" s="279"/>
      <c r="F1739" s="280"/>
      <c r="G1739" s="45"/>
      <c r="H1739" s="45"/>
      <c r="I1739" s="278"/>
      <c r="J1739" s="45"/>
      <c r="K1739" s="66"/>
      <c r="L1739" s="66"/>
    </row>
    <row r="1740" spans="1:12" x14ac:dyDescent="0.2">
      <c r="A1740" s="41"/>
      <c r="B1740" s="2"/>
      <c r="E1740" s="279"/>
      <c r="F1740" s="280"/>
      <c r="G1740" s="45"/>
      <c r="H1740" s="45"/>
      <c r="I1740" s="278"/>
      <c r="J1740" s="45"/>
      <c r="K1740" s="66"/>
      <c r="L1740" s="66"/>
    </row>
    <row r="1741" spans="1:12" x14ac:dyDescent="0.2">
      <c r="A1741" s="41"/>
      <c r="B1741" s="2"/>
      <c r="E1741" s="279"/>
      <c r="F1741" s="280"/>
      <c r="G1741" s="45"/>
      <c r="H1741" s="45"/>
      <c r="I1741" s="278"/>
      <c r="J1741" s="45"/>
      <c r="K1741" s="66"/>
      <c r="L1741" s="66"/>
    </row>
    <row r="1742" spans="1:12" x14ac:dyDescent="0.2">
      <c r="A1742" s="41"/>
      <c r="B1742" s="2"/>
      <c r="E1742" s="279"/>
      <c r="F1742" s="280"/>
      <c r="G1742" s="45"/>
      <c r="H1742" s="45"/>
      <c r="I1742" s="278"/>
      <c r="J1742" s="45"/>
      <c r="K1742" s="66"/>
      <c r="L1742" s="66"/>
    </row>
    <row r="1743" spans="1:12" x14ac:dyDescent="0.2">
      <c r="A1743" s="41"/>
      <c r="B1743" s="2"/>
      <c r="E1743" s="279"/>
      <c r="F1743" s="280"/>
      <c r="G1743" s="45"/>
      <c r="H1743" s="45"/>
      <c r="I1743" s="278"/>
      <c r="J1743" s="45"/>
      <c r="K1743" s="66"/>
      <c r="L1743" s="66"/>
    </row>
    <row r="1744" spans="1:12" x14ac:dyDescent="0.2">
      <c r="A1744" s="41"/>
      <c r="B1744" s="2"/>
      <c r="E1744" s="279"/>
      <c r="F1744" s="280"/>
      <c r="G1744" s="45"/>
      <c r="H1744" s="45"/>
      <c r="I1744" s="278"/>
      <c r="J1744" s="45"/>
      <c r="K1744" s="66"/>
      <c r="L1744" s="66"/>
    </row>
    <row r="1745" spans="1:12" x14ac:dyDescent="0.2">
      <c r="A1745" s="41"/>
      <c r="B1745" s="2"/>
      <c r="E1745" s="279"/>
      <c r="F1745" s="280"/>
      <c r="G1745" s="45"/>
      <c r="H1745" s="45"/>
      <c r="I1745" s="278"/>
      <c r="J1745" s="45"/>
      <c r="K1745" s="66"/>
      <c r="L1745" s="66"/>
    </row>
    <row r="1746" spans="1:12" x14ac:dyDescent="0.2">
      <c r="A1746" s="41"/>
      <c r="B1746" s="2"/>
      <c r="E1746" s="279"/>
      <c r="F1746" s="280"/>
      <c r="G1746" s="45"/>
      <c r="H1746" s="45"/>
      <c r="I1746" s="278"/>
      <c r="J1746" s="45"/>
      <c r="K1746" s="66"/>
      <c r="L1746" s="66"/>
    </row>
    <row r="1747" spans="1:12" x14ac:dyDescent="0.2">
      <c r="A1747" s="41"/>
      <c r="B1747" s="2"/>
      <c r="E1747" s="279"/>
      <c r="F1747" s="280"/>
      <c r="G1747" s="45"/>
      <c r="H1747" s="45"/>
      <c r="I1747" s="278"/>
      <c r="J1747" s="45"/>
      <c r="K1747" s="66"/>
      <c r="L1747" s="66"/>
    </row>
    <row r="1748" spans="1:12" x14ac:dyDescent="0.2">
      <c r="A1748" s="41"/>
      <c r="B1748" s="2"/>
      <c r="E1748" s="279"/>
      <c r="F1748" s="280"/>
      <c r="G1748" s="45"/>
      <c r="H1748" s="45"/>
      <c r="I1748" s="278"/>
      <c r="J1748" s="45"/>
      <c r="K1748" s="66"/>
      <c r="L1748" s="66"/>
    </row>
    <row r="1749" spans="1:12" x14ac:dyDescent="0.2">
      <c r="A1749" s="41"/>
      <c r="B1749" s="2"/>
      <c r="E1749" s="279"/>
      <c r="F1749" s="280"/>
      <c r="G1749" s="45"/>
      <c r="H1749" s="45"/>
      <c r="I1749" s="278"/>
      <c r="J1749" s="45"/>
      <c r="K1749" s="66"/>
      <c r="L1749" s="66"/>
    </row>
    <row r="1750" spans="1:12" x14ac:dyDescent="0.2">
      <c r="A1750" s="41"/>
      <c r="B1750" s="2"/>
      <c r="E1750" s="279"/>
      <c r="F1750" s="280"/>
      <c r="G1750" s="45"/>
      <c r="H1750" s="45"/>
      <c r="I1750" s="278"/>
      <c r="J1750" s="45"/>
      <c r="K1750" s="66"/>
      <c r="L1750" s="66"/>
    </row>
    <row r="1751" spans="1:12" x14ac:dyDescent="0.2">
      <c r="A1751" s="41"/>
      <c r="B1751" s="2"/>
      <c r="E1751" s="279"/>
      <c r="F1751" s="280"/>
      <c r="G1751" s="45"/>
      <c r="H1751" s="45"/>
      <c r="I1751" s="278"/>
      <c r="J1751" s="45"/>
      <c r="K1751" s="66"/>
      <c r="L1751" s="66"/>
    </row>
    <row r="1752" spans="1:12" x14ac:dyDescent="0.2">
      <c r="A1752" s="41"/>
      <c r="B1752" s="2"/>
      <c r="E1752" s="279"/>
      <c r="F1752" s="280"/>
      <c r="G1752" s="45"/>
      <c r="H1752" s="45"/>
      <c r="I1752" s="278"/>
      <c r="J1752" s="45"/>
      <c r="K1752" s="66"/>
      <c r="L1752" s="66"/>
    </row>
    <row r="1753" spans="1:12" x14ac:dyDescent="0.2">
      <c r="A1753" s="41"/>
      <c r="B1753" s="2"/>
      <c r="E1753" s="279"/>
      <c r="F1753" s="280"/>
      <c r="G1753" s="45"/>
      <c r="H1753" s="45"/>
      <c r="I1753" s="278"/>
      <c r="J1753" s="45"/>
      <c r="K1753" s="66"/>
      <c r="L1753" s="66"/>
    </row>
    <row r="1754" spans="1:12" x14ac:dyDescent="0.2">
      <c r="A1754" s="41"/>
      <c r="B1754" s="2"/>
      <c r="E1754" s="279"/>
      <c r="F1754" s="280"/>
      <c r="G1754" s="45"/>
      <c r="H1754" s="45"/>
      <c r="I1754" s="278"/>
      <c r="J1754" s="45"/>
      <c r="K1754" s="66"/>
      <c r="L1754" s="66"/>
    </row>
    <row r="1755" spans="1:12" x14ac:dyDescent="0.2">
      <c r="A1755" s="41"/>
      <c r="B1755" s="2"/>
      <c r="E1755" s="279"/>
      <c r="F1755" s="280"/>
      <c r="G1755" s="45"/>
      <c r="H1755" s="45"/>
      <c r="I1755" s="278"/>
      <c r="J1755" s="45"/>
      <c r="K1755" s="66"/>
      <c r="L1755" s="66"/>
    </row>
    <row r="1756" spans="1:12" x14ac:dyDescent="0.2">
      <c r="A1756" s="41"/>
      <c r="B1756" s="2"/>
      <c r="E1756" s="279"/>
      <c r="F1756" s="280"/>
      <c r="G1756" s="45"/>
      <c r="H1756" s="45"/>
      <c r="I1756" s="278"/>
      <c r="J1756" s="45"/>
      <c r="K1756" s="66"/>
      <c r="L1756" s="66"/>
    </row>
    <row r="1757" spans="1:12" x14ac:dyDescent="0.2">
      <c r="A1757" s="41"/>
      <c r="B1757" s="2"/>
      <c r="E1757" s="279"/>
      <c r="F1757" s="280"/>
      <c r="G1757" s="45"/>
      <c r="H1757" s="45"/>
      <c r="I1757" s="278"/>
      <c r="J1757" s="45"/>
      <c r="K1757" s="66"/>
      <c r="L1757" s="66"/>
    </row>
    <row r="1758" spans="1:12" x14ac:dyDescent="0.2">
      <c r="A1758" s="41"/>
      <c r="B1758" s="2"/>
      <c r="E1758" s="279"/>
      <c r="F1758" s="280"/>
      <c r="G1758" s="45"/>
      <c r="H1758" s="45"/>
      <c r="I1758" s="278"/>
      <c r="J1758" s="45"/>
      <c r="K1758" s="66"/>
      <c r="L1758" s="66"/>
    </row>
    <row r="1759" spans="1:12" x14ac:dyDescent="0.2">
      <c r="A1759" s="41"/>
      <c r="B1759" s="2"/>
      <c r="E1759" s="279"/>
      <c r="F1759" s="280"/>
      <c r="G1759" s="45"/>
      <c r="H1759" s="45"/>
      <c r="I1759" s="278"/>
      <c r="J1759" s="45"/>
      <c r="K1759" s="66"/>
      <c r="L1759" s="66"/>
    </row>
    <row r="1760" spans="1:12" x14ac:dyDescent="0.2">
      <c r="A1760" s="41"/>
      <c r="B1760" s="2"/>
      <c r="E1760" s="279"/>
      <c r="F1760" s="280"/>
      <c r="G1760" s="45"/>
      <c r="H1760" s="45"/>
      <c r="I1760" s="278"/>
      <c r="J1760" s="45"/>
      <c r="K1760" s="66"/>
      <c r="L1760" s="66"/>
    </row>
    <row r="1761" spans="1:12" x14ac:dyDescent="0.2">
      <c r="A1761" s="41"/>
      <c r="B1761" s="2"/>
      <c r="E1761" s="279"/>
      <c r="F1761" s="280"/>
      <c r="G1761" s="45"/>
      <c r="H1761" s="45"/>
      <c r="I1761" s="278"/>
      <c r="J1761" s="45"/>
      <c r="K1761" s="66"/>
      <c r="L1761" s="66"/>
    </row>
    <row r="1762" spans="1:12" x14ac:dyDescent="0.2">
      <c r="A1762" s="41"/>
      <c r="B1762" s="2"/>
      <c r="E1762" s="279"/>
      <c r="F1762" s="280"/>
      <c r="G1762" s="45"/>
      <c r="H1762" s="45"/>
      <c r="I1762" s="278"/>
      <c r="J1762" s="45"/>
      <c r="K1762" s="66"/>
      <c r="L1762" s="66"/>
    </row>
    <row r="1763" spans="1:12" x14ac:dyDescent="0.2">
      <c r="A1763" s="41"/>
      <c r="B1763" s="2"/>
      <c r="E1763" s="279"/>
      <c r="F1763" s="280"/>
      <c r="G1763" s="45"/>
      <c r="H1763" s="45"/>
      <c r="I1763" s="278"/>
      <c r="J1763" s="45"/>
      <c r="K1763" s="66"/>
      <c r="L1763" s="66"/>
    </row>
    <row r="1764" spans="1:12" x14ac:dyDescent="0.2">
      <c r="A1764" s="41"/>
      <c r="B1764" s="2"/>
      <c r="E1764" s="279"/>
      <c r="F1764" s="280"/>
      <c r="G1764" s="45"/>
      <c r="H1764" s="45"/>
      <c r="I1764" s="278"/>
      <c r="J1764" s="45"/>
      <c r="K1764" s="66"/>
      <c r="L1764" s="66"/>
    </row>
    <row r="1765" spans="1:12" x14ac:dyDescent="0.2">
      <c r="A1765" s="41"/>
      <c r="B1765" s="2"/>
      <c r="E1765" s="279"/>
      <c r="F1765" s="280"/>
      <c r="G1765" s="45"/>
      <c r="H1765" s="45"/>
      <c r="I1765" s="278"/>
      <c r="J1765" s="45"/>
      <c r="K1765" s="66"/>
      <c r="L1765" s="66"/>
    </row>
    <row r="1766" spans="1:12" x14ac:dyDescent="0.2">
      <c r="A1766" s="41"/>
      <c r="B1766" s="2"/>
      <c r="E1766" s="279"/>
      <c r="F1766" s="280"/>
      <c r="G1766" s="45"/>
      <c r="H1766" s="45"/>
      <c r="I1766" s="278"/>
      <c r="J1766" s="45"/>
      <c r="K1766" s="66"/>
      <c r="L1766" s="66"/>
    </row>
    <row r="1767" spans="1:12" x14ac:dyDescent="0.2">
      <c r="A1767" s="41"/>
      <c r="B1767" s="2"/>
      <c r="E1767" s="279"/>
      <c r="F1767" s="280"/>
      <c r="G1767" s="45"/>
      <c r="H1767" s="45"/>
      <c r="I1767" s="278"/>
      <c r="J1767" s="45"/>
      <c r="K1767" s="66"/>
      <c r="L1767" s="66"/>
    </row>
    <row r="1768" spans="1:12" x14ac:dyDescent="0.2">
      <c r="A1768" s="41"/>
      <c r="B1768" s="2"/>
      <c r="E1768" s="279"/>
      <c r="F1768" s="280"/>
      <c r="G1768" s="45"/>
      <c r="H1768" s="45"/>
      <c r="I1768" s="278"/>
      <c r="J1768" s="45"/>
      <c r="K1768" s="66"/>
      <c r="L1768" s="66"/>
    </row>
    <row r="1769" spans="1:12" x14ac:dyDescent="0.2">
      <c r="A1769" s="41"/>
      <c r="B1769" s="2"/>
      <c r="E1769" s="279"/>
      <c r="F1769" s="280"/>
      <c r="G1769" s="45"/>
      <c r="H1769" s="45"/>
      <c r="I1769" s="278"/>
      <c r="J1769" s="45"/>
      <c r="K1769" s="66"/>
      <c r="L1769" s="66"/>
    </row>
    <row r="1770" spans="1:12" x14ac:dyDescent="0.2">
      <c r="A1770" s="41"/>
      <c r="B1770" s="2"/>
      <c r="E1770" s="279"/>
      <c r="F1770" s="280"/>
      <c r="G1770" s="45"/>
      <c r="H1770" s="45"/>
      <c r="I1770" s="278"/>
      <c r="J1770" s="45"/>
      <c r="K1770" s="66"/>
      <c r="L1770" s="66"/>
    </row>
    <row r="1771" spans="1:12" x14ac:dyDescent="0.2">
      <c r="A1771" s="41"/>
      <c r="B1771" s="2"/>
      <c r="E1771" s="279"/>
      <c r="F1771" s="280"/>
      <c r="G1771" s="45"/>
      <c r="H1771" s="45"/>
      <c r="I1771" s="278"/>
      <c r="J1771" s="45"/>
      <c r="K1771" s="66"/>
      <c r="L1771" s="66"/>
    </row>
    <row r="1772" spans="1:12" x14ac:dyDescent="0.2">
      <c r="A1772" s="41"/>
      <c r="B1772" s="2"/>
      <c r="E1772" s="279"/>
      <c r="F1772" s="280"/>
      <c r="G1772" s="45"/>
      <c r="H1772" s="45"/>
      <c r="I1772" s="278"/>
      <c r="J1772" s="45"/>
      <c r="K1772" s="66"/>
      <c r="L1772" s="66"/>
    </row>
    <row r="1773" spans="1:12" x14ac:dyDescent="0.2">
      <c r="A1773" s="41"/>
      <c r="B1773" s="2"/>
      <c r="E1773" s="279"/>
      <c r="F1773" s="280"/>
      <c r="G1773" s="45"/>
      <c r="H1773" s="45"/>
      <c r="I1773" s="278"/>
      <c r="J1773" s="45"/>
      <c r="K1773" s="66"/>
      <c r="L1773" s="66"/>
    </row>
    <row r="1774" spans="1:12" x14ac:dyDescent="0.2">
      <c r="A1774" s="41"/>
      <c r="B1774" s="2"/>
      <c r="E1774" s="279"/>
      <c r="F1774" s="280"/>
      <c r="G1774" s="45"/>
      <c r="H1774" s="45"/>
      <c r="I1774" s="278"/>
      <c r="J1774" s="45"/>
      <c r="K1774" s="66"/>
      <c r="L1774" s="66"/>
    </row>
    <row r="1775" spans="1:12" x14ac:dyDescent="0.2">
      <c r="A1775" s="41"/>
      <c r="B1775" s="2"/>
      <c r="E1775" s="279"/>
      <c r="F1775" s="280"/>
      <c r="G1775" s="45"/>
      <c r="H1775" s="45"/>
      <c r="I1775" s="278"/>
      <c r="J1775" s="45"/>
      <c r="K1775" s="66"/>
      <c r="L1775" s="66"/>
    </row>
    <row r="1776" spans="1:12" x14ac:dyDescent="0.2">
      <c r="A1776" s="41"/>
      <c r="B1776" s="2"/>
      <c r="E1776" s="279"/>
      <c r="F1776" s="280"/>
      <c r="G1776" s="45"/>
      <c r="H1776" s="45"/>
      <c r="I1776" s="278"/>
      <c r="J1776" s="45"/>
      <c r="K1776" s="66"/>
      <c r="L1776" s="66"/>
    </row>
    <row r="1777" spans="1:12" x14ac:dyDescent="0.2">
      <c r="A1777" s="41"/>
      <c r="B1777" s="2"/>
      <c r="E1777" s="279"/>
      <c r="F1777" s="280"/>
      <c r="G1777" s="45"/>
      <c r="H1777" s="45"/>
      <c r="I1777" s="278"/>
      <c r="J1777" s="45"/>
      <c r="K1777" s="66"/>
      <c r="L1777" s="66"/>
    </row>
    <row r="1778" spans="1:12" x14ac:dyDescent="0.2">
      <c r="A1778" s="41"/>
      <c r="B1778" s="2"/>
      <c r="E1778" s="279"/>
      <c r="F1778" s="280"/>
      <c r="G1778" s="45"/>
      <c r="H1778" s="45"/>
      <c r="I1778" s="278"/>
      <c r="J1778" s="45"/>
      <c r="K1778" s="66"/>
      <c r="L1778" s="66"/>
    </row>
    <row r="1779" spans="1:12" x14ac:dyDescent="0.2">
      <c r="A1779" s="41"/>
      <c r="B1779" s="2"/>
      <c r="E1779" s="279"/>
      <c r="F1779" s="280"/>
      <c r="G1779" s="45"/>
      <c r="H1779" s="45"/>
      <c r="I1779" s="278"/>
      <c r="J1779" s="45"/>
      <c r="K1779" s="66"/>
      <c r="L1779" s="66"/>
    </row>
    <row r="1780" spans="1:12" x14ac:dyDescent="0.2">
      <c r="A1780" s="41"/>
      <c r="B1780" s="2"/>
      <c r="E1780" s="279"/>
      <c r="F1780" s="280"/>
      <c r="G1780" s="45"/>
      <c r="H1780" s="45"/>
      <c r="I1780" s="278"/>
      <c r="J1780" s="45"/>
      <c r="K1780" s="66"/>
      <c r="L1780" s="66"/>
    </row>
    <row r="1781" spans="1:12" x14ac:dyDescent="0.2">
      <c r="A1781" s="41"/>
      <c r="B1781" s="2"/>
      <c r="E1781" s="279"/>
      <c r="F1781" s="280"/>
      <c r="G1781" s="45"/>
      <c r="H1781" s="45"/>
      <c r="I1781" s="278"/>
      <c r="J1781" s="45"/>
      <c r="K1781" s="66"/>
      <c r="L1781" s="66"/>
    </row>
    <row r="1782" spans="1:12" x14ac:dyDescent="0.2">
      <c r="A1782" s="41"/>
      <c r="B1782" s="2"/>
      <c r="E1782" s="279"/>
      <c r="F1782" s="280"/>
      <c r="G1782" s="45"/>
      <c r="H1782" s="45"/>
      <c r="I1782" s="278"/>
      <c r="J1782" s="45"/>
      <c r="K1782" s="66"/>
      <c r="L1782" s="66"/>
    </row>
    <row r="1783" spans="1:12" x14ac:dyDescent="0.2">
      <c r="A1783" s="41"/>
      <c r="B1783" s="2"/>
      <c r="E1783" s="279"/>
      <c r="F1783" s="280"/>
      <c r="G1783" s="45"/>
      <c r="H1783" s="45"/>
      <c r="I1783" s="278"/>
      <c r="J1783" s="45"/>
      <c r="K1783" s="66"/>
      <c r="L1783" s="66"/>
    </row>
    <row r="1784" spans="1:12" x14ac:dyDescent="0.2">
      <c r="A1784" s="41"/>
      <c r="B1784" s="2"/>
      <c r="E1784" s="279"/>
      <c r="F1784" s="280"/>
      <c r="G1784" s="45"/>
      <c r="H1784" s="45"/>
      <c r="I1784" s="278"/>
      <c r="J1784" s="45"/>
      <c r="K1784" s="66"/>
      <c r="L1784" s="66"/>
    </row>
    <row r="1785" spans="1:12" x14ac:dyDescent="0.2">
      <c r="A1785" s="41"/>
      <c r="B1785" s="2"/>
      <c r="E1785" s="279"/>
      <c r="F1785" s="280"/>
      <c r="G1785" s="45"/>
      <c r="H1785" s="45"/>
      <c r="I1785" s="278"/>
      <c r="J1785" s="45"/>
      <c r="K1785" s="66"/>
      <c r="L1785" s="66"/>
    </row>
    <row r="1786" spans="1:12" x14ac:dyDescent="0.2">
      <c r="A1786" s="41"/>
      <c r="B1786" s="2"/>
      <c r="E1786" s="279"/>
      <c r="F1786" s="280"/>
      <c r="G1786" s="45"/>
      <c r="H1786" s="45"/>
      <c r="I1786" s="278"/>
      <c r="J1786" s="45"/>
      <c r="K1786" s="66"/>
      <c r="L1786" s="66"/>
    </row>
    <row r="1787" spans="1:12" x14ac:dyDescent="0.2">
      <c r="A1787" s="41"/>
      <c r="B1787" s="2"/>
      <c r="E1787" s="279"/>
      <c r="F1787" s="280"/>
      <c r="G1787" s="45"/>
      <c r="H1787" s="45"/>
      <c r="I1787" s="278"/>
      <c r="J1787" s="45"/>
      <c r="K1787" s="66"/>
      <c r="L1787" s="66"/>
    </row>
    <row r="1788" spans="1:12" x14ac:dyDescent="0.2">
      <c r="A1788" s="41"/>
      <c r="B1788" s="2"/>
      <c r="E1788" s="279"/>
      <c r="F1788" s="280"/>
      <c r="G1788" s="45"/>
      <c r="H1788" s="45"/>
      <c r="I1788" s="278"/>
      <c r="J1788" s="45"/>
      <c r="K1788" s="66"/>
      <c r="L1788" s="66"/>
    </row>
    <row r="1789" spans="1:12" x14ac:dyDescent="0.2">
      <c r="A1789" s="41"/>
      <c r="B1789" s="2"/>
      <c r="E1789" s="279"/>
      <c r="F1789" s="280"/>
      <c r="G1789" s="45"/>
      <c r="H1789" s="45"/>
      <c r="I1789" s="278"/>
      <c r="J1789" s="45"/>
      <c r="K1789" s="66"/>
      <c r="L1789" s="66"/>
    </row>
    <row r="1790" spans="1:12" x14ac:dyDescent="0.2">
      <c r="A1790" s="41"/>
      <c r="B1790" s="2"/>
      <c r="E1790" s="279"/>
      <c r="F1790" s="280"/>
      <c r="G1790" s="45"/>
      <c r="H1790" s="45"/>
      <c r="I1790" s="278"/>
      <c r="J1790" s="45"/>
      <c r="K1790" s="66"/>
      <c r="L1790" s="66"/>
    </row>
    <row r="1791" spans="1:12" x14ac:dyDescent="0.2">
      <c r="A1791" s="41"/>
      <c r="B1791" s="2"/>
      <c r="E1791" s="279"/>
      <c r="F1791" s="280"/>
      <c r="G1791" s="45"/>
      <c r="H1791" s="45"/>
      <c r="I1791" s="278"/>
      <c r="J1791" s="45"/>
      <c r="K1791" s="66"/>
      <c r="L1791" s="66"/>
    </row>
    <row r="1792" spans="1:12" x14ac:dyDescent="0.2">
      <c r="A1792" s="41"/>
      <c r="B1792" s="2"/>
      <c r="E1792" s="279"/>
      <c r="F1792" s="280"/>
      <c r="G1792" s="45"/>
      <c r="H1792" s="45"/>
      <c r="I1792" s="278"/>
      <c r="J1792" s="45"/>
      <c r="K1792" s="66"/>
      <c r="L1792" s="66"/>
    </row>
    <row r="1793" spans="1:12" x14ac:dyDescent="0.2">
      <c r="A1793" s="41"/>
      <c r="B1793" s="2"/>
      <c r="E1793" s="279"/>
      <c r="F1793" s="280"/>
      <c r="G1793" s="45"/>
      <c r="H1793" s="45"/>
      <c r="I1793" s="278"/>
      <c r="J1793" s="45"/>
      <c r="K1793" s="66"/>
      <c r="L1793" s="66"/>
    </row>
    <row r="1794" spans="1:12" x14ac:dyDescent="0.2">
      <c r="A1794" s="41"/>
      <c r="B1794" s="2"/>
      <c r="E1794" s="279"/>
      <c r="F1794" s="280"/>
      <c r="G1794" s="45"/>
      <c r="H1794" s="45"/>
      <c r="I1794" s="278"/>
      <c r="J1794" s="45"/>
      <c r="K1794" s="66"/>
      <c r="L1794" s="66"/>
    </row>
    <row r="1795" spans="1:12" x14ac:dyDescent="0.2">
      <c r="A1795" s="41"/>
      <c r="B1795" s="2"/>
      <c r="E1795" s="279"/>
      <c r="F1795" s="280"/>
      <c r="G1795" s="45"/>
      <c r="H1795" s="45"/>
      <c r="I1795" s="278"/>
      <c r="J1795" s="45"/>
      <c r="K1795" s="66"/>
      <c r="L1795" s="66"/>
    </row>
    <row r="1796" spans="1:12" x14ac:dyDescent="0.2">
      <c r="A1796" s="41"/>
      <c r="B1796" s="2"/>
      <c r="E1796" s="279"/>
      <c r="F1796" s="280"/>
      <c r="G1796" s="45"/>
      <c r="H1796" s="45"/>
      <c r="I1796" s="278"/>
      <c r="J1796" s="45"/>
      <c r="K1796" s="66"/>
      <c r="L1796" s="66"/>
    </row>
    <row r="1797" spans="1:12" x14ac:dyDescent="0.2">
      <c r="A1797" s="41"/>
      <c r="B1797" s="2"/>
      <c r="E1797" s="279"/>
      <c r="F1797" s="280"/>
      <c r="G1797" s="45"/>
      <c r="H1797" s="45"/>
      <c r="I1797" s="278"/>
      <c r="J1797" s="45"/>
      <c r="K1797" s="66"/>
      <c r="L1797" s="66"/>
    </row>
    <row r="1798" spans="1:12" x14ac:dyDescent="0.2">
      <c r="A1798" s="41"/>
      <c r="B1798" s="2"/>
      <c r="E1798" s="279"/>
      <c r="F1798" s="280"/>
      <c r="G1798" s="45"/>
      <c r="H1798" s="45"/>
      <c r="I1798" s="278"/>
      <c r="J1798" s="45"/>
      <c r="K1798" s="66"/>
      <c r="L1798" s="66"/>
    </row>
    <row r="1799" spans="1:12" x14ac:dyDescent="0.2">
      <c r="A1799" s="41"/>
      <c r="B1799" s="2"/>
      <c r="E1799" s="279"/>
      <c r="F1799" s="280"/>
      <c r="G1799" s="45"/>
      <c r="H1799" s="45"/>
      <c r="I1799" s="278"/>
      <c r="J1799" s="45"/>
      <c r="K1799" s="66"/>
      <c r="L1799" s="66"/>
    </row>
    <row r="1800" spans="1:12" x14ac:dyDescent="0.2">
      <c r="A1800" s="41"/>
      <c r="B1800" s="2"/>
      <c r="E1800" s="279"/>
      <c r="F1800" s="280"/>
      <c r="G1800" s="45"/>
      <c r="H1800" s="45"/>
      <c r="I1800" s="278"/>
      <c r="J1800" s="45"/>
      <c r="K1800" s="66"/>
      <c r="L1800" s="66"/>
    </row>
    <row r="1801" spans="1:12" x14ac:dyDescent="0.2">
      <c r="A1801" s="41"/>
      <c r="B1801" s="2"/>
      <c r="E1801" s="279"/>
      <c r="F1801" s="280"/>
      <c r="G1801" s="45"/>
      <c r="H1801" s="45"/>
      <c r="I1801" s="278"/>
      <c r="J1801" s="45"/>
      <c r="K1801" s="66"/>
      <c r="L1801" s="66"/>
    </row>
    <row r="1802" spans="1:12" x14ac:dyDescent="0.2">
      <c r="A1802" s="41"/>
      <c r="B1802" s="2"/>
      <c r="E1802" s="279"/>
      <c r="F1802" s="280"/>
      <c r="G1802" s="45"/>
      <c r="H1802" s="45"/>
      <c r="I1802" s="278"/>
      <c r="J1802" s="45"/>
      <c r="K1802" s="66"/>
      <c r="L1802" s="66"/>
    </row>
    <row r="1803" spans="1:12" x14ac:dyDescent="0.2">
      <c r="A1803" s="41"/>
      <c r="B1803" s="2"/>
      <c r="E1803" s="279"/>
      <c r="F1803" s="280"/>
      <c r="G1803" s="45"/>
      <c r="H1803" s="45"/>
      <c r="I1803" s="278"/>
      <c r="J1803" s="45"/>
      <c r="K1803" s="66"/>
      <c r="L1803" s="66"/>
    </row>
    <row r="1804" spans="1:12" x14ac:dyDescent="0.2">
      <c r="A1804" s="41"/>
      <c r="B1804" s="2"/>
      <c r="E1804" s="279"/>
      <c r="F1804" s="280"/>
      <c r="G1804" s="45"/>
      <c r="H1804" s="45"/>
      <c r="I1804" s="278"/>
      <c r="J1804" s="45"/>
      <c r="K1804" s="66"/>
      <c r="L1804" s="66"/>
    </row>
    <row r="1805" spans="1:12" x14ac:dyDescent="0.2">
      <c r="A1805" s="41"/>
      <c r="B1805" s="2"/>
      <c r="E1805" s="279"/>
      <c r="F1805" s="280"/>
      <c r="G1805" s="45"/>
      <c r="H1805" s="45"/>
      <c r="I1805" s="278"/>
      <c r="J1805" s="45"/>
      <c r="K1805" s="66"/>
      <c r="L1805" s="66"/>
    </row>
    <row r="1806" spans="1:12" x14ac:dyDescent="0.2">
      <c r="A1806" s="41"/>
      <c r="B1806" s="2"/>
      <c r="E1806" s="279"/>
      <c r="F1806" s="280"/>
      <c r="G1806" s="45"/>
      <c r="H1806" s="45"/>
      <c r="I1806" s="278"/>
      <c r="J1806" s="45"/>
      <c r="K1806" s="66"/>
      <c r="L1806" s="66"/>
    </row>
    <row r="1807" spans="1:12" x14ac:dyDescent="0.2">
      <c r="A1807" s="41"/>
      <c r="B1807" s="2"/>
      <c r="E1807" s="279"/>
      <c r="F1807" s="280"/>
      <c r="G1807" s="45"/>
      <c r="H1807" s="45"/>
      <c r="I1807" s="278"/>
      <c r="J1807" s="45"/>
      <c r="K1807" s="66"/>
      <c r="L1807" s="66"/>
    </row>
    <row r="1808" spans="1:12" x14ac:dyDescent="0.2">
      <c r="A1808" s="41"/>
      <c r="B1808" s="2"/>
      <c r="E1808" s="279"/>
      <c r="F1808" s="280"/>
      <c r="G1808" s="45"/>
      <c r="H1808" s="45"/>
      <c r="I1808" s="278"/>
      <c r="J1808" s="45"/>
      <c r="K1808" s="66"/>
      <c r="L1808" s="66"/>
    </row>
    <row r="1809" spans="1:12" x14ac:dyDescent="0.2">
      <c r="A1809" s="41"/>
      <c r="B1809" s="2"/>
      <c r="E1809" s="279"/>
      <c r="F1809" s="280"/>
      <c r="G1809" s="45"/>
      <c r="H1809" s="45"/>
      <c r="I1809" s="278"/>
      <c r="J1809" s="45"/>
      <c r="K1809" s="66"/>
      <c r="L1809" s="66"/>
    </row>
    <row r="1810" spans="1:12" x14ac:dyDescent="0.2">
      <c r="A1810" s="41"/>
      <c r="B1810" s="2"/>
      <c r="E1810" s="279"/>
      <c r="F1810" s="280"/>
      <c r="G1810" s="45"/>
      <c r="H1810" s="45"/>
      <c r="I1810" s="278"/>
      <c r="J1810" s="45"/>
      <c r="K1810" s="66"/>
      <c r="L1810" s="66"/>
    </row>
    <row r="1811" spans="1:12" x14ac:dyDescent="0.2">
      <c r="A1811" s="41"/>
      <c r="B1811" s="2"/>
      <c r="E1811" s="279"/>
      <c r="F1811" s="280"/>
      <c r="G1811" s="45"/>
      <c r="H1811" s="45"/>
      <c r="I1811" s="278"/>
      <c r="J1811" s="45"/>
      <c r="K1811" s="66"/>
      <c r="L1811" s="66"/>
    </row>
    <row r="1812" spans="1:12" x14ac:dyDescent="0.2">
      <c r="A1812" s="41"/>
      <c r="B1812" s="2"/>
      <c r="E1812" s="279"/>
      <c r="F1812" s="280"/>
      <c r="G1812" s="45"/>
      <c r="H1812" s="45"/>
      <c r="I1812" s="278"/>
      <c r="J1812" s="45"/>
      <c r="K1812" s="66"/>
      <c r="L1812" s="66"/>
    </row>
    <row r="1813" spans="1:12" x14ac:dyDescent="0.2">
      <c r="A1813" s="41"/>
      <c r="B1813" s="2"/>
      <c r="E1813" s="279"/>
      <c r="F1813" s="280"/>
      <c r="G1813" s="45"/>
      <c r="H1813" s="45"/>
      <c r="I1813" s="278"/>
      <c r="J1813" s="45"/>
      <c r="K1813" s="66"/>
      <c r="L1813" s="66"/>
    </row>
    <row r="1814" spans="1:12" x14ac:dyDescent="0.2">
      <c r="A1814" s="41"/>
      <c r="B1814" s="2"/>
      <c r="E1814" s="279"/>
      <c r="F1814" s="280"/>
      <c r="G1814" s="45"/>
      <c r="H1814" s="45"/>
      <c r="I1814" s="278"/>
      <c r="J1814" s="45"/>
      <c r="K1814" s="66"/>
      <c r="L1814" s="66"/>
    </row>
    <row r="1815" spans="1:12" x14ac:dyDescent="0.2">
      <c r="A1815" s="41"/>
      <c r="B1815" s="2"/>
      <c r="E1815" s="279"/>
      <c r="F1815" s="280"/>
      <c r="G1815" s="45"/>
      <c r="H1815" s="45"/>
      <c r="I1815" s="278"/>
      <c r="J1815" s="45"/>
      <c r="K1815" s="66"/>
      <c r="L1815" s="66"/>
    </row>
    <row r="1816" spans="1:12" x14ac:dyDescent="0.2">
      <c r="A1816" s="41"/>
      <c r="B1816" s="2"/>
      <c r="E1816" s="279"/>
      <c r="F1816" s="280"/>
      <c r="G1816" s="45"/>
      <c r="H1816" s="45"/>
      <c r="I1816" s="278"/>
      <c r="J1816" s="45"/>
      <c r="K1816" s="66"/>
      <c r="L1816" s="66"/>
    </row>
    <row r="1817" spans="1:12" x14ac:dyDescent="0.2">
      <c r="A1817" s="41"/>
      <c r="B1817" s="2"/>
      <c r="E1817" s="279"/>
      <c r="F1817" s="280"/>
      <c r="G1817" s="45"/>
      <c r="H1817" s="45"/>
      <c r="I1817" s="278"/>
      <c r="J1817" s="45"/>
      <c r="K1817" s="66"/>
      <c r="L1817" s="66"/>
    </row>
    <row r="1818" spans="1:12" x14ac:dyDescent="0.2">
      <c r="A1818" s="41"/>
      <c r="B1818" s="2"/>
      <c r="E1818" s="279"/>
      <c r="F1818" s="280"/>
      <c r="G1818" s="45"/>
      <c r="H1818" s="45"/>
      <c r="I1818" s="278"/>
      <c r="J1818" s="45"/>
      <c r="K1818" s="66"/>
      <c r="L1818" s="66"/>
    </row>
    <row r="1819" spans="1:12" x14ac:dyDescent="0.2">
      <c r="A1819" s="41"/>
      <c r="B1819" s="2"/>
      <c r="E1819" s="279"/>
      <c r="F1819" s="280"/>
      <c r="G1819" s="45"/>
      <c r="H1819" s="45"/>
      <c r="I1819" s="278"/>
      <c r="J1819" s="45"/>
      <c r="K1819" s="66"/>
      <c r="L1819" s="66"/>
    </row>
    <row r="1820" spans="1:12" x14ac:dyDescent="0.2">
      <c r="A1820" s="41"/>
      <c r="B1820" s="2"/>
      <c r="E1820" s="279"/>
      <c r="F1820" s="280"/>
      <c r="G1820" s="45"/>
      <c r="H1820" s="45"/>
      <c r="I1820" s="278"/>
      <c r="J1820" s="45"/>
      <c r="K1820" s="66"/>
      <c r="L1820" s="66"/>
    </row>
    <row r="1821" spans="1:12" x14ac:dyDescent="0.2">
      <c r="A1821" s="41"/>
      <c r="B1821" s="2"/>
      <c r="E1821" s="279"/>
      <c r="F1821" s="280"/>
      <c r="G1821" s="45"/>
      <c r="H1821" s="45"/>
      <c r="I1821" s="278"/>
      <c r="J1821" s="45"/>
      <c r="K1821" s="66"/>
      <c r="L1821" s="66"/>
    </row>
    <row r="1822" spans="1:12" x14ac:dyDescent="0.2">
      <c r="A1822" s="41"/>
      <c r="B1822" s="2"/>
      <c r="E1822" s="279"/>
      <c r="F1822" s="280"/>
      <c r="G1822" s="45"/>
      <c r="H1822" s="45"/>
      <c r="I1822" s="278"/>
      <c r="J1822" s="45"/>
      <c r="K1822" s="66"/>
      <c r="L1822" s="66"/>
    </row>
    <row r="1823" spans="1:12" x14ac:dyDescent="0.2">
      <c r="A1823" s="41"/>
      <c r="B1823" s="2"/>
      <c r="E1823" s="279"/>
      <c r="F1823" s="280"/>
      <c r="G1823" s="45"/>
      <c r="H1823" s="45"/>
      <c r="I1823" s="278"/>
      <c r="J1823" s="45"/>
      <c r="K1823" s="66"/>
      <c r="L1823" s="66"/>
    </row>
    <row r="1824" spans="1:12" x14ac:dyDescent="0.2">
      <c r="A1824" s="41"/>
      <c r="B1824" s="2"/>
      <c r="E1824" s="279"/>
      <c r="F1824" s="280"/>
      <c r="G1824" s="45"/>
      <c r="H1824" s="45"/>
      <c r="I1824" s="278"/>
      <c r="J1824" s="45"/>
      <c r="K1824" s="66"/>
      <c r="L1824" s="66"/>
    </row>
    <row r="1825" spans="1:12" x14ac:dyDescent="0.2">
      <c r="A1825" s="41"/>
      <c r="B1825" s="2"/>
      <c r="E1825" s="279"/>
      <c r="F1825" s="280"/>
      <c r="G1825" s="45"/>
      <c r="H1825" s="45"/>
      <c r="I1825" s="278"/>
      <c r="J1825" s="45"/>
      <c r="K1825" s="66"/>
      <c r="L1825" s="66"/>
    </row>
    <row r="1826" spans="1:12" x14ac:dyDescent="0.2">
      <c r="A1826" s="41"/>
      <c r="B1826" s="2"/>
      <c r="E1826" s="279"/>
      <c r="F1826" s="280"/>
      <c r="G1826" s="45"/>
      <c r="H1826" s="45"/>
      <c r="I1826" s="278"/>
      <c r="J1826" s="45"/>
      <c r="K1826" s="66"/>
      <c r="L1826" s="66"/>
    </row>
    <row r="1827" spans="1:12" x14ac:dyDescent="0.2">
      <c r="A1827" s="41"/>
      <c r="B1827" s="2"/>
      <c r="E1827" s="279"/>
      <c r="F1827" s="280"/>
      <c r="G1827" s="45"/>
      <c r="H1827" s="45"/>
      <c r="I1827" s="278"/>
      <c r="J1827" s="45"/>
      <c r="K1827" s="66"/>
      <c r="L1827" s="66"/>
    </row>
    <row r="1828" spans="1:12" x14ac:dyDescent="0.2">
      <c r="A1828" s="41"/>
      <c r="B1828" s="2"/>
      <c r="E1828" s="279"/>
      <c r="F1828" s="280"/>
      <c r="G1828" s="45"/>
      <c r="H1828" s="45"/>
      <c r="I1828" s="278"/>
      <c r="J1828" s="45"/>
      <c r="K1828" s="66"/>
      <c r="L1828" s="66"/>
    </row>
    <row r="1829" spans="1:12" x14ac:dyDescent="0.2">
      <c r="A1829" s="41"/>
      <c r="B1829" s="2"/>
      <c r="E1829" s="279"/>
      <c r="F1829" s="280"/>
      <c r="G1829" s="45"/>
      <c r="H1829" s="45"/>
      <c r="I1829" s="278"/>
      <c r="J1829" s="45"/>
      <c r="K1829" s="66"/>
      <c r="L1829" s="66"/>
    </row>
    <row r="1830" spans="1:12" x14ac:dyDescent="0.2">
      <c r="A1830" s="41"/>
      <c r="B1830" s="2"/>
      <c r="E1830" s="279"/>
      <c r="F1830" s="280"/>
      <c r="G1830" s="45"/>
      <c r="H1830" s="45"/>
      <c r="I1830" s="278"/>
      <c r="J1830" s="45"/>
      <c r="K1830" s="66"/>
      <c r="L1830" s="66"/>
    </row>
    <row r="1831" spans="1:12" x14ac:dyDescent="0.2">
      <c r="A1831" s="41"/>
      <c r="B1831" s="2"/>
      <c r="E1831" s="279"/>
      <c r="F1831" s="280"/>
      <c r="G1831" s="45"/>
      <c r="H1831" s="45"/>
      <c r="I1831" s="278"/>
      <c r="J1831" s="45"/>
      <c r="K1831" s="66"/>
      <c r="L1831" s="66"/>
    </row>
    <row r="1832" spans="1:12" x14ac:dyDescent="0.2">
      <c r="A1832" s="41"/>
      <c r="B1832" s="2"/>
      <c r="E1832" s="279"/>
      <c r="F1832" s="280"/>
      <c r="G1832" s="45"/>
      <c r="H1832" s="45"/>
      <c r="I1832" s="278"/>
      <c r="J1832" s="45"/>
      <c r="K1832" s="66"/>
      <c r="L1832" s="66"/>
    </row>
    <row r="1833" spans="1:12" x14ac:dyDescent="0.2">
      <c r="A1833" s="41"/>
      <c r="B1833" s="2"/>
      <c r="E1833" s="279"/>
      <c r="F1833" s="280"/>
      <c r="G1833" s="45"/>
      <c r="H1833" s="45"/>
      <c r="I1833" s="278"/>
      <c r="J1833" s="45"/>
      <c r="K1833" s="66"/>
      <c r="L1833" s="66"/>
    </row>
    <row r="1834" spans="1:12" x14ac:dyDescent="0.2">
      <c r="A1834" s="41"/>
      <c r="B1834" s="2"/>
      <c r="E1834" s="279"/>
      <c r="F1834" s="280"/>
      <c r="G1834" s="45"/>
      <c r="H1834" s="45"/>
      <c r="I1834" s="278"/>
      <c r="J1834" s="45"/>
      <c r="K1834" s="66"/>
      <c r="L1834" s="66"/>
    </row>
    <row r="1835" spans="1:12" x14ac:dyDescent="0.2">
      <c r="A1835" s="41"/>
      <c r="B1835" s="2"/>
      <c r="E1835" s="279"/>
      <c r="F1835" s="280"/>
      <c r="G1835" s="45"/>
      <c r="H1835" s="45"/>
      <c r="I1835" s="278"/>
      <c r="J1835" s="45"/>
      <c r="K1835" s="66"/>
      <c r="L1835" s="66"/>
    </row>
    <row r="1836" spans="1:12" x14ac:dyDescent="0.2">
      <c r="A1836" s="41"/>
      <c r="B1836" s="2"/>
      <c r="E1836" s="279"/>
      <c r="F1836" s="280"/>
      <c r="G1836" s="45"/>
      <c r="H1836" s="45"/>
      <c r="I1836" s="278"/>
      <c r="J1836" s="45"/>
      <c r="K1836" s="66"/>
      <c r="L1836" s="66"/>
    </row>
    <row r="1837" spans="1:12" x14ac:dyDescent="0.2">
      <c r="A1837" s="41"/>
      <c r="B1837" s="2"/>
      <c r="E1837" s="279"/>
      <c r="F1837" s="280"/>
      <c r="G1837" s="45"/>
      <c r="H1837" s="45"/>
      <c r="I1837" s="278"/>
      <c r="J1837" s="45"/>
      <c r="K1837" s="66"/>
      <c r="L1837" s="66"/>
    </row>
    <row r="1838" spans="1:12" x14ac:dyDescent="0.2">
      <c r="A1838" s="41"/>
      <c r="B1838" s="2"/>
      <c r="E1838" s="279"/>
      <c r="F1838" s="280"/>
      <c r="G1838" s="45"/>
      <c r="H1838" s="45"/>
      <c r="I1838" s="278"/>
      <c r="J1838" s="45"/>
      <c r="K1838" s="66"/>
      <c r="L1838" s="66"/>
    </row>
    <row r="1839" spans="1:12" x14ac:dyDescent="0.2">
      <c r="A1839" s="41"/>
      <c r="B1839" s="2"/>
      <c r="E1839" s="279"/>
      <c r="F1839" s="280"/>
      <c r="G1839" s="45"/>
      <c r="H1839" s="45"/>
      <c r="I1839" s="278"/>
      <c r="J1839" s="45"/>
      <c r="K1839" s="66"/>
      <c r="L1839" s="66"/>
    </row>
    <row r="1840" spans="1:12" x14ac:dyDescent="0.2">
      <c r="A1840" s="41"/>
      <c r="B1840" s="2"/>
      <c r="E1840" s="279"/>
      <c r="F1840" s="280"/>
      <c r="G1840" s="45"/>
      <c r="H1840" s="45"/>
      <c r="I1840" s="278"/>
      <c r="J1840" s="45"/>
      <c r="K1840" s="66"/>
      <c r="L1840" s="66"/>
    </row>
    <row r="1841" spans="1:12" x14ac:dyDescent="0.2">
      <c r="A1841" s="41"/>
      <c r="B1841" s="2"/>
      <c r="E1841" s="279"/>
      <c r="F1841" s="280"/>
      <c r="G1841" s="45"/>
      <c r="H1841" s="45"/>
      <c r="I1841" s="278"/>
      <c r="J1841" s="45"/>
      <c r="K1841" s="66"/>
      <c r="L1841" s="66"/>
    </row>
    <row r="1842" spans="1:12" x14ac:dyDescent="0.2">
      <c r="A1842" s="41"/>
      <c r="B1842" s="2"/>
      <c r="E1842" s="279"/>
      <c r="F1842" s="280"/>
      <c r="G1842" s="45"/>
      <c r="H1842" s="45"/>
      <c r="I1842" s="278"/>
      <c r="J1842" s="45"/>
      <c r="K1842" s="66"/>
      <c r="L1842" s="66"/>
    </row>
    <row r="1843" spans="1:12" x14ac:dyDescent="0.2">
      <c r="A1843" s="41"/>
      <c r="B1843" s="2"/>
      <c r="E1843" s="279"/>
      <c r="F1843" s="280"/>
      <c r="G1843" s="45"/>
      <c r="H1843" s="45"/>
      <c r="I1843" s="278"/>
      <c r="J1843" s="45"/>
      <c r="K1843" s="66"/>
      <c r="L1843" s="66"/>
    </row>
    <row r="1844" spans="1:12" x14ac:dyDescent="0.2">
      <c r="A1844" s="41"/>
      <c r="B1844" s="2"/>
      <c r="E1844" s="279"/>
      <c r="F1844" s="280"/>
      <c r="G1844" s="45"/>
      <c r="H1844" s="45"/>
      <c r="I1844" s="278"/>
      <c r="J1844" s="45"/>
      <c r="K1844" s="66"/>
      <c r="L1844" s="66"/>
    </row>
    <row r="1845" spans="1:12" x14ac:dyDescent="0.2">
      <c r="A1845" s="41"/>
      <c r="B1845" s="2"/>
      <c r="E1845" s="279"/>
      <c r="F1845" s="280"/>
      <c r="G1845" s="45"/>
      <c r="H1845" s="45"/>
      <c r="I1845" s="278"/>
      <c r="J1845" s="45"/>
      <c r="K1845" s="66"/>
      <c r="L1845" s="66"/>
    </row>
    <row r="1846" spans="1:12" x14ac:dyDescent="0.2">
      <c r="A1846" s="41"/>
      <c r="B1846" s="2"/>
      <c r="E1846" s="279"/>
      <c r="F1846" s="280"/>
      <c r="G1846" s="45"/>
      <c r="H1846" s="45"/>
      <c r="I1846" s="278"/>
      <c r="J1846" s="45"/>
      <c r="K1846" s="66"/>
      <c r="L1846" s="66"/>
    </row>
    <row r="1847" spans="1:12" x14ac:dyDescent="0.2">
      <c r="A1847" s="41"/>
      <c r="B1847" s="2"/>
      <c r="E1847" s="279"/>
      <c r="F1847" s="280"/>
      <c r="G1847" s="45"/>
      <c r="H1847" s="45"/>
      <c r="I1847" s="278"/>
      <c r="J1847" s="45"/>
      <c r="K1847" s="66"/>
      <c r="L1847" s="66"/>
    </row>
    <row r="1848" spans="1:12" x14ac:dyDescent="0.2">
      <c r="A1848" s="41"/>
      <c r="B1848" s="2"/>
      <c r="E1848" s="279"/>
      <c r="F1848" s="280"/>
      <c r="G1848" s="45"/>
      <c r="H1848" s="45"/>
      <c r="I1848" s="278"/>
      <c r="J1848" s="45"/>
      <c r="K1848" s="66"/>
      <c r="L1848" s="66"/>
    </row>
    <row r="1849" spans="1:12" x14ac:dyDescent="0.2">
      <c r="A1849" s="41"/>
      <c r="B1849" s="2"/>
      <c r="E1849" s="279"/>
      <c r="F1849" s="280"/>
      <c r="G1849" s="45"/>
      <c r="H1849" s="45"/>
      <c r="I1849" s="278"/>
      <c r="J1849" s="45"/>
      <c r="K1849" s="66"/>
      <c r="L1849" s="66"/>
    </row>
    <row r="1850" spans="1:12" x14ac:dyDescent="0.2">
      <c r="A1850" s="41"/>
      <c r="B1850" s="2"/>
      <c r="E1850" s="279"/>
      <c r="F1850" s="280"/>
      <c r="G1850" s="45"/>
      <c r="H1850" s="45"/>
      <c r="I1850" s="278"/>
      <c r="J1850" s="45"/>
      <c r="K1850" s="66"/>
      <c r="L1850" s="66"/>
    </row>
    <row r="1851" spans="1:12" x14ac:dyDescent="0.2">
      <c r="A1851" s="41"/>
      <c r="B1851" s="2"/>
      <c r="E1851" s="279"/>
      <c r="F1851" s="280"/>
      <c r="G1851" s="45"/>
      <c r="H1851" s="45"/>
      <c r="I1851" s="278"/>
      <c r="J1851" s="45"/>
      <c r="K1851" s="66"/>
      <c r="L1851" s="66"/>
    </row>
    <row r="1852" spans="1:12" x14ac:dyDescent="0.2">
      <c r="A1852" s="41"/>
      <c r="B1852" s="2"/>
      <c r="E1852" s="279"/>
      <c r="F1852" s="280"/>
      <c r="G1852" s="45"/>
      <c r="H1852" s="45"/>
      <c r="I1852" s="278"/>
      <c r="J1852" s="45"/>
      <c r="K1852" s="66"/>
      <c r="L1852" s="66"/>
    </row>
    <row r="1853" spans="1:12" x14ac:dyDescent="0.2">
      <c r="A1853" s="41"/>
      <c r="B1853" s="2"/>
      <c r="E1853" s="279"/>
      <c r="F1853" s="280"/>
      <c r="G1853" s="45"/>
      <c r="H1853" s="45"/>
      <c r="I1853" s="278"/>
      <c r="J1853" s="45"/>
      <c r="K1853" s="66"/>
      <c r="L1853" s="66"/>
    </row>
    <row r="1854" spans="1:12" x14ac:dyDescent="0.2">
      <c r="A1854" s="41"/>
      <c r="B1854" s="2"/>
      <c r="E1854" s="279"/>
      <c r="F1854" s="280"/>
      <c r="G1854" s="45"/>
      <c r="H1854" s="45"/>
      <c r="I1854" s="278"/>
      <c r="J1854" s="45"/>
      <c r="K1854" s="66"/>
      <c r="L1854" s="66"/>
    </row>
    <row r="1855" spans="1:12" x14ac:dyDescent="0.2">
      <c r="A1855" s="41"/>
      <c r="B1855" s="2"/>
      <c r="E1855" s="279"/>
      <c r="F1855" s="280"/>
      <c r="G1855" s="45"/>
      <c r="H1855" s="45"/>
      <c r="I1855" s="278"/>
      <c r="J1855" s="45"/>
      <c r="K1855" s="66"/>
      <c r="L1855" s="66"/>
    </row>
    <row r="1856" spans="1:12" x14ac:dyDescent="0.2">
      <c r="A1856" s="41"/>
      <c r="B1856" s="2"/>
      <c r="E1856" s="279"/>
      <c r="F1856" s="280"/>
      <c r="G1856" s="45"/>
      <c r="H1856" s="45"/>
      <c r="I1856" s="278"/>
      <c r="J1856" s="45"/>
      <c r="K1856" s="66"/>
      <c r="L1856" s="66"/>
    </row>
    <row r="1857" spans="1:12" x14ac:dyDescent="0.2">
      <c r="A1857" s="41"/>
      <c r="B1857" s="2"/>
      <c r="E1857" s="279"/>
      <c r="F1857" s="280"/>
      <c r="G1857" s="45"/>
      <c r="H1857" s="45"/>
      <c r="I1857" s="278"/>
      <c r="J1857" s="45"/>
      <c r="K1857" s="66"/>
      <c r="L1857" s="66"/>
    </row>
    <row r="1858" spans="1:12" x14ac:dyDescent="0.2">
      <c r="A1858" s="41"/>
      <c r="B1858" s="2"/>
      <c r="E1858" s="279"/>
      <c r="F1858" s="280"/>
      <c r="G1858" s="45"/>
      <c r="H1858" s="45"/>
      <c r="I1858" s="278"/>
      <c r="J1858" s="45"/>
      <c r="K1858" s="66"/>
      <c r="L1858" s="66"/>
    </row>
    <row r="1859" spans="1:12" x14ac:dyDescent="0.2">
      <c r="A1859" s="41"/>
      <c r="B1859" s="2"/>
      <c r="E1859" s="279"/>
      <c r="F1859" s="280"/>
      <c r="G1859" s="45"/>
      <c r="H1859" s="45"/>
      <c r="I1859" s="278"/>
      <c r="J1859" s="45"/>
      <c r="K1859" s="66"/>
      <c r="L1859" s="66"/>
    </row>
    <row r="1860" spans="1:12" x14ac:dyDescent="0.2">
      <c r="A1860" s="41"/>
      <c r="B1860" s="2"/>
      <c r="E1860" s="279"/>
      <c r="F1860" s="280"/>
      <c r="G1860" s="45"/>
      <c r="H1860" s="45"/>
      <c r="I1860" s="278"/>
      <c r="J1860" s="45"/>
      <c r="K1860" s="66"/>
      <c r="L1860" s="66"/>
    </row>
    <row r="1861" spans="1:12" x14ac:dyDescent="0.2">
      <c r="A1861" s="41"/>
      <c r="B1861" s="2"/>
      <c r="E1861" s="279"/>
      <c r="F1861" s="280"/>
      <c r="G1861" s="45"/>
      <c r="H1861" s="45"/>
      <c r="I1861" s="278"/>
      <c r="J1861" s="45"/>
      <c r="K1861" s="66"/>
      <c r="L1861" s="66"/>
    </row>
    <row r="1862" spans="1:12" x14ac:dyDescent="0.2">
      <c r="A1862" s="41"/>
      <c r="B1862" s="2"/>
      <c r="E1862" s="279"/>
      <c r="F1862" s="280"/>
      <c r="G1862" s="45"/>
      <c r="H1862" s="45"/>
      <c r="I1862" s="278"/>
      <c r="J1862" s="45"/>
      <c r="K1862" s="66"/>
      <c r="L1862" s="66"/>
    </row>
    <row r="1863" spans="1:12" x14ac:dyDescent="0.2">
      <c r="A1863" s="41"/>
      <c r="B1863" s="2"/>
      <c r="E1863" s="279"/>
      <c r="F1863" s="280"/>
      <c r="G1863" s="45"/>
      <c r="H1863" s="45"/>
      <c r="I1863" s="278"/>
      <c r="J1863" s="45"/>
      <c r="K1863" s="66"/>
      <c r="L1863" s="66"/>
    </row>
    <row r="1864" spans="1:12" x14ac:dyDescent="0.2">
      <c r="A1864" s="41"/>
      <c r="B1864" s="2"/>
      <c r="E1864" s="279"/>
      <c r="F1864" s="280"/>
      <c r="G1864" s="45"/>
      <c r="H1864" s="45"/>
      <c r="I1864" s="278"/>
      <c r="J1864" s="45"/>
      <c r="K1864" s="66"/>
      <c r="L1864" s="66"/>
    </row>
    <row r="1865" spans="1:12" x14ac:dyDescent="0.2">
      <c r="A1865" s="41"/>
      <c r="B1865" s="2"/>
      <c r="E1865" s="279"/>
      <c r="F1865" s="280"/>
      <c r="G1865" s="45"/>
      <c r="H1865" s="45"/>
      <c r="I1865" s="278"/>
      <c r="J1865" s="45"/>
      <c r="K1865" s="66"/>
      <c r="L1865" s="66"/>
    </row>
    <row r="1866" spans="1:12" x14ac:dyDescent="0.2">
      <c r="A1866" s="41"/>
      <c r="B1866" s="2"/>
      <c r="E1866" s="279"/>
      <c r="F1866" s="280"/>
      <c r="G1866" s="45"/>
      <c r="H1866" s="45"/>
      <c r="I1866" s="278"/>
      <c r="J1866" s="45"/>
      <c r="K1866" s="66"/>
      <c r="L1866" s="66"/>
    </row>
    <row r="1867" spans="1:12" x14ac:dyDescent="0.2">
      <c r="A1867" s="41"/>
      <c r="B1867" s="2"/>
      <c r="E1867" s="279"/>
      <c r="F1867" s="280"/>
      <c r="G1867" s="45"/>
      <c r="H1867" s="45"/>
      <c r="I1867" s="278"/>
      <c r="J1867" s="45"/>
      <c r="K1867" s="66"/>
      <c r="L1867" s="66"/>
    </row>
    <row r="1868" spans="1:12" x14ac:dyDescent="0.2">
      <c r="A1868" s="41"/>
      <c r="B1868" s="2"/>
      <c r="E1868" s="279"/>
      <c r="F1868" s="280"/>
      <c r="G1868" s="45"/>
      <c r="H1868" s="45"/>
      <c r="I1868" s="278"/>
      <c r="J1868" s="45"/>
      <c r="K1868" s="66"/>
      <c r="L1868" s="66"/>
    </row>
    <row r="1869" spans="1:12" x14ac:dyDescent="0.2">
      <c r="A1869" s="41"/>
      <c r="B1869" s="2"/>
      <c r="E1869" s="279"/>
      <c r="F1869" s="280"/>
      <c r="G1869" s="45"/>
      <c r="H1869" s="45"/>
      <c r="I1869" s="278"/>
      <c r="J1869" s="45"/>
      <c r="K1869" s="66"/>
      <c r="L1869" s="66"/>
    </row>
    <row r="1870" spans="1:12" x14ac:dyDescent="0.2">
      <c r="A1870" s="41"/>
      <c r="B1870" s="2"/>
      <c r="E1870" s="279"/>
      <c r="F1870" s="280"/>
      <c r="G1870" s="45"/>
      <c r="H1870" s="45"/>
      <c r="I1870" s="278"/>
      <c r="J1870" s="45"/>
      <c r="K1870" s="66"/>
      <c r="L1870" s="66"/>
    </row>
    <row r="1871" spans="1:12" x14ac:dyDescent="0.2">
      <c r="A1871" s="41"/>
      <c r="B1871" s="2"/>
      <c r="E1871" s="279"/>
      <c r="F1871" s="280"/>
      <c r="G1871" s="45"/>
      <c r="H1871" s="45"/>
      <c r="I1871" s="278"/>
      <c r="J1871" s="45"/>
      <c r="K1871" s="66"/>
      <c r="L1871" s="66"/>
    </row>
    <row r="1872" spans="1:12" x14ac:dyDescent="0.2">
      <c r="A1872" s="41"/>
      <c r="B1872" s="2"/>
      <c r="E1872" s="279"/>
      <c r="F1872" s="280"/>
      <c r="G1872" s="45"/>
      <c r="H1872" s="45"/>
      <c r="I1872" s="278"/>
      <c r="J1872" s="45"/>
      <c r="K1872" s="66"/>
      <c r="L1872" s="66"/>
    </row>
    <row r="1873" spans="1:12" x14ac:dyDescent="0.2">
      <c r="A1873" s="41"/>
      <c r="B1873" s="2"/>
      <c r="E1873" s="279"/>
      <c r="F1873" s="280"/>
      <c r="G1873" s="45"/>
      <c r="H1873" s="45"/>
      <c r="I1873" s="278"/>
      <c r="J1873" s="45"/>
      <c r="K1873" s="66"/>
      <c r="L1873" s="66"/>
    </row>
    <row r="1874" spans="1:12" x14ac:dyDescent="0.2">
      <c r="A1874" s="41"/>
      <c r="B1874" s="2"/>
      <c r="E1874" s="279"/>
      <c r="F1874" s="280"/>
      <c r="G1874" s="45"/>
      <c r="H1874" s="45"/>
      <c r="I1874" s="278"/>
      <c r="J1874" s="45"/>
      <c r="K1874" s="66"/>
      <c r="L1874" s="66"/>
    </row>
    <row r="1875" spans="1:12" x14ac:dyDescent="0.2">
      <c r="A1875" s="41"/>
      <c r="B1875" s="2"/>
      <c r="E1875" s="279"/>
      <c r="F1875" s="280"/>
      <c r="G1875" s="45"/>
      <c r="H1875" s="45"/>
      <c r="I1875" s="278"/>
      <c r="J1875" s="45"/>
      <c r="K1875" s="66"/>
      <c r="L1875" s="66"/>
    </row>
    <row r="1876" spans="1:12" x14ac:dyDescent="0.2">
      <c r="A1876" s="41"/>
      <c r="B1876" s="2"/>
      <c r="E1876" s="279"/>
      <c r="F1876" s="280"/>
      <c r="G1876" s="45"/>
      <c r="H1876" s="45"/>
      <c r="I1876" s="278"/>
      <c r="J1876" s="45"/>
      <c r="K1876" s="66"/>
      <c r="L1876" s="66"/>
    </row>
    <row r="1877" spans="1:12" x14ac:dyDescent="0.2">
      <c r="A1877" s="41"/>
      <c r="B1877" s="2"/>
      <c r="E1877" s="279"/>
      <c r="F1877" s="280"/>
      <c r="G1877" s="45"/>
      <c r="H1877" s="45"/>
      <c r="I1877" s="278"/>
      <c r="J1877" s="45"/>
      <c r="K1877" s="66"/>
      <c r="L1877" s="66"/>
    </row>
    <row r="1878" spans="1:12" x14ac:dyDescent="0.2">
      <c r="A1878" s="41"/>
      <c r="B1878" s="2"/>
      <c r="E1878" s="279"/>
      <c r="F1878" s="280"/>
      <c r="G1878" s="45"/>
      <c r="H1878" s="45"/>
      <c r="I1878" s="278"/>
      <c r="J1878" s="45"/>
      <c r="K1878" s="66"/>
      <c r="L1878" s="66"/>
    </row>
    <row r="1879" spans="1:12" x14ac:dyDescent="0.2">
      <c r="A1879" s="41"/>
      <c r="B1879" s="2"/>
      <c r="E1879" s="279"/>
      <c r="F1879" s="280"/>
      <c r="G1879" s="45"/>
      <c r="H1879" s="45"/>
      <c r="I1879" s="278"/>
      <c r="J1879" s="45"/>
      <c r="K1879" s="66"/>
      <c r="L1879" s="66"/>
    </row>
    <row r="1880" spans="1:12" x14ac:dyDescent="0.2">
      <c r="A1880" s="41"/>
      <c r="B1880" s="2"/>
      <c r="E1880" s="279"/>
      <c r="F1880" s="280"/>
      <c r="G1880" s="45"/>
      <c r="H1880" s="45"/>
      <c r="I1880" s="278"/>
      <c r="J1880" s="45"/>
      <c r="K1880" s="66"/>
      <c r="L1880" s="66"/>
    </row>
    <row r="1881" spans="1:12" x14ac:dyDescent="0.2">
      <c r="A1881" s="41"/>
      <c r="B1881" s="2"/>
      <c r="E1881" s="279"/>
      <c r="F1881" s="280"/>
      <c r="G1881" s="45"/>
      <c r="H1881" s="45"/>
      <c r="I1881" s="278"/>
      <c r="J1881" s="45"/>
      <c r="K1881" s="66"/>
      <c r="L1881" s="66"/>
    </row>
    <row r="1882" spans="1:12" x14ac:dyDescent="0.2">
      <c r="A1882" s="41"/>
      <c r="B1882" s="2"/>
      <c r="E1882" s="279"/>
      <c r="F1882" s="280"/>
      <c r="G1882" s="45"/>
      <c r="H1882" s="45"/>
      <c r="I1882" s="278"/>
      <c r="J1882" s="45"/>
      <c r="K1882" s="66"/>
      <c r="L1882" s="66"/>
    </row>
    <row r="1883" spans="1:12" x14ac:dyDescent="0.2">
      <c r="A1883" s="41"/>
      <c r="B1883" s="2"/>
      <c r="E1883" s="279"/>
      <c r="F1883" s="280"/>
      <c r="G1883" s="45"/>
      <c r="H1883" s="45"/>
      <c r="I1883" s="278"/>
      <c r="J1883" s="45"/>
      <c r="K1883" s="66"/>
      <c r="L1883" s="66"/>
    </row>
    <row r="1884" spans="1:12" x14ac:dyDescent="0.2">
      <c r="A1884" s="41"/>
      <c r="B1884" s="2"/>
      <c r="E1884" s="279"/>
      <c r="F1884" s="280"/>
      <c r="G1884" s="45"/>
      <c r="H1884" s="45"/>
      <c r="I1884" s="278"/>
      <c r="J1884" s="45"/>
      <c r="K1884" s="66"/>
      <c r="L1884" s="66"/>
    </row>
    <row r="1885" spans="1:12" x14ac:dyDescent="0.2">
      <c r="A1885" s="41"/>
      <c r="B1885" s="2"/>
      <c r="E1885" s="279"/>
      <c r="F1885" s="280"/>
      <c r="G1885" s="45"/>
      <c r="H1885" s="45"/>
      <c r="I1885" s="278"/>
      <c r="J1885" s="45"/>
      <c r="K1885" s="66"/>
      <c r="L1885" s="66"/>
    </row>
    <row r="1886" spans="1:12" x14ac:dyDescent="0.2">
      <c r="A1886" s="41"/>
      <c r="B1886" s="2"/>
      <c r="E1886" s="279"/>
      <c r="F1886" s="280"/>
      <c r="G1886" s="45"/>
      <c r="H1886" s="45"/>
      <c r="I1886" s="278"/>
      <c r="J1886" s="45"/>
      <c r="K1886" s="66"/>
      <c r="L1886" s="66"/>
    </row>
    <row r="1887" spans="1:12" x14ac:dyDescent="0.2">
      <c r="A1887" s="41"/>
      <c r="B1887" s="2"/>
      <c r="E1887" s="279"/>
      <c r="F1887" s="280"/>
      <c r="G1887" s="45"/>
      <c r="H1887" s="45"/>
      <c r="I1887" s="278"/>
      <c r="J1887" s="45"/>
      <c r="K1887" s="66"/>
      <c r="L1887" s="66"/>
    </row>
    <row r="1888" spans="1:12" x14ac:dyDescent="0.2">
      <c r="A1888" s="41"/>
      <c r="B1888" s="2"/>
      <c r="E1888" s="279"/>
      <c r="F1888" s="280"/>
      <c r="G1888" s="45"/>
      <c r="H1888" s="45"/>
      <c r="I1888" s="278"/>
      <c r="J1888" s="45"/>
      <c r="K1888" s="66"/>
      <c r="L1888" s="66"/>
    </row>
    <row r="1889" spans="1:12" x14ac:dyDescent="0.2">
      <c r="A1889" s="41"/>
      <c r="B1889" s="2"/>
      <c r="E1889" s="279"/>
      <c r="F1889" s="280"/>
      <c r="G1889" s="45"/>
      <c r="H1889" s="45"/>
      <c r="I1889" s="278"/>
      <c r="J1889" s="45"/>
      <c r="K1889" s="66"/>
      <c r="L1889" s="66"/>
    </row>
    <row r="1890" spans="1:12" x14ac:dyDescent="0.2">
      <c r="A1890" s="41"/>
      <c r="B1890" s="2"/>
      <c r="E1890" s="279"/>
      <c r="F1890" s="280"/>
      <c r="G1890" s="45"/>
      <c r="H1890" s="45"/>
      <c r="I1890" s="278"/>
      <c r="J1890" s="45"/>
      <c r="K1890" s="66"/>
      <c r="L1890" s="66"/>
    </row>
    <row r="1891" spans="1:12" x14ac:dyDescent="0.2">
      <c r="A1891" s="41"/>
      <c r="B1891" s="2"/>
      <c r="E1891" s="279"/>
      <c r="F1891" s="280"/>
      <c r="G1891" s="45"/>
      <c r="H1891" s="45"/>
      <c r="I1891" s="278"/>
      <c r="J1891" s="45"/>
      <c r="K1891" s="66"/>
      <c r="L1891" s="66"/>
    </row>
    <row r="1892" spans="1:12" x14ac:dyDescent="0.2">
      <c r="A1892" s="41"/>
      <c r="B1892" s="2"/>
      <c r="E1892" s="279"/>
      <c r="F1892" s="280"/>
      <c r="G1892" s="45"/>
      <c r="H1892" s="45"/>
      <c r="I1892" s="278"/>
      <c r="J1892" s="45"/>
      <c r="K1892" s="66"/>
      <c r="L1892" s="66"/>
    </row>
    <row r="1893" spans="1:12" x14ac:dyDescent="0.2">
      <c r="A1893" s="41"/>
      <c r="B1893" s="2"/>
      <c r="E1893" s="279"/>
      <c r="F1893" s="280"/>
      <c r="G1893" s="45"/>
      <c r="H1893" s="45"/>
      <c r="I1893" s="278"/>
      <c r="J1893" s="45"/>
      <c r="K1893" s="66"/>
      <c r="L1893" s="66"/>
    </row>
    <row r="1894" spans="1:12" x14ac:dyDescent="0.2">
      <c r="A1894" s="41"/>
      <c r="B1894" s="2"/>
      <c r="E1894" s="279"/>
      <c r="F1894" s="280"/>
      <c r="G1894" s="45"/>
      <c r="H1894" s="45"/>
      <c r="I1894" s="278"/>
      <c r="J1894" s="45"/>
      <c r="K1894" s="66"/>
      <c r="L1894" s="66"/>
    </row>
    <row r="1895" spans="1:12" x14ac:dyDescent="0.2">
      <c r="A1895" s="41"/>
      <c r="B1895" s="2"/>
      <c r="E1895" s="279"/>
      <c r="F1895" s="280"/>
      <c r="G1895" s="45"/>
      <c r="H1895" s="45"/>
      <c r="I1895" s="278"/>
      <c r="J1895" s="45"/>
      <c r="K1895" s="66"/>
      <c r="L1895" s="66"/>
    </row>
    <row r="1896" spans="1:12" x14ac:dyDescent="0.2">
      <c r="A1896" s="41"/>
      <c r="B1896" s="2"/>
      <c r="E1896" s="279"/>
      <c r="F1896" s="280"/>
      <c r="G1896" s="45"/>
      <c r="H1896" s="45"/>
      <c r="I1896" s="278"/>
      <c r="J1896" s="45"/>
      <c r="K1896" s="66"/>
      <c r="L1896" s="66"/>
    </row>
    <row r="1897" spans="1:12" x14ac:dyDescent="0.2">
      <c r="A1897" s="41"/>
      <c r="B1897" s="2"/>
      <c r="E1897" s="279"/>
      <c r="F1897" s="280"/>
      <c r="G1897" s="45"/>
      <c r="H1897" s="45"/>
      <c r="I1897" s="278"/>
      <c r="J1897" s="45"/>
      <c r="K1897" s="66"/>
      <c r="L1897" s="66"/>
    </row>
    <row r="1898" spans="1:12" x14ac:dyDescent="0.2">
      <c r="A1898" s="41"/>
      <c r="B1898" s="2"/>
      <c r="E1898" s="279"/>
      <c r="F1898" s="280"/>
      <c r="G1898" s="45"/>
      <c r="H1898" s="45"/>
      <c r="I1898" s="278"/>
      <c r="J1898" s="45"/>
      <c r="K1898" s="66"/>
      <c r="L1898" s="66"/>
    </row>
    <row r="1899" spans="1:12" x14ac:dyDescent="0.2">
      <c r="A1899" s="41"/>
      <c r="B1899" s="2"/>
      <c r="E1899" s="279"/>
      <c r="F1899" s="280"/>
      <c r="G1899" s="45"/>
      <c r="H1899" s="45"/>
      <c r="I1899" s="278"/>
      <c r="J1899" s="45"/>
      <c r="K1899" s="66"/>
      <c r="L1899" s="66"/>
    </row>
    <row r="1900" spans="1:12" x14ac:dyDescent="0.2">
      <c r="A1900" s="41"/>
      <c r="B1900" s="2"/>
      <c r="E1900" s="279"/>
      <c r="F1900" s="280"/>
      <c r="G1900" s="45"/>
      <c r="H1900" s="45"/>
      <c r="I1900" s="278"/>
      <c r="J1900" s="45"/>
      <c r="K1900" s="66"/>
      <c r="L1900" s="66"/>
    </row>
    <row r="1901" spans="1:12" x14ac:dyDescent="0.2">
      <c r="A1901" s="41"/>
      <c r="B1901" s="2"/>
      <c r="E1901" s="279"/>
      <c r="F1901" s="280"/>
      <c r="G1901" s="45"/>
      <c r="H1901" s="45"/>
      <c r="I1901" s="278"/>
      <c r="J1901" s="45"/>
      <c r="K1901" s="66"/>
      <c r="L1901" s="66"/>
    </row>
    <row r="1902" spans="1:12" x14ac:dyDescent="0.2">
      <c r="A1902" s="41"/>
      <c r="B1902" s="2"/>
      <c r="E1902" s="279"/>
      <c r="F1902" s="280"/>
      <c r="G1902" s="45"/>
      <c r="H1902" s="45"/>
      <c r="I1902" s="278"/>
      <c r="J1902" s="45"/>
      <c r="K1902" s="66"/>
      <c r="L1902" s="66"/>
    </row>
    <row r="1903" spans="1:12" x14ac:dyDescent="0.2">
      <c r="A1903" s="41"/>
      <c r="B1903" s="2"/>
      <c r="E1903" s="279"/>
      <c r="F1903" s="280"/>
      <c r="G1903" s="45"/>
      <c r="H1903" s="45"/>
      <c r="I1903" s="278"/>
      <c r="J1903" s="45"/>
      <c r="K1903" s="66"/>
      <c r="L1903" s="66"/>
    </row>
    <row r="1904" spans="1:12" x14ac:dyDescent="0.2">
      <c r="A1904" s="41"/>
      <c r="B1904" s="2"/>
      <c r="E1904" s="279"/>
      <c r="F1904" s="280"/>
      <c r="G1904" s="45"/>
      <c r="H1904" s="45"/>
      <c r="I1904" s="278"/>
      <c r="J1904" s="45"/>
      <c r="K1904" s="66"/>
      <c r="L1904" s="66"/>
    </row>
    <row r="1905" spans="1:12" x14ac:dyDescent="0.2">
      <c r="A1905" s="41"/>
      <c r="B1905" s="2"/>
      <c r="E1905" s="279"/>
      <c r="F1905" s="280"/>
      <c r="G1905" s="45"/>
      <c r="H1905" s="45"/>
      <c r="I1905" s="278"/>
      <c r="J1905" s="45"/>
      <c r="K1905" s="66"/>
      <c r="L1905" s="66"/>
    </row>
    <row r="1906" spans="1:12" x14ac:dyDescent="0.2">
      <c r="A1906" s="41"/>
      <c r="B1906" s="2"/>
      <c r="E1906" s="279"/>
      <c r="F1906" s="280"/>
      <c r="G1906" s="45"/>
      <c r="H1906" s="45"/>
      <c r="I1906" s="278"/>
      <c r="J1906" s="45"/>
      <c r="K1906" s="66"/>
      <c r="L1906" s="66"/>
    </row>
    <row r="1907" spans="1:12" x14ac:dyDescent="0.2">
      <c r="A1907" s="41"/>
      <c r="B1907" s="2"/>
      <c r="E1907" s="279"/>
      <c r="F1907" s="280"/>
      <c r="G1907" s="45"/>
      <c r="H1907" s="45"/>
      <c r="I1907" s="278"/>
      <c r="J1907" s="45"/>
      <c r="K1907" s="66"/>
      <c r="L1907" s="66"/>
    </row>
    <row r="1908" spans="1:12" x14ac:dyDescent="0.2">
      <c r="A1908" s="41"/>
      <c r="B1908" s="2"/>
      <c r="E1908" s="279"/>
      <c r="F1908" s="280"/>
      <c r="G1908" s="45"/>
      <c r="H1908" s="45"/>
      <c r="I1908" s="278"/>
      <c r="J1908" s="45"/>
      <c r="K1908" s="66"/>
      <c r="L1908" s="66"/>
    </row>
    <row r="1909" spans="1:12" x14ac:dyDescent="0.2">
      <c r="A1909" s="41"/>
      <c r="B1909" s="2"/>
      <c r="E1909" s="279"/>
      <c r="F1909" s="280"/>
      <c r="G1909" s="45"/>
      <c r="H1909" s="45"/>
      <c r="I1909" s="278"/>
      <c r="J1909" s="45"/>
      <c r="K1909" s="66"/>
      <c r="L1909" s="66"/>
    </row>
    <row r="1910" spans="1:12" x14ac:dyDescent="0.2">
      <c r="A1910" s="41"/>
      <c r="B1910" s="2"/>
      <c r="E1910" s="279"/>
      <c r="F1910" s="280"/>
      <c r="G1910" s="45"/>
      <c r="H1910" s="45"/>
      <c r="I1910" s="278"/>
      <c r="J1910" s="45"/>
      <c r="K1910" s="66"/>
      <c r="L1910" s="66"/>
    </row>
    <row r="1911" spans="1:12" x14ac:dyDescent="0.2">
      <c r="A1911" s="41"/>
      <c r="B1911" s="2"/>
      <c r="E1911" s="279"/>
      <c r="F1911" s="280"/>
      <c r="G1911" s="45"/>
      <c r="H1911" s="45"/>
      <c r="I1911" s="278"/>
      <c r="J1911" s="45"/>
      <c r="K1911" s="66"/>
      <c r="L1911" s="66"/>
    </row>
    <row r="1912" spans="1:12" x14ac:dyDescent="0.2">
      <c r="A1912" s="41"/>
      <c r="B1912" s="2"/>
      <c r="E1912" s="279"/>
      <c r="F1912" s="280"/>
      <c r="G1912" s="45"/>
      <c r="H1912" s="45"/>
      <c r="I1912" s="278"/>
      <c r="J1912" s="45"/>
      <c r="K1912" s="66"/>
      <c r="L1912" s="66"/>
    </row>
    <row r="1913" spans="1:12" x14ac:dyDescent="0.2">
      <c r="A1913" s="41"/>
      <c r="B1913" s="2"/>
      <c r="E1913" s="279"/>
      <c r="F1913" s="280"/>
      <c r="G1913" s="45"/>
      <c r="H1913" s="45"/>
      <c r="I1913" s="278"/>
      <c r="J1913" s="45"/>
      <c r="K1913" s="66"/>
      <c r="L1913" s="66"/>
    </row>
    <row r="1914" spans="1:12" x14ac:dyDescent="0.2">
      <c r="A1914" s="41"/>
      <c r="B1914" s="2"/>
      <c r="E1914" s="279"/>
      <c r="F1914" s="280"/>
      <c r="G1914" s="45"/>
      <c r="H1914" s="45"/>
      <c r="I1914" s="278"/>
      <c r="J1914" s="45"/>
      <c r="K1914" s="66"/>
      <c r="L1914" s="66"/>
    </row>
    <row r="1915" spans="1:12" x14ac:dyDescent="0.2">
      <c r="A1915" s="41"/>
      <c r="B1915" s="2"/>
      <c r="E1915" s="279"/>
      <c r="F1915" s="280"/>
      <c r="G1915" s="45"/>
      <c r="H1915" s="45"/>
      <c r="I1915" s="278"/>
      <c r="J1915" s="45"/>
      <c r="K1915" s="66"/>
      <c r="L1915" s="66"/>
    </row>
    <row r="1916" spans="1:12" x14ac:dyDescent="0.2">
      <c r="A1916" s="41"/>
      <c r="B1916" s="2"/>
      <c r="E1916" s="279"/>
      <c r="F1916" s="280"/>
      <c r="G1916" s="45"/>
      <c r="H1916" s="45"/>
      <c r="I1916" s="278"/>
      <c r="J1916" s="45"/>
      <c r="K1916" s="66"/>
      <c r="L1916" s="66"/>
    </row>
    <row r="1917" spans="1:12" x14ac:dyDescent="0.2">
      <c r="A1917" s="41"/>
      <c r="B1917" s="2"/>
      <c r="E1917" s="279"/>
      <c r="F1917" s="280"/>
      <c r="G1917" s="45"/>
      <c r="H1917" s="45"/>
      <c r="I1917" s="278"/>
      <c r="J1917" s="45"/>
      <c r="K1917" s="66"/>
      <c r="L1917" s="66"/>
    </row>
    <row r="1918" spans="1:12" x14ac:dyDescent="0.2">
      <c r="A1918" s="41"/>
      <c r="B1918" s="2"/>
      <c r="E1918" s="279"/>
      <c r="F1918" s="280"/>
      <c r="G1918" s="45"/>
      <c r="H1918" s="45"/>
      <c r="I1918" s="278"/>
      <c r="J1918" s="45"/>
      <c r="K1918" s="66"/>
      <c r="L1918" s="66"/>
    </row>
    <row r="1919" spans="1:12" x14ac:dyDescent="0.2">
      <c r="A1919" s="41"/>
      <c r="B1919" s="2"/>
      <c r="E1919" s="279"/>
      <c r="F1919" s="280"/>
      <c r="G1919" s="45"/>
      <c r="H1919" s="45"/>
      <c r="I1919" s="278"/>
      <c r="J1919" s="45"/>
      <c r="K1919" s="66"/>
      <c r="L1919" s="66"/>
    </row>
    <row r="1920" spans="1:12" x14ac:dyDescent="0.2">
      <c r="A1920" s="41"/>
      <c r="B1920" s="2"/>
      <c r="E1920" s="279"/>
      <c r="F1920" s="280"/>
      <c r="G1920" s="45"/>
      <c r="H1920" s="45"/>
      <c r="I1920" s="278"/>
      <c r="J1920" s="45"/>
      <c r="K1920" s="66"/>
      <c r="L1920" s="66"/>
    </row>
    <row r="1921" spans="1:12" x14ac:dyDescent="0.2">
      <c r="A1921" s="41"/>
      <c r="B1921" s="2"/>
      <c r="E1921" s="279"/>
      <c r="F1921" s="280"/>
      <c r="G1921" s="45"/>
      <c r="H1921" s="45"/>
      <c r="I1921" s="278"/>
      <c r="J1921" s="45"/>
      <c r="K1921" s="66"/>
      <c r="L1921" s="66"/>
    </row>
    <row r="1922" spans="1:12" x14ac:dyDescent="0.2">
      <c r="A1922" s="41"/>
      <c r="B1922" s="2"/>
      <c r="E1922" s="279"/>
      <c r="F1922" s="280"/>
      <c r="G1922" s="45"/>
      <c r="H1922" s="45"/>
      <c r="I1922" s="278"/>
      <c r="J1922" s="45"/>
      <c r="K1922" s="66"/>
      <c r="L1922" s="66"/>
    </row>
    <row r="1923" spans="1:12" x14ac:dyDescent="0.2">
      <c r="A1923" s="41"/>
      <c r="B1923" s="2"/>
      <c r="E1923" s="279"/>
      <c r="F1923" s="280"/>
      <c r="G1923" s="45"/>
      <c r="H1923" s="45"/>
      <c r="I1923" s="278"/>
      <c r="J1923" s="45"/>
      <c r="K1923" s="66"/>
      <c r="L1923" s="66"/>
    </row>
    <row r="1924" spans="1:12" x14ac:dyDescent="0.2">
      <c r="A1924" s="41"/>
      <c r="B1924" s="2"/>
      <c r="E1924" s="279"/>
      <c r="F1924" s="280"/>
      <c r="G1924" s="45"/>
      <c r="H1924" s="45"/>
      <c r="I1924" s="278"/>
      <c r="J1924" s="45"/>
      <c r="K1924" s="66"/>
      <c r="L1924" s="66"/>
    </row>
    <row r="1925" spans="1:12" x14ac:dyDescent="0.2">
      <c r="A1925" s="41"/>
      <c r="B1925" s="2"/>
      <c r="E1925" s="279"/>
      <c r="F1925" s="280"/>
      <c r="G1925" s="45"/>
      <c r="H1925" s="45"/>
      <c r="I1925" s="278"/>
      <c r="J1925" s="45"/>
      <c r="K1925" s="66"/>
      <c r="L1925" s="66"/>
    </row>
    <row r="1926" spans="1:12" x14ac:dyDescent="0.2">
      <c r="A1926" s="41"/>
      <c r="B1926" s="2"/>
      <c r="E1926" s="279"/>
      <c r="F1926" s="280"/>
      <c r="G1926" s="45"/>
      <c r="H1926" s="45"/>
      <c r="I1926" s="278"/>
      <c r="J1926" s="45"/>
      <c r="K1926" s="66"/>
      <c r="L1926" s="66"/>
    </row>
    <row r="1927" spans="1:12" x14ac:dyDescent="0.2">
      <c r="A1927" s="41"/>
      <c r="B1927" s="2"/>
      <c r="E1927" s="279"/>
      <c r="F1927" s="280"/>
      <c r="G1927" s="45"/>
      <c r="H1927" s="45"/>
      <c r="I1927" s="278"/>
      <c r="J1927" s="45"/>
      <c r="K1927" s="66"/>
      <c r="L1927" s="66"/>
    </row>
    <row r="1928" spans="1:12" x14ac:dyDescent="0.2">
      <c r="A1928" s="41"/>
      <c r="B1928" s="2"/>
      <c r="E1928" s="279"/>
      <c r="F1928" s="280"/>
      <c r="G1928" s="45"/>
      <c r="H1928" s="45"/>
      <c r="I1928" s="278"/>
      <c r="J1928" s="45"/>
      <c r="K1928" s="66"/>
      <c r="L1928" s="66"/>
    </row>
    <row r="1929" spans="1:12" x14ac:dyDescent="0.2">
      <c r="A1929" s="41"/>
      <c r="B1929" s="2"/>
      <c r="E1929" s="279"/>
      <c r="F1929" s="280"/>
      <c r="G1929" s="45"/>
      <c r="H1929" s="45"/>
      <c r="I1929" s="278"/>
      <c r="J1929" s="45"/>
      <c r="K1929" s="66"/>
      <c r="L1929" s="66"/>
    </row>
    <row r="1930" spans="1:12" x14ac:dyDescent="0.2">
      <c r="A1930" s="41"/>
      <c r="B1930" s="2"/>
      <c r="E1930" s="279"/>
      <c r="F1930" s="280"/>
      <c r="G1930" s="45"/>
      <c r="H1930" s="45"/>
      <c r="I1930" s="278"/>
      <c r="J1930" s="45"/>
      <c r="K1930" s="66"/>
      <c r="L1930" s="66"/>
    </row>
    <row r="1931" spans="1:12" x14ac:dyDescent="0.2">
      <c r="A1931" s="41"/>
      <c r="B1931" s="2"/>
      <c r="E1931" s="279"/>
      <c r="F1931" s="280"/>
      <c r="G1931" s="45"/>
      <c r="H1931" s="45"/>
      <c r="I1931" s="278"/>
      <c r="J1931" s="45"/>
      <c r="K1931" s="66"/>
      <c r="L1931" s="66"/>
    </row>
    <row r="1932" spans="1:12" x14ac:dyDescent="0.2">
      <c r="A1932" s="41"/>
      <c r="B1932" s="2"/>
      <c r="E1932" s="279"/>
      <c r="F1932" s="280"/>
      <c r="G1932" s="45"/>
      <c r="H1932" s="45"/>
      <c r="I1932" s="278"/>
      <c r="J1932" s="45"/>
      <c r="K1932" s="66"/>
      <c r="L1932" s="66"/>
    </row>
    <row r="1933" spans="1:12" x14ac:dyDescent="0.2">
      <c r="A1933" s="41"/>
      <c r="B1933" s="2"/>
      <c r="E1933" s="279"/>
      <c r="F1933" s="280"/>
      <c r="G1933" s="45"/>
      <c r="H1933" s="45"/>
      <c r="I1933" s="278"/>
      <c r="J1933" s="45"/>
      <c r="K1933" s="66"/>
      <c r="L1933" s="66"/>
    </row>
    <row r="1934" spans="1:12" x14ac:dyDescent="0.2">
      <c r="A1934" s="41"/>
      <c r="B1934" s="2"/>
      <c r="E1934" s="279"/>
      <c r="F1934" s="280"/>
      <c r="G1934" s="45"/>
      <c r="H1934" s="45"/>
      <c r="I1934" s="278"/>
      <c r="J1934" s="45"/>
      <c r="K1934" s="66"/>
      <c r="L1934" s="66"/>
    </row>
    <row r="1935" spans="1:12" x14ac:dyDescent="0.2">
      <c r="A1935" s="41"/>
      <c r="B1935" s="2"/>
      <c r="E1935" s="279"/>
      <c r="F1935" s="280"/>
      <c r="G1935" s="45"/>
      <c r="H1935" s="45"/>
      <c r="I1935" s="278"/>
      <c r="J1935" s="45"/>
      <c r="K1935" s="66"/>
      <c r="L1935" s="66"/>
    </row>
    <row r="1936" spans="1:12" x14ac:dyDescent="0.2">
      <c r="A1936" s="41"/>
      <c r="B1936" s="2"/>
      <c r="E1936" s="279"/>
      <c r="F1936" s="280"/>
      <c r="G1936" s="45"/>
      <c r="H1936" s="45"/>
      <c r="I1936" s="278"/>
      <c r="J1936" s="45"/>
      <c r="K1936" s="66"/>
      <c r="L1936" s="66"/>
    </row>
    <row r="1937" spans="1:12" x14ac:dyDescent="0.2">
      <c r="A1937" s="41"/>
      <c r="B1937" s="2"/>
      <c r="E1937" s="279"/>
      <c r="F1937" s="280"/>
      <c r="G1937" s="45"/>
      <c r="H1937" s="45"/>
      <c r="I1937" s="278"/>
      <c r="J1937" s="45"/>
      <c r="K1937" s="66"/>
      <c r="L1937" s="66"/>
    </row>
    <row r="1938" spans="1:12" x14ac:dyDescent="0.2">
      <c r="A1938" s="41"/>
      <c r="B1938" s="2"/>
      <c r="E1938" s="279"/>
      <c r="F1938" s="280"/>
      <c r="G1938" s="45"/>
      <c r="H1938" s="45"/>
      <c r="I1938" s="278"/>
      <c r="J1938" s="45"/>
      <c r="K1938" s="66"/>
      <c r="L1938" s="66"/>
    </row>
    <row r="1939" spans="1:12" x14ac:dyDescent="0.2">
      <c r="A1939" s="41"/>
      <c r="B1939" s="2"/>
      <c r="E1939" s="279"/>
      <c r="F1939" s="280"/>
      <c r="G1939" s="45"/>
      <c r="H1939" s="45"/>
      <c r="I1939" s="278"/>
      <c r="J1939" s="45"/>
      <c r="K1939" s="66"/>
      <c r="L1939" s="66"/>
    </row>
    <row r="1940" spans="1:12" x14ac:dyDescent="0.2">
      <c r="A1940" s="41"/>
      <c r="B1940" s="2"/>
      <c r="E1940" s="279"/>
      <c r="F1940" s="280"/>
      <c r="G1940" s="45"/>
      <c r="H1940" s="45"/>
      <c r="I1940" s="278"/>
      <c r="J1940" s="45"/>
      <c r="K1940" s="66"/>
      <c r="L1940" s="66"/>
    </row>
    <row r="1941" spans="1:12" x14ac:dyDescent="0.2">
      <c r="A1941" s="41"/>
      <c r="B1941" s="2"/>
      <c r="E1941" s="279"/>
      <c r="F1941" s="280"/>
      <c r="G1941" s="45"/>
      <c r="H1941" s="45"/>
      <c r="I1941" s="278"/>
      <c r="J1941" s="45"/>
      <c r="K1941" s="66"/>
      <c r="L1941" s="66"/>
    </row>
    <row r="1942" spans="1:12" x14ac:dyDescent="0.2">
      <c r="A1942" s="41"/>
      <c r="B1942" s="2"/>
      <c r="E1942" s="279"/>
      <c r="F1942" s="280"/>
      <c r="G1942" s="45"/>
      <c r="H1942" s="45"/>
      <c r="I1942" s="278"/>
      <c r="J1942" s="45"/>
      <c r="K1942" s="66"/>
      <c r="L1942" s="66"/>
    </row>
    <row r="1943" spans="1:12" x14ac:dyDescent="0.2">
      <c r="A1943" s="41"/>
      <c r="B1943" s="2"/>
      <c r="E1943" s="279"/>
      <c r="F1943" s="280"/>
      <c r="G1943" s="45"/>
      <c r="H1943" s="45"/>
      <c r="I1943" s="278"/>
      <c r="J1943" s="45"/>
      <c r="K1943" s="66"/>
      <c r="L1943" s="66"/>
    </row>
    <row r="1944" spans="1:12" x14ac:dyDescent="0.2">
      <c r="A1944" s="41"/>
      <c r="B1944" s="2"/>
      <c r="E1944" s="279"/>
      <c r="F1944" s="280"/>
      <c r="G1944" s="45"/>
      <c r="H1944" s="45"/>
      <c r="I1944" s="278"/>
      <c r="J1944" s="45"/>
      <c r="K1944" s="66"/>
      <c r="L1944" s="66"/>
    </row>
    <row r="1945" spans="1:12" x14ac:dyDescent="0.2">
      <c r="A1945" s="41"/>
      <c r="B1945" s="2"/>
      <c r="E1945" s="279"/>
      <c r="F1945" s="280"/>
      <c r="G1945" s="45"/>
      <c r="H1945" s="45"/>
      <c r="I1945" s="278"/>
      <c r="J1945" s="45"/>
      <c r="K1945" s="66"/>
      <c r="L1945" s="66"/>
    </row>
    <row r="1946" spans="1:12" x14ac:dyDescent="0.2">
      <c r="A1946" s="41"/>
      <c r="B1946" s="2"/>
      <c r="E1946" s="279"/>
      <c r="F1946" s="280"/>
      <c r="G1946" s="45"/>
      <c r="H1946" s="45"/>
      <c r="I1946" s="278"/>
      <c r="J1946" s="45"/>
      <c r="K1946" s="66"/>
      <c r="L1946" s="66"/>
    </row>
    <row r="1947" spans="1:12" x14ac:dyDescent="0.2">
      <c r="A1947" s="41"/>
      <c r="B1947" s="2"/>
      <c r="E1947" s="279"/>
      <c r="F1947" s="280"/>
      <c r="G1947" s="45"/>
      <c r="H1947" s="45"/>
      <c r="I1947" s="278"/>
      <c r="J1947" s="45"/>
      <c r="K1947" s="66"/>
      <c r="L1947" s="66"/>
    </row>
    <row r="1948" spans="1:12" x14ac:dyDescent="0.2">
      <c r="A1948" s="41"/>
      <c r="B1948" s="2"/>
      <c r="E1948" s="279"/>
      <c r="F1948" s="280"/>
      <c r="G1948" s="45"/>
      <c r="H1948" s="45"/>
      <c r="I1948" s="278"/>
      <c r="J1948" s="45"/>
      <c r="K1948" s="66"/>
      <c r="L1948" s="66"/>
    </row>
    <row r="1949" spans="1:12" x14ac:dyDescent="0.2">
      <c r="A1949" s="41"/>
      <c r="B1949" s="2"/>
      <c r="E1949" s="279"/>
      <c r="F1949" s="280"/>
      <c r="G1949" s="45"/>
      <c r="H1949" s="45"/>
      <c r="I1949" s="278"/>
      <c r="J1949" s="45"/>
      <c r="K1949" s="66"/>
      <c r="L1949" s="66"/>
    </row>
    <row r="1950" spans="1:12" x14ac:dyDescent="0.2">
      <c r="A1950" s="41"/>
      <c r="B1950" s="2"/>
      <c r="E1950" s="279"/>
      <c r="F1950" s="280"/>
      <c r="G1950" s="45"/>
      <c r="H1950" s="45"/>
      <c r="I1950" s="278"/>
      <c r="J1950" s="45"/>
      <c r="K1950" s="66"/>
      <c r="L1950" s="66"/>
    </row>
    <row r="1951" spans="1:12" x14ac:dyDescent="0.2">
      <c r="A1951" s="41"/>
      <c r="B1951" s="2"/>
      <c r="E1951" s="279"/>
      <c r="F1951" s="280"/>
      <c r="G1951" s="45"/>
      <c r="H1951" s="45"/>
      <c r="I1951" s="278"/>
      <c r="J1951" s="45"/>
      <c r="K1951" s="66"/>
      <c r="L1951" s="66"/>
    </row>
    <row r="1952" spans="1:12" x14ac:dyDescent="0.2">
      <c r="A1952" s="41"/>
      <c r="B1952" s="2"/>
      <c r="E1952" s="279"/>
      <c r="F1952" s="280"/>
      <c r="G1952" s="45"/>
      <c r="H1952" s="45"/>
      <c r="I1952" s="278"/>
      <c r="J1952" s="45"/>
      <c r="K1952" s="66"/>
      <c r="L1952" s="66"/>
    </row>
    <row r="1953" spans="1:9" x14ac:dyDescent="0.2">
      <c r="A1953" s="41"/>
      <c r="B1953" s="2"/>
      <c r="E1953" s="279"/>
      <c r="F1953" s="280"/>
      <c r="G1953" s="45"/>
      <c r="H1953" s="45"/>
      <c r="I1953" s="278"/>
    </row>
  </sheetData>
  <sheetProtection algorithmName="SHA-512" hashValue="bj7W2oeqK+PwXxT1P1KAtr+jQUj8MIj9G+Hreb6FZSizF5IY1OkOd2zkK8aS7j9CMZU5DUhlPKUh2GkkCSsI5A==" saltValue="KJ/XZ2FvT2jn/N7k3X4oIw==" spinCount="100000" sheet="1" objects="1" scenarios="1"/>
  <protectedRanges>
    <protectedRange sqref="G17:G18 H121:H123 G167:G168 H135:H136 H37:H44 H48:H50 H28:H33 E64:E66 G64:G66 D75:E80 G75:G80 D89:E89 G89 H90:H95 H101:H105 H109:H111 G120 F150:G157 H60 G59 E59 H172:H173 C146:C149 E146:E149 E120 H127:H130" name="Bereich1"/>
    <protectedRange sqref="H131" name="Bereich1_2"/>
    <protectedRange sqref="H96" name="Bereich1_1"/>
  </protectedRanges>
  <mergeCells count="102">
    <mergeCell ref="A4:L4"/>
    <mergeCell ref="A6:L6"/>
    <mergeCell ref="B7:I7"/>
    <mergeCell ref="A8:L8"/>
    <mergeCell ref="B10:L10"/>
    <mergeCell ref="A12:G12"/>
    <mergeCell ref="A19:F19"/>
    <mergeCell ref="K22:L22"/>
    <mergeCell ref="B23:D23"/>
    <mergeCell ref="B27:I27"/>
    <mergeCell ref="B28:D28"/>
    <mergeCell ref="B29:D29"/>
    <mergeCell ref="A13:C13"/>
    <mergeCell ref="A14:C14"/>
    <mergeCell ref="A15:F15"/>
    <mergeCell ref="A16:G16"/>
    <mergeCell ref="A17:C17"/>
    <mergeCell ref="A18:C18"/>
    <mergeCell ref="B37:D37"/>
    <mergeCell ref="B38:D38"/>
    <mergeCell ref="B39:D39"/>
    <mergeCell ref="B40:D40"/>
    <mergeCell ref="B41:D41"/>
    <mergeCell ref="B42:D42"/>
    <mergeCell ref="B30:D30"/>
    <mergeCell ref="B31:D31"/>
    <mergeCell ref="B32:D32"/>
    <mergeCell ref="B33:D33"/>
    <mergeCell ref="B34:G34"/>
    <mergeCell ref="B36:I36"/>
    <mergeCell ref="B50:D50"/>
    <mergeCell ref="B51:G51"/>
    <mergeCell ref="K53:L53"/>
    <mergeCell ref="B54:D54"/>
    <mergeCell ref="B58:I58"/>
    <mergeCell ref="B61:G61"/>
    <mergeCell ref="B43:D43"/>
    <mergeCell ref="B44:D44"/>
    <mergeCell ref="B45:G45"/>
    <mergeCell ref="B47:I47"/>
    <mergeCell ref="B48:D48"/>
    <mergeCell ref="B49:D49"/>
    <mergeCell ref="C74:G74"/>
    <mergeCell ref="B81:G81"/>
    <mergeCell ref="K83:L83"/>
    <mergeCell ref="B84:D84"/>
    <mergeCell ref="B88:I88"/>
    <mergeCell ref="B90:D90"/>
    <mergeCell ref="B63:I63"/>
    <mergeCell ref="B64:D64"/>
    <mergeCell ref="B65:D65"/>
    <mergeCell ref="B66:D66"/>
    <mergeCell ref="B67:G67"/>
    <mergeCell ref="B73:I73"/>
    <mergeCell ref="B99:I99"/>
    <mergeCell ref="B100:D100"/>
    <mergeCell ref="E100:G100"/>
    <mergeCell ref="B101:D101"/>
    <mergeCell ref="B102:D102"/>
    <mergeCell ref="B103:D103"/>
    <mergeCell ref="B91:D91"/>
    <mergeCell ref="B92:D92"/>
    <mergeCell ref="B93:D93"/>
    <mergeCell ref="B94:D94"/>
    <mergeCell ref="B95:D95"/>
    <mergeCell ref="B97:G97"/>
    <mergeCell ref="B111:D111"/>
    <mergeCell ref="B112:G112"/>
    <mergeCell ref="K114:L114"/>
    <mergeCell ref="B115:D115"/>
    <mergeCell ref="B119:I119"/>
    <mergeCell ref="B120:D120"/>
    <mergeCell ref="B104:D104"/>
    <mergeCell ref="B105:D105"/>
    <mergeCell ref="B106:G106"/>
    <mergeCell ref="B108:I108"/>
    <mergeCell ref="B109:D109"/>
    <mergeCell ref="B110:D110"/>
    <mergeCell ref="B130:D130"/>
    <mergeCell ref="B132:G132"/>
    <mergeCell ref="B136:D136"/>
    <mergeCell ref="B140:G140"/>
    <mergeCell ref="K142:L142"/>
    <mergeCell ref="A145:I145"/>
    <mergeCell ref="B121:D121"/>
    <mergeCell ref="B122:D122"/>
    <mergeCell ref="B123:D123"/>
    <mergeCell ref="B124:G124"/>
    <mergeCell ref="B126:I126"/>
    <mergeCell ref="B127:D127"/>
    <mergeCell ref="B174:G174"/>
    <mergeCell ref="B176:G176"/>
    <mergeCell ref="A178:H178"/>
    <mergeCell ref="A158:E158"/>
    <mergeCell ref="B160:G160"/>
    <mergeCell ref="B162:D162"/>
    <mergeCell ref="B166:I166"/>
    <mergeCell ref="M166:N173"/>
    <mergeCell ref="B167:D167"/>
    <mergeCell ref="B169:G169"/>
    <mergeCell ref="B171:I171"/>
    <mergeCell ref="B172:G172"/>
  </mergeCells>
  <conditionalFormatting sqref="H28:H33">
    <cfRule type="cellIs" dxfId="67" priority="11" stopIfTrue="1" operator="equal">
      <formula>""""""</formula>
    </cfRule>
    <cfRule type="cellIs" dxfId="66" priority="12" stopIfTrue="1" operator="notEqual">
      <formula>""""""</formula>
    </cfRule>
  </conditionalFormatting>
  <conditionalFormatting sqref="E76:E78 E80">
    <cfRule type="cellIs" dxfId="65" priority="9" stopIfTrue="1" operator="equal">
      <formula>0</formula>
    </cfRule>
    <cfRule type="cellIs" dxfId="64" priority="10" stopIfTrue="1" operator="notEqual">
      <formula>0</formula>
    </cfRule>
  </conditionalFormatting>
  <conditionalFormatting sqref="H120">
    <cfRule type="cellIs" dxfId="63" priority="5" stopIfTrue="1" operator="equal">
      <formula>""""""</formula>
    </cfRule>
    <cfRule type="cellIs" dxfId="62" priority="6" stopIfTrue="1" operator="notEqual">
      <formula>""""""</formula>
    </cfRule>
  </conditionalFormatting>
  <conditionalFormatting sqref="H37:H44">
    <cfRule type="cellIs" dxfId="61" priority="3" stopIfTrue="1" operator="equal">
      <formula>""""""</formula>
    </cfRule>
    <cfRule type="cellIs" dxfId="60" priority="4" stopIfTrue="1" operator="notEqual">
      <formula>""""""</formula>
    </cfRule>
  </conditionalFormatting>
  <conditionalFormatting sqref="E79">
    <cfRule type="cellIs" dxfId="59" priority="1" stopIfTrue="1" operator="equal">
      <formula>0</formula>
    </cfRule>
    <cfRule type="cellIs" dxfId="58" priority="2" stopIfTrue="1" operator="notEqual">
      <formula>0</formula>
    </cfRule>
  </conditionalFormatting>
  <printOptions horizontalCentered="1"/>
  <pageMargins left="0.78740157480314965" right="0.78740157480314965" top="0.78740157480314965" bottom="0.78740157480314965" header="0.31496062992125984" footer="0.47244094488188981"/>
  <pageSetup paperSize="9" scale="85" fitToHeight="0" orientation="portrait" r:id="rId1"/>
  <headerFooter alignWithMargins="0">
    <oddHeader>&amp;L&amp;S&amp;K0070C0Nordthüringennetz&amp;S Südthüringen-Unterfranken-Netz (SUN) Los B &amp;YBI_07&amp;C
&amp;R Kalkulationsschema</oddHeader>
    <oddFooter>&amp;L&amp;9&amp;KFF0000&amp;F-&amp;A&amp;RSeite &amp;P von &amp;N</oddFooter>
  </headerFooter>
  <rowBreaks count="1" manualBreakCount="1">
    <brk id="53" max="11"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32</vt:i4>
      </vt:variant>
      <vt:variant>
        <vt:lpstr>Benannte Bereiche</vt:lpstr>
      </vt:variant>
      <vt:variant>
        <vt:i4>48</vt:i4>
      </vt:variant>
    </vt:vector>
  </HeadingPairs>
  <TitlesOfParts>
    <vt:vector size="80" baseType="lpstr">
      <vt:lpstr>Deckblatt</vt:lpstr>
      <vt:lpstr>Übersicht</vt:lpstr>
      <vt:lpstr>0a Vorlaufkosten Los B</vt:lpstr>
      <vt:lpstr>0b Vorlaufkosten O2</vt:lpstr>
      <vt:lpstr>0c Vorlaufkosten O3</vt:lpstr>
      <vt:lpstr>1a Kostenrechnung Los B </vt:lpstr>
      <vt:lpstr>1b Kostenrechnung O2</vt:lpstr>
      <vt:lpstr>1c Kostenrechnung O3</vt:lpstr>
      <vt:lpstr>1d Kostenrechnung VO 2037</vt:lpstr>
      <vt:lpstr>1e Kostenrechnung VO 2038</vt:lpstr>
      <vt:lpstr>1f Kostenrechnung O2 VO 2037</vt:lpstr>
      <vt:lpstr>1g Kostenrechnung O2 VO 2038</vt:lpstr>
      <vt:lpstr>1h Kostenrechnung O3 VO 2037</vt:lpstr>
      <vt:lpstr>1i Kostenrechnung O3 VO 2038</vt:lpstr>
      <vt:lpstr>2a Fahrzeuge Los B</vt:lpstr>
      <vt:lpstr>2b Fahrzeuge O2</vt:lpstr>
      <vt:lpstr>2c Fahrzeuge O3</vt:lpstr>
      <vt:lpstr>3 zusätzliche Personale</vt:lpstr>
      <vt:lpstr>4 Vertrieb</vt:lpstr>
      <vt:lpstr>5 Mehrqualität</vt:lpstr>
      <vt:lpstr>6a effektivePreisgleitung LosB </vt:lpstr>
      <vt:lpstr>6b effektivePreisgleitung O2</vt:lpstr>
      <vt:lpstr>6c effektivePreisgleitung O3</vt:lpstr>
      <vt:lpstr>6d effektivePreisgleitungVO2037</vt:lpstr>
      <vt:lpstr>6e effektivePreisgleitungVO2038</vt:lpstr>
      <vt:lpstr>6f effektivePreisgleitungO2VO37</vt:lpstr>
      <vt:lpstr>6g effektivePreisgleitungO2VO38</vt:lpstr>
      <vt:lpstr>6h effektivePreisgleitungO3VO37</vt:lpstr>
      <vt:lpstr>6i effektivePreisgleitungO3VO38</vt:lpstr>
      <vt:lpstr>7 Wertung</vt:lpstr>
      <vt:lpstr>8 Bestätigung</vt:lpstr>
      <vt:lpstr>Backup</vt:lpstr>
      <vt:lpstr>'0a Vorlaufkosten Los B'!Druckbereich</vt:lpstr>
      <vt:lpstr>'0b Vorlaufkosten O2'!Druckbereich</vt:lpstr>
      <vt:lpstr>'0c Vorlaufkosten O3'!Druckbereich</vt:lpstr>
      <vt:lpstr>'1a Kostenrechnung Los B '!Druckbereich</vt:lpstr>
      <vt:lpstr>'1b Kostenrechnung O2'!Druckbereich</vt:lpstr>
      <vt:lpstr>'1c Kostenrechnung O3'!Druckbereich</vt:lpstr>
      <vt:lpstr>'1d Kostenrechnung VO 2037'!Druckbereich</vt:lpstr>
      <vt:lpstr>'1e Kostenrechnung VO 2038'!Druckbereich</vt:lpstr>
      <vt:lpstr>'1f Kostenrechnung O2 VO 2037'!Druckbereich</vt:lpstr>
      <vt:lpstr>'1g Kostenrechnung O2 VO 2038'!Druckbereich</vt:lpstr>
      <vt:lpstr>'1h Kostenrechnung O3 VO 2037'!Druckbereich</vt:lpstr>
      <vt:lpstr>'1i Kostenrechnung O3 VO 2038'!Druckbereich</vt:lpstr>
      <vt:lpstr>'3 zusätzliche Personale'!Druckbereich</vt:lpstr>
      <vt:lpstr>'4 Vertrieb'!Druckbereich</vt:lpstr>
      <vt:lpstr>'5 Mehrqualität'!Druckbereich</vt:lpstr>
      <vt:lpstr>'6a effektivePreisgleitung LosB '!Druckbereich</vt:lpstr>
      <vt:lpstr>'6b effektivePreisgleitung O2'!Druckbereich</vt:lpstr>
      <vt:lpstr>'6c effektivePreisgleitung O3'!Druckbereich</vt:lpstr>
      <vt:lpstr>'6d effektivePreisgleitungVO2037'!Druckbereich</vt:lpstr>
      <vt:lpstr>'6e effektivePreisgleitungVO2038'!Druckbereich</vt:lpstr>
      <vt:lpstr>'6f effektivePreisgleitungO2VO37'!Druckbereich</vt:lpstr>
      <vt:lpstr>'6g effektivePreisgleitungO2VO38'!Druckbereich</vt:lpstr>
      <vt:lpstr>'6h effektivePreisgleitungO3VO37'!Druckbereich</vt:lpstr>
      <vt:lpstr>'6i effektivePreisgleitungO3VO38'!Druckbereich</vt:lpstr>
      <vt:lpstr>'7 Wertung'!Druckbereich</vt:lpstr>
      <vt:lpstr>'8 Bestätigung'!Druckbereich</vt:lpstr>
      <vt:lpstr>Übersicht!Druckbereich</vt:lpstr>
      <vt:lpstr>'1a Kostenrechnung Los B '!Drucktitel</vt:lpstr>
      <vt:lpstr>'1b Kostenrechnung O2'!Drucktitel</vt:lpstr>
      <vt:lpstr>'1c Kostenrechnung O3'!Drucktitel</vt:lpstr>
      <vt:lpstr>'1d Kostenrechnung VO 2037'!Drucktitel</vt:lpstr>
      <vt:lpstr>'1e Kostenrechnung VO 2038'!Drucktitel</vt:lpstr>
      <vt:lpstr>'1f Kostenrechnung O2 VO 2037'!Drucktitel</vt:lpstr>
      <vt:lpstr>'1g Kostenrechnung O2 VO 2038'!Drucktitel</vt:lpstr>
      <vt:lpstr>'1h Kostenrechnung O3 VO 2037'!Drucktitel</vt:lpstr>
      <vt:lpstr>'1i Kostenrechnung O3 VO 2038'!Drucktitel</vt:lpstr>
      <vt:lpstr>'2a Fahrzeuge Los B'!Drucktitel</vt:lpstr>
      <vt:lpstr>'2b Fahrzeuge O2'!Drucktitel</vt:lpstr>
      <vt:lpstr>'2c Fahrzeuge O3'!Drucktitel</vt:lpstr>
      <vt:lpstr>'1b Kostenrechnung O2'!FplkmBS1</vt:lpstr>
      <vt:lpstr>'1c Kostenrechnung O3'!FplkmBS1</vt:lpstr>
      <vt:lpstr>'1d Kostenrechnung VO 2037'!FplkmBS1</vt:lpstr>
      <vt:lpstr>'1e Kostenrechnung VO 2038'!FplkmBS1</vt:lpstr>
      <vt:lpstr>'1f Kostenrechnung O2 VO 2037'!FplkmBS1</vt:lpstr>
      <vt:lpstr>'1g Kostenrechnung O2 VO 2038'!FplkmBS1</vt:lpstr>
      <vt:lpstr>'1h Kostenrechnung O3 VO 2037'!FplkmBS1</vt:lpstr>
      <vt:lpstr>'1i Kostenrechnung O3 VO 2038'!FplkmBS1</vt:lpstr>
      <vt:lpstr>FplkmBS1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Bischleb, Cornelia</dc:creator>
  <cp:lastModifiedBy>TLBV Hoffmann, Isabel</cp:lastModifiedBy>
  <cp:lastPrinted>2022-04-27T14:40:40Z</cp:lastPrinted>
  <dcterms:created xsi:type="dcterms:W3CDTF">2001-08-23T14:13:07Z</dcterms:created>
  <dcterms:modified xsi:type="dcterms:W3CDTF">2026-09-01T09:35:24Z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S_LastSave">
    <vt:lpwstr>12/3/2007 1:33:12 PM</vt:lpwstr>
  </property>
  <property fmtid="{D5CDD505-2E9C-101B-9397-08002B2CF9AE}" pid="3" name="OS_LastSaveUser">
    <vt:lpwstr>ANDREASLIEBIG</vt:lpwstr>
  </property>
  <property fmtid="{D5CDD505-2E9C-101B-9397-08002B2CF9AE}" pid="4" name="OS_LastDocumentSaved">
    <vt:bool>true</vt:bool>
  </property>
</Properties>
</file>