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IUD\BwDLZHusum\Beschaffung\06 Vergaben\Chronologisch nach Jahren\2026\PD374 - Entsorgung von Speise und Küchenabfällen von Speiseölen und Fetten\3. Ausschreibung\"/>
    </mc:Choice>
  </mc:AlternateContent>
  <xr:revisionPtr revIDLastSave="0" documentId="13_ncr:1_{F9D90C2E-68E5-46F0-88D6-BE17600665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ise- und Küchenabfälle" sheetId="1" r:id="rId1"/>
    <sheet name="Speiseöle und -fet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  <c r="G2" i="2"/>
  <c r="G7" i="1"/>
  <c r="G8" i="1"/>
  <c r="G11" i="1"/>
  <c r="G12" i="1"/>
  <c r="G10" i="1"/>
  <c r="G3" i="1"/>
  <c r="G4" i="1"/>
  <c r="G5" i="1"/>
  <c r="G6" i="1"/>
  <c r="G2" i="1"/>
  <c r="G4" i="2" l="1"/>
  <c r="G5" i="2" s="1"/>
  <c r="G6" i="2" s="1"/>
  <c r="G13" i="1"/>
  <c r="G14" i="1" l="1"/>
  <c r="G15" i="1"/>
</calcChain>
</file>

<file path=xl/sharedStrings.xml><?xml version="1.0" encoding="utf-8"?>
<sst xmlns="http://schemas.openxmlformats.org/spreadsheetml/2006/main" count="41" uniqueCount="30">
  <si>
    <t>120 l</t>
  </si>
  <si>
    <t xml:space="preserve">120 l </t>
  </si>
  <si>
    <t>Behälter-
größe</t>
  </si>
  <si>
    <t>Abholstelle</t>
  </si>
  <si>
    <t>Schule für Strategische Aufklärung der Bundeswehr
Geb. 44, Betreuungsgebäude (Heimbetrieb)
Mürwiker Str. 203
24944 Flensburg</t>
  </si>
  <si>
    <t>240 l</t>
  </si>
  <si>
    <t>Nr.</t>
  </si>
  <si>
    <t>Glücksburg-Meierwik-Kaserne
Geb. 13, Lieferanteneingang (GHG)
Uferstr.
24960 Glücksburg</t>
  </si>
  <si>
    <t>Offizierheim Mürwik
Lieferanteneingang
Swinemünder Str. 9
24944 Flensburg</t>
  </si>
  <si>
    <t>Glücksburg-Meierwik-Kaserne
Geb. 28 (Speisenausgabestelle)
Uferstr.
24960 Glücksburg</t>
  </si>
  <si>
    <t>Marineschule Mürwik
Geb. 1, Warenanlieferung bei Nordhof
(Küche mit Nassmüllentsorgungsanlage)
Kelmstr. 14
24944 Flensburg</t>
  </si>
  <si>
    <t>Schule für Strategische Aufklärung der Bundeswehr
Geb. 44, Rückseite
(Küche mit Nassmüllentsorgungsanlage)
Mürwiker Str. 203
24944 Flensburg</t>
  </si>
  <si>
    <t>zu
erwartende Leerungen
pro Jahr</t>
  </si>
  <si>
    <t>geschätzte 
Leerungen 
Vertragslaufzeit
(4 Jahre)</t>
  </si>
  <si>
    <t>90 l 
bis 
150 l</t>
  </si>
  <si>
    <t xml:space="preserve">Entsorgungs-kosten 
je Leerung 
Behälter 
</t>
  </si>
  <si>
    <t xml:space="preserve">geschätzte 
Entsorgungskosten  
in Vertragslaufzeit
(4 Jahre) </t>
  </si>
  <si>
    <t xml:space="preserve">Gesamtkosten aus Regel-Leerungen in Vertragslaufzeit </t>
  </si>
  <si>
    <t xml:space="preserve">Preis pro Sonderanfahrt </t>
  </si>
  <si>
    <t>Preis pro Leerungen außerhalb Regelabholung (120 l)</t>
  </si>
  <si>
    <t xml:space="preserve">Preis für eine Leerfahrt </t>
  </si>
  <si>
    <t>Leerfahrten, Sonderanfahrten/-leerung in Vertragslaufzeit (Anzahl geschätzt)</t>
  </si>
  <si>
    <t>Preis/ Vergütung
in Vertragslaufzeit (4 Jahre)</t>
  </si>
  <si>
    <t>geschätzte Leerungen
pro Jahr</t>
  </si>
  <si>
    <t>Preis/ Vergütung gesamt</t>
  </si>
  <si>
    <t>Preis/ Vergütung pro Liter</t>
  </si>
  <si>
    <t>zzgl. 19% Ust.</t>
  </si>
  <si>
    <t>Gesamtkosten netto</t>
  </si>
  <si>
    <t>Gesamtkosten</t>
  </si>
  <si>
    <t>Preis/ Vergütung gesamt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</si>
</sst>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BundesSans Regular"/>
      <family val="2"/>
    </font>
    <font>
      <b/>
      <sz val="11"/>
      <name val="BundesSans Regular"/>
      <family val="2"/>
    </font>
    <font>
      <b/>
      <sz val="11"/>
      <color theme="1"/>
      <name val="BundesSans Regular"/>
      <family val="2"/>
    </font>
    <font>
      <sz val="11"/>
      <name val="BundesSans Regular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1" xfId="2" applyFont="1" applyFill="1" applyBorder="1" applyAlignment="1">
      <alignment horizontal="center" vertical="center" wrapText="1"/>
    </xf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0" fontId="5" fillId="0" borderId="5" xfId="0" applyFont="1" applyFill="1" applyBorder="1" applyAlignment="1">
      <alignment vertical="top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/>
    <xf numFmtId="0" fontId="7" fillId="3" borderId="0" xfId="0" applyFont="1" applyFill="1"/>
    <xf numFmtId="0" fontId="4" fillId="3" borderId="4" xfId="0" applyFont="1" applyFill="1" applyBorder="1" applyAlignment="1">
      <alignment horizontal="right"/>
    </xf>
    <xf numFmtId="164" fontId="4" fillId="3" borderId="1" xfId="0" applyNumberFormat="1" applyFont="1" applyFill="1" applyBorder="1"/>
    <xf numFmtId="164" fontId="6" fillId="0" borderId="1" xfId="0" applyNumberFormat="1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2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/>
    </xf>
    <xf numFmtId="0" fontId="11" fillId="0" borderId="6" xfId="2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/>
    </xf>
    <xf numFmtId="3" fontId="9" fillId="3" borderId="6" xfId="1" applyNumberFormat="1" applyFont="1" applyFill="1" applyBorder="1" applyAlignment="1" applyProtection="1">
      <alignment vertical="center" wrapText="1"/>
      <protection locked="0"/>
    </xf>
    <xf numFmtId="0" fontId="10" fillId="3" borderId="6" xfId="0" applyFont="1" applyFill="1" applyBorder="1" applyAlignment="1">
      <alignment vertical="center" wrapText="1"/>
    </xf>
    <xf numFmtId="164" fontId="10" fillId="3" borderId="1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center"/>
    </xf>
    <xf numFmtId="0" fontId="8" fillId="3" borderId="9" xfId="0" applyFont="1" applyFill="1" applyBorder="1"/>
    <xf numFmtId="0" fontId="8" fillId="3" borderId="10" xfId="0" applyFont="1" applyFill="1" applyBorder="1" applyAlignment="1">
      <alignment horizontal="center"/>
    </xf>
    <xf numFmtId="0" fontId="8" fillId="3" borderId="10" xfId="0" applyFont="1" applyFill="1" applyBorder="1"/>
    <xf numFmtId="164" fontId="10" fillId="3" borderId="1" xfId="0" applyNumberFormat="1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right"/>
    </xf>
    <xf numFmtId="0" fontId="10" fillId="3" borderId="7" xfId="0" applyFont="1" applyFill="1" applyBorder="1" applyAlignment="1">
      <alignment horizontal="right" vertical="center" wrapText="1"/>
    </xf>
    <xf numFmtId="0" fontId="10" fillId="3" borderId="8" xfId="0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vertical="top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</cellXfs>
  <cellStyles count="3">
    <cellStyle name="_x000d__x000a_JournalTemplate=C:\COMFO\CTALK\JOURSTD.TPL_x000d__x000a_LbStateAddress=3 3 0 251 1 89 2 311_x000d__x000a_LbStateJou" xfId="2" xr:uid="{00000000-0005-0000-0000-000000000000}"/>
    <cellStyle name="Standard" xfId="0" builtinId="0"/>
    <cellStyle name="Standard_WE WBV West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view="pageLayout" topLeftCell="A4" zoomScaleNormal="100" workbookViewId="0">
      <selection activeCell="G13" sqref="G13"/>
    </sheetView>
  </sheetViews>
  <sheetFormatPr baseColWidth="10" defaultRowHeight="15" x14ac:dyDescent="0.25"/>
  <cols>
    <col min="1" max="1" width="6.42578125" style="6" customWidth="1"/>
    <col min="2" max="2" width="51" customWidth="1"/>
    <col min="3" max="3" width="10.42578125" bestFit="1" customWidth="1"/>
    <col min="4" max="4" width="17.28515625" bestFit="1" customWidth="1"/>
    <col min="5" max="5" width="16.7109375" customWidth="1"/>
    <col min="6" max="6" width="20.140625" customWidth="1"/>
    <col min="7" max="7" width="21" bestFit="1" customWidth="1"/>
  </cols>
  <sheetData>
    <row r="1" spans="1:9" ht="75" x14ac:dyDescent="0.25">
      <c r="A1" s="7" t="s">
        <v>6</v>
      </c>
      <c r="B1" s="5" t="s">
        <v>3</v>
      </c>
      <c r="C1" s="1" t="s">
        <v>2</v>
      </c>
      <c r="D1" s="1" t="s">
        <v>12</v>
      </c>
      <c r="E1" s="1" t="s">
        <v>13</v>
      </c>
      <c r="F1" s="1" t="s">
        <v>15</v>
      </c>
      <c r="G1" s="9" t="s">
        <v>16</v>
      </c>
    </row>
    <row r="2" spans="1:9" ht="57" x14ac:dyDescent="0.25">
      <c r="A2" s="4">
        <v>1</v>
      </c>
      <c r="B2" s="2" t="s">
        <v>4</v>
      </c>
      <c r="C2" s="4" t="s">
        <v>5</v>
      </c>
      <c r="D2" s="13">
        <v>50</v>
      </c>
      <c r="E2" s="14">
        <v>200</v>
      </c>
      <c r="F2" s="15"/>
      <c r="G2" s="10">
        <f>E2*F2</f>
        <v>0</v>
      </c>
    </row>
    <row r="3" spans="1:9" ht="57" x14ac:dyDescent="0.25">
      <c r="A3" s="4">
        <v>2</v>
      </c>
      <c r="B3" s="2" t="s">
        <v>8</v>
      </c>
      <c r="C3" s="4" t="s">
        <v>1</v>
      </c>
      <c r="D3" s="13">
        <v>50</v>
      </c>
      <c r="E3" s="14">
        <v>200</v>
      </c>
      <c r="F3" s="15"/>
      <c r="G3" s="10">
        <f t="shared" ref="G3:G7" si="0">E3*F3</f>
        <v>0</v>
      </c>
    </row>
    <row r="4" spans="1:9" ht="57" x14ac:dyDescent="0.25">
      <c r="A4" s="4">
        <v>3</v>
      </c>
      <c r="B4" s="2" t="s">
        <v>7</v>
      </c>
      <c r="C4" s="4" t="s">
        <v>0</v>
      </c>
      <c r="D4" s="13">
        <v>100</v>
      </c>
      <c r="E4" s="14">
        <v>400</v>
      </c>
      <c r="F4" s="15"/>
      <c r="G4" s="10">
        <f t="shared" si="0"/>
        <v>0</v>
      </c>
    </row>
    <row r="5" spans="1:9" ht="57" x14ac:dyDescent="0.25">
      <c r="A5" s="4">
        <v>4</v>
      </c>
      <c r="B5" s="3" t="s">
        <v>9</v>
      </c>
      <c r="C5" s="4" t="s">
        <v>0</v>
      </c>
      <c r="D5" s="13">
        <v>102</v>
      </c>
      <c r="E5" s="14">
        <v>408</v>
      </c>
      <c r="F5" s="15"/>
      <c r="G5" s="10">
        <f t="shared" si="0"/>
        <v>0</v>
      </c>
    </row>
    <row r="6" spans="1:9" ht="71.25" x14ac:dyDescent="0.25">
      <c r="A6" s="4">
        <v>5</v>
      </c>
      <c r="B6" s="3" t="s">
        <v>10</v>
      </c>
      <c r="C6" s="4" t="s">
        <v>5</v>
      </c>
      <c r="D6" s="13">
        <v>6</v>
      </c>
      <c r="E6" s="14">
        <v>24</v>
      </c>
      <c r="F6" s="15"/>
      <c r="G6" s="10">
        <f t="shared" si="0"/>
        <v>0</v>
      </c>
    </row>
    <row r="7" spans="1:9" ht="71.25" x14ac:dyDescent="0.25">
      <c r="A7" s="4">
        <v>6</v>
      </c>
      <c r="B7" s="3" t="s">
        <v>11</v>
      </c>
      <c r="C7" s="4" t="s">
        <v>5</v>
      </c>
      <c r="D7" s="13">
        <v>6</v>
      </c>
      <c r="E7" s="14">
        <v>24</v>
      </c>
      <c r="F7" s="15"/>
      <c r="G7" s="10">
        <f t="shared" si="0"/>
        <v>0</v>
      </c>
    </row>
    <row r="8" spans="1:9" ht="30" customHeight="1" x14ac:dyDescent="0.25">
      <c r="A8" s="50" t="s">
        <v>17</v>
      </c>
      <c r="B8" s="50"/>
      <c r="C8" s="50"/>
      <c r="D8" s="50"/>
      <c r="E8" s="50"/>
      <c r="F8" s="51"/>
      <c r="G8" s="12">
        <f>SUM(G2:G7)</f>
        <v>0</v>
      </c>
      <c r="I8" s="8"/>
    </row>
    <row r="9" spans="1:9" ht="30" customHeight="1" x14ac:dyDescent="0.25">
      <c r="A9" s="52" t="s">
        <v>21</v>
      </c>
      <c r="B9" s="52"/>
      <c r="C9" s="52"/>
      <c r="D9" s="52"/>
      <c r="E9" s="52"/>
      <c r="F9" s="53"/>
      <c r="G9" s="16"/>
    </row>
    <row r="10" spans="1:9" ht="18" customHeight="1" x14ac:dyDescent="0.25">
      <c r="A10" s="20">
        <v>7</v>
      </c>
      <c r="B10" s="27" t="s">
        <v>20</v>
      </c>
      <c r="C10" s="21"/>
      <c r="D10" s="17">
        <v>4</v>
      </c>
      <c r="E10" s="17">
        <v>16</v>
      </c>
      <c r="F10" s="62"/>
      <c r="G10" s="10">
        <f>E10*F10</f>
        <v>0</v>
      </c>
    </row>
    <row r="11" spans="1:9" ht="18" customHeight="1" x14ac:dyDescent="0.25">
      <c r="A11" s="20">
        <v>8</v>
      </c>
      <c r="B11" s="19" t="s">
        <v>18</v>
      </c>
      <c r="C11" s="21"/>
      <c r="D11" s="18">
        <v>2</v>
      </c>
      <c r="E11" s="18">
        <v>8</v>
      </c>
      <c r="F11" s="63"/>
      <c r="G11" s="10">
        <f t="shared" ref="G11:G12" si="1">E11*F11</f>
        <v>0</v>
      </c>
    </row>
    <row r="12" spans="1:9" ht="18" customHeight="1" x14ac:dyDescent="0.25">
      <c r="A12" s="20">
        <v>9</v>
      </c>
      <c r="B12" s="18" t="s">
        <v>19</v>
      </c>
      <c r="C12" s="21"/>
      <c r="D12" s="18">
        <v>8</v>
      </c>
      <c r="E12" s="18">
        <v>32</v>
      </c>
      <c r="F12" s="63"/>
      <c r="G12" s="10">
        <f t="shared" si="1"/>
        <v>0</v>
      </c>
    </row>
    <row r="13" spans="1:9" ht="30" customHeight="1" x14ac:dyDescent="0.25">
      <c r="A13" s="54" t="s">
        <v>27</v>
      </c>
      <c r="B13" s="54"/>
      <c r="C13" s="54"/>
      <c r="D13" s="54"/>
      <c r="E13" s="54"/>
      <c r="F13" s="55"/>
      <c r="G13" s="11">
        <f>G8+G10+G11+G12</f>
        <v>0</v>
      </c>
    </row>
    <row r="14" spans="1:9" x14ac:dyDescent="0.25">
      <c r="A14" s="22"/>
      <c r="B14" s="23"/>
      <c r="C14" s="24"/>
      <c r="D14" s="24"/>
      <c r="E14" s="24"/>
      <c r="F14" s="25" t="s">
        <v>26</v>
      </c>
      <c r="G14" s="26">
        <f>(G13*0.19)</f>
        <v>0</v>
      </c>
    </row>
    <row r="15" spans="1:9" x14ac:dyDescent="0.25">
      <c r="A15" s="22"/>
      <c r="B15" s="24"/>
      <c r="C15" s="24"/>
      <c r="D15" s="24"/>
      <c r="E15" s="24"/>
      <c r="F15" s="25" t="s">
        <v>28</v>
      </c>
      <c r="G15" s="26">
        <f>SUM(G13:G14)</f>
        <v>0</v>
      </c>
    </row>
  </sheetData>
  <mergeCells count="3">
    <mergeCell ref="A8:F8"/>
    <mergeCell ref="A9:F9"/>
    <mergeCell ref="A13:F13"/>
  </mergeCells>
  <pageMargins left="0.70866141732283472" right="0.70866141732283472" top="0.59055118110236227" bottom="0.59055118110236227" header="0.31496062992125984" footer="0.31496062992125984"/>
  <pageSetup paperSize="9" scale="85" fitToHeight="0" orientation="landscape"/>
  <headerFooter>
    <oddHeader>&amp;L&amp;"Arial,Fett"Preisblatt zur Ausscheibung 8/1330/PD374 Los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59D7E-FCC0-47ED-B349-0D21030ED245}">
  <dimension ref="A1:G19"/>
  <sheetViews>
    <sheetView view="pageLayout" zoomScaleNormal="100" workbookViewId="0">
      <selection activeCell="G6" sqref="G6"/>
    </sheetView>
  </sheetViews>
  <sheetFormatPr baseColWidth="10" defaultRowHeight="15" x14ac:dyDescent="0.25"/>
  <cols>
    <col min="1" max="1" width="6.42578125" style="6" customWidth="1"/>
    <col min="2" max="2" width="51" customWidth="1"/>
    <col min="3" max="3" width="10.42578125" bestFit="1" customWidth="1"/>
    <col min="4" max="4" width="17.28515625" bestFit="1" customWidth="1"/>
    <col min="5" max="5" width="19.5703125" bestFit="1" customWidth="1"/>
    <col min="6" max="6" width="19.5703125" customWidth="1"/>
    <col min="7" max="7" width="31.42578125" customWidth="1"/>
  </cols>
  <sheetData>
    <row r="1" spans="1:7" ht="60" x14ac:dyDescent="0.25">
      <c r="A1" s="28" t="s">
        <v>6</v>
      </c>
      <c r="B1" s="29" t="s">
        <v>3</v>
      </c>
      <c r="C1" s="30" t="s">
        <v>2</v>
      </c>
      <c r="D1" s="30" t="s">
        <v>23</v>
      </c>
      <c r="E1" s="30" t="s">
        <v>13</v>
      </c>
      <c r="F1" s="30" t="s">
        <v>25</v>
      </c>
      <c r="G1" s="31" t="s">
        <v>22</v>
      </c>
    </row>
    <row r="2" spans="1:7" ht="60" x14ac:dyDescent="0.25">
      <c r="A2" s="32">
        <v>1</v>
      </c>
      <c r="B2" s="33" t="s">
        <v>4</v>
      </c>
      <c r="C2" s="34" t="s">
        <v>14</v>
      </c>
      <c r="D2" s="35">
        <v>4</v>
      </c>
      <c r="E2" s="34">
        <v>16</v>
      </c>
      <c r="F2" s="64"/>
      <c r="G2" s="36">
        <f>(E2*F2)</f>
        <v>0</v>
      </c>
    </row>
    <row r="3" spans="1:7" ht="60" x14ac:dyDescent="0.25">
      <c r="A3" s="37">
        <v>2</v>
      </c>
      <c r="B3" s="38" t="s">
        <v>7</v>
      </c>
      <c r="C3" s="39" t="s">
        <v>14</v>
      </c>
      <c r="D3" s="40">
        <v>4</v>
      </c>
      <c r="E3" s="39">
        <v>16</v>
      </c>
      <c r="F3" s="65"/>
      <c r="G3" s="36">
        <f>(E3*F3)</f>
        <v>0</v>
      </c>
    </row>
    <row r="4" spans="1:7" ht="30" customHeight="1" x14ac:dyDescent="0.25">
      <c r="A4" s="41"/>
      <c r="B4" s="42"/>
      <c r="C4" s="43"/>
      <c r="D4" s="43"/>
      <c r="E4" s="56" t="s">
        <v>29</v>
      </c>
      <c r="F4" s="57"/>
      <c r="G4" s="44">
        <f>SUM(G2:G3)</f>
        <v>0</v>
      </c>
    </row>
    <row r="5" spans="1:7" x14ac:dyDescent="0.25">
      <c r="A5" s="45"/>
      <c r="B5" s="46"/>
      <c r="C5" s="46"/>
      <c r="D5" s="46"/>
      <c r="E5" s="58" t="s">
        <v>26</v>
      </c>
      <c r="F5" s="59"/>
      <c r="G5" s="49">
        <f>(G4*0.19)</f>
        <v>0</v>
      </c>
    </row>
    <row r="6" spans="1:7" x14ac:dyDescent="0.25">
      <c r="A6" s="47"/>
      <c r="B6" s="48"/>
      <c r="C6" s="48"/>
      <c r="D6" s="48"/>
      <c r="E6" s="60" t="s">
        <v>24</v>
      </c>
      <c r="F6" s="61"/>
      <c r="G6" s="49">
        <f>SUM(G4:G5)</f>
        <v>0</v>
      </c>
    </row>
    <row r="19" ht="15" customHeight="1" x14ac:dyDescent="0.25"/>
  </sheetData>
  <mergeCells count="3">
    <mergeCell ref="E4:F4"/>
    <mergeCell ref="E5:F5"/>
    <mergeCell ref="E6:F6"/>
  </mergeCells>
  <pageMargins left="0.70866141732283472" right="0.70866141732283472" top="0.78740157480314965" bottom="0.78740157480314965" header="0.31496062992125984" footer="0.31496062992125984"/>
  <pageSetup paperSize="9" scale="95" orientation="landscape"/>
  <headerFooter>
    <oddHeader>&amp;L&amp;"BundesSans Regular,Standard"Preisblatt zur Ausscheibung 8/1330/PD374 Los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Speise- und Küchenabfälle</vt:lpstr>
      <vt:lpstr>Speiseöle und -fette</vt:lpstr>
    </vt:vector>
  </TitlesOfParts>
  <Company>Bundeswehr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Oertel, Andrea</dc:creator>
  <cp:lastModifiedBy>Schwarz, Claudia</cp:lastModifiedBy>
  <cp:lastPrinted>2025-12-15T10:37:25Z</cp:lastPrinted>
  <dcterms:created xsi:type="dcterms:W3CDTF">2020-01-13T12:29:47Z</dcterms:created>
  <dcterms:modified xsi:type="dcterms:W3CDTF">2026-03-25T10:00:07Z</dcterms:modified>
</cp:coreProperties>
</file>