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B:\VOEK\Abt1\Verdingung\2026\01_VOEK 2026\26-043 W-Ger\2_Vergabeunterlagen\Uploader\Los 2\"/>
    </mc:Choice>
  </mc:AlternateContent>
  <xr:revisionPtr revIDLastSave="0" documentId="13_ncr:1_{B7F9AEA2-4423-4A5D-B574-37C21D7349F7}" xr6:coauthVersionLast="47" xr6:coauthVersionMax="47" xr10:uidLastSave="{00000000-0000-0000-0000-000000000000}"/>
  <bookViews>
    <workbookView xWindow="-120" yWindow="-120" windowWidth="29040" windowHeight="15240" activeTab="4" xr2:uid="{00000000-000D-0000-FFFF-FFFF00000000}"/>
  </bookViews>
  <sheets>
    <sheet name="Gesamtsummenblatt" sheetId="12" r:id="rId1"/>
    <sheet name="LV Inst (VOB) Weg 1" sheetId="10" r:id="rId2"/>
    <sheet name="LV Inst (VOB) Weg 2" sheetId="9" r:id="rId3"/>
    <sheet name="LV Unterhaltg Weg 3" sheetId="11" r:id="rId4"/>
    <sheet name="LV Inst (VOB) Weg 4" sheetId="8" r:id="rId5"/>
    <sheet name="Bestandessortentafel" sheetId="3" state="hidden" r:id="rId6"/>
    <sheet name="Listen" sheetId="5" state="hidden" r:id="rId7"/>
  </sheets>
  <definedNames>
    <definedName name="_xlnm.Print_Area" localSheetId="1">'LV Inst (VOB) Weg 1'!$A$1:$G$35</definedName>
    <definedName name="_xlnm.Print_Area" localSheetId="2">'LV Inst (VOB) Weg 2'!$A$1:$G$34</definedName>
    <definedName name="_xlnm.Print_Area" localSheetId="4">'LV Inst (VOB) Weg 4'!$A$1:$G$32</definedName>
    <definedName name="_xlnm.Print_Titles" localSheetId="1">'LV Inst (VOB) Weg 1'!$16:$17</definedName>
    <definedName name="_xlnm.Print_Titles" localSheetId="2">'LV Inst (VOB) Weg 2'!$16:$17</definedName>
    <definedName name="_xlnm.Print_Titles" localSheetId="4">'LV Inst (VOB) Weg 4'!$16:$17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0" i="11" l="1"/>
  <c r="G21" i="11" s="1"/>
  <c r="G17" i="11"/>
  <c r="G18" i="11" s="1"/>
  <c r="G22" i="11" l="1"/>
  <c r="C9" i="12" s="1"/>
  <c r="G31" i="10"/>
  <c r="G30" i="10"/>
  <c r="G27" i="10"/>
  <c r="G26" i="10"/>
  <c r="G25" i="10"/>
  <c r="G20" i="10"/>
  <c r="W18" i="10"/>
  <c r="G18" i="10"/>
  <c r="G30" i="9"/>
  <c r="G29" i="9"/>
  <c r="G26" i="9"/>
  <c r="G25" i="9"/>
  <c r="G24" i="9"/>
  <c r="G19" i="9"/>
  <c r="G28" i="8"/>
  <c r="G27" i="8"/>
  <c r="G24" i="8"/>
  <c r="G23" i="8"/>
  <c r="G22" i="8"/>
  <c r="G19" i="8"/>
  <c r="X18" i="10" l="1"/>
  <c r="G29" i="8"/>
  <c r="G31" i="9"/>
  <c r="G32" i="10"/>
  <c r="G25" i="8"/>
  <c r="G20" i="8"/>
  <c r="G30" i="8" s="1"/>
  <c r="C10" i="12" s="1"/>
  <c r="G27" i="9"/>
  <c r="G22" i="9"/>
  <c r="G28" i="10"/>
  <c r="G23" i="10"/>
  <c r="G32" i="9" l="1"/>
  <c r="C8" i="12" s="1"/>
  <c r="G33" i="10"/>
  <c r="C7" i="12" s="1"/>
  <c r="C11"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Fischer, Stephan</author>
  </authors>
  <commentList>
    <comment ref="G17" authorId="0" shapeId="0" xr:uid="{00000000-0006-0000-0400-000001000000}">
      <text>
        <r>
          <rPr>
            <b/>
            <sz val="8"/>
            <color indexed="81"/>
            <rFont val="Tahoma"/>
            <family val="2"/>
          </rPr>
          <t>Fischer, Stephan:</t>
        </r>
        <r>
          <rPr>
            <sz val="8"/>
            <color indexed="81"/>
            <rFont val="Tahoma"/>
            <family val="2"/>
          </rPr>
          <t xml:space="preserve">
auf drei Stellen nach dem Komma gerundet nach Hinweis von Hr. Gne</t>
        </r>
      </text>
    </comment>
  </commentList>
</comments>
</file>

<file path=xl/sharedStrings.xml><?xml version="1.0" encoding="utf-8"?>
<sst xmlns="http://schemas.openxmlformats.org/spreadsheetml/2006/main" count="392" uniqueCount="187">
  <si>
    <t>Ki</t>
  </si>
  <si>
    <t>12-15 cm</t>
  </si>
  <si>
    <t>Ei</t>
  </si>
  <si>
    <t>26-30 cm</t>
  </si>
  <si>
    <t>16-20 cm</t>
  </si>
  <si>
    <t>bis 12 cm</t>
  </si>
  <si>
    <t>Fi</t>
  </si>
  <si>
    <t>SNb</t>
  </si>
  <si>
    <t>21-25 cm</t>
  </si>
  <si>
    <t>Bu</t>
  </si>
  <si>
    <t>31-35 cm</t>
  </si>
  <si>
    <t>SLb</t>
  </si>
  <si>
    <t>über 35 cm</t>
  </si>
  <si>
    <t>Sth-Anteil</t>
  </si>
  <si>
    <t>Leistungsverzeichnis / Preisblatt</t>
  </si>
  <si>
    <t>Pos.</t>
  </si>
  <si>
    <t xml:space="preserve">Menge </t>
  </si>
  <si>
    <t>Einheit</t>
  </si>
  <si>
    <t>Gesamt-angebotspreis
in € netto</t>
  </si>
  <si>
    <t>Preis je Einheit
in € netto</t>
  </si>
  <si>
    <t xml:space="preserve">
(6) = (3) * (5)
</t>
  </si>
  <si>
    <t>Std.</t>
  </si>
  <si>
    <t>Leistung</t>
  </si>
  <si>
    <t>lfm</t>
  </si>
  <si>
    <t>Stck</t>
  </si>
  <si>
    <t>1</t>
  </si>
  <si>
    <t>2</t>
  </si>
  <si>
    <t>3.1</t>
  </si>
  <si>
    <t>3.2</t>
  </si>
  <si>
    <t>4.1</t>
  </si>
  <si>
    <t>4.2</t>
  </si>
  <si>
    <t>4.3</t>
  </si>
  <si>
    <t>Recycling</t>
  </si>
  <si>
    <t>kein Recycling-Material</t>
  </si>
  <si>
    <t>zert. Recycling-Material</t>
  </si>
  <si>
    <t>Graben</t>
  </si>
  <si>
    <t>einseitig Trapez-Graben</t>
  </si>
  <si>
    <t>einseitig Spitz-Graben</t>
  </si>
  <si>
    <t>beidseitig Trapez-Graben</t>
  </si>
  <si>
    <t>beidseitig Spitz-Graben</t>
  </si>
  <si>
    <t>Planum</t>
  </si>
  <si>
    <t>mit Aufreißen des urspr. Wegkörpers</t>
  </si>
  <si>
    <t>ohne Aufreißen des urspr. Wegkörpers</t>
  </si>
  <si>
    <t>Wege-Profil</t>
  </si>
  <si>
    <t>Uhrglas-Profil</t>
  </si>
  <si>
    <t>Dach-Profil</t>
  </si>
  <si>
    <t>3</t>
  </si>
  <si>
    <t xml:space="preserve">Lieferung von Wegebaumaterial:     </t>
  </si>
  <si>
    <t>Naturstein</t>
  </si>
  <si>
    <t xml:space="preserve">Wegelänge </t>
  </si>
  <si>
    <t>lfdm</t>
  </si>
  <si>
    <t>m</t>
  </si>
  <si>
    <t>Ausführungszeitraum:  von</t>
  </si>
  <si>
    <t>Ausführungszeitraum:  bis</t>
  </si>
  <si>
    <t>3.3</t>
  </si>
  <si>
    <t>einseitig Mulden-Graben</t>
  </si>
  <si>
    <t>beidseitig Mulden-Graben</t>
  </si>
  <si>
    <t>cm</t>
  </si>
  <si>
    <t xml:space="preserve">t </t>
  </si>
  <si>
    <t>4</t>
  </si>
  <si>
    <t>Wiederherstellung der Wasserableitung:</t>
  </si>
  <si>
    <t>BFB</t>
  </si>
  <si>
    <r>
      <t xml:space="preserve">(Wieder)herstellung der </t>
    </r>
    <r>
      <rPr>
        <b/>
        <sz val="11"/>
        <rFont val="Arial"/>
        <family val="2"/>
      </rPr>
      <t>Abläufe/ Durchlässe</t>
    </r>
  </si>
  <si>
    <t>Wiederherstellung Planum, Bankette und Oberbau:</t>
  </si>
  <si>
    <t>Anzahl Weganbindungen</t>
  </si>
  <si>
    <t>Stck.</t>
  </si>
  <si>
    <t>Breite befestigter Wegekörper (Fahrbahn inkl. Bankette)</t>
  </si>
  <si>
    <r>
      <t xml:space="preserve">Instandsetzung des </t>
    </r>
    <r>
      <rPr>
        <b/>
        <sz val="11"/>
        <rFont val="Arial"/>
        <family val="2"/>
      </rPr>
      <t>Planums</t>
    </r>
  </si>
  <si>
    <r>
      <rPr>
        <b/>
        <sz val="11"/>
        <rFont val="Arial"/>
        <family val="2"/>
      </rPr>
      <t>Profilgerechter Einbau und Verdichtung</t>
    </r>
    <r>
      <rPr>
        <sz val="11"/>
        <rFont val="Arial"/>
        <family val="2"/>
      </rPr>
      <t xml:space="preserve"> des Wegebaumaterials,
durchschnittl. einzubauende Menge xx t/lfdm (siehe Bemerkungen)</t>
    </r>
  </si>
  <si>
    <r>
      <rPr>
        <b/>
        <sz val="11"/>
        <rFont val="Arial"/>
        <family val="2"/>
      </rPr>
      <t>Profilierung</t>
    </r>
    <r>
      <rPr>
        <sz val="11"/>
        <rFont val="Arial"/>
        <family val="2"/>
      </rPr>
      <t xml:space="preserve"> Bankette und Oberbau,
Oberbau: einseitige Querneigung in Kurven,  
Querneigung 2-6%, geländeangepasst
Profil des Oberbaues: siehe Bemerkungen</t>
    </r>
  </si>
  <si>
    <t>Bemerkungen</t>
  </si>
  <si>
    <t>Material-Höhe (verdichtet mindestens)</t>
  </si>
  <si>
    <t>Breite</t>
  </si>
  <si>
    <t>Wegekörper mit Graben</t>
  </si>
  <si>
    <t>Wegekörper ohne Graben</t>
  </si>
  <si>
    <t>Schichten</t>
  </si>
  <si>
    <t>Tragschicht</t>
  </si>
  <si>
    <t>Deckschicht</t>
  </si>
  <si>
    <t>t</t>
  </si>
  <si>
    <t>BFB Grafenwöhr</t>
  </si>
  <si>
    <t>BFB Havel-Oder-Spree</t>
  </si>
  <si>
    <t>BFB Heuberg</t>
  </si>
  <si>
    <t>BFB Hohenfels</t>
  </si>
  <si>
    <t>BFB Lausitz</t>
  </si>
  <si>
    <t>BFB Lüneburger Heide</t>
  </si>
  <si>
    <t>BFB Mittelelbe</t>
  </si>
  <si>
    <t>BFB Niedersachsen</t>
  </si>
  <si>
    <t>BFB Nördliches Sachsen-Anhalt</t>
  </si>
  <si>
    <t>BFB Reußenberg</t>
  </si>
  <si>
    <t>BFB Rhein-Mosel</t>
  </si>
  <si>
    <t>BFB Rhein-Weser</t>
  </si>
  <si>
    <t>BFB Schwarzenborn</t>
  </si>
  <si>
    <t>BFB Thüringen-Erzgebirge</t>
  </si>
  <si>
    <t>BFB Trave</t>
  </si>
  <si>
    <t>BFB Vorpommern-Strelitz</t>
  </si>
  <si>
    <t>BFB Westbrandenburg</t>
  </si>
  <si>
    <t>Kombi Natur/zert. Recycling</t>
  </si>
  <si>
    <t>0/32</t>
  </si>
  <si>
    <t>0/45</t>
  </si>
  <si>
    <t>0/56</t>
  </si>
  <si>
    <t>Einheiten</t>
  </si>
  <si>
    <t>Granit</t>
  </si>
  <si>
    <t>Basalt</t>
  </si>
  <si>
    <t>Anstehendes</t>
  </si>
  <si>
    <t>qm</t>
  </si>
  <si>
    <t>komb. Trag-/Deckschicht</t>
  </si>
  <si>
    <t>zulässige Achslast (Mind.)</t>
  </si>
  <si>
    <r>
      <rPr>
        <b/>
        <sz val="11"/>
        <rFont val="Arial"/>
        <family val="2"/>
      </rPr>
      <t>Grabenprofil</t>
    </r>
    <r>
      <rPr>
        <sz val="11"/>
        <rFont val="Arial"/>
        <family val="2"/>
      </rPr>
      <t xml:space="preserve"> (siehe Bemerkungen)</t>
    </r>
  </si>
  <si>
    <t>0/8</t>
  </si>
  <si>
    <t>0/11</t>
  </si>
  <si>
    <t>0/16</t>
  </si>
  <si>
    <t>0/22</t>
  </si>
  <si>
    <t>Diorit</t>
  </si>
  <si>
    <t>Rhyolith</t>
  </si>
  <si>
    <t>Basaltlava</t>
  </si>
  <si>
    <t>Diabas</t>
  </si>
  <si>
    <t>Kies</t>
  </si>
  <si>
    <t>(vgl. Tafel 3.A, S.37</t>
  </si>
  <si>
    <t>aus TLLW16)</t>
  </si>
  <si>
    <t>Kalk-/Dolomitstein</t>
  </si>
  <si>
    <t>Grauwacke/ Quarzit</t>
  </si>
  <si>
    <t>Gneis/ Granulit</t>
  </si>
  <si>
    <t>Gesteinsgruppe</t>
  </si>
  <si>
    <t>Recycling (zert.)</t>
  </si>
  <si>
    <t>Sonstige (s. u.)</t>
  </si>
  <si>
    <t>UVgO</t>
  </si>
  <si>
    <t>VOB</t>
  </si>
  <si>
    <t>VgV</t>
  </si>
  <si>
    <t>Instandsetzung von Forstwegen (VOB)</t>
  </si>
  <si>
    <t>3.4</t>
  </si>
  <si>
    <r>
      <rPr>
        <b/>
        <sz val="10"/>
        <rFont val="Arial"/>
        <family val="2"/>
      </rPr>
      <t>Baustelleneinrichtung</t>
    </r>
    <r>
      <rPr>
        <sz val="10"/>
        <rFont val="Arial"/>
        <family val="2"/>
      </rPr>
      <t xml:space="preserve"> An- und Abtransport der erforderlichen Maschinen, Geräte, Werkzeuge und sonstige Betriebsmittel, welche zur vertragsgemäßen Durchführung der Bauleistungen erforderlich sind, einschl. Vorhaltung für die Dauer der Bauzeit. 
Die erforderlichen festen Anlagen herstellen (Schutzhütten, Lagerschuppen, Sanitäreinrichtungen und dergl.) soweit erforderlich, anfahren, aufbauen und einrichten.
Vorkehrungen des Verkehrssicherungspflichts im gesamten Baustellenbereich (Sperrungen von Waldwegen und die fachgerechte Sicherung von Gefahrenstellen/ Waldwegen).</t>
    </r>
  </si>
  <si>
    <t>Liegenschaft + ggfs. Geschäftsbereich:</t>
  </si>
  <si>
    <t>PEFC Fläche (ja/nein):</t>
  </si>
  <si>
    <t>Suhl - Friedberg / NNE Bund</t>
  </si>
  <si>
    <t>nein</t>
  </si>
  <si>
    <t>0,75 t/lfm</t>
  </si>
  <si>
    <t>-</t>
  </si>
  <si>
    <t>Pflege und Anlage von Abschlägen</t>
  </si>
  <si>
    <t>Pauschal (Einmalig zugewiesen zu Weg 1)</t>
  </si>
  <si>
    <t>2 t/lfm</t>
  </si>
  <si>
    <r>
      <rPr>
        <b/>
        <sz val="11"/>
        <rFont val="Arial"/>
        <family val="2"/>
      </rPr>
      <t xml:space="preserve">Profilierung </t>
    </r>
    <r>
      <rPr>
        <sz val="11"/>
        <rFont val="Arial"/>
        <family val="2"/>
      </rPr>
      <t>(Abschieben)</t>
    </r>
    <r>
      <rPr>
        <b/>
        <sz val="11"/>
        <rFont val="Arial"/>
        <family val="2"/>
      </rPr>
      <t xml:space="preserve"> und Verdichten</t>
    </r>
    <r>
      <rPr>
        <sz val="11"/>
        <rFont val="Arial"/>
        <family val="2"/>
      </rPr>
      <t xml:space="preserve">
Oberbau: einseitige Querneigung in Kurven,  
Querneigung 2-6%, geländeangepasst
Profil des Oberbaues: siehe Bemerkungen</t>
    </r>
  </si>
  <si>
    <r>
      <rPr>
        <b/>
        <sz val="11"/>
        <rFont val="Arial"/>
        <family val="2"/>
      </rPr>
      <t>Profilgerechter Einbau</t>
    </r>
    <r>
      <rPr>
        <sz val="11"/>
        <rFont val="Arial"/>
        <family val="2"/>
      </rPr>
      <t xml:space="preserve"> des Wegebaumaterials,
durchschnittl. einzubauende Menge xx t/lfdm (siehe Bemerkungen)</t>
    </r>
  </si>
  <si>
    <t>Kalk-/Dolomitstein Schotter 32/80 o.Ä. für Furtanlage</t>
  </si>
  <si>
    <t>2,5 (Furt 3-4m)</t>
  </si>
  <si>
    <t>Suhl - Friedberg / NNE Bund 42</t>
  </si>
  <si>
    <t>Unterhaltung von Forstwegen (VOB)</t>
  </si>
  <si>
    <t>Liegenschaft + Geschäftsbereich:</t>
  </si>
  <si>
    <t>Breite befestigter Wegekörper (Fahrbahn, Seitenstreifen)</t>
  </si>
  <si>
    <t>Profilierung und Verdichtung:</t>
  </si>
  <si>
    <t>2.1</t>
  </si>
  <si>
    <t>2.2</t>
  </si>
  <si>
    <t>2.3</t>
  </si>
  <si>
    <r>
      <rPr>
        <b/>
        <sz val="11"/>
        <rFont val="Arial"/>
        <family val="2"/>
      </rPr>
      <t>Profilierung</t>
    </r>
    <r>
      <rPr>
        <sz val="11"/>
        <rFont val="Arial"/>
        <family val="2"/>
      </rPr>
      <t xml:space="preserve"> (Abschieben) und </t>
    </r>
    <r>
      <rPr>
        <b/>
        <sz val="11"/>
        <rFont val="Arial"/>
        <family val="2"/>
      </rPr>
      <t>Verdichtung</t>
    </r>
    <r>
      <rPr>
        <sz val="11"/>
        <rFont val="Arial"/>
        <family val="2"/>
      </rPr>
      <t xml:space="preserve">                                                                             Querneigung Bankette,                                                                                                              einseitige Querneigung in Kurven,  
Profil des Oberbaues:   siehe Bemerkungen                 </t>
    </r>
  </si>
  <si>
    <t>Dach-Profil (Einseitig hangabfallend geneigt)</t>
  </si>
  <si>
    <t>2.4</t>
  </si>
  <si>
    <t>Summe Positionen 2.1 bis 2.3 in € netto</t>
  </si>
  <si>
    <r>
      <rPr>
        <b/>
        <sz val="11"/>
        <rFont val="Arial"/>
        <family val="2"/>
      </rPr>
      <t xml:space="preserve">Reinigung der Wasserableitung:          </t>
    </r>
    <r>
      <rPr>
        <sz val="11"/>
        <rFont val="Arial"/>
        <family val="2"/>
      </rPr>
      <t xml:space="preserve">                   </t>
    </r>
  </si>
  <si>
    <t>Reinigung der Abläufe/ Durchlässe</t>
  </si>
  <si>
    <t>Bundesforstbetrieb Thüringen-Erzgebirge</t>
  </si>
  <si>
    <r>
      <t xml:space="preserve">Gesamtan-gebotssumme in € </t>
    </r>
    <r>
      <rPr>
        <b/>
        <i/>
        <sz val="11"/>
        <color theme="1"/>
        <rFont val="Arial"/>
        <family val="2"/>
      </rPr>
      <t>netto</t>
    </r>
  </si>
  <si>
    <t xml:space="preserve">Die mit dieser Farbe gekennzeichneten Felder sind Pflichtfelder und zwingend auszu-füllen! Werden die mit dieser Farbe gekennzeichneten Felder nicht ausgefüllt, wird das Angebot von der Wertung ausgeschlossen! </t>
  </si>
  <si>
    <t>Übertrag je LV/PB Revier Suhl</t>
  </si>
  <si>
    <t>Gesamtangebotssumme 
Los 2 in € netto</t>
  </si>
  <si>
    <t>Weg 1</t>
  </si>
  <si>
    <t>Weg 2</t>
  </si>
  <si>
    <t>Weg 3</t>
  </si>
  <si>
    <t>Weg 4</t>
  </si>
  <si>
    <t>Leistungsverzeichnis / Preisblatt für Revier Suhl</t>
  </si>
  <si>
    <t>Gesteinsgruppe:</t>
  </si>
  <si>
    <r>
      <rPr>
        <b/>
        <sz val="11"/>
        <rFont val="Arial"/>
        <family val="2"/>
      </rPr>
      <t>Verschleiß-/ Deckschicht</t>
    </r>
    <r>
      <rPr>
        <sz val="11"/>
        <rFont val="Arial"/>
        <family val="2"/>
      </rPr>
      <t xml:space="preserve"> 0/32 mm </t>
    </r>
  </si>
  <si>
    <t>Summe Position 2.1 in € netto</t>
  </si>
  <si>
    <t>Summe Positionen 4.1 bis 4.2 in € netto</t>
  </si>
  <si>
    <t>1.1</t>
  </si>
  <si>
    <t>Summe Position 1.1 in € netto</t>
  </si>
  <si>
    <t>1.2</t>
  </si>
  <si>
    <t>Summe Positionen 3.1 bis 3.2 in € netto</t>
  </si>
  <si>
    <t xml:space="preserve"> Gesamtangebotssumme Pos. 1.2, 2.4, 3.3 in € netto</t>
  </si>
  <si>
    <t>Summe Positionen 2.1 in € netto</t>
  </si>
  <si>
    <t xml:space="preserve"> Gesamtangebotssumme Pos. 1.2, 2.2 in € netto</t>
  </si>
  <si>
    <t>Sonstiges Material :</t>
  </si>
  <si>
    <t>Summe Positionen 3.1 bis 3.3 in € netto</t>
  </si>
  <si>
    <t xml:space="preserve"> Gesamtangebotssumme Pos. 1, 2.2, 3.4, 4.3 in € netto</t>
  </si>
  <si>
    <t>5</t>
  </si>
  <si>
    <t>Anlage B-02</t>
  </si>
  <si>
    <r>
      <t xml:space="preserve">Die mit dieser Farbe </t>
    </r>
    <r>
      <rPr>
        <b/>
        <u/>
        <sz val="11"/>
        <rFont val="Arial"/>
        <family val="2"/>
      </rPr>
      <t>gekennzeichneten</t>
    </r>
    <r>
      <rPr>
        <b/>
        <sz val="11"/>
        <rFont val="Arial"/>
        <family val="2"/>
      </rPr>
      <t xml:space="preserve"> Felder sind Pflichtfelder und zwingend auszufüllen! Werden die mit dieser Farbe gekennzeichneten Felder nicht ausgefüllt, kann das Angebot von der Wertung ausgeschlossen werden! </t>
    </r>
  </si>
  <si>
    <t>VOEK 043-26, Los 2</t>
  </si>
  <si>
    <t xml:space="preserve">Die Gesamtangebotssumme in € netto  (Pos. 5) ist in das Angebotsschreiben des Formblattes 213 VHB auf Seite 2 zu übertragen!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</si>
</sst>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 &quot;€&quot;"/>
    <numFmt numFmtId="165" formatCode="\(#\)"/>
    <numFmt numFmtId="166" formatCode="0\ &quot;Stk.&quot;"/>
    <numFmt numFmtId="167" formatCode="0.00\ &quot;min&quot;"/>
    <numFmt numFmtId="168" formatCode="0\ &quot;t/lfdm&quot;"/>
    <numFmt numFmtId="169" formatCode="0\ &quot;mm&quot;"/>
    <numFmt numFmtId="170" formatCode="0\ &quot;cm&quot;"/>
    <numFmt numFmtId="171" formatCode="0.00\ &quot;m&quot;"/>
    <numFmt numFmtId="172" formatCode="dd/mm/yy;@"/>
    <numFmt numFmtId="173" formatCode="#,##0.000\ &quot;€&quot;"/>
    <numFmt numFmtId="174" formatCode="#,##0.0"/>
  </numFmts>
  <fonts count="26" x14ac:knownFonts="1">
    <font>
      <sz val="11"/>
      <color theme="1"/>
      <name val="Calibri"/>
      <family val="2"/>
      <scheme val="minor"/>
    </font>
    <font>
      <sz val="11"/>
      <color theme="1"/>
      <name val="Calibri"/>
      <family val="2"/>
      <scheme val="minor"/>
    </font>
    <font>
      <sz val="16"/>
      <color theme="1"/>
      <name val="Arial"/>
      <family val="2"/>
    </font>
    <font>
      <b/>
      <sz val="10"/>
      <color theme="1"/>
      <name val="Arial"/>
      <family val="2"/>
    </font>
    <font>
      <sz val="11"/>
      <color theme="1"/>
      <name val="Arial"/>
      <family val="2"/>
    </font>
    <font>
      <b/>
      <sz val="11"/>
      <color theme="1"/>
      <name val="Arial"/>
      <family val="2"/>
    </font>
    <font>
      <sz val="10"/>
      <color theme="1"/>
      <name val="Arial"/>
      <family val="2"/>
    </font>
    <font>
      <b/>
      <u/>
      <sz val="10"/>
      <color theme="1"/>
      <name val="Arial"/>
      <family val="2"/>
    </font>
    <font>
      <b/>
      <sz val="12"/>
      <color theme="1"/>
      <name val="Arial"/>
      <family val="2"/>
    </font>
    <font>
      <b/>
      <sz val="11"/>
      <name val="Arial"/>
      <family val="2"/>
    </font>
    <font>
      <b/>
      <u/>
      <sz val="11"/>
      <name val="Arial"/>
      <family val="2"/>
    </font>
    <font>
      <b/>
      <u/>
      <sz val="14"/>
      <color theme="1"/>
      <name val="Arial"/>
      <family val="2"/>
    </font>
    <font>
      <b/>
      <u/>
      <sz val="12"/>
      <color theme="1"/>
      <name val="Arial"/>
      <family val="2"/>
    </font>
    <font>
      <sz val="11"/>
      <name val="Arial"/>
      <family val="2"/>
    </font>
    <font>
      <u/>
      <sz val="11"/>
      <color theme="1"/>
      <name val="Arial"/>
      <family val="2"/>
    </font>
    <font>
      <i/>
      <sz val="11"/>
      <color theme="1"/>
      <name val="Arial"/>
      <family val="2"/>
    </font>
    <font>
      <sz val="9"/>
      <color theme="1"/>
      <name val="Arial"/>
      <family val="2"/>
    </font>
    <font>
      <sz val="10"/>
      <name val="Arial"/>
      <family val="2"/>
    </font>
    <font>
      <sz val="8"/>
      <color indexed="81"/>
      <name val="Tahoma"/>
      <family val="2"/>
    </font>
    <font>
      <b/>
      <sz val="8"/>
      <color indexed="81"/>
      <name val="Tahoma"/>
      <family val="2"/>
    </font>
    <font>
      <b/>
      <sz val="10"/>
      <name val="Arial"/>
      <family val="2"/>
    </font>
    <font>
      <b/>
      <sz val="11"/>
      <color rgb="FFFF0000"/>
      <name val="Arial"/>
      <family val="2"/>
    </font>
    <font>
      <sz val="11"/>
      <color rgb="FFFF0000"/>
      <name val="Arial"/>
      <family val="2"/>
    </font>
    <font>
      <b/>
      <i/>
      <sz val="11"/>
      <color theme="1"/>
      <name val="Arial"/>
      <family val="2"/>
    </font>
    <font>
      <b/>
      <u/>
      <sz val="11"/>
      <color theme="1"/>
      <name val="Arial"/>
      <family val="2"/>
    </font>
    <font>
      <i/>
      <sz val="11"/>
      <color theme="1"/>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indexed="64"/>
      </patternFill>
    </fill>
    <fill>
      <patternFill patternType="solid">
        <fgColor rgb="FFE4DFEC"/>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theme="0"/>
      </top>
      <bottom style="thin">
        <color indexed="64"/>
      </bottom>
      <diagonal/>
    </border>
    <border>
      <left style="thin">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220">
    <xf numFmtId="0" fontId="0" fillId="0" borderId="0" xfId="0"/>
    <xf numFmtId="0" fontId="4" fillId="0" borderId="0" xfId="0" applyFont="1"/>
    <xf numFmtId="49" fontId="0" fillId="0" borderId="1" xfId="0" applyNumberFormat="1" applyBorder="1"/>
    <xf numFmtId="0" fontId="0" fillId="0" borderId="1" xfId="0" applyBorder="1"/>
    <xf numFmtId="49" fontId="4" fillId="3" borderId="1" xfId="0" quotePrefix="1" applyNumberFormat="1" applyFont="1" applyFill="1" applyBorder="1"/>
    <xf numFmtId="9" fontId="0" fillId="4" borderId="1" xfId="1" applyFont="1" applyFill="1" applyBorder="1"/>
    <xf numFmtId="49" fontId="4" fillId="3" borderId="1" xfId="0" applyNumberFormat="1" applyFont="1" applyFill="1" applyBorder="1"/>
    <xf numFmtId="49" fontId="0" fillId="0" borderId="0" xfId="0" applyNumberFormat="1"/>
    <xf numFmtId="0" fontId="2" fillId="0" borderId="0" xfId="0" applyFont="1" applyProtection="1"/>
    <xf numFmtId="0" fontId="8"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6" fillId="0" borderId="0" xfId="0" applyFont="1" applyAlignment="1" applyProtection="1">
      <alignment vertical="center"/>
    </xf>
    <xf numFmtId="0" fontId="6"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6" fillId="0" borderId="0" xfId="0" applyFont="1" applyBorder="1" applyAlignment="1" applyProtection="1">
      <alignment vertical="center"/>
    </xf>
    <xf numFmtId="0" fontId="11" fillId="0" borderId="0" xfId="0" applyFont="1" applyBorder="1" applyAlignment="1" applyProtection="1">
      <alignment horizontal="left" vertical="center"/>
    </xf>
    <xf numFmtId="0" fontId="3" fillId="0" borderId="0" xfId="0" applyFont="1" applyBorder="1" applyAlignment="1" applyProtection="1">
      <alignment vertical="center" wrapText="1"/>
    </xf>
    <xf numFmtId="0" fontId="3" fillId="0" borderId="0" xfId="0" applyFont="1" applyBorder="1" applyAlignment="1" applyProtection="1">
      <alignment vertical="center"/>
    </xf>
    <xf numFmtId="0" fontId="3" fillId="0" borderId="0" xfId="0" applyFont="1" applyFill="1" applyBorder="1" applyAlignment="1" applyProtection="1">
      <alignment vertical="center"/>
    </xf>
    <xf numFmtId="0" fontId="5" fillId="0" borderId="0" xfId="0" applyFont="1" applyProtection="1"/>
    <xf numFmtId="0" fontId="5"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Protection="1"/>
    <xf numFmtId="0" fontId="5" fillId="0" borderId="0" xfId="0" applyFont="1" applyBorder="1" applyAlignment="1" applyProtection="1">
      <alignment horizontal="center" vertical="center" wrapText="1"/>
    </xf>
    <xf numFmtId="0" fontId="4" fillId="0" borderId="0" xfId="0" applyFont="1" applyFill="1" applyBorder="1" applyProtection="1"/>
    <xf numFmtId="164" fontId="5" fillId="0" borderId="0" xfId="0" applyNumberFormat="1" applyFont="1" applyFill="1" applyBorder="1" applyAlignment="1" applyProtection="1">
      <alignment vertical="center"/>
    </xf>
    <xf numFmtId="165" fontId="4"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textRotation="90" wrapText="1"/>
    </xf>
    <xf numFmtId="0" fontId="5" fillId="0" borderId="0" xfId="0" applyFont="1" applyFill="1" applyBorder="1" applyAlignment="1" applyProtection="1">
      <alignment horizontal="center" vertical="center" wrapText="1"/>
    </xf>
    <xf numFmtId="0" fontId="13" fillId="0" borderId="24" xfId="0" applyNumberFormat="1" applyFont="1" applyFill="1" applyBorder="1" applyAlignment="1" applyProtection="1">
      <alignment horizontal="left" vertical="center" wrapText="1"/>
    </xf>
    <xf numFmtId="164" fontId="4" fillId="2" borderId="1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left" vertical="center"/>
    </xf>
    <xf numFmtId="164" fontId="4" fillId="0" borderId="0" xfId="0" applyNumberFormat="1" applyFont="1" applyFill="1" applyBorder="1" applyAlignment="1" applyProtection="1">
      <alignment vertical="center"/>
    </xf>
    <xf numFmtId="49" fontId="13" fillId="0" borderId="22" xfId="0" applyNumberFormat="1" applyFont="1" applyFill="1" applyBorder="1" applyAlignment="1" applyProtection="1">
      <alignment horizontal="center" vertical="center"/>
    </xf>
    <xf numFmtId="0" fontId="13" fillId="0" borderId="1" xfId="0" applyNumberFormat="1" applyFont="1" applyFill="1" applyBorder="1" applyAlignment="1" applyProtection="1">
      <alignment horizontal="left" vertical="center" wrapText="1"/>
    </xf>
    <xf numFmtId="49" fontId="13" fillId="0" borderId="13" xfId="0" applyNumberFormat="1" applyFont="1" applyFill="1" applyBorder="1" applyAlignment="1" applyProtection="1">
      <alignment horizontal="center" vertical="center"/>
    </xf>
    <xf numFmtId="166" fontId="13" fillId="0" borderId="1" xfId="0" applyNumberFormat="1" applyFont="1" applyFill="1" applyBorder="1" applyAlignment="1" applyProtection="1">
      <alignment horizontal="center" vertical="center"/>
    </xf>
    <xf numFmtId="164" fontId="4" fillId="2" borderId="14" xfId="0" applyNumberFormat="1" applyFont="1" applyFill="1" applyBorder="1" applyAlignment="1" applyProtection="1">
      <alignment horizontal="right" vertical="center"/>
    </xf>
    <xf numFmtId="164" fontId="4" fillId="0" borderId="0" xfId="0" applyNumberFormat="1" applyFont="1" applyFill="1" applyBorder="1" applyAlignment="1" applyProtection="1">
      <alignment horizontal="right" vertical="center"/>
    </xf>
    <xf numFmtId="49" fontId="13" fillId="0" borderId="20" xfId="0" applyNumberFormat="1" applyFont="1" applyFill="1" applyBorder="1" applyAlignment="1" applyProtection="1">
      <alignment horizontal="center" vertical="center"/>
    </xf>
    <xf numFmtId="0" fontId="13" fillId="0" borderId="7" xfId="0" applyNumberFormat="1" applyFont="1" applyFill="1" applyBorder="1" applyAlignment="1" applyProtection="1">
      <alignment horizontal="left" vertical="center" wrapText="1"/>
    </xf>
    <xf numFmtId="49" fontId="13" fillId="0" borderId="15" xfId="0" applyNumberFormat="1" applyFont="1" applyFill="1" applyBorder="1" applyAlignment="1" applyProtection="1">
      <alignment horizontal="center" vertical="center"/>
    </xf>
    <xf numFmtId="164" fontId="4" fillId="2" borderId="17" xfId="0" applyNumberFormat="1" applyFont="1" applyFill="1" applyBorder="1" applyAlignment="1" applyProtection="1">
      <alignment horizontal="right" vertical="center"/>
    </xf>
    <xf numFmtId="0" fontId="4" fillId="0" borderId="0" xfId="0" applyFont="1" applyBorder="1" applyAlignment="1" applyProtection="1">
      <alignment horizontal="center"/>
    </xf>
    <xf numFmtId="0" fontId="5" fillId="0" borderId="0" xfId="0" applyFont="1" applyBorder="1" applyProtection="1"/>
    <xf numFmtId="0" fontId="4" fillId="0" borderId="0" xfId="0" applyFont="1" applyBorder="1" applyProtection="1"/>
    <xf numFmtId="0" fontId="13" fillId="0" borderId="23" xfId="0" applyNumberFormat="1" applyFont="1" applyFill="1" applyBorder="1" applyAlignment="1" applyProtection="1">
      <alignment horizontal="left" vertical="center" wrapText="1"/>
    </xf>
    <xf numFmtId="49" fontId="9" fillId="0" borderId="22" xfId="0" applyNumberFormat="1" applyFont="1" applyFill="1" applyBorder="1" applyAlignment="1" applyProtection="1">
      <alignment horizontal="center" vertical="center"/>
    </xf>
    <xf numFmtId="166" fontId="13" fillId="5" borderId="27" xfId="0" applyNumberFormat="1" applyFont="1" applyFill="1" applyBorder="1" applyAlignment="1" applyProtection="1">
      <alignment horizontal="center" vertical="center"/>
    </xf>
    <xf numFmtId="164" fontId="4" fillId="5" borderId="28" xfId="0" applyNumberFormat="1" applyFont="1" applyFill="1" applyBorder="1" applyAlignment="1" applyProtection="1">
      <alignment horizontal="right" vertical="center"/>
    </xf>
    <xf numFmtId="49" fontId="9" fillId="0" borderId="8" xfId="0" applyNumberFormat="1" applyFont="1" applyFill="1" applyBorder="1" applyAlignment="1" applyProtection="1">
      <alignment horizontal="center" vertical="center"/>
    </xf>
    <xf numFmtId="49" fontId="9" fillId="0" borderId="30" xfId="0" applyNumberFormat="1" applyFont="1" applyFill="1" applyBorder="1" applyAlignment="1" applyProtection="1">
      <alignment horizontal="center" vertical="center"/>
    </xf>
    <xf numFmtId="0" fontId="9" fillId="0" borderId="18" xfId="0" applyNumberFormat="1" applyFont="1" applyFill="1" applyBorder="1" applyAlignment="1" applyProtection="1">
      <alignment horizontal="left" vertical="center" wrapText="1"/>
    </xf>
    <xf numFmtId="0" fontId="9" fillId="0" borderId="31"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center" vertical="center"/>
    </xf>
    <xf numFmtId="0" fontId="4" fillId="0" borderId="2"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Alignment="1" applyProtection="1">
      <alignment vertical="center"/>
    </xf>
    <xf numFmtId="0" fontId="14" fillId="0" borderId="0"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4" fillId="0" borderId="0" xfId="0" applyFont="1" applyBorder="1" applyAlignment="1" applyProtection="1">
      <alignment vertical="center"/>
    </xf>
    <xf numFmtId="0" fontId="15" fillId="0" borderId="0" xfId="0" applyFont="1" applyFill="1" applyBorder="1" applyAlignment="1" applyProtection="1">
      <alignment vertical="center"/>
    </xf>
    <xf numFmtId="164" fontId="4" fillId="2" borderId="10" xfId="0" applyNumberFormat="1" applyFont="1" applyFill="1" applyBorder="1" applyAlignment="1" applyProtection="1">
      <alignment vertical="center"/>
    </xf>
    <xf numFmtId="165" fontId="4" fillId="0" borderId="11" xfId="0" applyNumberFormat="1" applyFont="1" applyBorder="1" applyAlignment="1" applyProtection="1">
      <alignment horizontal="center" vertical="center"/>
    </xf>
    <xf numFmtId="165" fontId="4" fillId="0" borderId="12" xfId="0" applyNumberFormat="1" applyFont="1" applyBorder="1" applyAlignment="1" applyProtection="1">
      <alignment horizontal="center" vertical="center"/>
    </xf>
    <xf numFmtId="165" fontId="4" fillId="0" borderId="34" xfId="0" applyNumberFormat="1" applyFont="1" applyBorder="1" applyAlignment="1" applyProtection="1">
      <alignment horizontal="center" vertical="center" wrapText="1"/>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17" xfId="0" applyFont="1" applyBorder="1" applyAlignment="1" applyProtection="1">
      <alignment horizontal="center" vertical="center" wrapText="1"/>
    </xf>
    <xf numFmtId="49" fontId="13" fillId="0" borderId="37" xfId="0" applyNumberFormat="1" applyFont="1" applyFill="1" applyBorder="1" applyAlignment="1" applyProtection="1">
      <alignment horizontal="center" vertical="center"/>
    </xf>
    <xf numFmtId="0" fontId="13" fillId="0" borderId="6" xfId="0" applyNumberFormat="1" applyFont="1" applyFill="1" applyBorder="1" applyAlignment="1" applyProtection="1">
      <alignment horizontal="left" vertical="center" wrapText="1"/>
    </xf>
    <xf numFmtId="0" fontId="4" fillId="0" borderId="3" xfId="0" applyFont="1" applyFill="1" applyBorder="1" applyAlignment="1" applyProtection="1">
      <alignment vertical="center"/>
    </xf>
    <xf numFmtId="49" fontId="13" fillId="0" borderId="38" xfId="0" applyNumberFormat="1" applyFont="1" applyFill="1" applyBorder="1" applyAlignment="1" applyProtection="1">
      <alignment horizontal="center" vertical="center"/>
    </xf>
    <xf numFmtId="0" fontId="16" fillId="0" borderId="0" xfId="0" applyFont="1" applyAlignment="1" applyProtection="1">
      <alignment horizontal="left" vertical="center"/>
    </xf>
    <xf numFmtId="17" fontId="16" fillId="0" borderId="0" xfId="0" applyNumberFormat="1" applyFont="1" applyAlignment="1" applyProtection="1">
      <alignment horizontal="left" vertical="center"/>
    </xf>
    <xf numFmtId="16" fontId="16" fillId="0" borderId="0" xfId="0" applyNumberFormat="1" applyFont="1" applyAlignment="1" applyProtection="1">
      <alignment horizontal="left" vertical="center"/>
    </xf>
    <xf numFmtId="17" fontId="4" fillId="0" borderId="0" xfId="0" applyNumberFormat="1" applyFont="1" applyProtection="1"/>
    <xf numFmtId="0" fontId="13" fillId="5" borderId="40" xfId="0" applyNumberFormat="1" applyFont="1" applyFill="1" applyBorder="1" applyAlignment="1" applyProtection="1">
      <alignment horizontal="left" vertical="center" wrapText="1"/>
    </xf>
    <xf numFmtId="3" fontId="13" fillId="5" borderId="40" xfId="0" applyNumberFormat="1" applyFont="1" applyFill="1" applyBorder="1" applyAlignment="1" applyProtection="1">
      <alignment horizontal="center" vertical="center"/>
    </xf>
    <xf numFmtId="166" fontId="13" fillId="5" borderId="40" xfId="0" applyNumberFormat="1" applyFont="1" applyFill="1" applyBorder="1" applyAlignment="1" applyProtection="1">
      <alignment horizontal="center" vertical="center"/>
    </xf>
    <xf numFmtId="164" fontId="4" fillId="5" borderId="41" xfId="0" applyNumberFormat="1" applyFont="1" applyFill="1" applyBorder="1" applyAlignment="1" applyProtection="1">
      <alignment horizontal="right" vertical="center"/>
    </xf>
    <xf numFmtId="49" fontId="13" fillId="0" borderId="1" xfId="0" applyNumberFormat="1" applyFont="1" applyFill="1" applyBorder="1" applyAlignment="1" applyProtection="1">
      <alignment horizontal="center" vertical="center"/>
    </xf>
    <xf numFmtId="49" fontId="9" fillId="0" borderId="20" xfId="0" applyNumberFormat="1" applyFont="1" applyFill="1" applyBorder="1" applyAlignment="1" applyProtection="1">
      <alignment horizontal="center" vertical="center"/>
    </xf>
    <xf numFmtId="0" fontId="9" fillId="0" borderId="44" xfId="0" applyNumberFormat="1" applyFont="1" applyFill="1" applyBorder="1" applyAlignment="1" applyProtection="1">
      <alignment horizontal="left" vertical="center" wrapText="1"/>
    </xf>
    <xf numFmtId="49" fontId="13" fillId="0" borderId="45" xfId="0" applyNumberFormat="1" applyFont="1" applyFill="1" applyBorder="1" applyAlignment="1" applyProtection="1">
      <alignment horizontal="center" vertical="center"/>
    </xf>
    <xf numFmtId="164" fontId="4" fillId="2" borderId="19" xfId="0" applyNumberFormat="1" applyFont="1" applyFill="1" applyBorder="1" applyAlignment="1" applyProtection="1">
      <alignment horizontal="right" vertical="center"/>
    </xf>
    <xf numFmtId="0" fontId="17" fillId="0" borderId="9" xfId="0" applyNumberFormat="1" applyFont="1" applyFill="1" applyBorder="1" applyAlignment="1" applyProtection="1">
      <alignment horizontal="left" vertical="center" wrapText="1"/>
    </xf>
    <xf numFmtId="0" fontId="4" fillId="0" borderId="0" xfId="0" applyFont="1" applyFill="1" applyProtection="1"/>
    <xf numFmtId="17" fontId="4" fillId="0" borderId="0" xfId="0" applyNumberFormat="1" applyFont="1" applyAlignment="1" applyProtection="1">
      <alignment horizontal="left"/>
    </xf>
    <xf numFmtId="0" fontId="21" fillId="0" borderId="2" xfId="0" applyFont="1" applyBorder="1" applyAlignment="1" applyProtection="1">
      <alignment vertical="center"/>
    </xf>
    <xf numFmtId="0" fontId="22" fillId="0" borderId="2" xfId="0" applyFont="1" applyBorder="1" applyAlignment="1" applyProtection="1">
      <alignment vertical="center"/>
    </xf>
    <xf numFmtId="0" fontId="23" fillId="0" borderId="0" xfId="0" applyFont="1" applyFill="1" applyBorder="1" applyAlignment="1" applyProtection="1">
      <alignment vertical="center"/>
    </xf>
    <xf numFmtId="0" fontId="24" fillId="0" borderId="0"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9" fillId="0" borderId="26" xfId="0" applyNumberFormat="1" applyFont="1" applyFill="1" applyBorder="1" applyAlignment="1" applyProtection="1">
      <alignment horizontal="left" vertical="center" wrapText="1"/>
    </xf>
    <xf numFmtId="0" fontId="5" fillId="0" borderId="0" xfId="0" applyFont="1" applyAlignment="1" applyProtection="1">
      <alignment vertical="center"/>
    </xf>
    <xf numFmtId="0" fontId="4" fillId="0" borderId="47" xfId="0" applyFont="1" applyBorder="1" applyAlignment="1" applyProtection="1">
      <alignment vertical="center"/>
    </xf>
    <xf numFmtId="0" fontId="4" fillId="0" borderId="0" xfId="0" applyFont="1" applyBorder="1" applyAlignment="1" applyProtection="1">
      <alignment horizontal="right" vertical="center"/>
    </xf>
    <xf numFmtId="49" fontId="9" fillId="0" borderId="11" xfId="0" applyNumberFormat="1" applyFont="1" applyFill="1" applyBorder="1" applyAlignment="1" applyProtection="1">
      <alignment horizontal="center" vertical="center"/>
    </xf>
    <xf numFmtId="0" fontId="13" fillId="5" borderId="27" xfId="0" applyNumberFormat="1" applyFont="1" applyFill="1" applyBorder="1" applyAlignment="1" applyProtection="1">
      <alignment horizontal="left" vertical="center" wrapText="1"/>
    </xf>
    <xf numFmtId="3" fontId="13" fillId="5" borderId="27" xfId="0" applyNumberFormat="1" applyFont="1" applyFill="1" applyBorder="1" applyAlignment="1" applyProtection="1">
      <alignment horizontal="center" vertical="center"/>
    </xf>
    <xf numFmtId="164" fontId="5" fillId="0" borderId="0" xfId="0" applyNumberFormat="1" applyFont="1" applyFill="1" applyBorder="1" applyAlignment="1" applyProtection="1">
      <alignment horizontal="right" vertical="center"/>
    </xf>
    <xf numFmtId="0" fontId="5" fillId="0" borderId="0" xfId="0" applyFont="1" applyAlignment="1" applyProtection="1">
      <alignment horizontal="center"/>
    </xf>
    <xf numFmtId="0" fontId="13" fillId="5" borderId="26" xfId="0" applyNumberFormat="1" applyFont="1" applyFill="1" applyBorder="1" applyAlignment="1" applyProtection="1">
      <alignment horizontal="left" vertical="center" wrapText="1"/>
    </xf>
    <xf numFmtId="0" fontId="4" fillId="0" borderId="2" xfId="0" applyFont="1" applyFill="1" applyBorder="1" applyAlignment="1" applyProtection="1">
      <alignment vertical="center"/>
    </xf>
    <xf numFmtId="0" fontId="21" fillId="0" borderId="2" xfId="0" applyFont="1" applyFill="1" applyBorder="1" applyAlignment="1" applyProtection="1">
      <alignment vertical="center"/>
    </xf>
    <xf numFmtId="0" fontId="22" fillId="0" borderId="2" xfId="0" applyFont="1" applyFill="1" applyBorder="1" applyAlignment="1" applyProtection="1">
      <alignment vertical="center"/>
    </xf>
    <xf numFmtId="0" fontId="5" fillId="0" borderId="4" xfId="0" applyFont="1" applyFill="1" applyBorder="1" applyAlignment="1" applyProtection="1">
      <alignment vertical="center"/>
    </xf>
    <xf numFmtId="0" fontId="4" fillId="0" borderId="5" xfId="0" applyFont="1" applyFill="1" applyBorder="1" applyProtection="1"/>
    <xf numFmtId="0" fontId="4" fillId="0" borderId="2" xfId="0" applyFont="1" applyFill="1" applyBorder="1" applyAlignment="1" applyProtection="1">
      <alignment horizontal="right" vertical="center"/>
    </xf>
    <xf numFmtId="165" fontId="4" fillId="0" borderId="11" xfId="0" applyNumberFormat="1" applyFont="1" applyFill="1" applyBorder="1" applyAlignment="1" applyProtection="1">
      <alignment horizontal="center" vertical="center"/>
    </xf>
    <xf numFmtId="165" fontId="4" fillId="0" borderId="12" xfId="0" applyNumberFormat="1" applyFont="1" applyFill="1" applyBorder="1" applyAlignment="1" applyProtection="1">
      <alignment horizontal="center" vertical="center"/>
    </xf>
    <xf numFmtId="165" fontId="4" fillId="0" borderId="34" xfId="0" applyNumberFormat="1" applyFont="1" applyFill="1" applyBorder="1" applyAlignment="1" applyProtection="1">
      <alignment horizontal="center" vertical="center" wrapText="1"/>
    </xf>
    <xf numFmtId="0" fontId="5" fillId="0" borderId="15" xfId="0" applyFont="1" applyFill="1" applyBorder="1" applyAlignment="1" applyProtection="1">
      <alignment horizontal="center" vertical="center"/>
    </xf>
    <xf numFmtId="0" fontId="5" fillId="0" borderId="17" xfId="0" applyFont="1" applyFill="1" applyBorder="1" applyAlignment="1" applyProtection="1">
      <alignment horizontal="center" vertical="center" wrapText="1"/>
    </xf>
    <xf numFmtId="0" fontId="13" fillId="0" borderId="12" xfId="0" applyNumberFormat="1" applyFont="1" applyFill="1" applyBorder="1" applyAlignment="1" applyProtection="1">
      <alignment horizontal="left" vertical="center" wrapText="1"/>
    </xf>
    <xf numFmtId="0" fontId="9" fillId="0" borderId="12" xfId="0" applyNumberFormat="1" applyFont="1" applyFill="1" applyBorder="1" applyAlignment="1" applyProtection="1">
      <alignment horizontal="left" vertical="center" wrapText="1"/>
    </xf>
    <xf numFmtId="174" fontId="13" fillId="0" borderId="1" xfId="0" applyNumberFormat="1" applyFont="1" applyFill="1" applyBorder="1" applyAlignment="1" applyProtection="1">
      <alignment horizontal="center" vertical="center"/>
    </xf>
    <xf numFmtId="170" fontId="13" fillId="0" borderId="6" xfId="0" applyNumberFormat="1" applyFont="1" applyFill="1" applyBorder="1" applyAlignment="1" applyProtection="1">
      <alignment horizontal="left" vertical="center" wrapText="1"/>
    </xf>
    <xf numFmtId="3" fontId="13" fillId="0" borderId="23" xfId="0" applyNumberFormat="1" applyFont="1" applyFill="1" applyBorder="1" applyAlignment="1" applyProtection="1">
      <alignment horizontal="center" vertical="center"/>
    </xf>
    <xf numFmtId="169" fontId="13" fillId="0" borderId="1" xfId="0" applyNumberFormat="1" applyFont="1" applyFill="1" applyBorder="1" applyAlignment="1" applyProtection="1">
      <alignment horizontal="left" vertical="center" wrapText="1"/>
    </xf>
    <xf numFmtId="0" fontId="17" fillId="0" borderId="1" xfId="0" applyNumberFormat="1" applyFont="1" applyFill="1" applyBorder="1" applyAlignment="1" applyProtection="1">
      <alignment horizontal="left" vertical="center" wrapText="1"/>
    </xf>
    <xf numFmtId="168" fontId="13" fillId="0" borderId="7" xfId="0" applyNumberFormat="1" applyFont="1" applyFill="1" applyBorder="1" applyAlignment="1" applyProtection="1">
      <alignment horizontal="left" vertical="center" wrapText="1"/>
    </xf>
    <xf numFmtId="3" fontId="13" fillId="0" borderId="26" xfId="0" applyNumberFormat="1" applyFont="1" applyFill="1" applyBorder="1" applyAlignment="1" applyProtection="1">
      <alignment horizontal="center" vertical="center"/>
    </xf>
    <xf numFmtId="170" fontId="13" fillId="0" borderId="29" xfId="0" applyNumberFormat="1" applyFont="1" applyFill="1" applyBorder="1" applyAlignment="1" applyProtection="1">
      <alignment horizontal="left" vertical="center" wrapText="1"/>
    </xf>
    <xf numFmtId="0" fontId="5" fillId="0" borderId="0" xfId="0" applyFont="1" applyFill="1" applyAlignment="1" applyProtection="1">
      <alignment vertical="center"/>
    </xf>
    <xf numFmtId="0" fontId="4" fillId="0" borderId="47" xfId="0" applyFont="1" applyFill="1" applyBorder="1" applyAlignment="1" applyProtection="1">
      <alignment vertical="center"/>
    </xf>
    <xf numFmtId="0" fontId="4" fillId="0" borderId="48" xfId="0" applyFont="1" applyFill="1" applyBorder="1" applyAlignment="1" applyProtection="1">
      <alignment vertical="center"/>
    </xf>
    <xf numFmtId="0" fontId="13" fillId="0" borderId="27" xfId="0" applyNumberFormat="1" applyFont="1" applyFill="1" applyBorder="1" applyAlignment="1" applyProtection="1">
      <alignment horizontal="left" vertical="center" wrapText="1"/>
    </xf>
    <xf numFmtId="3" fontId="13" fillId="0" borderId="27" xfId="0" applyNumberFormat="1" applyFont="1" applyFill="1" applyBorder="1" applyAlignment="1" applyProtection="1">
      <alignment horizontal="center" vertical="center"/>
    </xf>
    <xf numFmtId="171" fontId="13" fillId="0" borderId="6" xfId="0" applyNumberFormat="1" applyFont="1" applyFill="1" applyBorder="1" applyAlignment="1" applyProtection="1">
      <alignment horizontal="left" vertical="center" wrapText="1"/>
    </xf>
    <xf numFmtId="3" fontId="13" fillId="0" borderId="6" xfId="0" applyNumberFormat="1" applyFont="1" applyFill="1" applyBorder="1" applyAlignment="1" applyProtection="1">
      <alignment horizontal="center" vertical="center"/>
    </xf>
    <xf numFmtId="174" fontId="13" fillId="0" borderId="1" xfId="0" applyNumberFormat="1" applyFont="1" applyFill="1" applyBorder="1" applyAlignment="1" applyProtection="1">
      <alignment horizontal="center" vertical="center" wrapText="1"/>
    </xf>
    <xf numFmtId="0" fontId="4" fillId="0" borderId="0" xfId="0" applyFont="1" applyAlignment="1" applyProtection="1">
      <alignment horizontal="center"/>
    </xf>
    <xf numFmtId="174" fontId="13" fillId="0" borderId="6" xfId="0" applyNumberFormat="1" applyFont="1" applyFill="1" applyBorder="1" applyAlignment="1" applyProtection="1">
      <alignment horizontal="center" vertical="center"/>
    </xf>
    <xf numFmtId="166" fontId="13" fillId="0" borderId="6" xfId="0" applyNumberFormat="1" applyFont="1" applyFill="1" applyBorder="1" applyAlignment="1" applyProtection="1">
      <alignment horizontal="center" vertical="center"/>
    </xf>
    <xf numFmtId="166" fontId="13" fillId="0" borderId="23" xfId="0" applyNumberFormat="1" applyFont="1" applyFill="1" applyBorder="1" applyAlignment="1" applyProtection="1">
      <alignment horizontal="center" vertical="center"/>
    </xf>
    <xf numFmtId="166" fontId="13" fillId="0" borderId="7" xfId="0" applyNumberFormat="1" applyFont="1" applyFill="1" applyBorder="1" applyAlignment="1" applyProtection="1">
      <alignment horizontal="center" vertical="center"/>
    </xf>
    <xf numFmtId="164" fontId="4" fillId="2" borderId="25" xfId="0" applyNumberFormat="1" applyFont="1" applyFill="1" applyBorder="1" applyAlignment="1" applyProtection="1">
      <alignment horizontal="right" vertical="center"/>
    </xf>
    <xf numFmtId="173" fontId="13" fillId="5" borderId="27" xfId="0" applyNumberFormat="1" applyFont="1" applyFill="1" applyBorder="1" applyAlignment="1" applyProtection="1">
      <alignment horizontal="right" vertical="center"/>
    </xf>
    <xf numFmtId="173" fontId="13" fillId="5" borderId="40" xfId="0" applyNumberFormat="1" applyFont="1" applyFill="1" applyBorder="1" applyAlignment="1" applyProtection="1">
      <alignment horizontal="right" vertical="center"/>
    </xf>
    <xf numFmtId="164" fontId="13" fillId="5" borderId="40" xfId="0" applyNumberFormat="1" applyFont="1" applyFill="1" applyBorder="1" applyAlignment="1" applyProtection="1">
      <alignment horizontal="right" vertical="center"/>
    </xf>
    <xf numFmtId="167" fontId="4" fillId="2" borderId="2" xfId="0" applyNumberFormat="1" applyFont="1" applyFill="1" applyBorder="1" applyAlignment="1" applyProtection="1">
      <alignment vertical="center" wrapText="1"/>
    </xf>
    <xf numFmtId="164" fontId="13" fillId="5" borderId="27" xfId="0" applyNumberFormat="1" applyFont="1" applyFill="1" applyBorder="1" applyAlignment="1" applyProtection="1">
      <alignment horizontal="right" vertical="center"/>
    </xf>
    <xf numFmtId="0" fontId="0" fillId="0" borderId="0" xfId="0" applyProtection="1"/>
    <xf numFmtId="0" fontId="4" fillId="0" borderId="0" xfId="0" applyFont="1" applyAlignment="1" applyProtection="1">
      <alignment horizontal="center" vertical="center"/>
    </xf>
    <xf numFmtId="164" fontId="8" fillId="0" borderId="0" xfId="0" applyNumberFormat="1" applyFont="1" applyAlignment="1" applyProtection="1">
      <alignment vertical="center"/>
    </xf>
    <xf numFmtId="164" fontId="4" fillId="0" borderId="0" xfId="0" applyNumberFormat="1" applyFont="1" applyAlignment="1" applyProtection="1">
      <alignment horizontal="center" vertical="center"/>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164" fontId="4" fillId="0" borderId="1" xfId="0" applyNumberFormat="1" applyFont="1" applyBorder="1" applyAlignment="1" applyProtection="1">
      <alignment horizontal="right" vertical="center" wrapText="1"/>
    </xf>
    <xf numFmtId="0" fontId="5" fillId="0" borderId="1" xfId="0" applyFont="1" applyBorder="1" applyAlignment="1" applyProtection="1">
      <alignment horizontal="center" vertical="center" wrapText="1"/>
    </xf>
    <xf numFmtId="164" fontId="4" fillId="2" borderId="1" xfId="0" applyNumberFormat="1" applyFont="1" applyFill="1" applyBorder="1" applyAlignment="1" applyProtection="1">
      <alignment horizontal="right" vertical="center" wrapText="1"/>
    </xf>
    <xf numFmtId="0" fontId="5" fillId="0" borderId="1" xfId="0" applyFont="1" applyBorder="1" applyAlignment="1" applyProtection="1">
      <alignment horizontal="center" vertical="center"/>
    </xf>
    <xf numFmtId="164" fontId="5" fillId="6" borderId="1" xfId="0" applyNumberFormat="1" applyFont="1" applyFill="1" applyBorder="1" applyAlignment="1" applyProtection="1">
      <alignment horizontal="right" vertical="center"/>
    </xf>
    <xf numFmtId="0" fontId="4" fillId="0" borderId="0" xfId="0" applyFont="1" applyAlignment="1" applyProtection="1">
      <alignment horizontal="right" vertical="center"/>
    </xf>
    <xf numFmtId="49" fontId="4" fillId="6" borderId="2" xfId="0" applyNumberFormat="1" applyFont="1" applyFill="1" applyBorder="1" applyAlignment="1" applyProtection="1">
      <alignment horizontal="center" vertical="center"/>
    </xf>
    <xf numFmtId="0" fontId="5" fillId="0" borderId="0" xfId="0" applyFont="1" applyBorder="1" applyAlignment="1" applyProtection="1">
      <alignment vertical="center" wrapText="1"/>
    </xf>
    <xf numFmtId="164" fontId="0" fillId="0" borderId="0" xfId="0" applyNumberFormat="1" applyProtection="1"/>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8" fillId="0" borderId="0" xfId="0" applyFont="1" applyAlignment="1" applyProtection="1">
      <alignment horizontal="left" vertical="center"/>
    </xf>
    <xf numFmtId="172" fontId="15" fillId="0" borderId="2" xfId="0" applyNumberFormat="1" applyFont="1" applyFill="1" applyBorder="1" applyAlignment="1" applyProtection="1">
      <alignment vertical="center"/>
    </xf>
    <xf numFmtId="172" fontId="25" fillId="0" borderId="2"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12" fillId="0" borderId="0" xfId="0" applyFont="1" applyBorder="1" applyAlignment="1" applyProtection="1">
      <alignment vertical="center"/>
    </xf>
    <xf numFmtId="0" fontId="8" fillId="0" borderId="0" xfId="0" applyFont="1" applyFill="1" applyAlignment="1" applyProtection="1">
      <alignment vertical="center"/>
    </xf>
    <xf numFmtId="0" fontId="4" fillId="0" borderId="4"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0" fillId="0" borderId="3" xfId="0" applyFont="1" applyFill="1" applyBorder="1" applyAlignment="1" applyProtection="1">
      <alignment vertical="center"/>
    </xf>
    <xf numFmtId="0" fontId="4" fillId="0" borderId="4" xfId="0" applyFont="1" applyFill="1" applyBorder="1" applyAlignment="1" applyProtection="1">
      <alignment vertical="center"/>
    </xf>
    <xf numFmtId="0" fontId="0" fillId="0" borderId="5" xfId="0" applyFont="1" applyFill="1" applyBorder="1" applyAlignment="1" applyProtection="1">
      <alignment vertical="center"/>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0" fillId="0" borderId="5" xfId="0" applyFill="1" applyBorder="1" applyAlignment="1" applyProtection="1">
      <alignment vertical="center"/>
    </xf>
    <xf numFmtId="0" fontId="0" fillId="0" borderId="3" xfId="0" applyFill="1" applyBorder="1" applyAlignment="1" applyProtection="1">
      <alignment vertical="center"/>
    </xf>
    <xf numFmtId="165" fontId="4" fillId="0" borderId="26" xfId="0" applyNumberFormat="1" applyFont="1" applyFill="1" applyBorder="1" applyAlignment="1" applyProtection="1">
      <alignment horizontal="center" vertical="center"/>
    </xf>
    <xf numFmtId="0" fontId="0" fillId="0" borderId="35" xfId="0" applyFont="1" applyFill="1" applyBorder="1" applyAlignment="1" applyProtection="1">
      <alignment horizontal="center" vertical="center"/>
    </xf>
    <xf numFmtId="0" fontId="4" fillId="0" borderId="0" xfId="0" applyFont="1" applyAlignment="1" applyProtection="1">
      <alignment horizontal="center"/>
    </xf>
    <xf numFmtId="3" fontId="13" fillId="0" borderId="32" xfId="0" applyNumberFormat="1"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174" fontId="13" fillId="0" borderId="6" xfId="0" applyNumberFormat="1" applyFont="1" applyFill="1" applyBorder="1" applyAlignment="1" applyProtection="1">
      <alignment horizontal="center" vertical="center"/>
    </xf>
    <xf numFmtId="174" fontId="13" fillId="0" borderId="23" xfId="0" applyNumberFormat="1" applyFont="1" applyFill="1" applyBorder="1" applyAlignment="1" applyProtection="1">
      <alignment horizontal="center" vertical="center"/>
    </xf>
    <xf numFmtId="174" fontId="13" fillId="0" borderId="7" xfId="0" applyNumberFormat="1" applyFont="1" applyFill="1" applyBorder="1" applyAlignment="1" applyProtection="1">
      <alignment horizontal="center" vertical="center"/>
    </xf>
    <xf numFmtId="166" fontId="13" fillId="0" borderId="6" xfId="0" applyNumberFormat="1" applyFont="1" applyFill="1" applyBorder="1" applyAlignment="1" applyProtection="1">
      <alignment horizontal="center" vertical="center"/>
    </xf>
    <xf numFmtId="166" fontId="13" fillId="0" borderId="23" xfId="0" applyNumberFormat="1" applyFont="1" applyFill="1" applyBorder="1" applyAlignment="1" applyProtection="1">
      <alignment horizontal="center" vertical="center"/>
    </xf>
    <xf numFmtId="166" fontId="13" fillId="0" borderId="7" xfId="0" applyNumberFormat="1" applyFont="1" applyFill="1" applyBorder="1" applyAlignment="1" applyProtection="1">
      <alignment horizontal="center" vertical="center"/>
    </xf>
    <xf numFmtId="164" fontId="4" fillId="2" borderId="25" xfId="0" applyNumberFormat="1" applyFont="1" applyFill="1" applyBorder="1" applyAlignment="1" applyProtection="1">
      <alignment horizontal="right" vertical="center"/>
    </xf>
    <xf numFmtId="164" fontId="4" fillId="2" borderId="39" xfId="0" applyNumberFormat="1" applyFont="1" applyFill="1" applyBorder="1" applyAlignment="1" applyProtection="1">
      <alignment horizontal="right" vertical="center"/>
    </xf>
    <xf numFmtId="164" fontId="4" fillId="2" borderId="21" xfId="0" applyNumberFormat="1" applyFont="1" applyFill="1" applyBorder="1" applyAlignment="1" applyProtection="1">
      <alignment horizontal="right" vertical="center"/>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13" fillId="0" borderId="32" xfId="0" applyNumberFormat="1" applyFont="1" applyFill="1" applyBorder="1" applyAlignment="1" applyProtection="1">
      <alignment horizontal="right" vertical="center" wrapText="1"/>
    </xf>
    <xf numFmtId="0" fontId="13" fillId="0" borderId="5" xfId="0" applyNumberFormat="1" applyFont="1" applyFill="1" applyBorder="1" applyAlignment="1" applyProtection="1">
      <alignment horizontal="right" vertical="center" wrapText="1"/>
    </xf>
    <xf numFmtId="0" fontId="13" fillId="0" borderId="33" xfId="0" applyNumberFormat="1" applyFont="1" applyFill="1" applyBorder="1" applyAlignment="1" applyProtection="1">
      <alignment horizontal="right" vertical="center" wrapText="1"/>
    </xf>
    <xf numFmtId="164" fontId="9" fillId="0" borderId="9" xfId="0" applyNumberFormat="1" applyFont="1" applyFill="1" applyBorder="1" applyAlignment="1" applyProtection="1">
      <alignment horizontal="right" vertical="center"/>
    </xf>
    <xf numFmtId="0" fontId="13" fillId="0" borderId="42" xfId="0" applyNumberFormat="1" applyFont="1" applyFill="1" applyBorder="1" applyAlignment="1" applyProtection="1">
      <alignment horizontal="right" vertical="center" wrapText="1"/>
    </xf>
    <xf numFmtId="0" fontId="13" fillId="0" borderId="43" xfId="0" applyNumberFormat="1" applyFont="1" applyFill="1" applyBorder="1" applyAlignment="1" applyProtection="1">
      <alignment horizontal="right" vertical="center" wrapText="1"/>
    </xf>
    <xf numFmtId="172" fontId="4" fillId="0" borderId="2" xfId="0" applyNumberFormat="1" applyFont="1" applyFill="1" applyBorder="1" applyAlignment="1" applyProtection="1">
      <alignment vertical="center"/>
    </xf>
    <xf numFmtId="172" fontId="0" fillId="0" borderId="2" xfId="0" applyNumberFormat="1" applyFont="1" applyFill="1" applyBorder="1" applyAlignment="1" applyProtection="1">
      <alignment vertical="center"/>
    </xf>
    <xf numFmtId="0" fontId="8" fillId="0" borderId="0" xfId="0" applyFont="1" applyAlignment="1" applyProtection="1">
      <alignment vertical="center"/>
    </xf>
    <xf numFmtId="165" fontId="4" fillId="0" borderId="26" xfId="0" applyNumberFormat="1" applyFont="1" applyBorder="1" applyAlignment="1" applyProtection="1">
      <alignment horizontal="center" vertical="center"/>
    </xf>
    <xf numFmtId="0" fontId="0" fillId="0" borderId="35" xfId="0" applyFont="1" applyBorder="1" applyAlignment="1" applyProtection="1">
      <alignment horizontal="center" vertical="center"/>
    </xf>
    <xf numFmtId="172" fontId="4" fillId="0" borderId="46" xfId="0" applyNumberFormat="1" applyFont="1" applyFill="1" applyBorder="1" applyAlignment="1" applyProtection="1">
      <alignment vertical="center"/>
    </xf>
    <xf numFmtId="172" fontId="0" fillId="0" borderId="46" xfId="0" applyNumberFormat="1" applyFont="1" applyFill="1" applyBorder="1" applyAlignment="1" applyProtection="1">
      <alignment vertical="center"/>
    </xf>
    <xf numFmtId="0" fontId="13" fillId="0" borderId="36" xfId="0" applyNumberFormat="1" applyFont="1" applyFill="1" applyBorder="1" applyAlignment="1" applyProtection="1">
      <alignment horizontal="right" vertical="center" wrapText="1"/>
    </xf>
    <xf numFmtId="173" fontId="13" fillId="2" borderId="9" xfId="0" applyNumberFormat="1" applyFont="1" applyFill="1" applyBorder="1" applyAlignment="1" applyProtection="1">
      <alignment horizontal="right" vertical="center"/>
      <protection locked="0"/>
    </xf>
    <xf numFmtId="173" fontId="13" fillId="2" borderId="6" xfId="0" applyNumberFormat="1" applyFont="1" applyFill="1" applyBorder="1" applyAlignment="1" applyProtection="1">
      <alignment horizontal="right" vertical="center"/>
      <protection locked="0"/>
    </xf>
    <xf numFmtId="173" fontId="13" fillId="2" borderId="23" xfId="0" applyNumberFormat="1" applyFont="1" applyFill="1" applyBorder="1" applyAlignment="1" applyProtection="1">
      <alignment horizontal="right" vertical="center"/>
      <protection locked="0"/>
    </xf>
    <xf numFmtId="173" fontId="13" fillId="2" borderId="7" xfId="0" applyNumberFormat="1" applyFont="1" applyFill="1" applyBorder="1" applyAlignment="1" applyProtection="1">
      <alignment horizontal="right" vertical="center"/>
      <protection locked="0"/>
    </xf>
    <xf numFmtId="173" fontId="13" fillId="2" borderId="1" xfId="0" applyNumberFormat="1" applyFont="1" applyFill="1" applyBorder="1" applyAlignment="1" applyProtection="1">
      <alignment horizontal="right" vertical="center"/>
      <protection locked="0"/>
    </xf>
    <xf numFmtId="173" fontId="13" fillId="2" borderId="7" xfId="0" applyNumberFormat="1" applyFont="1" applyFill="1" applyBorder="1" applyAlignment="1" applyProtection="1">
      <alignment horizontal="right" vertical="center"/>
      <protection locked="0"/>
    </xf>
    <xf numFmtId="173" fontId="13" fillId="2" borderId="23" xfId="0" applyNumberFormat="1" applyFont="1" applyFill="1" applyBorder="1" applyAlignment="1" applyProtection="1">
      <alignment horizontal="right" vertical="center"/>
      <protection locked="0"/>
    </xf>
    <xf numFmtId="173" fontId="13" fillId="2" borderId="6" xfId="0" applyNumberFormat="1" applyFont="1" applyFill="1" applyBorder="1" applyAlignment="1" applyProtection="1">
      <alignment horizontal="right" vertical="center"/>
      <protection locked="0"/>
    </xf>
  </cellXfs>
  <cellStyles count="2">
    <cellStyle name="Prozent" xfId="1" builtinId="5"/>
    <cellStyle name="Standard" xfId="0" builtinId="0"/>
  </cellStyles>
  <dxfs count="1">
    <dxf>
      <numFmt numFmtId="173" formatCode="#,##0.000\ &quot;€&quo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showZeros="0" workbookViewId="0">
      <selection sqref="A1:XFD1048576"/>
    </sheetView>
  </sheetViews>
  <sheetFormatPr baseColWidth="10" defaultRowHeight="15" x14ac:dyDescent="0.25"/>
  <cols>
    <col min="1" max="1" width="6.7109375" style="147" customWidth="1"/>
    <col min="2" max="2" width="39.5703125" style="147" bestFit="1" customWidth="1"/>
    <col min="3" max="3" width="16.7109375" style="161" customWidth="1"/>
    <col min="4" max="16384" width="11.42578125" style="147"/>
  </cols>
  <sheetData>
    <row r="1" spans="1:22" ht="15.75" x14ac:dyDescent="0.25">
      <c r="A1" s="165" t="s">
        <v>167</v>
      </c>
      <c r="B1" s="165"/>
      <c r="C1" s="165"/>
      <c r="D1" s="165"/>
    </row>
    <row r="2" spans="1:22" ht="15.75" x14ac:dyDescent="0.25">
      <c r="A2" s="165" t="s">
        <v>158</v>
      </c>
      <c r="B2" s="165"/>
      <c r="C2" s="165"/>
      <c r="D2" s="148"/>
      <c r="E2" s="148"/>
      <c r="F2" s="148"/>
      <c r="G2" s="148"/>
      <c r="H2" s="148"/>
      <c r="I2" s="148"/>
      <c r="J2" s="148"/>
      <c r="K2" s="148"/>
      <c r="L2" s="148"/>
      <c r="M2" s="148"/>
      <c r="N2" s="148"/>
      <c r="O2" s="148"/>
      <c r="P2" s="148"/>
      <c r="Q2" s="148"/>
      <c r="R2" s="148"/>
      <c r="S2" s="148"/>
      <c r="T2" s="148"/>
      <c r="U2" s="148"/>
      <c r="V2" s="148"/>
    </row>
    <row r="3" spans="1:22" ht="15.75" x14ac:dyDescent="0.25">
      <c r="A3" s="165" t="s">
        <v>185</v>
      </c>
      <c r="B3" s="165"/>
      <c r="C3" s="149"/>
      <c r="D3" s="148"/>
      <c r="E3" s="148"/>
      <c r="F3" s="148"/>
      <c r="G3" s="148"/>
      <c r="H3" s="148"/>
      <c r="I3" s="148"/>
      <c r="J3" s="148"/>
      <c r="K3" s="148"/>
      <c r="L3" s="148"/>
      <c r="M3" s="148"/>
      <c r="N3" s="148"/>
      <c r="O3" s="148"/>
      <c r="P3" s="148"/>
      <c r="Q3" s="148"/>
      <c r="R3" s="148"/>
      <c r="S3" s="148"/>
      <c r="T3" s="148"/>
      <c r="U3" s="148"/>
      <c r="V3" s="148"/>
    </row>
    <row r="4" spans="1:22" ht="15.75" x14ac:dyDescent="0.25">
      <c r="A4" s="165" t="s">
        <v>128</v>
      </c>
      <c r="B4" s="165"/>
      <c r="C4" s="150"/>
      <c r="D4" s="148"/>
      <c r="E4" s="148"/>
      <c r="F4" s="148"/>
      <c r="G4" s="148"/>
      <c r="H4" s="148"/>
      <c r="I4" s="148"/>
      <c r="J4" s="148"/>
      <c r="K4" s="148"/>
      <c r="L4" s="148"/>
      <c r="M4" s="148"/>
      <c r="N4" s="148"/>
      <c r="O4" s="148"/>
      <c r="P4" s="148"/>
      <c r="Q4" s="148"/>
      <c r="R4" s="148"/>
      <c r="S4" s="148"/>
      <c r="T4" s="148"/>
      <c r="U4" s="148"/>
      <c r="V4" s="148"/>
    </row>
    <row r="5" spans="1:22" ht="20.100000000000001" customHeight="1" x14ac:dyDescent="0.25">
      <c r="A5" s="148"/>
      <c r="B5" s="148"/>
      <c r="C5" s="150"/>
      <c r="D5" s="148"/>
      <c r="E5" s="148"/>
      <c r="F5" s="148"/>
      <c r="G5" s="148"/>
      <c r="H5" s="148"/>
      <c r="I5" s="148"/>
      <c r="J5" s="148"/>
      <c r="K5" s="148"/>
      <c r="L5" s="148"/>
      <c r="M5" s="148"/>
      <c r="N5" s="148"/>
      <c r="O5" s="148"/>
      <c r="P5" s="148"/>
      <c r="Q5" s="148"/>
      <c r="R5" s="148"/>
      <c r="S5" s="148"/>
      <c r="T5" s="148"/>
      <c r="U5" s="148"/>
      <c r="V5" s="148"/>
    </row>
    <row r="6" spans="1:22" ht="42.75" x14ac:dyDescent="0.25">
      <c r="A6" s="151" t="s">
        <v>15</v>
      </c>
      <c r="B6" s="152" t="s">
        <v>161</v>
      </c>
      <c r="C6" s="153" t="s">
        <v>159</v>
      </c>
      <c r="D6" s="148"/>
      <c r="E6" s="148"/>
      <c r="F6" s="148"/>
      <c r="G6" s="148"/>
      <c r="H6" s="148"/>
      <c r="I6" s="148"/>
      <c r="J6" s="148"/>
      <c r="K6" s="148"/>
      <c r="L6" s="148"/>
      <c r="M6" s="148"/>
      <c r="N6" s="148"/>
      <c r="O6" s="148"/>
      <c r="P6" s="148"/>
      <c r="Q6" s="148"/>
      <c r="R6" s="148"/>
      <c r="S6" s="148"/>
      <c r="T6" s="148"/>
      <c r="U6" s="148"/>
      <c r="V6" s="148"/>
    </row>
    <row r="7" spans="1:22" x14ac:dyDescent="0.25">
      <c r="A7" s="151">
        <v>1</v>
      </c>
      <c r="B7" s="154" t="s">
        <v>163</v>
      </c>
      <c r="C7" s="155">
        <f>'LV Inst (VOB) Weg 1'!G33</f>
        <v>0</v>
      </c>
      <c r="D7" s="148"/>
      <c r="E7" s="148"/>
      <c r="F7" s="148"/>
      <c r="G7" s="148"/>
      <c r="H7" s="148"/>
      <c r="I7" s="148"/>
      <c r="J7" s="148"/>
      <c r="K7" s="148"/>
      <c r="L7" s="148"/>
      <c r="M7" s="148"/>
      <c r="N7" s="148"/>
      <c r="O7" s="148"/>
      <c r="P7" s="148"/>
      <c r="Q7" s="148"/>
      <c r="R7" s="148"/>
      <c r="S7" s="148"/>
      <c r="T7" s="148"/>
      <c r="U7" s="148"/>
      <c r="V7" s="148"/>
    </row>
    <row r="8" spans="1:22" x14ac:dyDescent="0.25">
      <c r="A8" s="151">
        <v>2</v>
      </c>
      <c r="B8" s="154" t="s">
        <v>164</v>
      </c>
      <c r="C8" s="155">
        <f>'LV Inst (VOB) Weg 2'!G32</f>
        <v>0</v>
      </c>
      <c r="D8" s="148"/>
      <c r="E8" s="148"/>
      <c r="F8" s="148"/>
      <c r="G8" s="148"/>
      <c r="H8" s="148"/>
      <c r="I8" s="148"/>
      <c r="J8" s="148"/>
      <c r="K8" s="148"/>
      <c r="L8" s="148"/>
      <c r="M8" s="148"/>
      <c r="N8" s="148"/>
      <c r="O8" s="148"/>
      <c r="P8" s="148"/>
      <c r="Q8" s="148"/>
      <c r="R8" s="148"/>
      <c r="S8" s="148"/>
      <c r="T8" s="148"/>
      <c r="U8" s="148"/>
      <c r="V8" s="148"/>
    </row>
    <row r="9" spans="1:22" x14ac:dyDescent="0.25">
      <c r="A9" s="151">
        <v>3</v>
      </c>
      <c r="B9" s="154" t="s">
        <v>165</v>
      </c>
      <c r="C9" s="155">
        <f>'LV Unterhaltg Weg 3'!G22</f>
        <v>0</v>
      </c>
      <c r="D9" s="148"/>
      <c r="E9" s="148"/>
      <c r="F9" s="148"/>
      <c r="G9" s="148"/>
      <c r="H9" s="148"/>
      <c r="I9" s="148"/>
      <c r="J9" s="148"/>
      <c r="K9" s="148"/>
      <c r="L9" s="148"/>
      <c r="M9" s="148"/>
      <c r="N9" s="148"/>
      <c r="O9" s="148"/>
      <c r="P9" s="148"/>
      <c r="Q9" s="148"/>
      <c r="R9" s="148"/>
      <c r="S9" s="148"/>
      <c r="T9" s="148"/>
      <c r="U9" s="148"/>
      <c r="V9" s="148"/>
    </row>
    <row r="10" spans="1:22" x14ac:dyDescent="0.25">
      <c r="A10" s="151">
        <v>4</v>
      </c>
      <c r="B10" s="154" t="s">
        <v>166</v>
      </c>
      <c r="C10" s="155">
        <f>'LV Inst (VOB) Weg 4'!G30</f>
        <v>0</v>
      </c>
      <c r="D10" s="148"/>
      <c r="E10" s="148"/>
      <c r="F10" s="148"/>
      <c r="G10" s="148"/>
      <c r="H10" s="148"/>
      <c r="I10" s="148"/>
      <c r="J10" s="148"/>
      <c r="K10" s="148"/>
      <c r="L10" s="148"/>
      <c r="M10" s="148"/>
      <c r="N10" s="148"/>
      <c r="O10" s="148"/>
      <c r="P10" s="148"/>
      <c r="Q10" s="148"/>
      <c r="R10" s="148"/>
      <c r="S10" s="148"/>
      <c r="T10" s="148"/>
      <c r="U10" s="148"/>
      <c r="V10" s="148"/>
    </row>
    <row r="11" spans="1:22" ht="30" x14ac:dyDescent="0.25">
      <c r="A11" s="156">
        <v>5</v>
      </c>
      <c r="B11" s="154" t="s">
        <v>162</v>
      </c>
      <c r="C11" s="157">
        <f>SUM(C7:C10)</f>
        <v>0</v>
      </c>
      <c r="D11" s="148"/>
      <c r="E11" s="148"/>
      <c r="F11" s="148"/>
      <c r="G11" s="158"/>
      <c r="H11" s="148"/>
      <c r="I11" s="148"/>
      <c r="J11" s="148"/>
      <c r="K11" s="148"/>
      <c r="L11" s="148"/>
      <c r="M11" s="148"/>
      <c r="N11" s="148"/>
      <c r="O11" s="148"/>
      <c r="P11" s="148"/>
      <c r="Q11" s="148"/>
      <c r="R11" s="148"/>
      <c r="S11" s="148"/>
      <c r="T11" s="148"/>
      <c r="U11" s="148"/>
      <c r="V11" s="148"/>
    </row>
    <row r="12" spans="1:22" ht="15.75" thickBot="1" x14ac:dyDescent="0.3">
      <c r="A12" s="148"/>
      <c r="B12" s="148"/>
      <c r="C12" s="150"/>
      <c r="D12" s="148"/>
      <c r="E12" s="148"/>
      <c r="F12" s="148"/>
      <c r="G12" s="148"/>
      <c r="H12" s="148"/>
      <c r="I12" s="148"/>
      <c r="J12" s="148"/>
      <c r="K12" s="148"/>
      <c r="L12" s="148"/>
      <c r="M12" s="148"/>
      <c r="N12" s="148"/>
      <c r="O12" s="148"/>
      <c r="P12" s="148"/>
      <c r="Q12" s="148"/>
      <c r="R12" s="148"/>
      <c r="S12" s="148"/>
      <c r="T12" s="148"/>
      <c r="U12" s="148"/>
      <c r="V12" s="148"/>
    </row>
    <row r="13" spans="1:22" ht="15.75" thickBot="1" x14ac:dyDescent="0.3">
      <c r="A13" s="159"/>
      <c r="B13" s="162" t="s">
        <v>160</v>
      </c>
      <c r="C13" s="163"/>
      <c r="D13" s="163"/>
      <c r="E13" s="163"/>
      <c r="F13" s="164"/>
      <c r="G13" s="160"/>
      <c r="H13" s="148"/>
      <c r="I13" s="148"/>
      <c r="J13" s="148"/>
      <c r="K13" s="148"/>
      <c r="L13" s="148"/>
      <c r="M13" s="148"/>
      <c r="N13" s="148"/>
      <c r="O13" s="148"/>
      <c r="P13" s="148"/>
      <c r="Q13" s="148"/>
      <c r="R13" s="148"/>
      <c r="S13" s="148"/>
      <c r="T13" s="148"/>
      <c r="U13" s="148"/>
      <c r="V13" s="148"/>
    </row>
    <row r="14" spans="1:22" ht="15.75" thickBot="1" x14ac:dyDescent="0.3">
      <c r="A14" s="148"/>
      <c r="B14" s="148"/>
      <c r="C14" s="150"/>
      <c r="D14" s="148"/>
      <c r="E14" s="148"/>
      <c r="F14" s="148"/>
      <c r="G14" s="148"/>
      <c r="H14" s="148"/>
      <c r="I14" s="148"/>
      <c r="J14" s="148"/>
      <c r="K14" s="148"/>
      <c r="L14" s="148"/>
      <c r="M14" s="148"/>
      <c r="N14" s="148"/>
      <c r="O14" s="148"/>
      <c r="P14" s="148"/>
      <c r="Q14" s="148"/>
      <c r="R14" s="148"/>
      <c r="S14" s="148"/>
      <c r="T14" s="148"/>
      <c r="U14" s="148"/>
      <c r="V14" s="148"/>
    </row>
    <row r="15" spans="1:22" ht="69.75" customHeight="1" thickBot="1" x14ac:dyDescent="0.3">
      <c r="A15" s="162" t="s">
        <v>186</v>
      </c>
      <c r="B15" s="163"/>
      <c r="C15" s="163"/>
      <c r="D15" s="163"/>
      <c r="E15" s="163"/>
      <c r="F15" s="164"/>
      <c r="G15" s="148"/>
      <c r="H15" s="148"/>
      <c r="I15" s="148"/>
      <c r="J15" s="148"/>
      <c r="K15" s="148"/>
      <c r="L15" s="148"/>
      <c r="M15" s="148"/>
      <c r="N15" s="148"/>
      <c r="O15" s="148"/>
      <c r="P15" s="148"/>
      <c r="Q15" s="148"/>
      <c r="R15" s="148"/>
      <c r="S15" s="148"/>
      <c r="T15" s="148"/>
      <c r="U15" s="148"/>
      <c r="V15" s="148"/>
    </row>
    <row r="16" spans="1:22" x14ac:dyDescent="0.25">
      <c r="A16" s="148"/>
      <c r="B16" s="148"/>
      <c r="C16" s="150"/>
      <c r="D16" s="148"/>
      <c r="E16" s="148"/>
      <c r="F16" s="148"/>
      <c r="G16" s="148"/>
      <c r="H16" s="148"/>
      <c r="I16" s="148"/>
      <c r="J16" s="148"/>
      <c r="K16" s="148"/>
      <c r="L16" s="148"/>
      <c r="M16" s="148"/>
      <c r="N16" s="148"/>
      <c r="O16" s="148"/>
      <c r="P16" s="148"/>
      <c r="Q16" s="148"/>
      <c r="R16" s="148"/>
      <c r="S16" s="148"/>
      <c r="T16" s="148"/>
      <c r="U16" s="148"/>
      <c r="V16" s="148"/>
    </row>
    <row r="17" spans="1:22" ht="20.100000000000001" customHeight="1" x14ac:dyDescent="0.25">
      <c r="A17" s="148"/>
      <c r="B17" s="148"/>
      <c r="C17" s="150"/>
      <c r="D17" s="148"/>
      <c r="E17" s="148"/>
      <c r="F17" s="148"/>
      <c r="G17" s="148"/>
      <c r="H17" s="148"/>
      <c r="I17" s="148"/>
      <c r="J17" s="148"/>
      <c r="K17" s="148"/>
      <c r="L17" s="148"/>
      <c r="M17" s="148"/>
      <c r="N17" s="148"/>
      <c r="O17" s="148"/>
      <c r="P17" s="148"/>
      <c r="Q17" s="148"/>
      <c r="R17" s="148"/>
      <c r="S17" s="148"/>
      <c r="T17" s="148"/>
      <c r="U17" s="148"/>
      <c r="V17" s="148"/>
    </row>
    <row r="18" spans="1:22" ht="20.100000000000001" customHeight="1" x14ac:dyDescent="0.25">
      <c r="A18" s="148"/>
      <c r="B18" s="148"/>
      <c r="C18" s="150"/>
      <c r="D18" s="148"/>
      <c r="E18" s="148"/>
      <c r="F18" s="148"/>
      <c r="G18" s="148"/>
      <c r="H18" s="148"/>
      <c r="I18" s="148"/>
      <c r="J18" s="148"/>
      <c r="K18" s="148"/>
      <c r="L18" s="148"/>
      <c r="M18" s="148"/>
      <c r="N18" s="148"/>
      <c r="O18" s="148"/>
      <c r="P18" s="148"/>
      <c r="Q18" s="148"/>
      <c r="R18" s="148"/>
      <c r="S18" s="148"/>
      <c r="T18" s="148"/>
      <c r="U18" s="148"/>
      <c r="V18" s="148"/>
    </row>
    <row r="19" spans="1:22" ht="20.100000000000001" customHeight="1" x14ac:dyDescent="0.25">
      <c r="A19" s="148"/>
      <c r="B19" s="148"/>
      <c r="C19" s="150"/>
      <c r="D19" s="148"/>
      <c r="E19" s="148"/>
      <c r="F19" s="148"/>
      <c r="G19" s="148"/>
      <c r="H19" s="148"/>
      <c r="I19" s="148"/>
      <c r="J19" s="148"/>
      <c r="K19" s="148"/>
      <c r="L19" s="148"/>
      <c r="M19" s="148"/>
      <c r="N19" s="148"/>
      <c r="O19" s="148"/>
      <c r="P19" s="148"/>
      <c r="Q19" s="148"/>
      <c r="R19" s="148"/>
      <c r="S19" s="148"/>
      <c r="T19" s="148"/>
      <c r="U19" s="148"/>
      <c r="V19" s="148"/>
    </row>
    <row r="20" spans="1:22" ht="20.100000000000001" customHeight="1" x14ac:dyDescent="0.25">
      <c r="A20" s="148"/>
      <c r="B20" s="148"/>
      <c r="C20" s="150"/>
      <c r="D20" s="148"/>
      <c r="E20" s="148"/>
      <c r="F20" s="148"/>
      <c r="G20" s="148"/>
      <c r="H20" s="148"/>
      <c r="I20" s="148"/>
      <c r="J20" s="148"/>
      <c r="K20" s="148"/>
      <c r="L20" s="148"/>
      <c r="M20" s="148"/>
      <c r="N20" s="148"/>
      <c r="O20" s="148"/>
      <c r="P20" s="148"/>
      <c r="Q20" s="148"/>
      <c r="R20" s="148"/>
      <c r="S20" s="148"/>
      <c r="T20" s="148"/>
      <c r="U20" s="148"/>
      <c r="V20" s="148"/>
    </row>
    <row r="21" spans="1:22" ht="20.100000000000001" customHeight="1" x14ac:dyDescent="0.25">
      <c r="A21" s="148"/>
      <c r="B21" s="148"/>
      <c r="C21" s="150"/>
      <c r="D21" s="148"/>
      <c r="E21" s="148"/>
      <c r="F21" s="148"/>
      <c r="G21" s="148"/>
      <c r="H21" s="148"/>
      <c r="I21" s="148"/>
      <c r="J21" s="148"/>
      <c r="K21" s="148"/>
      <c r="L21" s="148"/>
      <c r="M21" s="148"/>
      <c r="N21" s="148"/>
      <c r="O21" s="148"/>
      <c r="P21" s="148"/>
      <c r="Q21" s="148"/>
      <c r="R21" s="148"/>
      <c r="S21" s="148"/>
      <c r="T21" s="148"/>
      <c r="U21" s="148"/>
      <c r="V21" s="148"/>
    </row>
    <row r="22" spans="1:22" ht="20.100000000000001" customHeight="1" x14ac:dyDescent="0.25">
      <c r="A22" s="148"/>
      <c r="B22" s="148"/>
      <c r="C22" s="150"/>
      <c r="D22" s="148"/>
      <c r="E22" s="148"/>
      <c r="F22" s="148"/>
      <c r="G22" s="148"/>
      <c r="H22" s="148"/>
      <c r="I22" s="148"/>
      <c r="J22" s="148"/>
      <c r="K22" s="148"/>
      <c r="L22" s="148"/>
      <c r="M22" s="148"/>
      <c r="N22" s="148"/>
      <c r="O22" s="148"/>
      <c r="P22" s="148"/>
      <c r="Q22" s="148"/>
      <c r="R22" s="148"/>
      <c r="S22" s="148"/>
      <c r="T22" s="148"/>
      <c r="U22" s="148"/>
      <c r="V22" s="148"/>
    </row>
    <row r="23" spans="1:22" ht="20.100000000000001" customHeight="1" x14ac:dyDescent="0.25">
      <c r="A23" s="148"/>
      <c r="B23" s="148"/>
      <c r="C23" s="150"/>
      <c r="D23" s="148"/>
      <c r="E23" s="148"/>
      <c r="F23" s="148"/>
      <c r="G23" s="148"/>
      <c r="H23" s="148"/>
      <c r="I23" s="148"/>
      <c r="J23" s="148"/>
      <c r="K23" s="148"/>
      <c r="L23" s="148"/>
      <c r="M23" s="148"/>
      <c r="N23" s="148"/>
      <c r="O23" s="148"/>
      <c r="P23" s="148"/>
      <c r="Q23" s="148"/>
      <c r="R23" s="148"/>
      <c r="S23" s="148"/>
      <c r="T23" s="148"/>
      <c r="U23" s="148"/>
      <c r="V23" s="148"/>
    </row>
    <row r="24" spans="1:22" ht="20.100000000000001" customHeight="1" x14ac:dyDescent="0.25">
      <c r="A24" s="148"/>
      <c r="B24" s="148"/>
      <c r="C24" s="150"/>
      <c r="D24" s="148"/>
      <c r="E24" s="148"/>
      <c r="F24" s="148"/>
      <c r="G24" s="148"/>
      <c r="H24" s="148"/>
      <c r="I24" s="148"/>
      <c r="J24" s="148"/>
      <c r="K24" s="148"/>
      <c r="L24" s="148"/>
      <c r="M24" s="148"/>
      <c r="N24" s="148"/>
      <c r="O24" s="148"/>
      <c r="P24" s="148"/>
      <c r="Q24" s="148"/>
      <c r="R24" s="148"/>
      <c r="S24" s="148"/>
      <c r="T24" s="148"/>
      <c r="U24" s="148"/>
      <c r="V24" s="148"/>
    </row>
    <row r="25" spans="1:22" ht="20.100000000000001" customHeight="1" x14ac:dyDescent="0.25">
      <c r="A25" s="148"/>
      <c r="B25" s="148"/>
      <c r="C25" s="150"/>
      <c r="D25" s="148"/>
      <c r="E25" s="148"/>
      <c r="F25" s="148"/>
      <c r="G25" s="148"/>
      <c r="H25" s="148"/>
      <c r="I25" s="148"/>
      <c r="J25" s="148"/>
      <c r="K25" s="148"/>
      <c r="L25" s="148"/>
      <c r="M25" s="148"/>
      <c r="N25" s="148"/>
      <c r="O25" s="148"/>
      <c r="P25" s="148"/>
      <c r="Q25" s="148"/>
      <c r="R25" s="148"/>
      <c r="S25" s="148"/>
      <c r="T25" s="148"/>
      <c r="U25" s="148"/>
      <c r="V25" s="148"/>
    </row>
    <row r="26" spans="1:22" ht="20.100000000000001" customHeight="1" x14ac:dyDescent="0.25">
      <c r="A26" s="148"/>
      <c r="B26" s="148"/>
      <c r="C26" s="150"/>
      <c r="D26" s="148"/>
      <c r="E26" s="148"/>
      <c r="F26" s="148"/>
      <c r="G26" s="148"/>
      <c r="H26" s="148"/>
      <c r="I26" s="148"/>
      <c r="J26" s="148"/>
      <c r="K26" s="148"/>
      <c r="L26" s="148"/>
      <c r="M26" s="148"/>
      <c r="N26" s="148"/>
      <c r="O26" s="148"/>
      <c r="P26" s="148"/>
      <c r="Q26" s="148"/>
      <c r="R26" s="148"/>
      <c r="S26" s="148"/>
      <c r="T26" s="148"/>
      <c r="U26" s="148"/>
      <c r="V26" s="148"/>
    </row>
    <row r="27" spans="1:22" ht="20.100000000000001" customHeight="1" x14ac:dyDescent="0.25">
      <c r="A27" s="148"/>
      <c r="B27" s="148"/>
      <c r="C27" s="150"/>
      <c r="D27" s="148"/>
      <c r="E27" s="148"/>
      <c r="F27" s="148"/>
      <c r="G27" s="148"/>
      <c r="H27" s="148"/>
      <c r="I27" s="148"/>
      <c r="J27" s="148"/>
      <c r="K27" s="148"/>
      <c r="L27" s="148"/>
      <c r="M27" s="148"/>
      <c r="N27" s="148"/>
      <c r="O27" s="148"/>
      <c r="P27" s="148"/>
      <c r="Q27" s="148"/>
      <c r="R27" s="148"/>
      <c r="S27" s="148"/>
      <c r="T27" s="148"/>
      <c r="U27" s="148"/>
      <c r="V27" s="148"/>
    </row>
    <row r="28" spans="1:22" ht="20.100000000000001" customHeight="1" x14ac:dyDescent="0.25">
      <c r="A28" s="148"/>
      <c r="B28" s="148"/>
      <c r="C28" s="150"/>
      <c r="D28" s="148"/>
      <c r="E28" s="148"/>
      <c r="F28" s="148"/>
      <c r="G28" s="148"/>
      <c r="H28" s="148"/>
      <c r="I28" s="148"/>
      <c r="J28" s="148"/>
      <c r="K28" s="148"/>
      <c r="L28" s="148"/>
      <c r="M28" s="148"/>
      <c r="N28" s="148"/>
      <c r="O28" s="148"/>
      <c r="P28" s="148"/>
      <c r="Q28" s="148"/>
      <c r="R28" s="148"/>
      <c r="S28" s="148"/>
      <c r="T28" s="148"/>
      <c r="U28" s="148"/>
      <c r="V28" s="148"/>
    </row>
    <row r="29" spans="1:22" ht="20.100000000000001" customHeight="1" x14ac:dyDescent="0.25">
      <c r="A29" s="148"/>
      <c r="B29" s="148"/>
      <c r="C29" s="150"/>
      <c r="D29" s="148"/>
      <c r="E29" s="148"/>
      <c r="F29" s="148"/>
      <c r="G29" s="148"/>
      <c r="H29" s="148"/>
      <c r="I29" s="148"/>
      <c r="J29" s="148"/>
      <c r="K29" s="148"/>
      <c r="L29" s="148"/>
      <c r="M29" s="148"/>
      <c r="N29" s="148"/>
      <c r="O29" s="148"/>
      <c r="P29" s="148"/>
      <c r="Q29" s="148"/>
      <c r="R29" s="148"/>
      <c r="S29" s="148"/>
      <c r="T29" s="148"/>
      <c r="U29" s="148"/>
      <c r="V29" s="148"/>
    </row>
    <row r="30" spans="1:22" ht="20.100000000000001" customHeight="1" x14ac:dyDescent="0.25">
      <c r="A30" s="148"/>
      <c r="B30" s="148"/>
      <c r="C30" s="150"/>
      <c r="D30" s="148"/>
      <c r="E30" s="148"/>
      <c r="F30" s="148"/>
      <c r="G30" s="148"/>
      <c r="H30" s="148"/>
      <c r="I30" s="148"/>
      <c r="J30" s="148"/>
      <c r="K30" s="148"/>
      <c r="L30" s="148"/>
      <c r="M30" s="148"/>
      <c r="N30" s="148"/>
      <c r="O30" s="148"/>
      <c r="P30" s="148"/>
      <c r="Q30" s="148"/>
      <c r="R30" s="148"/>
      <c r="S30" s="148"/>
      <c r="T30" s="148"/>
      <c r="U30" s="148"/>
      <c r="V30" s="148"/>
    </row>
    <row r="31" spans="1:22" ht="20.100000000000001" customHeight="1" x14ac:dyDescent="0.25">
      <c r="A31" s="148"/>
      <c r="B31" s="148"/>
      <c r="C31" s="150"/>
      <c r="D31" s="148"/>
      <c r="E31" s="148"/>
      <c r="F31" s="148"/>
      <c r="G31" s="148"/>
      <c r="H31" s="148"/>
      <c r="I31" s="148"/>
      <c r="J31" s="148"/>
      <c r="K31" s="148"/>
      <c r="L31" s="148"/>
      <c r="M31" s="148"/>
      <c r="N31" s="148"/>
      <c r="O31" s="148"/>
      <c r="P31" s="148"/>
      <c r="Q31" s="148"/>
      <c r="R31" s="148"/>
      <c r="S31" s="148"/>
      <c r="T31" s="148"/>
      <c r="U31" s="148"/>
      <c r="V31" s="148"/>
    </row>
    <row r="32" spans="1:22" ht="20.100000000000001" customHeight="1" x14ac:dyDescent="0.25">
      <c r="A32" s="148"/>
      <c r="B32" s="148"/>
      <c r="C32" s="150"/>
      <c r="D32" s="148"/>
      <c r="E32" s="148"/>
      <c r="F32" s="148"/>
      <c r="G32" s="148"/>
      <c r="H32" s="148"/>
      <c r="I32" s="148"/>
      <c r="J32" s="148"/>
      <c r="K32" s="148"/>
      <c r="L32" s="148"/>
      <c r="M32" s="148"/>
      <c r="N32" s="148"/>
      <c r="O32" s="148"/>
      <c r="P32" s="148"/>
      <c r="Q32" s="148"/>
      <c r="R32" s="148"/>
      <c r="S32" s="148"/>
      <c r="T32" s="148"/>
      <c r="U32" s="148"/>
      <c r="V32" s="148"/>
    </row>
    <row r="33" spans="1:22" ht="20.100000000000001" customHeight="1" x14ac:dyDescent="0.25">
      <c r="A33" s="148"/>
      <c r="B33" s="148"/>
      <c r="C33" s="150"/>
      <c r="D33" s="148"/>
      <c r="E33" s="148"/>
      <c r="F33" s="148"/>
      <c r="G33" s="148"/>
      <c r="H33" s="148"/>
      <c r="I33" s="148"/>
      <c r="J33" s="148"/>
      <c r="K33" s="148"/>
      <c r="L33" s="148"/>
      <c r="M33" s="148"/>
      <c r="N33" s="148"/>
      <c r="O33" s="148"/>
      <c r="P33" s="148"/>
      <c r="Q33" s="148"/>
      <c r="R33" s="148"/>
      <c r="S33" s="148"/>
      <c r="T33" s="148"/>
      <c r="U33" s="148"/>
      <c r="V33" s="148"/>
    </row>
    <row r="34" spans="1:22" ht="20.100000000000001" customHeight="1" x14ac:dyDescent="0.25">
      <c r="A34" s="148"/>
      <c r="B34" s="148"/>
      <c r="C34" s="150"/>
      <c r="D34" s="148"/>
      <c r="E34" s="148"/>
      <c r="F34" s="148"/>
      <c r="G34" s="148"/>
      <c r="H34" s="148"/>
      <c r="I34" s="148"/>
      <c r="J34" s="148"/>
      <c r="K34" s="148"/>
      <c r="L34" s="148"/>
      <c r="M34" s="148"/>
      <c r="N34" s="148"/>
      <c r="O34" s="148"/>
      <c r="P34" s="148"/>
      <c r="Q34" s="148"/>
      <c r="R34" s="148"/>
      <c r="S34" s="148"/>
      <c r="T34" s="148"/>
      <c r="U34" s="148"/>
      <c r="V34" s="148"/>
    </row>
    <row r="35" spans="1:22" ht="20.100000000000001" customHeight="1" x14ac:dyDescent="0.25">
      <c r="A35" s="148"/>
      <c r="B35" s="148"/>
      <c r="C35" s="150"/>
      <c r="D35" s="148"/>
      <c r="E35" s="148"/>
      <c r="F35" s="148"/>
      <c r="G35" s="148"/>
      <c r="H35" s="148"/>
      <c r="I35" s="148"/>
      <c r="J35" s="148"/>
      <c r="K35" s="148"/>
      <c r="L35" s="148"/>
      <c r="M35" s="148"/>
      <c r="N35" s="148"/>
      <c r="O35" s="148"/>
      <c r="P35" s="148"/>
      <c r="Q35" s="148"/>
      <c r="R35" s="148"/>
      <c r="S35" s="148"/>
      <c r="T35" s="148"/>
      <c r="U35" s="148"/>
      <c r="V35" s="148"/>
    </row>
    <row r="36" spans="1:22" ht="20.100000000000001" customHeight="1" x14ac:dyDescent="0.25">
      <c r="A36" s="148"/>
      <c r="B36" s="148"/>
      <c r="C36" s="150"/>
      <c r="D36" s="148"/>
      <c r="E36" s="148"/>
      <c r="F36" s="148"/>
      <c r="G36" s="148"/>
      <c r="H36" s="148"/>
      <c r="I36" s="148"/>
      <c r="J36" s="148"/>
      <c r="K36" s="148"/>
      <c r="L36" s="148"/>
      <c r="M36" s="148"/>
      <c r="N36" s="148"/>
      <c r="O36" s="148"/>
      <c r="P36" s="148"/>
      <c r="Q36" s="148"/>
      <c r="R36" s="148"/>
      <c r="S36" s="148"/>
      <c r="T36" s="148"/>
      <c r="U36" s="148"/>
      <c r="V36" s="148"/>
    </row>
  </sheetData>
  <sheetProtection algorithmName="SHA-512" hashValue="zc7M+ZwiMwtSn2zRbAsxp+jsNks8/ylh6DEvXQ6mXTD5xwvNPvVlQIdzxIrC/kxkLT3ts/uFSdm6dCRL+BlmVw==" saltValue="x9urv6/mhKHTm2aRyeqqfQ==" spinCount="100000" sheet="1" objects="1" scenarios="1" selectLockedCells="1" selectUnlockedCells="1"/>
  <mergeCells count="6">
    <mergeCell ref="A15:F15"/>
    <mergeCell ref="A1:D1"/>
    <mergeCell ref="A2:C2"/>
    <mergeCell ref="A3:B3"/>
    <mergeCell ref="A4:B4"/>
    <mergeCell ref="B13:F1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X45"/>
  <sheetViews>
    <sheetView showZeros="0" topLeftCell="A12" zoomScaleNormal="100" zoomScaleSheetLayoutView="40" workbookViewId="0">
      <selection activeCell="F18" sqref="F18"/>
    </sheetView>
  </sheetViews>
  <sheetFormatPr baseColWidth="10" defaultColWidth="11.42578125" defaultRowHeight="14.25" x14ac:dyDescent="0.2"/>
  <cols>
    <col min="1" max="1" width="5.42578125" style="23" bestFit="1" customWidth="1"/>
    <col min="2" max="2" width="53.5703125" style="23" bestFit="1" customWidth="1"/>
    <col min="3" max="3" width="22.85546875" style="23" bestFit="1" customWidth="1"/>
    <col min="4" max="4" width="18.140625" style="23" customWidth="1"/>
    <col min="5" max="5" width="15.28515625" style="23" bestFit="1" customWidth="1"/>
    <col min="6" max="6" width="11.85546875" style="23" bestFit="1" customWidth="1"/>
    <col min="7" max="7" width="15.5703125" style="23" bestFit="1" customWidth="1"/>
    <col min="8" max="8" width="9.28515625" style="23" customWidth="1"/>
    <col min="9" max="9" width="16.42578125" style="23" customWidth="1"/>
    <col min="10" max="10" width="20.28515625" style="23" customWidth="1"/>
    <col min="11" max="11" width="5.7109375" style="23" customWidth="1"/>
    <col min="12" max="12" width="5" style="23" customWidth="1"/>
    <col min="13" max="13" width="9.28515625" style="23" customWidth="1"/>
    <col min="14" max="14" width="12.85546875" style="23" customWidth="1"/>
    <col min="15" max="15" width="6.5703125" style="23" customWidth="1"/>
    <col min="16" max="16" width="7.7109375" style="23" customWidth="1"/>
    <col min="17" max="17" width="7.85546875" style="23" customWidth="1"/>
    <col min="18" max="18" width="32.7109375" style="23" customWidth="1"/>
    <col min="19" max="21" width="17" style="23" customWidth="1"/>
    <col min="22" max="22" width="13.28515625" style="23" customWidth="1"/>
    <col min="23" max="23" width="13.28515625" style="23" hidden="1" customWidth="1"/>
    <col min="24" max="24" width="15" style="23" hidden="1" customWidth="1"/>
    <col min="25" max="26" width="13.7109375" style="23" customWidth="1"/>
    <col min="27" max="27" width="15.7109375" style="23" customWidth="1"/>
    <col min="28" max="16384" width="11.42578125" style="23"/>
  </cols>
  <sheetData>
    <row r="1" spans="1:24" s="8" customFormat="1" ht="21.95" customHeight="1" x14ac:dyDescent="0.3">
      <c r="A1" s="168" t="s">
        <v>185</v>
      </c>
      <c r="B1" s="168"/>
      <c r="C1" s="168"/>
      <c r="D1" s="168"/>
      <c r="E1" s="168"/>
      <c r="G1" s="9" t="s">
        <v>183</v>
      </c>
      <c r="H1" s="10"/>
      <c r="I1" s="11"/>
      <c r="J1" s="11"/>
      <c r="K1" s="12"/>
      <c r="L1" s="13"/>
      <c r="M1" s="13"/>
      <c r="N1" s="13"/>
      <c r="O1" s="13"/>
      <c r="P1" s="14"/>
      <c r="Q1" s="14"/>
      <c r="R1" s="14"/>
      <c r="S1" s="14"/>
      <c r="T1" s="14"/>
      <c r="U1" s="14"/>
      <c r="V1" s="14"/>
      <c r="W1" s="12"/>
      <c r="X1" s="15"/>
    </row>
    <row r="2" spans="1:24" s="8" customFormat="1" ht="21.95" customHeight="1" x14ac:dyDescent="0.3">
      <c r="A2" s="169" t="s">
        <v>14</v>
      </c>
      <c r="B2" s="169"/>
      <c r="C2" s="169"/>
      <c r="D2" s="169"/>
      <c r="E2" s="169"/>
      <c r="F2" s="16"/>
      <c r="G2" s="16" t="s">
        <v>163</v>
      </c>
      <c r="H2" s="10"/>
      <c r="I2" s="11"/>
      <c r="J2" s="11"/>
      <c r="K2" s="12"/>
      <c r="L2" s="13"/>
      <c r="M2" s="13"/>
      <c r="N2" s="13"/>
      <c r="O2" s="13"/>
      <c r="P2" s="14"/>
      <c r="Q2" s="14"/>
      <c r="R2" s="14"/>
      <c r="S2" s="14"/>
      <c r="T2" s="14"/>
      <c r="U2" s="14"/>
      <c r="V2" s="14"/>
      <c r="W2" s="12"/>
      <c r="X2" s="15"/>
    </row>
    <row r="3" spans="1:24" s="8" customFormat="1" ht="21.95" customHeight="1" thickBot="1" x14ac:dyDescent="0.35">
      <c r="A3" s="170" t="s">
        <v>128</v>
      </c>
      <c r="B3" s="170"/>
      <c r="C3" s="170"/>
      <c r="D3" s="170"/>
      <c r="E3" s="170"/>
      <c r="F3" s="12"/>
      <c r="G3" s="10"/>
      <c r="H3" s="10"/>
      <c r="I3" s="11"/>
      <c r="J3" s="11"/>
      <c r="K3" s="12"/>
      <c r="L3" s="13"/>
      <c r="M3" s="13"/>
      <c r="N3" s="13"/>
      <c r="O3" s="13"/>
      <c r="P3" s="14"/>
      <c r="Q3" s="14"/>
      <c r="R3" s="14"/>
      <c r="S3" s="14"/>
      <c r="T3" s="14"/>
      <c r="U3" s="14"/>
      <c r="V3" s="14"/>
      <c r="W3" s="12"/>
      <c r="X3" s="15"/>
    </row>
    <row r="4" spans="1:24" ht="21.95" customHeight="1" thickBot="1" x14ac:dyDescent="0.25">
      <c r="A4" s="90"/>
      <c r="B4" s="107" t="s">
        <v>61</v>
      </c>
      <c r="C4" s="171" t="s">
        <v>92</v>
      </c>
      <c r="D4" s="172"/>
      <c r="E4" s="173"/>
      <c r="F4" s="58"/>
      <c r="G4" s="59"/>
      <c r="H4" s="59"/>
      <c r="I4" s="22"/>
      <c r="J4" s="22"/>
      <c r="K4" s="58"/>
      <c r="L4" s="60"/>
      <c r="M4" s="60"/>
      <c r="N4" s="60"/>
      <c r="O4" s="60"/>
      <c r="P4" s="61"/>
      <c r="Q4" s="61"/>
      <c r="R4" s="61"/>
      <c r="S4" s="61"/>
      <c r="T4" s="61"/>
      <c r="U4" s="61"/>
      <c r="V4" s="61"/>
      <c r="W4" s="58"/>
      <c r="X4" s="62"/>
    </row>
    <row r="5" spans="1:24" ht="21.95" customHeight="1" thickBot="1" x14ac:dyDescent="0.25">
      <c r="A5" s="90"/>
      <c r="B5" s="108" t="s">
        <v>131</v>
      </c>
      <c r="C5" s="174" t="s">
        <v>133</v>
      </c>
      <c r="D5" s="175"/>
      <c r="E5" s="173"/>
      <c r="F5" s="63"/>
      <c r="G5" s="63"/>
      <c r="H5" s="59"/>
      <c r="I5" s="22"/>
      <c r="J5" s="22"/>
      <c r="K5" s="58"/>
      <c r="L5" s="60"/>
      <c r="M5" s="60"/>
      <c r="N5" s="60"/>
      <c r="O5" s="60"/>
      <c r="P5" s="61"/>
      <c r="Q5" s="61"/>
      <c r="R5" s="61"/>
      <c r="S5" s="61"/>
      <c r="T5" s="61"/>
      <c r="U5" s="61"/>
      <c r="V5" s="61"/>
      <c r="W5" s="58"/>
      <c r="X5" s="62"/>
    </row>
    <row r="6" spans="1:24" ht="21.95" customHeight="1" thickBot="1" x14ac:dyDescent="0.25">
      <c r="A6" s="59"/>
      <c r="B6" s="109" t="s">
        <v>132</v>
      </c>
      <c r="C6" s="176" t="s">
        <v>134</v>
      </c>
      <c r="D6" s="177"/>
      <c r="E6" s="178"/>
      <c r="F6" s="94"/>
      <c r="G6" s="94"/>
      <c r="H6" s="59"/>
      <c r="I6" s="22"/>
      <c r="J6" s="22"/>
      <c r="K6" s="58"/>
      <c r="L6" s="95"/>
      <c r="M6" s="95"/>
      <c r="N6" s="95"/>
      <c r="O6" s="95"/>
      <c r="P6" s="96"/>
      <c r="Q6" s="96"/>
      <c r="R6" s="96"/>
      <c r="S6" s="96"/>
      <c r="T6" s="96"/>
      <c r="U6" s="96"/>
      <c r="V6" s="96"/>
      <c r="W6" s="58"/>
      <c r="X6" s="62"/>
    </row>
    <row r="7" spans="1:24" ht="21.95" customHeight="1" thickBot="1" x14ac:dyDescent="0.25">
      <c r="A7" s="90"/>
      <c r="B7" s="107" t="s">
        <v>52</v>
      </c>
      <c r="C7" s="166">
        <v>46188</v>
      </c>
      <c r="D7" s="167"/>
      <c r="E7" s="59"/>
      <c r="F7" s="58"/>
      <c r="G7" s="59"/>
      <c r="H7" s="59"/>
      <c r="I7" s="22"/>
      <c r="J7" s="22"/>
      <c r="K7" s="58"/>
      <c r="L7" s="60"/>
      <c r="M7" s="60"/>
      <c r="N7" s="60"/>
      <c r="O7" s="60"/>
      <c r="P7" s="61"/>
      <c r="Q7" s="61"/>
      <c r="R7" s="61"/>
      <c r="S7" s="61"/>
      <c r="T7" s="61"/>
      <c r="U7" s="61"/>
      <c r="V7" s="61"/>
      <c r="W7" s="58"/>
      <c r="X7" s="62"/>
    </row>
    <row r="8" spans="1:24" ht="21.95" customHeight="1" thickBot="1" x14ac:dyDescent="0.25">
      <c r="A8" s="90"/>
      <c r="B8" s="107" t="s">
        <v>53</v>
      </c>
      <c r="C8" s="166">
        <v>46295</v>
      </c>
      <c r="D8" s="167"/>
      <c r="E8" s="59"/>
      <c r="F8" s="58"/>
      <c r="G8" s="59"/>
      <c r="H8" s="59"/>
      <c r="I8" s="22"/>
      <c r="J8" s="22"/>
      <c r="K8" s="58"/>
      <c r="L8" s="60"/>
      <c r="M8" s="60"/>
      <c r="N8" s="60"/>
      <c r="O8" s="60"/>
      <c r="P8" s="61"/>
      <c r="Q8" s="61"/>
      <c r="R8" s="61"/>
      <c r="S8" s="61"/>
      <c r="T8" s="61"/>
      <c r="U8" s="61"/>
      <c r="V8" s="61"/>
      <c r="W8" s="58"/>
      <c r="X8" s="62"/>
    </row>
    <row r="9" spans="1:24" ht="21.95" customHeight="1" thickBot="1" x14ac:dyDescent="0.25">
      <c r="A9" s="59"/>
      <c r="B9" s="107" t="s">
        <v>49</v>
      </c>
      <c r="C9" s="107">
        <v>1200</v>
      </c>
      <c r="D9" s="74" t="s">
        <v>50</v>
      </c>
      <c r="E9" s="90"/>
      <c r="F9" s="90"/>
      <c r="G9" s="59"/>
      <c r="H9" s="59"/>
      <c r="I9" s="22"/>
      <c r="J9" s="22"/>
      <c r="K9" s="58"/>
      <c r="L9" s="60"/>
      <c r="M9" s="60"/>
      <c r="N9" s="60"/>
      <c r="O9" s="60"/>
      <c r="P9" s="61"/>
      <c r="Q9" s="61"/>
      <c r="R9" s="61"/>
      <c r="S9" s="61"/>
      <c r="T9" s="61"/>
      <c r="U9" s="61"/>
      <c r="V9" s="61"/>
      <c r="W9" s="58"/>
      <c r="X9" s="62"/>
    </row>
    <row r="10" spans="1:24" ht="21.95" customHeight="1" thickBot="1" x14ac:dyDescent="0.25">
      <c r="A10" s="59"/>
      <c r="B10" s="107" t="s">
        <v>106</v>
      </c>
      <c r="C10" s="107">
        <v>8</v>
      </c>
      <c r="D10" s="74" t="s">
        <v>78</v>
      </c>
      <c r="E10" s="90"/>
      <c r="F10" s="90"/>
      <c r="G10" s="59"/>
      <c r="H10" s="59"/>
      <c r="I10" s="22"/>
      <c r="J10" s="22"/>
      <c r="K10" s="58"/>
      <c r="L10" s="60"/>
      <c r="M10" s="60"/>
      <c r="N10" s="60"/>
      <c r="O10" s="60"/>
      <c r="P10" s="61"/>
      <c r="Q10" s="61"/>
      <c r="R10" s="61"/>
      <c r="S10" s="61"/>
      <c r="T10" s="61"/>
      <c r="U10" s="61"/>
      <c r="V10" s="61"/>
      <c r="W10" s="58"/>
      <c r="X10" s="62"/>
    </row>
    <row r="11" spans="1:24" ht="21.95" customHeight="1" thickBot="1" x14ac:dyDescent="0.25">
      <c r="A11" s="59"/>
      <c r="B11" s="107" t="s">
        <v>64</v>
      </c>
      <c r="C11" s="107">
        <v>2</v>
      </c>
      <c r="D11" s="74" t="s">
        <v>65</v>
      </c>
      <c r="E11" s="110" t="s">
        <v>70</v>
      </c>
      <c r="F11" s="111"/>
      <c r="G11" s="74"/>
      <c r="H11" s="59"/>
      <c r="I11" s="22"/>
      <c r="J11" s="22"/>
      <c r="K11" s="58"/>
      <c r="L11" s="60"/>
      <c r="M11" s="60"/>
      <c r="N11" s="60"/>
      <c r="O11" s="60"/>
      <c r="P11" s="61"/>
      <c r="Q11" s="61"/>
      <c r="R11" s="61"/>
      <c r="S11" s="61"/>
      <c r="T11" s="61"/>
      <c r="U11" s="61"/>
      <c r="V11" s="61"/>
      <c r="W11" s="58"/>
      <c r="X11" s="62"/>
    </row>
    <row r="12" spans="1:24" ht="21.95" customHeight="1" thickBot="1" x14ac:dyDescent="0.25">
      <c r="A12" s="59"/>
      <c r="B12" s="107" t="s">
        <v>66</v>
      </c>
      <c r="C12" s="107">
        <v>3.5</v>
      </c>
      <c r="D12" s="74" t="s">
        <v>51</v>
      </c>
      <c r="E12" s="174"/>
      <c r="F12" s="179"/>
      <c r="G12" s="180"/>
      <c r="H12" s="59"/>
      <c r="I12" s="22"/>
      <c r="J12" s="22"/>
      <c r="K12" s="58"/>
      <c r="L12" s="60"/>
      <c r="M12" s="60"/>
      <c r="N12" s="60"/>
      <c r="O12" s="60"/>
      <c r="P12" s="61"/>
      <c r="Q12" s="61"/>
      <c r="R12" s="61"/>
      <c r="S12" s="61"/>
      <c r="T12" s="61"/>
      <c r="U12" s="61"/>
      <c r="V12" s="61"/>
      <c r="W12" s="58"/>
      <c r="X12" s="62"/>
    </row>
    <row r="13" spans="1:24" ht="21.95" customHeight="1" thickBot="1" x14ac:dyDescent="0.25">
      <c r="A13" s="59"/>
      <c r="B13" s="107" t="s">
        <v>71</v>
      </c>
      <c r="C13" s="112" t="s">
        <v>136</v>
      </c>
      <c r="D13" s="74" t="s">
        <v>57</v>
      </c>
      <c r="E13" s="174" t="s">
        <v>76</v>
      </c>
      <c r="F13" s="179"/>
      <c r="G13" s="180"/>
      <c r="H13" s="59"/>
      <c r="I13" s="22"/>
      <c r="J13" s="22"/>
      <c r="K13" s="58"/>
      <c r="L13" s="60"/>
      <c r="M13" s="60"/>
      <c r="N13" s="60"/>
      <c r="O13" s="60"/>
      <c r="P13" s="61"/>
      <c r="Q13" s="61"/>
      <c r="R13" s="61"/>
      <c r="S13" s="61"/>
      <c r="T13" s="61"/>
      <c r="U13" s="61"/>
      <c r="V13" s="61"/>
      <c r="W13" s="58"/>
      <c r="X13" s="62"/>
    </row>
    <row r="14" spans="1:24" ht="21.95" customHeight="1" thickBot="1" x14ac:dyDescent="0.25">
      <c r="A14" s="59"/>
      <c r="B14" s="107" t="s">
        <v>71</v>
      </c>
      <c r="C14" s="107">
        <v>15</v>
      </c>
      <c r="D14" s="74" t="s">
        <v>57</v>
      </c>
      <c r="E14" s="174" t="s">
        <v>77</v>
      </c>
      <c r="F14" s="179"/>
      <c r="G14" s="180"/>
      <c r="H14" s="59"/>
      <c r="I14" s="22"/>
      <c r="J14" s="22"/>
      <c r="K14" s="58"/>
      <c r="L14" s="60"/>
      <c r="M14" s="60"/>
      <c r="N14" s="60"/>
      <c r="O14" s="60"/>
      <c r="P14" s="61"/>
      <c r="Q14" s="61"/>
      <c r="R14" s="61"/>
      <c r="S14" s="61"/>
      <c r="T14" s="61"/>
      <c r="U14" s="61"/>
      <c r="V14" s="61"/>
      <c r="W14" s="58"/>
      <c r="X14" s="62"/>
    </row>
    <row r="15" spans="1:24" s="8" customFormat="1" ht="9" customHeight="1" thickBot="1" x14ac:dyDescent="0.35">
      <c r="A15" s="10"/>
      <c r="B15" s="14"/>
      <c r="C15" s="14"/>
      <c r="D15" s="19"/>
      <c r="E15" s="19"/>
      <c r="F15" s="19"/>
      <c r="G15" s="19"/>
      <c r="K15" s="17"/>
      <c r="L15" s="11"/>
      <c r="U15" s="19"/>
      <c r="V15" s="20"/>
      <c r="W15" s="21"/>
      <c r="X15" s="21"/>
    </row>
    <row r="16" spans="1:24" s="22" customFormat="1" ht="18" customHeight="1" x14ac:dyDescent="0.2">
      <c r="A16" s="113">
        <v>1</v>
      </c>
      <c r="B16" s="181">
        <v>2</v>
      </c>
      <c r="C16" s="182"/>
      <c r="D16" s="114">
        <v>3</v>
      </c>
      <c r="E16" s="114">
        <v>4</v>
      </c>
      <c r="F16" s="114">
        <v>5</v>
      </c>
      <c r="G16" s="115" t="s">
        <v>20</v>
      </c>
      <c r="K16" s="27"/>
      <c r="L16" s="27"/>
      <c r="U16" s="28"/>
      <c r="V16" s="23"/>
      <c r="W16" s="21"/>
      <c r="X16" s="21"/>
    </row>
    <row r="17" spans="1:24" s="20" customFormat="1" ht="54.95" customHeight="1" thickBot="1" x14ac:dyDescent="0.3">
      <c r="A17" s="116" t="s">
        <v>15</v>
      </c>
      <c r="B17" s="70" t="s">
        <v>22</v>
      </c>
      <c r="C17" s="70" t="s">
        <v>70</v>
      </c>
      <c r="D17" s="70" t="s">
        <v>16</v>
      </c>
      <c r="E17" s="70" t="s">
        <v>17</v>
      </c>
      <c r="F17" s="70" t="s">
        <v>19</v>
      </c>
      <c r="G17" s="117" t="s">
        <v>18</v>
      </c>
      <c r="K17" s="29"/>
      <c r="L17" s="30"/>
      <c r="U17" s="30"/>
      <c r="V17" s="23"/>
      <c r="W17" s="24"/>
      <c r="X17" s="24"/>
    </row>
    <row r="18" spans="1:24" ht="162.75" customHeight="1" thickBot="1" x14ac:dyDescent="0.25">
      <c r="A18" s="52" t="s">
        <v>25</v>
      </c>
      <c r="B18" s="89" t="s">
        <v>130</v>
      </c>
      <c r="C18" s="31"/>
      <c r="D18" s="184" t="s">
        <v>138</v>
      </c>
      <c r="E18" s="185"/>
      <c r="F18" s="212"/>
      <c r="G18" s="32">
        <f>IFERROR(ROUND(F18,2),"")</f>
        <v>0</v>
      </c>
      <c r="K18" s="33"/>
      <c r="L18" s="33"/>
      <c r="U18" s="34"/>
      <c r="W18" s="183" t="e">
        <f>F18*SUM(#REF!)</f>
        <v>#REF!</v>
      </c>
      <c r="X18" s="183" t="e">
        <f>G18*SUM(#REF!)</f>
        <v>#REF!</v>
      </c>
    </row>
    <row r="19" spans="1:24" ht="49.5" customHeight="1" x14ac:dyDescent="0.2">
      <c r="A19" s="53" t="s">
        <v>26</v>
      </c>
      <c r="B19" s="54" t="s">
        <v>47</v>
      </c>
      <c r="C19" s="119" t="s">
        <v>33</v>
      </c>
      <c r="D19" s="56"/>
      <c r="E19" s="50"/>
      <c r="F19" s="142"/>
      <c r="G19" s="51"/>
      <c r="K19" s="33"/>
      <c r="L19" s="33"/>
      <c r="U19" s="34"/>
      <c r="W19" s="183"/>
      <c r="X19" s="183"/>
    </row>
    <row r="20" spans="1:24" ht="50.1" customHeight="1" thickBot="1" x14ac:dyDescent="0.25">
      <c r="A20" s="37" t="s">
        <v>149</v>
      </c>
      <c r="B20" s="36" t="s">
        <v>169</v>
      </c>
      <c r="C20" s="123" t="s">
        <v>97</v>
      </c>
      <c r="D20" s="186">
        <v>900</v>
      </c>
      <c r="E20" s="189" t="s">
        <v>58</v>
      </c>
      <c r="F20" s="213"/>
      <c r="G20" s="192" t="str">
        <f>IF(F20="","",ROUND(D20*F20,2))</f>
        <v/>
      </c>
      <c r="K20" s="33"/>
      <c r="L20" s="33"/>
      <c r="U20" s="34"/>
      <c r="W20" s="136"/>
      <c r="X20" s="136"/>
    </row>
    <row r="21" spans="1:24" s="47" customFormat="1" ht="14.25" customHeight="1" thickBot="1" x14ac:dyDescent="0.25">
      <c r="A21" s="75"/>
      <c r="B21" s="73" t="s">
        <v>168</v>
      </c>
      <c r="C21" s="124" t="s">
        <v>119</v>
      </c>
      <c r="D21" s="187"/>
      <c r="E21" s="190"/>
      <c r="F21" s="214"/>
      <c r="G21" s="193"/>
      <c r="K21" s="33"/>
      <c r="L21" s="33"/>
      <c r="U21" s="34"/>
      <c r="W21" s="45"/>
      <c r="X21" s="45"/>
    </row>
    <row r="22" spans="1:24" s="47" customFormat="1" ht="14.25" customHeight="1" x14ac:dyDescent="0.2">
      <c r="A22" s="75"/>
      <c r="B22" s="42"/>
      <c r="C22" s="42"/>
      <c r="D22" s="188"/>
      <c r="E22" s="191"/>
      <c r="F22" s="215"/>
      <c r="G22" s="194"/>
      <c r="K22" s="33"/>
      <c r="L22" s="33"/>
      <c r="U22" s="34"/>
      <c r="W22" s="45"/>
      <c r="X22" s="45"/>
    </row>
    <row r="23" spans="1:24" ht="50.1" customHeight="1" thickBot="1" x14ac:dyDescent="0.25">
      <c r="A23" s="84" t="s">
        <v>150</v>
      </c>
      <c r="B23" s="202" t="s">
        <v>170</v>
      </c>
      <c r="C23" s="203"/>
      <c r="D23" s="203"/>
      <c r="E23" s="203"/>
      <c r="F23" s="203"/>
      <c r="G23" s="44">
        <f>SUM(G20:G22)</f>
        <v>0</v>
      </c>
      <c r="K23" s="33"/>
      <c r="L23" s="33"/>
      <c r="U23" s="40"/>
      <c r="W23" s="136"/>
      <c r="X23" s="136"/>
    </row>
    <row r="24" spans="1:24" ht="29.25" customHeight="1" x14ac:dyDescent="0.2">
      <c r="A24" s="49" t="s">
        <v>46</v>
      </c>
      <c r="B24" s="55" t="s">
        <v>63</v>
      </c>
      <c r="C24" s="80"/>
      <c r="D24" s="81"/>
      <c r="E24" s="82"/>
      <c r="F24" s="143"/>
      <c r="G24" s="83"/>
      <c r="K24" s="33"/>
      <c r="L24" s="33"/>
      <c r="U24" s="40"/>
      <c r="W24" s="136"/>
      <c r="X24" s="136"/>
    </row>
    <row r="25" spans="1:24" ht="62.25" customHeight="1" x14ac:dyDescent="0.2">
      <c r="A25" s="37" t="s">
        <v>27</v>
      </c>
      <c r="B25" s="36" t="s">
        <v>67</v>
      </c>
      <c r="C25" s="36" t="s">
        <v>42</v>
      </c>
      <c r="D25" s="120">
        <v>1200</v>
      </c>
      <c r="E25" s="38" t="s">
        <v>23</v>
      </c>
      <c r="F25" s="216"/>
      <c r="G25" s="39" t="str">
        <f>IF(F25="","",ROUND(D25*F25,2))</f>
        <v/>
      </c>
      <c r="U25" s="40"/>
      <c r="W25" s="136"/>
      <c r="X25" s="136"/>
    </row>
    <row r="26" spans="1:24" ht="60.75" customHeight="1" x14ac:dyDescent="0.2">
      <c r="A26" s="41" t="s">
        <v>28</v>
      </c>
      <c r="B26" s="42" t="s">
        <v>68</v>
      </c>
      <c r="C26" s="125" t="s">
        <v>135</v>
      </c>
      <c r="D26" s="120">
        <v>1200</v>
      </c>
      <c r="E26" s="140" t="s">
        <v>23</v>
      </c>
      <c r="F26" s="217"/>
      <c r="G26" s="39" t="str">
        <f>IF(F26="","",ROUND(D26*F26,2))</f>
        <v/>
      </c>
      <c r="U26" s="40"/>
      <c r="W26" s="136"/>
      <c r="X26" s="136"/>
    </row>
    <row r="27" spans="1:24" ht="67.5" customHeight="1" x14ac:dyDescent="0.2">
      <c r="A27" s="84" t="s">
        <v>54</v>
      </c>
      <c r="B27" s="36" t="s">
        <v>69</v>
      </c>
      <c r="C27" s="36" t="s">
        <v>44</v>
      </c>
      <c r="D27" s="120">
        <v>1200</v>
      </c>
      <c r="E27" s="38" t="s">
        <v>23</v>
      </c>
      <c r="F27" s="216"/>
      <c r="G27" s="39" t="str">
        <f>IF(F27="","",ROUND(D27*F27,2))</f>
        <v/>
      </c>
      <c r="U27" s="40"/>
      <c r="W27" s="136"/>
      <c r="X27" s="136"/>
    </row>
    <row r="28" spans="1:24" ht="67.5" customHeight="1" thickBot="1" x14ac:dyDescent="0.25">
      <c r="A28" s="43" t="s">
        <v>129</v>
      </c>
      <c r="B28" s="202" t="s">
        <v>180</v>
      </c>
      <c r="C28" s="203"/>
      <c r="D28" s="203"/>
      <c r="E28" s="203"/>
      <c r="F28" s="203"/>
      <c r="G28" s="44">
        <f>SUM(G25:G27)</f>
        <v>0</v>
      </c>
      <c r="U28" s="40"/>
      <c r="W28" s="136"/>
      <c r="X28" s="136"/>
    </row>
    <row r="29" spans="1:24" ht="25.5" customHeight="1" x14ac:dyDescent="0.2">
      <c r="A29" s="85" t="s">
        <v>59</v>
      </c>
      <c r="B29" s="86" t="s">
        <v>60</v>
      </c>
      <c r="C29" s="80"/>
      <c r="D29" s="81"/>
      <c r="E29" s="82"/>
      <c r="F29" s="144"/>
      <c r="G29" s="83"/>
      <c r="K29" s="33"/>
      <c r="L29" s="33"/>
      <c r="U29" s="40"/>
      <c r="W29" s="136"/>
      <c r="X29" s="136"/>
    </row>
    <row r="30" spans="1:24" ht="50.1" customHeight="1" x14ac:dyDescent="0.2">
      <c r="A30" s="37" t="s">
        <v>29</v>
      </c>
      <c r="B30" s="36" t="s">
        <v>107</v>
      </c>
      <c r="C30" s="36" t="s">
        <v>39</v>
      </c>
      <c r="D30" s="120">
        <v>1000</v>
      </c>
      <c r="E30" s="38" t="s">
        <v>23</v>
      </c>
      <c r="F30" s="216"/>
      <c r="G30" s="39" t="str">
        <f>IF(F30="","",ROUND(D30*F30,2))</f>
        <v/>
      </c>
      <c r="U30" s="40"/>
      <c r="W30" s="136"/>
      <c r="X30" s="136"/>
    </row>
    <row r="31" spans="1:24" ht="50.1" customHeight="1" thickBot="1" x14ac:dyDescent="0.25">
      <c r="A31" s="35" t="s">
        <v>30</v>
      </c>
      <c r="B31" s="48" t="s">
        <v>62</v>
      </c>
      <c r="C31" s="121" t="s">
        <v>137</v>
      </c>
      <c r="D31" s="122">
        <v>10</v>
      </c>
      <c r="E31" s="139" t="s">
        <v>24</v>
      </c>
      <c r="F31" s="218"/>
      <c r="G31" s="39" t="str">
        <f>IF(F31="","",ROUND(D31*F31,2))</f>
        <v/>
      </c>
      <c r="K31" s="33"/>
      <c r="L31" s="33"/>
      <c r="U31" s="40"/>
      <c r="W31" s="136"/>
      <c r="X31" s="136"/>
    </row>
    <row r="32" spans="1:24" ht="50.1" customHeight="1" thickBot="1" x14ac:dyDescent="0.25">
      <c r="A32" s="87" t="s">
        <v>31</v>
      </c>
      <c r="B32" s="198" t="s">
        <v>171</v>
      </c>
      <c r="C32" s="199"/>
      <c r="D32" s="199"/>
      <c r="E32" s="199"/>
      <c r="F32" s="200"/>
      <c r="G32" s="88">
        <f>SUM(G30:G31)</f>
        <v>0</v>
      </c>
      <c r="K32" s="33"/>
      <c r="L32" s="33"/>
      <c r="U32" s="40"/>
      <c r="W32" s="136"/>
      <c r="X32" s="136"/>
    </row>
    <row r="33" spans="1:24" ht="50.1" customHeight="1" thickBot="1" x14ac:dyDescent="0.25">
      <c r="A33" s="52" t="s">
        <v>182</v>
      </c>
      <c r="B33" s="201" t="s">
        <v>181</v>
      </c>
      <c r="C33" s="201"/>
      <c r="D33" s="201"/>
      <c r="E33" s="201"/>
      <c r="F33" s="201"/>
      <c r="G33" s="64">
        <f>IFERROR(G18+G23+G28+G32,"")</f>
        <v>0</v>
      </c>
      <c r="K33" s="33"/>
      <c r="L33" s="33"/>
      <c r="U33" s="40"/>
      <c r="W33" s="136"/>
      <c r="X33" s="136"/>
    </row>
    <row r="34" spans="1:24" ht="17.100000000000001" customHeight="1" thickBot="1" x14ac:dyDescent="0.3">
      <c r="A34" s="45"/>
      <c r="D34" s="46"/>
      <c r="E34" s="46"/>
      <c r="F34" s="47"/>
      <c r="G34" s="25"/>
      <c r="K34" s="25"/>
      <c r="L34" s="26"/>
      <c r="U34" s="34"/>
    </row>
    <row r="35" spans="1:24" ht="46.5" customHeight="1" thickBot="1" x14ac:dyDescent="0.25">
      <c r="A35" s="145"/>
      <c r="B35" s="195" t="s">
        <v>184</v>
      </c>
      <c r="C35" s="196"/>
      <c r="D35" s="196"/>
      <c r="E35" s="196"/>
      <c r="F35" s="196"/>
      <c r="G35" s="197"/>
      <c r="K35" s="25"/>
      <c r="L35" s="26"/>
      <c r="U35" s="34"/>
    </row>
    <row r="36" spans="1:24" ht="17.100000000000001" customHeight="1" x14ac:dyDescent="0.2"/>
    <row r="37" spans="1:24" ht="16.149999999999999" customHeight="1" x14ac:dyDescent="0.2">
      <c r="A37" s="76"/>
      <c r="B37" s="78"/>
      <c r="C37" s="77"/>
    </row>
    <row r="38" spans="1:24" ht="17.100000000000001" customHeight="1" x14ac:dyDescent="0.2">
      <c r="A38" s="76"/>
      <c r="B38" s="77"/>
    </row>
    <row r="39" spans="1:24" ht="17.100000000000001" customHeight="1" x14ac:dyDescent="0.2">
      <c r="A39" s="76"/>
      <c r="B39" s="77"/>
      <c r="C39" s="77"/>
    </row>
    <row r="40" spans="1:24" ht="17.100000000000001" customHeight="1" x14ac:dyDescent="0.2">
      <c r="A40" s="76"/>
      <c r="B40" s="77"/>
      <c r="C40" s="77"/>
    </row>
    <row r="41" spans="1:24" ht="17.100000000000001" customHeight="1" x14ac:dyDescent="0.2">
      <c r="B41" s="79"/>
    </row>
    <row r="42" spans="1:24" ht="17.100000000000001" customHeight="1" x14ac:dyDescent="0.2">
      <c r="B42" s="79"/>
    </row>
    <row r="43" spans="1:24" ht="17.100000000000001" customHeight="1" x14ac:dyDescent="0.2">
      <c r="B43" s="91"/>
    </row>
    <row r="44" spans="1:24" ht="17.100000000000001" customHeight="1" x14ac:dyDescent="0.2">
      <c r="B44" s="91"/>
    </row>
    <row r="45" spans="1:24" ht="17.100000000000001" customHeight="1" x14ac:dyDescent="0.2"/>
  </sheetData>
  <sheetProtection algorithmName="SHA-512" hashValue="a38A5LNmcPvGWncU9zRpO6gwTE4Wye7uiMATl2ZzLXEc75WF4H8Yn7moII9Hn1Z6H4slzNNV68/aMRSS9WP4OA==" saltValue="TOxrTTWSiSctYWtIxQlLJA==" spinCount="100000" sheet="1" objects="1" scenarios="1" selectLockedCells="1"/>
  <protectedRanges>
    <protectedRange sqref="A35" name="Bereich1_1_1_1_1"/>
  </protectedRanges>
  <mergeCells count="24">
    <mergeCell ref="B35:G35"/>
    <mergeCell ref="B32:F32"/>
    <mergeCell ref="B33:F33"/>
    <mergeCell ref="B28:F28"/>
    <mergeCell ref="W18:W19"/>
    <mergeCell ref="B23:F23"/>
    <mergeCell ref="X18:X19"/>
    <mergeCell ref="D18:E18"/>
    <mergeCell ref="D20:D22"/>
    <mergeCell ref="E20:E22"/>
    <mergeCell ref="F20:F22"/>
    <mergeCell ref="G20:G22"/>
    <mergeCell ref="C8:D8"/>
    <mergeCell ref="E12:G12"/>
    <mergeCell ref="E13:G13"/>
    <mergeCell ref="E14:G14"/>
    <mergeCell ref="B16:C16"/>
    <mergeCell ref="C7:D7"/>
    <mergeCell ref="A1:E1"/>
    <mergeCell ref="A2:E2"/>
    <mergeCell ref="A3:E3"/>
    <mergeCell ref="C4:E4"/>
    <mergeCell ref="C5:E5"/>
    <mergeCell ref="C6:E6"/>
  </mergeCells>
  <dataValidations count="2">
    <dataValidation allowBlank="1" showInputMessage="1" showErrorMessage="1" errorTitle="Hinweis" error="Hier ist der Zeitansatz auf ganze Werte pro Minute (1-1000) eingeschränkt worden" sqref="A35" xr:uid="{00000000-0002-0000-0100-000000000000}"/>
    <dataValidation type="list" allowBlank="1" showInputMessage="1" showErrorMessage="1" sqref="C4:E4" xr:uid="{00000000-0002-0000-0100-000008000000}"/>
  </dataValidations>
  <printOptions horizontalCentered="1" verticalCentered="1"/>
  <pageMargins left="0.23622047244094491" right="0.23622047244094491" top="0.23622047244094491" bottom="0.62992125984251968" header="0.31496062992125984" footer="0.31496062992125984"/>
  <pageSetup paperSize="9" scale="80" fitToHeight="0" orientation="portrait" cellComments="atEnd" r:id="rId1"/>
  <headerFooter>
    <oddFooter>&amp;C&amp;"Arial,Standard"&amp;8Seite &amp;P</oddFooter>
    <firstFooter>&amp;LFalse</first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1000000}">
          <x14:formula1>
            <xm:f>Listen!$C$18:$C$30</xm:f>
          </x14:formula1>
          <xm:sqref>C21</xm:sqref>
        </x14:dataValidation>
        <x14:dataValidation type="list" allowBlank="1" showInputMessage="1" showErrorMessage="1" errorTitle="Auswahl nicht möglich" error="in Listen ergänzen, falls nötig" xr:uid="{00000000-0002-0000-0100-000002000000}">
          <x14:formula1>
            <xm:f>Listen!$F$23:$F$27</xm:f>
          </x14:formula1>
          <xm:sqref>C20</xm:sqref>
        </x14:dataValidation>
        <x14:dataValidation type="list" allowBlank="1" showInputMessage="1" showErrorMessage="1" xr:uid="{00000000-0002-0000-0100-000003000000}">
          <x14:formula1>
            <xm:f>Listen!$F$12:$F$15</xm:f>
          </x14:formula1>
          <xm:sqref>E13:G14</xm:sqref>
        </x14:dataValidation>
        <x14:dataValidation type="list" allowBlank="1" showInputMessage="1" showErrorMessage="1" xr:uid="{00000000-0002-0000-0100-000004000000}">
          <x14:formula1>
            <xm:f>Listen!$M$2:$M$3</xm:f>
          </x14:formula1>
          <xm:sqref>C27</xm:sqref>
        </x14:dataValidation>
        <x14:dataValidation type="list" allowBlank="1" showInputMessage="1" showErrorMessage="1" xr:uid="{00000000-0002-0000-0100-000005000000}">
          <x14:formula1>
            <xm:f>Listen!$I$2:$I$3</xm:f>
          </x14:formula1>
          <xm:sqref>C25</xm:sqref>
        </x14:dataValidation>
        <x14:dataValidation type="list" allowBlank="1" showInputMessage="1" showErrorMessage="1" xr:uid="{00000000-0002-0000-0100-000006000000}">
          <x14:formula1>
            <xm:f>Listen!$F$2:$F$7</xm:f>
          </x14:formula1>
          <xm:sqref>C30</xm:sqref>
        </x14:dataValidation>
        <x14:dataValidation type="list" allowBlank="1" showInputMessage="1" showErrorMessage="1" xr:uid="{00000000-0002-0000-0100-000007000000}">
          <x14:formula1>
            <xm:f>Listen!$C$2:$C$6</xm:f>
          </x14:formula1>
          <xm:sqref>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X44"/>
  <sheetViews>
    <sheetView showZeros="0" topLeftCell="A24" zoomScaleNormal="100" zoomScaleSheetLayoutView="40" workbookViewId="0">
      <selection activeCell="F30" activeCellId="5" sqref="F19:F21 F24 F25 F26 F29 F30"/>
    </sheetView>
  </sheetViews>
  <sheetFormatPr baseColWidth="10" defaultColWidth="11.42578125" defaultRowHeight="14.25" x14ac:dyDescent="0.2"/>
  <cols>
    <col min="1" max="1" width="5.42578125" style="23" bestFit="1" customWidth="1"/>
    <col min="2" max="2" width="53.85546875" style="23" bestFit="1" customWidth="1"/>
    <col min="3" max="3" width="16.28515625" style="23" bestFit="1" customWidth="1"/>
    <col min="4" max="4" width="8" style="23" bestFit="1" customWidth="1"/>
    <col min="5" max="5" width="15.28515625" style="23" bestFit="1" customWidth="1"/>
    <col min="6" max="6" width="10.42578125" style="23" bestFit="1" customWidth="1"/>
    <col min="7" max="7" width="15.5703125" style="23" bestFit="1" customWidth="1"/>
    <col min="8" max="8" width="9.28515625" style="23" customWidth="1"/>
    <col min="9" max="9" width="16.42578125" style="23" customWidth="1"/>
    <col min="10" max="10" width="20.28515625" style="23" customWidth="1"/>
    <col min="11" max="11" width="5.7109375" style="23" customWidth="1"/>
    <col min="12" max="12" width="5" style="23" customWidth="1"/>
    <col min="13" max="13" width="9.28515625" style="23" customWidth="1"/>
    <col min="14" max="14" width="12.85546875" style="23" customWidth="1"/>
    <col min="15" max="15" width="6.5703125" style="23" customWidth="1"/>
    <col min="16" max="16" width="7.7109375" style="23" customWidth="1"/>
    <col min="17" max="17" width="7.85546875" style="23" customWidth="1"/>
    <col min="18" max="18" width="32.7109375" style="23" customWidth="1"/>
    <col min="19" max="21" width="17" style="23" customWidth="1"/>
    <col min="22" max="22" width="13.28515625" style="23" customWidth="1"/>
    <col min="23" max="23" width="13.28515625" style="23" hidden="1" customWidth="1"/>
    <col min="24" max="24" width="15" style="23" hidden="1" customWidth="1"/>
    <col min="25" max="26" width="13.7109375" style="23" customWidth="1"/>
    <col min="27" max="27" width="15.7109375" style="23" customWidth="1"/>
    <col min="28" max="16384" width="11.42578125" style="23"/>
  </cols>
  <sheetData>
    <row r="1" spans="1:24" s="8" customFormat="1" ht="21.95" customHeight="1" x14ac:dyDescent="0.3">
      <c r="A1" s="168" t="s">
        <v>185</v>
      </c>
      <c r="B1" s="168"/>
      <c r="C1" s="168"/>
      <c r="D1" s="168"/>
      <c r="E1" s="168"/>
      <c r="G1" s="9" t="s">
        <v>183</v>
      </c>
      <c r="H1" s="10"/>
      <c r="I1" s="11"/>
      <c r="J1" s="11"/>
      <c r="K1" s="12"/>
      <c r="L1" s="13"/>
      <c r="M1" s="13"/>
      <c r="N1" s="13"/>
      <c r="O1" s="13"/>
      <c r="P1" s="14"/>
      <c r="Q1" s="14"/>
      <c r="R1" s="14"/>
      <c r="S1" s="14"/>
      <c r="T1" s="14"/>
      <c r="U1" s="14"/>
      <c r="V1" s="14"/>
      <c r="W1" s="12"/>
      <c r="X1" s="15"/>
    </row>
    <row r="2" spans="1:24" s="8" customFormat="1" ht="21.95" customHeight="1" x14ac:dyDescent="0.3">
      <c r="A2" s="169" t="s">
        <v>14</v>
      </c>
      <c r="B2" s="169"/>
      <c r="C2" s="169"/>
      <c r="D2" s="169"/>
      <c r="E2" s="169"/>
      <c r="F2" s="16"/>
      <c r="G2" s="16" t="s">
        <v>164</v>
      </c>
      <c r="H2" s="10"/>
      <c r="I2" s="11"/>
      <c r="J2" s="11"/>
      <c r="K2" s="12"/>
      <c r="L2" s="13"/>
      <c r="M2" s="13"/>
      <c r="N2" s="13"/>
      <c r="O2" s="13"/>
      <c r="P2" s="14"/>
      <c r="Q2" s="14"/>
      <c r="R2" s="14"/>
      <c r="S2" s="14"/>
      <c r="T2" s="14"/>
      <c r="U2" s="14"/>
      <c r="V2" s="14"/>
      <c r="W2" s="12"/>
      <c r="X2" s="15"/>
    </row>
    <row r="3" spans="1:24" s="8" customFormat="1" ht="21.95" customHeight="1" thickBot="1" x14ac:dyDescent="0.35">
      <c r="A3" s="206" t="s">
        <v>128</v>
      </c>
      <c r="B3" s="206"/>
      <c r="C3" s="206"/>
      <c r="D3" s="206"/>
      <c r="E3" s="206"/>
      <c r="F3" s="12"/>
      <c r="G3" s="10"/>
      <c r="H3" s="10"/>
      <c r="I3" s="11"/>
      <c r="J3" s="11"/>
      <c r="K3" s="12"/>
      <c r="L3" s="13"/>
      <c r="M3" s="13"/>
      <c r="N3" s="13"/>
      <c r="O3" s="13"/>
      <c r="P3" s="14"/>
      <c r="Q3" s="14"/>
      <c r="R3" s="14"/>
      <c r="S3" s="14"/>
      <c r="T3" s="14"/>
      <c r="U3" s="14"/>
      <c r="V3" s="14"/>
      <c r="W3" s="12"/>
      <c r="X3" s="15"/>
    </row>
    <row r="4" spans="1:24" ht="21.95" customHeight="1" thickBot="1" x14ac:dyDescent="0.25">
      <c r="B4" s="57" t="s">
        <v>61</v>
      </c>
      <c r="C4" s="171" t="s">
        <v>92</v>
      </c>
      <c r="D4" s="172"/>
      <c r="E4" s="173"/>
      <c r="F4" s="58"/>
      <c r="G4" s="59"/>
      <c r="H4" s="59"/>
      <c r="I4" s="22"/>
      <c r="J4" s="22"/>
      <c r="K4" s="58"/>
      <c r="L4" s="60"/>
      <c r="M4" s="60"/>
      <c r="N4" s="60"/>
      <c r="O4" s="60"/>
      <c r="P4" s="61"/>
      <c r="Q4" s="61"/>
      <c r="R4" s="61"/>
      <c r="S4" s="61"/>
      <c r="T4" s="61"/>
      <c r="U4" s="61"/>
      <c r="V4" s="61"/>
      <c r="W4" s="58"/>
      <c r="X4" s="62"/>
    </row>
    <row r="5" spans="1:24" ht="21.95" customHeight="1" thickBot="1" x14ac:dyDescent="0.25">
      <c r="B5" s="92" t="s">
        <v>131</v>
      </c>
      <c r="C5" s="174" t="s">
        <v>133</v>
      </c>
      <c r="D5" s="175"/>
      <c r="E5" s="173"/>
      <c r="F5" s="63"/>
      <c r="G5" s="63"/>
      <c r="H5" s="59"/>
      <c r="I5" s="22"/>
      <c r="J5" s="22"/>
      <c r="K5" s="58"/>
      <c r="L5" s="60"/>
      <c r="M5" s="60"/>
      <c r="N5" s="60"/>
      <c r="O5" s="60"/>
      <c r="P5" s="61"/>
      <c r="Q5" s="61"/>
      <c r="R5" s="61"/>
      <c r="S5" s="61"/>
      <c r="T5" s="61"/>
      <c r="U5" s="61"/>
      <c r="V5" s="61"/>
      <c r="W5" s="58"/>
      <c r="X5" s="62"/>
    </row>
    <row r="6" spans="1:24" ht="21.95" customHeight="1" thickBot="1" x14ac:dyDescent="0.25">
      <c r="A6" s="22"/>
      <c r="B6" s="93" t="s">
        <v>132</v>
      </c>
      <c r="C6" s="176" t="s">
        <v>134</v>
      </c>
      <c r="D6" s="177"/>
      <c r="E6" s="178"/>
      <c r="F6" s="94"/>
      <c r="G6" s="94"/>
      <c r="H6" s="59"/>
      <c r="I6" s="22"/>
      <c r="J6" s="22"/>
      <c r="K6" s="58"/>
      <c r="L6" s="95"/>
      <c r="M6" s="95"/>
      <c r="N6" s="95"/>
      <c r="O6" s="95"/>
      <c r="P6" s="96"/>
      <c r="Q6" s="96"/>
      <c r="R6" s="96"/>
      <c r="S6" s="96"/>
      <c r="T6" s="96"/>
      <c r="U6" s="96"/>
      <c r="V6" s="96"/>
      <c r="W6" s="58"/>
      <c r="X6" s="62"/>
    </row>
    <row r="7" spans="1:24" ht="21.95" customHeight="1" thickBot="1" x14ac:dyDescent="0.25">
      <c r="B7" s="57" t="s">
        <v>52</v>
      </c>
      <c r="C7" s="204">
        <v>46188</v>
      </c>
      <c r="D7" s="205"/>
      <c r="E7" s="59"/>
      <c r="F7" s="58"/>
      <c r="G7" s="59"/>
      <c r="H7" s="59"/>
      <c r="I7" s="22"/>
      <c r="J7" s="22"/>
      <c r="K7" s="58"/>
      <c r="L7" s="60"/>
      <c r="M7" s="60"/>
      <c r="N7" s="60"/>
      <c r="O7" s="60"/>
      <c r="P7" s="61"/>
      <c r="Q7" s="61"/>
      <c r="R7" s="61"/>
      <c r="S7" s="61"/>
      <c r="T7" s="61"/>
      <c r="U7" s="61"/>
      <c r="V7" s="61"/>
      <c r="W7" s="58"/>
      <c r="X7" s="62"/>
    </row>
    <row r="8" spans="1:24" ht="21.95" customHeight="1" thickBot="1" x14ac:dyDescent="0.25">
      <c r="B8" s="57" t="s">
        <v>53</v>
      </c>
      <c r="C8" s="204">
        <v>46295</v>
      </c>
      <c r="D8" s="205"/>
      <c r="E8" s="59"/>
      <c r="F8" s="58"/>
      <c r="G8" s="59"/>
      <c r="H8" s="59"/>
      <c r="I8" s="22"/>
      <c r="J8" s="22"/>
      <c r="K8" s="58"/>
      <c r="L8" s="60"/>
      <c r="M8" s="60"/>
      <c r="N8" s="60"/>
      <c r="O8" s="60"/>
      <c r="P8" s="61"/>
      <c r="Q8" s="61"/>
      <c r="R8" s="61"/>
      <c r="S8" s="61"/>
      <c r="T8" s="61"/>
      <c r="U8" s="61"/>
      <c r="V8" s="61"/>
      <c r="W8" s="58"/>
      <c r="X8" s="62"/>
    </row>
    <row r="9" spans="1:24" ht="21.95" customHeight="1" thickBot="1" x14ac:dyDescent="0.25">
      <c r="A9" s="22"/>
      <c r="B9" s="57" t="s">
        <v>49</v>
      </c>
      <c r="C9" s="107">
        <v>335</v>
      </c>
      <c r="D9" s="74" t="s">
        <v>50</v>
      </c>
      <c r="E9" s="90"/>
      <c r="F9" s="90"/>
      <c r="G9" s="59"/>
      <c r="H9" s="59"/>
      <c r="I9" s="22"/>
      <c r="J9" s="22"/>
      <c r="K9" s="58"/>
      <c r="L9" s="60"/>
      <c r="M9" s="60"/>
      <c r="N9" s="60"/>
      <c r="O9" s="60"/>
      <c r="P9" s="61"/>
      <c r="Q9" s="61"/>
      <c r="R9" s="61"/>
      <c r="S9" s="61"/>
      <c r="T9" s="61"/>
      <c r="U9" s="61"/>
      <c r="V9" s="61"/>
      <c r="W9" s="58"/>
      <c r="X9" s="62"/>
    </row>
    <row r="10" spans="1:24" ht="21.95" customHeight="1" thickBot="1" x14ac:dyDescent="0.25">
      <c r="A10" s="22"/>
      <c r="B10" s="57" t="s">
        <v>106</v>
      </c>
      <c r="C10" s="107">
        <v>8</v>
      </c>
      <c r="D10" s="74" t="s">
        <v>78</v>
      </c>
      <c r="E10" s="90"/>
      <c r="F10" s="90"/>
      <c r="G10" s="59"/>
      <c r="H10" s="59"/>
      <c r="I10" s="22"/>
      <c r="J10" s="22"/>
      <c r="K10" s="58"/>
      <c r="L10" s="60"/>
      <c r="M10" s="60"/>
      <c r="N10" s="60"/>
      <c r="O10" s="60"/>
      <c r="P10" s="61"/>
      <c r="Q10" s="61"/>
      <c r="R10" s="61"/>
      <c r="S10" s="61"/>
      <c r="T10" s="61"/>
      <c r="U10" s="61"/>
      <c r="V10" s="61"/>
      <c r="W10" s="58"/>
      <c r="X10" s="62"/>
    </row>
    <row r="11" spans="1:24" ht="21.95" customHeight="1" thickBot="1" x14ac:dyDescent="0.25">
      <c r="A11" s="22"/>
      <c r="B11" s="57" t="s">
        <v>64</v>
      </c>
      <c r="C11" s="107">
        <v>2</v>
      </c>
      <c r="D11" s="74" t="s">
        <v>65</v>
      </c>
      <c r="E11" s="110" t="s">
        <v>70</v>
      </c>
      <c r="F11" s="111"/>
      <c r="G11" s="74"/>
      <c r="H11" s="59"/>
      <c r="I11" s="22"/>
      <c r="J11" s="22"/>
      <c r="K11" s="58"/>
      <c r="L11" s="60"/>
      <c r="M11" s="60"/>
      <c r="N11" s="60"/>
      <c r="O11" s="60"/>
      <c r="P11" s="61"/>
      <c r="Q11" s="61"/>
      <c r="R11" s="61"/>
      <c r="S11" s="61"/>
      <c r="T11" s="61"/>
      <c r="U11" s="61"/>
      <c r="V11" s="61"/>
      <c r="W11" s="58"/>
      <c r="X11" s="62"/>
    </row>
    <row r="12" spans="1:24" ht="21.95" customHeight="1" thickBot="1" x14ac:dyDescent="0.25">
      <c r="A12" s="22"/>
      <c r="B12" s="57" t="s">
        <v>66</v>
      </c>
      <c r="C12" s="107">
        <v>3.5</v>
      </c>
      <c r="D12" s="74" t="s">
        <v>51</v>
      </c>
      <c r="E12" s="174"/>
      <c r="F12" s="179"/>
      <c r="G12" s="180"/>
      <c r="H12" s="59"/>
      <c r="I12" s="22"/>
      <c r="J12" s="22"/>
      <c r="K12" s="58"/>
      <c r="L12" s="60"/>
      <c r="M12" s="60"/>
      <c r="N12" s="60"/>
      <c r="O12" s="60"/>
      <c r="P12" s="61"/>
      <c r="Q12" s="61"/>
      <c r="R12" s="61"/>
      <c r="S12" s="61"/>
      <c r="T12" s="61"/>
      <c r="U12" s="61"/>
      <c r="V12" s="61"/>
      <c r="W12" s="58"/>
      <c r="X12" s="62"/>
    </row>
    <row r="13" spans="1:24" ht="21.95" customHeight="1" thickBot="1" x14ac:dyDescent="0.25">
      <c r="A13" s="22"/>
      <c r="B13" s="57" t="s">
        <v>71</v>
      </c>
      <c r="C13" s="112" t="s">
        <v>136</v>
      </c>
      <c r="D13" s="74" t="s">
        <v>57</v>
      </c>
      <c r="E13" s="174" t="s">
        <v>76</v>
      </c>
      <c r="F13" s="179"/>
      <c r="G13" s="180"/>
      <c r="H13" s="59"/>
      <c r="I13" s="22"/>
      <c r="J13" s="22"/>
      <c r="K13" s="58"/>
      <c r="L13" s="60"/>
      <c r="M13" s="60"/>
      <c r="N13" s="60"/>
      <c r="O13" s="60"/>
      <c r="P13" s="61"/>
      <c r="Q13" s="61"/>
      <c r="R13" s="61"/>
      <c r="S13" s="61"/>
      <c r="T13" s="61"/>
      <c r="U13" s="61"/>
      <c r="V13" s="61"/>
      <c r="W13" s="58"/>
      <c r="X13" s="62"/>
    </row>
    <row r="14" spans="1:24" ht="21.95" customHeight="1" thickBot="1" x14ac:dyDescent="0.25">
      <c r="A14" s="22"/>
      <c r="B14" s="57" t="s">
        <v>71</v>
      </c>
      <c r="C14" s="107">
        <v>15</v>
      </c>
      <c r="D14" s="74" t="s">
        <v>57</v>
      </c>
      <c r="E14" s="174" t="s">
        <v>77</v>
      </c>
      <c r="F14" s="179"/>
      <c r="G14" s="180"/>
      <c r="H14" s="59"/>
      <c r="I14" s="22"/>
      <c r="J14" s="22"/>
      <c r="K14" s="58"/>
      <c r="L14" s="60"/>
      <c r="M14" s="60"/>
      <c r="N14" s="60"/>
      <c r="O14" s="60"/>
      <c r="P14" s="61"/>
      <c r="Q14" s="61"/>
      <c r="R14" s="61"/>
      <c r="S14" s="61"/>
      <c r="T14" s="61"/>
      <c r="U14" s="61"/>
      <c r="V14" s="61"/>
      <c r="W14" s="58"/>
      <c r="X14" s="62"/>
    </row>
    <row r="15" spans="1:24" s="8" customFormat="1" ht="9" customHeight="1" thickBot="1" x14ac:dyDescent="0.35">
      <c r="A15" s="11"/>
      <c r="B15" s="17"/>
      <c r="C15" s="17"/>
      <c r="D15" s="18"/>
      <c r="E15" s="18"/>
      <c r="F15" s="18"/>
      <c r="G15" s="18"/>
      <c r="K15" s="17"/>
      <c r="L15" s="11"/>
      <c r="U15" s="19"/>
      <c r="V15" s="20"/>
      <c r="W15" s="21"/>
      <c r="X15" s="21"/>
    </row>
    <row r="16" spans="1:24" s="22" customFormat="1" ht="18" customHeight="1" x14ac:dyDescent="0.2">
      <c r="A16" s="65">
        <v>1</v>
      </c>
      <c r="B16" s="207">
        <v>2</v>
      </c>
      <c r="C16" s="208"/>
      <c r="D16" s="66">
        <v>3</v>
      </c>
      <c r="E16" s="66">
        <v>4</v>
      </c>
      <c r="F16" s="66">
        <v>5</v>
      </c>
      <c r="G16" s="67" t="s">
        <v>20</v>
      </c>
      <c r="K16" s="27"/>
      <c r="L16" s="27"/>
      <c r="U16" s="28"/>
      <c r="V16" s="23"/>
      <c r="W16" s="21"/>
      <c r="X16" s="21"/>
    </row>
    <row r="17" spans="1:24" s="20" customFormat="1" ht="54.95" customHeight="1" thickBot="1" x14ac:dyDescent="0.3">
      <c r="A17" s="68" t="s">
        <v>15</v>
      </c>
      <c r="B17" s="70" t="s">
        <v>22</v>
      </c>
      <c r="C17" s="70" t="s">
        <v>70</v>
      </c>
      <c r="D17" s="70" t="s">
        <v>16</v>
      </c>
      <c r="E17" s="69" t="s">
        <v>17</v>
      </c>
      <c r="F17" s="70" t="s">
        <v>19</v>
      </c>
      <c r="G17" s="71" t="s">
        <v>18</v>
      </c>
      <c r="K17" s="29"/>
      <c r="L17" s="30"/>
      <c r="U17" s="30"/>
      <c r="V17" s="23"/>
      <c r="W17" s="24"/>
      <c r="X17" s="24"/>
    </row>
    <row r="18" spans="1:24" ht="49.5" customHeight="1" x14ac:dyDescent="0.2">
      <c r="A18" s="53" t="s">
        <v>25</v>
      </c>
      <c r="B18" s="54" t="s">
        <v>47</v>
      </c>
      <c r="C18" s="118" t="s">
        <v>33</v>
      </c>
      <c r="D18" s="126"/>
      <c r="E18" s="50"/>
      <c r="F18" s="142"/>
      <c r="G18" s="51"/>
      <c r="K18" s="33"/>
      <c r="L18" s="33"/>
      <c r="U18" s="34"/>
      <c r="W18" s="136"/>
      <c r="X18" s="136"/>
    </row>
    <row r="19" spans="1:24" ht="50.1" customHeight="1" thickBot="1" x14ac:dyDescent="0.25">
      <c r="A19" s="37" t="s">
        <v>172</v>
      </c>
      <c r="B19" s="36" t="s">
        <v>169</v>
      </c>
      <c r="C19" s="123" t="s">
        <v>97</v>
      </c>
      <c r="D19" s="186">
        <v>250</v>
      </c>
      <c r="E19" s="189" t="s">
        <v>58</v>
      </c>
      <c r="F19" s="213"/>
      <c r="G19" s="192" t="str">
        <f>IF(F19="","",ROUND(D19*F19,2))</f>
        <v/>
      </c>
      <c r="K19" s="33"/>
      <c r="L19" s="33"/>
      <c r="U19" s="34"/>
      <c r="W19" s="136"/>
      <c r="X19" s="136"/>
    </row>
    <row r="20" spans="1:24" s="47" customFormat="1" ht="42" customHeight="1" thickBot="1" x14ac:dyDescent="0.25">
      <c r="A20" s="75"/>
      <c r="B20" s="73" t="s">
        <v>168</v>
      </c>
      <c r="C20" s="124" t="s">
        <v>119</v>
      </c>
      <c r="D20" s="187"/>
      <c r="E20" s="190"/>
      <c r="F20" s="214"/>
      <c r="G20" s="193"/>
      <c r="K20" s="33"/>
      <c r="L20" s="33"/>
      <c r="U20" s="34"/>
      <c r="W20" s="45"/>
      <c r="X20" s="45"/>
    </row>
    <row r="21" spans="1:24" s="47" customFormat="1" ht="14.25" customHeight="1" x14ac:dyDescent="0.2">
      <c r="A21" s="75"/>
      <c r="B21" s="42"/>
      <c r="C21" s="42"/>
      <c r="D21" s="188"/>
      <c r="E21" s="191"/>
      <c r="F21" s="215"/>
      <c r="G21" s="194"/>
      <c r="K21" s="33"/>
      <c r="L21" s="33"/>
      <c r="U21" s="34"/>
      <c r="W21" s="45"/>
      <c r="X21" s="45"/>
    </row>
    <row r="22" spans="1:24" ht="50.1" customHeight="1" thickBot="1" x14ac:dyDescent="0.25">
      <c r="A22" s="84" t="s">
        <v>174</v>
      </c>
      <c r="B22" s="202" t="s">
        <v>173</v>
      </c>
      <c r="C22" s="203"/>
      <c r="D22" s="203"/>
      <c r="E22" s="203"/>
      <c r="F22" s="203"/>
      <c r="G22" s="44">
        <f>SUM(G19:G21)</f>
        <v>0</v>
      </c>
      <c r="K22" s="33"/>
      <c r="L22" s="33"/>
      <c r="U22" s="40"/>
      <c r="W22" s="136"/>
      <c r="X22" s="136"/>
    </row>
    <row r="23" spans="1:24" ht="29.25" customHeight="1" x14ac:dyDescent="0.2">
      <c r="A23" s="49" t="s">
        <v>26</v>
      </c>
      <c r="B23" s="55" t="s">
        <v>63</v>
      </c>
      <c r="C23" s="80"/>
      <c r="D23" s="81"/>
      <c r="E23" s="82"/>
      <c r="F23" s="143"/>
      <c r="G23" s="83"/>
      <c r="K23" s="33"/>
      <c r="L23" s="33"/>
      <c r="U23" s="40"/>
      <c r="W23" s="136"/>
      <c r="X23" s="136"/>
    </row>
    <row r="24" spans="1:24" ht="62.25" customHeight="1" x14ac:dyDescent="0.2">
      <c r="A24" s="37" t="s">
        <v>149</v>
      </c>
      <c r="B24" s="36" t="s">
        <v>67</v>
      </c>
      <c r="C24" s="36" t="s">
        <v>42</v>
      </c>
      <c r="D24" s="120">
        <v>335</v>
      </c>
      <c r="E24" s="38" t="s">
        <v>23</v>
      </c>
      <c r="F24" s="216"/>
      <c r="G24" s="39" t="str">
        <f>IF(F24="","",ROUND(D24*F24,2))</f>
        <v/>
      </c>
      <c r="U24" s="40"/>
      <c r="W24" s="136"/>
      <c r="X24" s="136"/>
    </row>
    <row r="25" spans="1:24" ht="60.75" customHeight="1" x14ac:dyDescent="0.2">
      <c r="A25" s="41" t="s">
        <v>150</v>
      </c>
      <c r="B25" s="42" t="s">
        <v>68</v>
      </c>
      <c r="C25" s="125" t="s">
        <v>135</v>
      </c>
      <c r="D25" s="120">
        <v>335</v>
      </c>
      <c r="E25" s="140" t="s">
        <v>23</v>
      </c>
      <c r="F25" s="217"/>
      <c r="G25" s="39" t="str">
        <f>IF(F25="","",ROUND(D25*F25,2))</f>
        <v/>
      </c>
      <c r="U25" s="40"/>
      <c r="W25" s="136"/>
      <c r="X25" s="136"/>
    </row>
    <row r="26" spans="1:24" ht="67.5" customHeight="1" x14ac:dyDescent="0.2">
      <c r="A26" s="84" t="s">
        <v>151</v>
      </c>
      <c r="B26" s="36" t="s">
        <v>69</v>
      </c>
      <c r="C26" s="36" t="s">
        <v>44</v>
      </c>
      <c r="D26" s="120">
        <v>335</v>
      </c>
      <c r="E26" s="38" t="s">
        <v>23</v>
      </c>
      <c r="F26" s="216"/>
      <c r="G26" s="39" t="str">
        <f>IF(F26="","",ROUND(D26*F26,2))</f>
        <v/>
      </c>
      <c r="U26" s="40"/>
      <c r="W26" s="136"/>
      <c r="X26" s="136"/>
    </row>
    <row r="27" spans="1:24" ht="67.5" customHeight="1" thickBot="1" x14ac:dyDescent="0.25">
      <c r="A27" s="43" t="s">
        <v>154</v>
      </c>
      <c r="B27" s="202" t="s">
        <v>155</v>
      </c>
      <c r="C27" s="203"/>
      <c r="D27" s="203"/>
      <c r="E27" s="203"/>
      <c r="F27" s="203"/>
      <c r="G27" s="44">
        <f>SUM(G24:G26)</f>
        <v>0</v>
      </c>
      <c r="U27" s="40"/>
      <c r="W27" s="136"/>
      <c r="X27" s="136"/>
    </row>
    <row r="28" spans="1:24" ht="25.5" customHeight="1" x14ac:dyDescent="0.2">
      <c r="A28" s="85" t="s">
        <v>46</v>
      </c>
      <c r="B28" s="86" t="s">
        <v>60</v>
      </c>
      <c r="C28" s="80"/>
      <c r="D28" s="81"/>
      <c r="E28" s="82"/>
      <c r="F28" s="144"/>
      <c r="G28" s="83"/>
      <c r="K28" s="33"/>
      <c r="L28" s="33"/>
      <c r="U28" s="40"/>
      <c r="W28" s="136"/>
      <c r="X28" s="136"/>
    </row>
    <row r="29" spans="1:24" ht="50.1" customHeight="1" x14ac:dyDescent="0.2">
      <c r="A29" s="37" t="s">
        <v>27</v>
      </c>
      <c r="B29" s="36" t="s">
        <v>107</v>
      </c>
      <c r="C29" s="36" t="s">
        <v>37</v>
      </c>
      <c r="D29" s="120">
        <v>335</v>
      </c>
      <c r="E29" s="38" t="s">
        <v>23</v>
      </c>
      <c r="F29" s="216"/>
      <c r="G29" s="39" t="str">
        <f>IF(F29="","",ROUND(D29*F29,2))</f>
        <v/>
      </c>
      <c r="U29" s="40"/>
      <c r="W29" s="136"/>
      <c r="X29" s="136"/>
    </row>
    <row r="30" spans="1:24" ht="50.1" customHeight="1" thickBot="1" x14ac:dyDescent="0.25">
      <c r="A30" s="35" t="s">
        <v>28</v>
      </c>
      <c r="B30" s="48" t="s">
        <v>62</v>
      </c>
      <c r="C30" s="127"/>
      <c r="D30" s="122">
        <v>1</v>
      </c>
      <c r="E30" s="139" t="s">
        <v>24</v>
      </c>
      <c r="F30" s="218"/>
      <c r="G30" s="39" t="str">
        <f>IF(F30="","",ROUND(D30*F30,2))</f>
        <v/>
      </c>
      <c r="K30" s="33"/>
      <c r="L30" s="33"/>
      <c r="U30" s="40"/>
      <c r="W30" s="136"/>
      <c r="X30" s="136"/>
    </row>
    <row r="31" spans="1:24" ht="50.1" customHeight="1" thickBot="1" x14ac:dyDescent="0.25">
      <c r="A31" s="87" t="s">
        <v>54</v>
      </c>
      <c r="B31" s="198" t="s">
        <v>175</v>
      </c>
      <c r="C31" s="199"/>
      <c r="D31" s="199"/>
      <c r="E31" s="199"/>
      <c r="F31" s="200"/>
      <c r="G31" s="88">
        <f>SUM(G29:G30)</f>
        <v>0</v>
      </c>
      <c r="K31" s="33"/>
      <c r="L31" s="33"/>
      <c r="U31" s="40"/>
      <c r="W31" s="136"/>
      <c r="X31" s="136"/>
    </row>
    <row r="32" spans="1:24" ht="50.1" customHeight="1" thickBot="1" x14ac:dyDescent="0.25">
      <c r="A32" s="52" t="s">
        <v>59</v>
      </c>
      <c r="B32" s="201" t="s">
        <v>176</v>
      </c>
      <c r="C32" s="201"/>
      <c r="D32" s="201"/>
      <c r="E32" s="201"/>
      <c r="F32" s="201"/>
      <c r="G32" s="64">
        <f>IFERROR(G22+G27+G31,"")</f>
        <v>0</v>
      </c>
      <c r="K32" s="33"/>
      <c r="L32" s="33"/>
      <c r="U32" s="40"/>
      <c r="W32" s="136"/>
      <c r="X32" s="136"/>
    </row>
    <row r="33" spans="1:21" ht="17.100000000000001" customHeight="1" thickBot="1" x14ac:dyDescent="0.3">
      <c r="A33" s="45"/>
      <c r="D33" s="46"/>
      <c r="E33" s="46"/>
      <c r="F33" s="47"/>
      <c r="G33" s="25"/>
      <c r="K33" s="25"/>
      <c r="L33" s="26"/>
      <c r="U33" s="34"/>
    </row>
    <row r="34" spans="1:21" ht="46.5" customHeight="1" thickBot="1" x14ac:dyDescent="0.25">
      <c r="A34" s="145"/>
      <c r="B34" s="195" t="s">
        <v>184</v>
      </c>
      <c r="C34" s="196"/>
      <c r="D34" s="196"/>
      <c r="E34" s="196"/>
      <c r="F34" s="196"/>
      <c r="G34" s="197"/>
      <c r="K34" s="25"/>
      <c r="L34" s="26"/>
      <c r="U34" s="34"/>
    </row>
    <row r="35" spans="1:21" ht="17.100000000000001" customHeight="1" x14ac:dyDescent="0.2"/>
    <row r="36" spans="1:21" ht="16.149999999999999" customHeight="1" x14ac:dyDescent="0.2">
      <c r="A36" s="76"/>
      <c r="B36" s="78"/>
      <c r="C36" s="77"/>
    </row>
    <row r="37" spans="1:21" ht="17.100000000000001" customHeight="1" x14ac:dyDescent="0.2">
      <c r="A37" s="76"/>
      <c r="B37" s="77"/>
    </row>
    <row r="38" spans="1:21" ht="17.100000000000001" customHeight="1" x14ac:dyDescent="0.2">
      <c r="A38" s="76"/>
      <c r="B38" s="77"/>
      <c r="C38" s="77"/>
    </row>
    <row r="39" spans="1:21" ht="17.100000000000001" customHeight="1" x14ac:dyDescent="0.2">
      <c r="A39" s="76"/>
      <c r="B39" s="77"/>
      <c r="C39" s="77"/>
    </row>
    <row r="40" spans="1:21" ht="17.100000000000001" customHeight="1" x14ac:dyDescent="0.2">
      <c r="B40" s="79"/>
    </row>
    <row r="41" spans="1:21" ht="17.100000000000001" customHeight="1" x14ac:dyDescent="0.2">
      <c r="B41" s="79"/>
    </row>
    <row r="42" spans="1:21" ht="17.100000000000001" customHeight="1" x14ac:dyDescent="0.2">
      <c r="B42" s="91"/>
    </row>
    <row r="43" spans="1:21" ht="17.100000000000001" customHeight="1" x14ac:dyDescent="0.2">
      <c r="B43" s="91"/>
    </row>
    <row r="44" spans="1:21" ht="17.100000000000001" customHeight="1" x14ac:dyDescent="0.2"/>
  </sheetData>
  <sheetProtection algorithmName="SHA-512" hashValue="3EEGL5AE25qFGwkznt44LhGzI74FaMurjPYEfhbKDTUvvJswvGzw+mPfcnIHgdvVajZjzGCig32f059wTxMn1Q==" saltValue="nXTSyuG4oRgDEdM4mbi0XA==" spinCount="100000" sheet="1" objects="1" scenarios="1" selectLockedCells="1"/>
  <protectedRanges>
    <protectedRange sqref="A34" name="Bereich1_1_1_1_1"/>
  </protectedRanges>
  <mergeCells count="21">
    <mergeCell ref="B34:G34"/>
    <mergeCell ref="B31:F31"/>
    <mergeCell ref="B32:F32"/>
    <mergeCell ref="B27:F27"/>
    <mergeCell ref="D19:D21"/>
    <mergeCell ref="E19:E21"/>
    <mergeCell ref="F19:F21"/>
    <mergeCell ref="G19:G21"/>
    <mergeCell ref="B22:F22"/>
    <mergeCell ref="C8:D8"/>
    <mergeCell ref="E12:G12"/>
    <mergeCell ref="E13:G13"/>
    <mergeCell ref="E14:G14"/>
    <mergeCell ref="B16:C16"/>
    <mergeCell ref="C7:D7"/>
    <mergeCell ref="A1:E1"/>
    <mergeCell ref="A2:E2"/>
    <mergeCell ref="A3:E3"/>
    <mergeCell ref="C4:E4"/>
    <mergeCell ref="C5:E5"/>
    <mergeCell ref="C6:E6"/>
  </mergeCells>
  <dataValidations count="2">
    <dataValidation allowBlank="1" showInputMessage="1" showErrorMessage="1" errorTitle="Hinweis" error="Hier ist der Zeitansatz auf ganze Werte pro Minute (1-1000) eingeschränkt worden" sqref="A34" xr:uid="{00000000-0002-0000-0200-000000000000}"/>
    <dataValidation type="list" allowBlank="1" showInputMessage="1" showErrorMessage="1" sqref="C4:E4" xr:uid="{00000000-0002-0000-0200-000008000000}"/>
  </dataValidations>
  <printOptions horizontalCentered="1" verticalCentered="1"/>
  <pageMargins left="0.23622047244094491" right="0.23622047244094491" top="0.23622047244094491" bottom="0.62992125984251968" header="0.31496062992125984" footer="0.31496062992125984"/>
  <pageSetup paperSize="9" scale="80" fitToHeight="0" orientation="portrait" cellComments="atEnd" r:id="rId1"/>
  <headerFooter>
    <oddFooter>&amp;C&amp;"Arial,Standard"&amp;8Seite &amp;P</oddFooter>
    <firstFooter>&amp;LFalse</first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1000000}">
          <x14:formula1>
            <xm:f>Listen!$C$2:$C$6</xm:f>
          </x14:formula1>
          <xm:sqref>C18</xm:sqref>
        </x14:dataValidation>
        <x14:dataValidation type="list" allowBlank="1" showInputMessage="1" showErrorMessage="1" xr:uid="{00000000-0002-0000-0200-000002000000}">
          <x14:formula1>
            <xm:f>Listen!$F$2:$F$7</xm:f>
          </x14:formula1>
          <xm:sqref>C29</xm:sqref>
        </x14:dataValidation>
        <x14:dataValidation type="list" allowBlank="1" showInputMessage="1" showErrorMessage="1" xr:uid="{00000000-0002-0000-0200-000003000000}">
          <x14:formula1>
            <xm:f>Listen!$I$2:$I$3</xm:f>
          </x14:formula1>
          <xm:sqref>C24</xm:sqref>
        </x14:dataValidation>
        <x14:dataValidation type="list" allowBlank="1" showInputMessage="1" showErrorMessage="1" xr:uid="{00000000-0002-0000-0200-000004000000}">
          <x14:formula1>
            <xm:f>Listen!$M$2:$M$3</xm:f>
          </x14:formula1>
          <xm:sqref>C26</xm:sqref>
        </x14:dataValidation>
        <x14:dataValidation type="list" allowBlank="1" showInputMessage="1" showErrorMessage="1" xr:uid="{00000000-0002-0000-0200-000005000000}">
          <x14:formula1>
            <xm:f>Listen!$F$12:$F$15</xm:f>
          </x14:formula1>
          <xm:sqref>E13:G14</xm:sqref>
        </x14:dataValidation>
        <x14:dataValidation type="list" allowBlank="1" showInputMessage="1" showErrorMessage="1" errorTitle="Auswahl nicht möglich" error="in Listen ergänzen, falls nötig" xr:uid="{00000000-0002-0000-0200-000006000000}">
          <x14:formula1>
            <xm:f>Listen!$F$23:$F$27</xm:f>
          </x14:formula1>
          <xm:sqref>C19</xm:sqref>
        </x14:dataValidation>
        <x14:dataValidation type="list" allowBlank="1" showInputMessage="1" showErrorMessage="1" xr:uid="{00000000-0002-0000-0200-000007000000}">
          <x14:formula1>
            <xm:f>Listen!$C$18:$C$30</xm:f>
          </x14:formula1>
          <xm:sqref>C20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4"/>
  <sheetViews>
    <sheetView showZeros="0" topLeftCell="A15" zoomScaleNormal="100" workbookViewId="0">
      <selection activeCell="F20" activeCellId="1" sqref="F17 F20"/>
    </sheetView>
  </sheetViews>
  <sheetFormatPr baseColWidth="10" defaultColWidth="11.42578125" defaultRowHeight="14.25" x14ac:dyDescent="0.2"/>
  <cols>
    <col min="1" max="1" width="6.7109375" style="23" customWidth="1"/>
    <col min="2" max="2" width="63.7109375" style="23" bestFit="1" customWidth="1"/>
    <col min="3" max="3" width="20.140625" style="23" customWidth="1"/>
    <col min="4" max="4" width="10.7109375" style="23" customWidth="1"/>
    <col min="5" max="5" width="8.7109375" style="23" customWidth="1"/>
    <col min="6" max="6" width="12.7109375" style="23" customWidth="1"/>
    <col min="7" max="7" width="16.7109375" style="23" customWidth="1"/>
    <col min="8" max="8" width="9.28515625" style="23" customWidth="1"/>
    <col min="9" max="9" width="16.42578125" style="23" customWidth="1"/>
    <col min="10" max="10" width="20.28515625" style="23" customWidth="1"/>
    <col min="11" max="11" width="5.7109375" style="23" customWidth="1"/>
    <col min="12" max="12" width="5" style="23" customWidth="1"/>
    <col min="13" max="13" width="9.28515625" style="23" customWidth="1"/>
    <col min="14" max="14" width="12.85546875" style="23" customWidth="1"/>
    <col min="15" max="15" width="6.5703125" style="23" customWidth="1"/>
    <col min="16" max="16" width="7.7109375" style="23" customWidth="1"/>
    <col min="17" max="17" width="7.85546875" style="23" customWidth="1"/>
    <col min="18" max="18" width="32.7109375" style="23" customWidth="1"/>
    <col min="19" max="21" width="17" style="23" customWidth="1"/>
    <col min="22" max="22" width="13.28515625" style="23" customWidth="1"/>
    <col min="23" max="23" width="13.28515625" style="23" hidden="1" customWidth="1"/>
    <col min="24" max="24" width="15" style="23" hidden="1" customWidth="1"/>
    <col min="25" max="26" width="13.7109375" style="23" customWidth="1"/>
    <col min="27" max="27" width="15.7109375" style="23" customWidth="1"/>
    <col min="28" max="16384" width="11.42578125" style="23"/>
  </cols>
  <sheetData>
    <row r="1" spans="1:24" s="8" customFormat="1" ht="21.95" customHeight="1" x14ac:dyDescent="0.3">
      <c r="A1" s="168" t="s">
        <v>185</v>
      </c>
      <c r="B1" s="168"/>
      <c r="C1" s="168"/>
      <c r="D1" s="168"/>
      <c r="E1" s="168"/>
      <c r="G1" s="9" t="s">
        <v>183</v>
      </c>
      <c r="H1" s="10"/>
      <c r="I1" s="11"/>
      <c r="J1" s="11"/>
      <c r="K1" s="12"/>
      <c r="L1" s="13"/>
      <c r="M1" s="13"/>
      <c r="N1" s="13"/>
      <c r="O1" s="13"/>
      <c r="P1" s="14"/>
      <c r="Q1" s="14"/>
      <c r="R1" s="14"/>
      <c r="S1" s="14"/>
      <c r="T1" s="14"/>
      <c r="U1" s="14"/>
      <c r="V1" s="14"/>
      <c r="W1" s="12"/>
      <c r="X1" s="15"/>
    </row>
    <row r="2" spans="1:24" s="8" customFormat="1" ht="21.95" customHeight="1" x14ac:dyDescent="0.3">
      <c r="A2" s="169" t="s">
        <v>14</v>
      </c>
      <c r="B2" s="169"/>
      <c r="C2" s="169"/>
      <c r="D2" s="169"/>
      <c r="E2" s="169"/>
      <c r="F2" s="16"/>
      <c r="G2" s="16" t="s">
        <v>165</v>
      </c>
      <c r="H2" s="10"/>
      <c r="I2" s="11"/>
      <c r="J2" s="11"/>
      <c r="K2" s="12"/>
      <c r="L2" s="13"/>
      <c r="M2" s="13"/>
      <c r="N2" s="13"/>
      <c r="O2" s="13"/>
      <c r="P2" s="14"/>
      <c r="Q2" s="14"/>
      <c r="R2" s="14"/>
      <c r="S2" s="14"/>
      <c r="T2" s="14"/>
      <c r="U2" s="14"/>
      <c r="V2" s="14"/>
      <c r="W2" s="12"/>
      <c r="X2" s="15"/>
    </row>
    <row r="3" spans="1:24" s="8" customFormat="1" ht="21.95" customHeight="1" thickBot="1" x14ac:dyDescent="0.35">
      <c r="A3" s="206" t="s">
        <v>145</v>
      </c>
      <c r="B3" s="206"/>
      <c r="C3" s="206"/>
      <c r="D3" s="206"/>
      <c r="E3" s="206"/>
      <c r="F3" s="12"/>
      <c r="G3" s="10"/>
      <c r="H3" s="10"/>
      <c r="I3" s="11"/>
      <c r="J3" s="11"/>
      <c r="K3" s="12"/>
      <c r="L3" s="13"/>
      <c r="M3" s="13"/>
      <c r="N3" s="13"/>
      <c r="O3" s="13"/>
      <c r="P3" s="14"/>
      <c r="Q3" s="14"/>
      <c r="R3" s="14"/>
      <c r="S3" s="14"/>
      <c r="T3" s="14"/>
      <c r="U3" s="14"/>
      <c r="V3" s="14"/>
      <c r="W3" s="12"/>
      <c r="X3" s="15"/>
    </row>
    <row r="4" spans="1:24" ht="21.95" customHeight="1" thickBot="1" x14ac:dyDescent="0.25">
      <c r="A4" s="22"/>
      <c r="B4" s="57" t="s">
        <v>61</v>
      </c>
      <c r="C4" s="171" t="s">
        <v>92</v>
      </c>
      <c r="D4" s="172"/>
      <c r="E4" s="173"/>
      <c r="F4" s="58"/>
      <c r="G4" s="59"/>
      <c r="H4" s="59"/>
      <c r="I4" s="22"/>
      <c r="J4" s="22"/>
      <c r="K4" s="58"/>
      <c r="L4" s="95"/>
      <c r="M4" s="95"/>
      <c r="N4" s="95"/>
      <c r="O4" s="95"/>
      <c r="P4" s="96"/>
      <c r="Q4" s="96"/>
      <c r="R4" s="96"/>
      <c r="S4" s="96"/>
      <c r="T4" s="96"/>
      <c r="U4" s="96"/>
      <c r="V4" s="96"/>
      <c r="W4" s="58"/>
      <c r="X4" s="62"/>
    </row>
    <row r="5" spans="1:24" ht="21.95" customHeight="1" thickBot="1" x14ac:dyDescent="0.25">
      <c r="A5" s="22"/>
      <c r="B5" s="93" t="s">
        <v>146</v>
      </c>
      <c r="C5" s="174" t="s">
        <v>144</v>
      </c>
      <c r="D5" s="175"/>
      <c r="E5" s="173"/>
      <c r="F5" s="94"/>
      <c r="G5" s="94"/>
      <c r="H5" s="59"/>
      <c r="I5" s="22"/>
      <c r="J5" s="22"/>
      <c r="K5" s="58"/>
      <c r="L5" s="95"/>
      <c r="M5" s="95"/>
      <c r="N5" s="95"/>
      <c r="O5" s="95"/>
      <c r="P5" s="96"/>
      <c r="Q5" s="96"/>
      <c r="R5" s="96"/>
      <c r="S5" s="96"/>
      <c r="T5" s="96"/>
      <c r="U5" s="96"/>
      <c r="V5" s="96"/>
      <c r="W5" s="58"/>
      <c r="X5" s="62"/>
    </row>
    <row r="6" spans="1:24" ht="21.95" customHeight="1" thickBot="1" x14ac:dyDescent="0.25">
      <c r="A6" s="22"/>
      <c r="B6" s="93" t="s">
        <v>132</v>
      </c>
      <c r="C6" s="176" t="s">
        <v>134</v>
      </c>
      <c r="D6" s="177"/>
      <c r="E6" s="178"/>
      <c r="F6" s="94"/>
      <c r="G6" s="94"/>
      <c r="H6" s="59"/>
      <c r="I6" s="22"/>
      <c r="J6" s="22"/>
      <c r="K6" s="58"/>
      <c r="L6" s="95"/>
      <c r="M6" s="95"/>
      <c r="N6" s="95"/>
      <c r="O6" s="95"/>
      <c r="P6" s="96"/>
      <c r="Q6" s="96"/>
      <c r="R6" s="96"/>
      <c r="S6" s="96"/>
      <c r="T6" s="96"/>
      <c r="U6" s="96"/>
      <c r="V6" s="96"/>
      <c r="W6" s="58"/>
      <c r="X6" s="62"/>
    </row>
    <row r="7" spans="1:24" ht="21.95" customHeight="1" thickBot="1" x14ac:dyDescent="0.25">
      <c r="A7" s="22"/>
      <c r="B7" s="57" t="s">
        <v>52</v>
      </c>
      <c r="C7" s="209">
        <v>46188</v>
      </c>
      <c r="D7" s="210"/>
      <c r="E7" s="128"/>
      <c r="F7" s="58"/>
      <c r="G7" s="59"/>
      <c r="H7" s="59"/>
      <c r="I7" s="22"/>
      <c r="J7" s="22"/>
      <c r="K7" s="58"/>
      <c r="L7" s="95"/>
      <c r="M7" s="95"/>
      <c r="N7" s="95"/>
      <c r="O7" s="95"/>
      <c r="P7" s="96"/>
      <c r="Q7" s="96"/>
      <c r="R7" s="96"/>
      <c r="S7" s="96"/>
      <c r="T7" s="96"/>
      <c r="U7" s="96"/>
      <c r="V7" s="96"/>
      <c r="W7" s="58"/>
      <c r="X7" s="62"/>
    </row>
    <row r="8" spans="1:24" ht="21.95" customHeight="1" thickBot="1" x14ac:dyDescent="0.25">
      <c r="A8" s="22"/>
      <c r="B8" s="57" t="s">
        <v>53</v>
      </c>
      <c r="C8" s="204">
        <v>46295</v>
      </c>
      <c r="D8" s="205"/>
      <c r="E8" s="128"/>
      <c r="F8" s="58"/>
      <c r="G8" s="59"/>
      <c r="H8" s="59"/>
      <c r="I8" s="22"/>
      <c r="J8" s="22"/>
      <c r="K8" s="58"/>
      <c r="L8" s="95"/>
      <c r="M8" s="95"/>
      <c r="N8" s="95"/>
      <c r="O8" s="95"/>
      <c r="P8" s="96"/>
      <c r="Q8" s="96"/>
      <c r="R8" s="96"/>
      <c r="S8" s="96"/>
      <c r="T8" s="96"/>
      <c r="U8" s="96"/>
      <c r="V8" s="96"/>
      <c r="W8" s="58"/>
      <c r="X8" s="62"/>
    </row>
    <row r="9" spans="1:24" ht="21.95" customHeight="1" thickBot="1" x14ac:dyDescent="0.25">
      <c r="A9" s="98"/>
      <c r="B9" s="57" t="s">
        <v>49</v>
      </c>
      <c r="C9" s="107">
        <v>680</v>
      </c>
      <c r="D9" s="74" t="s">
        <v>50</v>
      </c>
      <c r="E9" s="110" t="s">
        <v>70</v>
      </c>
      <c r="F9" s="111"/>
      <c r="G9" s="74"/>
      <c r="H9" s="59"/>
      <c r="I9" s="22"/>
      <c r="J9" s="22"/>
      <c r="K9" s="58"/>
      <c r="L9" s="95"/>
      <c r="M9" s="95"/>
      <c r="N9" s="95"/>
      <c r="O9" s="95"/>
      <c r="P9" s="96"/>
      <c r="Q9" s="96"/>
      <c r="R9" s="96"/>
      <c r="S9" s="96"/>
      <c r="T9" s="96"/>
      <c r="U9" s="96"/>
      <c r="V9" s="96"/>
      <c r="W9" s="58"/>
      <c r="X9" s="62"/>
    </row>
    <row r="10" spans="1:24" ht="21.95" customHeight="1" thickBot="1" x14ac:dyDescent="0.25">
      <c r="A10" s="98"/>
      <c r="B10" s="99" t="s">
        <v>147</v>
      </c>
      <c r="C10" s="129">
        <v>2.5</v>
      </c>
      <c r="D10" s="130" t="s">
        <v>51</v>
      </c>
      <c r="E10" s="174"/>
      <c r="F10" s="179"/>
      <c r="G10" s="180"/>
      <c r="H10" s="59"/>
      <c r="I10" s="22"/>
      <c r="J10" s="22"/>
      <c r="K10" s="58"/>
      <c r="L10" s="95"/>
      <c r="M10" s="95"/>
      <c r="N10" s="95"/>
      <c r="O10" s="95"/>
      <c r="P10" s="96"/>
      <c r="Q10" s="96"/>
      <c r="R10" s="96"/>
      <c r="S10" s="96"/>
      <c r="T10" s="96"/>
      <c r="U10" s="96"/>
      <c r="V10" s="96"/>
      <c r="W10" s="58"/>
      <c r="X10" s="62"/>
    </row>
    <row r="11" spans="1:24" ht="21.95" customHeight="1" thickBot="1" x14ac:dyDescent="0.25">
      <c r="A11" s="98"/>
      <c r="B11" s="57" t="s">
        <v>64</v>
      </c>
      <c r="C11" s="107">
        <v>1</v>
      </c>
      <c r="D11" s="74" t="s">
        <v>65</v>
      </c>
      <c r="E11" s="128"/>
      <c r="F11" s="58"/>
      <c r="G11" s="59"/>
      <c r="H11" s="59"/>
      <c r="I11" s="22"/>
      <c r="J11" s="22"/>
      <c r="K11" s="58"/>
      <c r="L11" s="95"/>
      <c r="M11" s="95"/>
      <c r="N11" s="95"/>
      <c r="O11" s="95"/>
      <c r="P11" s="96"/>
      <c r="Q11" s="96"/>
      <c r="R11" s="96"/>
      <c r="S11" s="96"/>
      <c r="T11" s="96"/>
      <c r="U11" s="96"/>
      <c r="V11" s="96"/>
      <c r="W11" s="58"/>
      <c r="X11" s="62"/>
    </row>
    <row r="12" spans="1:24" s="47" customFormat="1" ht="21.95" customHeight="1" x14ac:dyDescent="0.2">
      <c r="A12" s="21"/>
      <c r="B12" s="62"/>
      <c r="C12" s="100"/>
      <c r="D12" s="62"/>
      <c r="E12" s="21"/>
      <c r="F12" s="58"/>
      <c r="G12" s="58"/>
      <c r="H12" s="58"/>
      <c r="I12" s="62"/>
      <c r="J12" s="62"/>
      <c r="K12" s="58"/>
      <c r="L12" s="95"/>
      <c r="M12" s="95"/>
      <c r="N12" s="95"/>
      <c r="O12" s="95"/>
      <c r="P12" s="96"/>
      <c r="Q12" s="96"/>
      <c r="R12" s="96"/>
      <c r="S12" s="96"/>
      <c r="T12" s="96"/>
      <c r="U12" s="96"/>
      <c r="V12" s="96"/>
      <c r="W12" s="58"/>
      <c r="X12" s="62"/>
    </row>
    <row r="13" spans="1:24" s="8" customFormat="1" ht="21.95" customHeight="1" thickBot="1" x14ac:dyDescent="0.35">
      <c r="A13" s="11"/>
      <c r="B13" s="17"/>
      <c r="C13" s="17"/>
      <c r="D13" s="18"/>
      <c r="E13" s="18"/>
      <c r="F13" s="18"/>
      <c r="G13" s="18"/>
      <c r="K13" s="17"/>
      <c r="L13" s="11"/>
      <c r="U13" s="19"/>
      <c r="V13" s="20"/>
      <c r="W13" s="21"/>
      <c r="X13" s="21"/>
    </row>
    <row r="14" spans="1:24" s="22" customFormat="1" ht="27.95" customHeight="1" x14ac:dyDescent="0.2">
      <c r="A14" s="65">
        <v>1</v>
      </c>
      <c r="B14" s="207">
        <v>2</v>
      </c>
      <c r="C14" s="208"/>
      <c r="D14" s="66">
        <v>3</v>
      </c>
      <c r="E14" s="66">
        <v>4</v>
      </c>
      <c r="F14" s="66">
        <v>5</v>
      </c>
      <c r="G14" s="67" t="s">
        <v>20</v>
      </c>
      <c r="K14" s="27"/>
      <c r="L14" s="27"/>
      <c r="U14" s="28"/>
      <c r="V14" s="23"/>
      <c r="W14" s="21"/>
      <c r="X14" s="21"/>
    </row>
    <row r="15" spans="1:24" s="20" customFormat="1" ht="60" customHeight="1" thickBot="1" x14ac:dyDescent="0.3">
      <c r="A15" s="68" t="s">
        <v>15</v>
      </c>
      <c r="B15" s="69" t="s">
        <v>22</v>
      </c>
      <c r="C15" s="70" t="s">
        <v>70</v>
      </c>
      <c r="D15" s="70" t="s">
        <v>16</v>
      </c>
      <c r="E15" s="69" t="s">
        <v>17</v>
      </c>
      <c r="F15" s="70" t="s">
        <v>19</v>
      </c>
      <c r="G15" s="71" t="s">
        <v>18</v>
      </c>
      <c r="K15" s="29"/>
      <c r="L15" s="30"/>
      <c r="U15" s="30"/>
      <c r="V15" s="23"/>
      <c r="W15" s="24"/>
      <c r="X15" s="24"/>
    </row>
    <row r="16" spans="1:24" s="20" customFormat="1" ht="28.35" customHeight="1" x14ac:dyDescent="0.25">
      <c r="A16" s="101" t="s">
        <v>25</v>
      </c>
      <c r="B16" s="97" t="s">
        <v>148</v>
      </c>
      <c r="C16" s="131"/>
      <c r="D16" s="132"/>
      <c r="E16" s="50"/>
      <c r="F16" s="146"/>
      <c r="G16" s="51"/>
      <c r="U16" s="104"/>
      <c r="W16" s="105"/>
      <c r="X16" s="105"/>
    </row>
    <row r="17" spans="1:24" ht="71.25" customHeight="1" x14ac:dyDescent="0.2">
      <c r="A17" s="37" t="s">
        <v>172</v>
      </c>
      <c r="B17" s="73" t="s">
        <v>152</v>
      </c>
      <c r="C17" s="133" t="s">
        <v>153</v>
      </c>
      <c r="D17" s="137">
        <v>680</v>
      </c>
      <c r="E17" s="138" t="s">
        <v>23</v>
      </c>
      <c r="F17" s="219"/>
      <c r="G17" s="39" t="str">
        <f>IF(F17="","",ROUND(D17*F17,2))</f>
        <v/>
      </c>
      <c r="U17" s="40"/>
      <c r="W17" s="136"/>
      <c r="X17" s="136"/>
    </row>
    <row r="18" spans="1:24" ht="71.25" customHeight="1" thickBot="1" x14ac:dyDescent="0.25">
      <c r="A18" s="41" t="s">
        <v>174</v>
      </c>
      <c r="B18" s="202" t="s">
        <v>173</v>
      </c>
      <c r="C18" s="203"/>
      <c r="D18" s="203"/>
      <c r="E18" s="203"/>
      <c r="F18" s="211"/>
      <c r="G18" s="44">
        <f>IFERROR(SUM(G17:G17),"")</f>
        <v>0</v>
      </c>
      <c r="U18" s="40"/>
      <c r="W18" s="136"/>
      <c r="X18" s="136"/>
    </row>
    <row r="19" spans="1:24" ht="28.35" customHeight="1" x14ac:dyDescent="0.2">
      <c r="A19" s="101" t="s">
        <v>26</v>
      </c>
      <c r="B19" s="106" t="s">
        <v>156</v>
      </c>
      <c r="C19" s="102"/>
      <c r="D19" s="103"/>
      <c r="E19" s="50"/>
      <c r="F19" s="146"/>
      <c r="G19" s="51"/>
      <c r="K19" s="33"/>
      <c r="L19" s="33"/>
      <c r="U19" s="40"/>
      <c r="W19" s="136"/>
      <c r="X19" s="136"/>
    </row>
    <row r="20" spans="1:24" ht="50.1" customHeight="1" x14ac:dyDescent="0.2">
      <c r="A20" s="72" t="s">
        <v>149</v>
      </c>
      <c r="B20" s="73" t="s">
        <v>157</v>
      </c>
      <c r="C20" s="121" t="s">
        <v>137</v>
      </c>
      <c r="D20" s="134">
        <v>3</v>
      </c>
      <c r="E20" s="138" t="s">
        <v>24</v>
      </c>
      <c r="F20" s="219"/>
      <c r="G20" s="141" t="str">
        <f>IF(F20="","",ROUND(D20*F20,2))</f>
        <v/>
      </c>
      <c r="K20" s="33"/>
      <c r="L20" s="33"/>
      <c r="U20" s="40"/>
      <c r="W20" s="136"/>
      <c r="X20" s="136"/>
    </row>
    <row r="21" spans="1:24" ht="50.1" customHeight="1" thickBot="1" x14ac:dyDescent="0.25">
      <c r="A21" s="87" t="s">
        <v>150</v>
      </c>
      <c r="B21" s="202" t="s">
        <v>177</v>
      </c>
      <c r="C21" s="203"/>
      <c r="D21" s="203"/>
      <c r="E21" s="203"/>
      <c r="F21" s="203"/>
      <c r="G21" s="88">
        <f>SUM(G20:G20)</f>
        <v>0</v>
      </c>
      <c r="K21" s="33"/>
      <c r="L21" s="33"/>
      <c r="U21" s="40"/>
      <c r="W21" s="136"/>
      <c r="X21" s="136"/>
    </row>
    <row r="22" spans="1:24" ht="50.1" customHeight="1" thickBot="1" x14ac:dyDescent="0.25">
      <c r="A22" s="52" t="s">
        <v>46</v>
      </c>
      <c r="B22" s="201" t="s">
        <v>178</v>
      </c>
      <c r="C22" s="201"/>
      <c r="D22" s="201"/>
      <c r="E22" s="201"/>
      <c r="F22" s="201"/>
      <c r="G22" s="64">
        <f>IFERROR(G18+G21,"")</f>
        <v>0</v>
      </c>
      <c r="K22" s="33"/>
      <c r="L22" s="33"/>
      <c r="U22" s="40"/>
      <c r="W22" s="136"/>
      <c r="X22" s="136"/>
    </row>
    <row r="23" spans="1:24" ht="17.100000000000001" customHeight="1" thickBot="1" x14ac:dyDescent="0.3">
      <c r="A23" s="45"/>
      <c r="D23" s="46"/>
      <c r="E23" s="46"/>
      <c r="F23" s="47"/>
      <c r="G23" s="25"/>
      <c r="K23" s="25"/>
      <c r="L23" s="26"/>
      <c r="U23" s="34"/>
    </row>
    <row r="24" spans="1:24" ht="46.5" customHeight="1" thickBot="1" x14ac:dyDescent="0.25">
      <c r="A24" s="145"/>
      <c r="B24" s="195" t="s">
        <v>184</v>
      </c>
      <c r="C24" s="196"/>
      <c r="D24" s="196"/>
      <c r="E24" s="196"/>
      <c r="F24" s="196"/>
      <c r="G24" s="197"/>
      <c r="K24" s="25"/>
      <c r="L24" s="26"/>
      <c r="U24" s="34"/>
    </row>
    <row r="25" spans="1:24" ht="17.100000000000001" customHeight="1" x14ac:dyDescent="0.2">
      <c r="A25" s="76"/>
      <c r="B25" s="78"/>
      <c r="C25" s="78"/>
    </row>
    <row r="26" spans="1:24" ht="16.149999999999999" customHeight="1" x14ac:dyDescent="0.2">
      <c r="A26" s="76"/>
      <c r="B26" s="77"/>
      <c r="C26" s="78"/>
    </row>
    <row r="27" spans="1:24" ht="17.100000000000001" customHeight="1" x14ac:dyDescent="0.2">
      <c r="A27" s="76"/>
      <c r="B27" s="77"/>
      <c r="C27" s="78"/>
    </row>
    <row r="28" spans="1:24" ht="17.100000000000001" customHeight="1" x14ac:dyDescent="0.2">
      <c r="B28" s="79"/>
    </row>
    <row r="29" spans="1:24" ht="17.100000000000001" customHeight="1" x14ac:dyDescent="0.2">
      <c r="B29" s="91"/>
    </row>
    <row r="30" spans="1:24" ht="17.100000000000001" customHeight="1" x14ac:dyDescent="0.2"/>
    <row r="31" spans="1:24" ht="17.100000000000001" customHeight="1" x14ac:dyDescent="0.2"/>
    <row r="32" spans="1:24" ht="17.100000000000001" customHeight="1" x14ac:dyDescent="0.2"/>
    <row r="33" s="23" customFormat="1" ht="17.100000000000001" customHeight="1" x14ac:dyDescent="0.2"/>
    <row r="34" s="23" customFormat="1" ht="17.100000000000001" customHeight="1" x14ac:dyDescent="0.2"/>
  </sheetData>
  <sheetProtection algorithmName="SHA-512" hashValue="Cs+HG/nRIA9q2I4C1eDZD2kg4OH4osRDZH7bjwYCwYr3ggiZDvV5ckDzYEVvMtquO1UworLKvJl+t8aw9WeKtA==" saltValue="KuVBZID9BJABwOLMv+o3xw==" spinCount="100000" sheet="1" objects="1" scenarios="1" selectLockedCells="1"/>
  <protectedRanges>
    <protectedRange sqref="A24" name="Bereich1_1_1_1_1"/>
  </protectedRanges>
  <mergeCells count="14">
    <mergeCell ref="B24:G24"/>
    <mergeCell ref="B22:F22"/>
    <mergeCell ref="C7:D7"/>
    <mergeCell ref="C8:D8"/>
    <mergeCell ref="E10:G10"/>
    <mergeCell ref="B14:C14"/>
    <mergeCell ref="B18:F18"/>
    <mergeCell ref="B21:F21"/>
    <mergeCell ref="C6:E6"/>
    <mergeCell ref="A1:E1"/>
    <mergeCell ref="A2:E2"/>
    <mergeCell ref="A3:E3"/>
    <mergeCell ref="C4:E4"/>
    <mergeCell ref="C5:E5"/>
  </mergeCells>
  <conditionalFormatting sqref="F17 F20">
    <cfRule type="expression" dxfId="0" priority="1">
      <formula>$C$12="VOB"</formula>
    </cfRule>
  </conditionalFormatting>
  <dataValidations count="2">
    <dataValidation allowBlank="1" showInputMessage="1" showErrorMessage="1" errorTitle="Hinweis" error="Hier ist der Zeitansatz auf ganze Werte pro Minute (1-1000) eingeschränkt worden" sqref="A24" xr:uid="{00000000-0002-0000-0300-000000000000}"/>
    <dataValidation type="list" allowBlank="1" showInputMessage="1" showErrorMessage="1" sqref="C4:E4 C12" xr:uid="{00000000-0002-0000-0300-000001000000}"/>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X42"/>
  <sheetViews>
    <sheetView showZeros="0" tabSelected="1" topLeftCell="A19" zoomScaleNormal="100" zoomScaleSheetLayoutView="40" workbookViewId="0">
      <selection activeCell="F19" sqref="F19"/>
    </sheetView>
  </sheetViews>
  <sheetFormatPr baseColWidth="10" defaultColWidth="11.42578125" defaultRowHeight="14.25" x14ac:dyDescent="0.2"/>
  <cols>
    <col min="1" max="1" width="5.42578125" style="23" bestFit="1" customWidth="1"/>
    <col min="2" max="2" width="64.28515625" style="23" bestFit="1" customWidth="1"/>
    <col min="3" max="3" width="18.85546875" style="23" bestFit="1" customWidth="1"/>
    <col min="4" max="4" width="8" style="23" bestFit="1" customWidth="1"/>
    <col min="5" max="5" width="15.28515625" style="23" bestFit="1" customWidth="1"/>
    <col min="6" max="6" width="10.42578125" style="23" bestFit="1" customWidth="1"/>
    <col min="7" max="7" width="15.5703125" style="23" bestFit="1" customWidth="1"/>
    <col min="8" max="8" width="9.28515625" style="23" customWidth="1"/>
    <col min="9" max="9" width="16.42578125" style="23" customWidth="1"/>
    <col min="10" max="10" width="20.28515625" style="23" customWidth="1"/>
    <col min="11" max="11" width="5.7109375" style="23" customWidth="1"/>
    <col min="12" max="12" width="5" style="23" customWidth="1"/>
    <col min="13" max="13" width="9.28515625" style="23" customWidth="1"/>
    <col min="14" max="14" width="12.85546875" style="23" customWidth="1"/>
    <col min="15" max="15" width="6.5703125" style="23" customWidth="1"/>
    <col min="16" max="16" width="7.7109375" style="23" customWidth="1"/>
    <col min="17" max="17" width="7.85546875" style="23" customWidth="1"/>
    <col min="18" max="18" width="32.7109375" style="23" customWidth="1"/>
    <col min="19" max="21" width="17" style="23" customWidth="1"/>
    <col min="22" max="22" width="13.28515625" style="23" customWidth="1"/>
    <col min="23" max="23" width="13.28515625" style="23" hidden="1" customWidth="1"/>
    <col min="24" max="24" width="15" style="23" hidden="1" customWidth="1"/>
    <col min="25" max="26" width="13.7109375" style="23" customWidth="1"/>
    <col min="27" max="27" width="15.7109375" style="23" customWidth="1"/>
    <col min="28" max="16384" width="11.42578125" style="23"/>
  </cols>
  <sheetData>
    <row r="1" spans="1:24" s="8" customFormat="1" ht="21.95" customHeight="1" x14ac:dyDescent="0.3">
      <c r="A1" s="168" t="s">
        <v>185</v>
      </c>
      <c r="B1" s="168"/>
      <c r="C1" s="168"/>
      <c r="D1" s="168"/>
      <c r="E1" s="168"/>
      <c r="G1" s="9" t="s">
        <v>183</v>
      </c>
      <c r="H1" s="10"/>
      <c r="I1" s="11"/>
      <c r="J1" s="11"/>
      <c r="K1" s="12"/>
      <c r="L1" s="13"/>
      <c r="M1" s="13"/>
      <c r="N1" s="13"/>
      <c r="O1" s="13"/>
      <c r="P1" s="14"/>
      <c r="Q1" s="14"/>
      <c r="R1" s="14"/>
      <c r="S1" s="14"/>
      <c r="T1" s="14"/>
      <c r="U1" s="14"/>
      <c r="V1" s="14"/>
      <c r="W1" s="12"/>
      <c r="X1" s="15"/>
    </row>
    <row r="2" spans="1:24" s="8" customFormat="1" ht="21.95" customHeight="1" x14ac:dyDescent="0.3">
      <c r="A2" s="169" t="s">
        <v>14</v>
      </c>
      <c r="B2" s="169"/>
      <c r="C2" s="169"/>
      <c r="D2" s="169"/>
      <c r="E2" s="169"/>
      <c r="F2" s="16"/>
      <c r="G2" s="16" t="s">
        <v>166</v>
      </c>
      <c r="H2" s="10"/>
      <c r="I2" s="11"/>
      <c r="J2" s="11"/>
      <c r="K2" s="12"/>
      <c r="L2" s="13"/>
      <c r="M2" s="13"/>
      <c r="N2" s="13"/>
      <c r="O2" s="13"/>
      <c r="P2" s="14"/>
      <c r="Q2" s="14"/>
      <c r="R2" s="14"/>
      <c r="S2" s="14"/>
      <c r="T2" s="14"/>
      <c r="U2" s="14"/>
      <c r="V2" s="14"/>
      <c r="W2" s="12"/>
      <c r="X2" s="15"/>
    </row>
    <row r="3" spans="1:24" s="8" customFormat="1" ht="21.95" customHeight="1" thickBot="1" x14ac:dyDescent="0.35">
      <c r="A3" s="206" t="s">
        <v>128</v>
      </c>
      <c r="B3" s="206"/>
      <c r="C3" s="206"/>
      <c r="D3" s="206"/>
      <c r="E3" s="206"/>
      <c r="F3" s="12"/>
      <c r="G3" s="10"/>
      <c r="H3" s="10"/>
      <c r="I3" s="11"/>
      <c r="J3" s="11"/>
      <c r="K3" s="12"/>
      <c r="L3" s="13"/>
      <c r="M3" s="13"/>
      <c r="N3" s="13"/>
      <c r="O3" s="13"/>
      <c r="P3" s="14"/>
      <c r="Q3" s="14"/>
      <c r="R3" s="14"/>
      <c r="S3" s="14"/>
      <c r="T3" s="14"/>
      <c r="U3" s="14"/>
      <c r="V3" s="14"/>
      <c r="W3" s="12"/>
      <c r="X3" s="15"/>
    </row>
    <row r="4" spans="1:24" ht="21.95" customHeight="1" thickBot="1" x14ac:dyDescent="0.25">
      <c r="B4" s="57" t="s">
        <v>61</v>
      </c>
      <c r="C4" s="171" t="s">
        <v>92</v>
      </c>
      <c r="D4" s="172"/>
      <c r="E4" s="173"/>
      <c r="F4" s="58"/>
      <c r="G4" s="59"/>
      <c r="H4" s="59"/>
      <c r="I4" s="22"/>
      <c r="J4" s="22"/>
      <c r="K4" s="58"/>
      <c r="L4" s="60"/>
      <c r="M4" s="60"/>
      <c r="N4" s="60"/>
      <c r="O4" s="60"/>
      <c r="P4" s="61"/>
      <c r="Q4" s="61"/>
      <c r="R4" s="61"/>
      <c r="S4" s="61"/>
      <c r="T4" s="61"/>
      <c r="U4" s="61"/>
      <c r="V4" s="61"/>
      <c r="W4" s="58"/>
      <c r="X4" s="62"/>
    </row>
    <row r="5" spans="1:24" ht="21.95" customHeight="1" thickBot="1" x14ac:dyDescent="0.25">
      <c r="B5" s="92" t="s">
        <v>131</v>
      </c>
      <c r="C5" s="174" t="s">
        <v>144</v>
      </c>
      <c r="D5" s="175"/>
      <c r="E5" s="173"/>
      <c r="F5" s="63"/>
      <c r="G5" s="63"/>
      <c r="H5" s="59"/>
      <c r="I5" s="22"/>
      <c r="J5" s="22"/>
      <c r="K5" s="58"/>
      <c r="L5" s="60"/>
      <c r="M5" s="60"/>
      <c r="N5" s="60"/>
      <c r="O5" s="60"/>
      <c r="P5" s="61"/>
      <c r="Q5" s="61"/>
      <c r="R5" s="61"/>
      <c r="S5" s="61"/>
      <c r="T5" s="61"/>
      <c r="U5" s="61"/>
      <c r="V5" s="61"/>
      <c r="W5" s="58"/>
      <c r="X5" s="62"/>
    </row>
    <row r="6" spans="1:24" ht="21.95" customHeight="1" thickBot="1" x14ac:dyDescent="0.25">
      <c r="A6" s="22"/>
      <c r="B6" s="93" t="s">
        <v>132</v>
      </c>
      <c r="C6" s="176" t="s">
        <v>134</v>
      </c>
      <c r="D6" s="177"/>
      <c r="E6" s="178"/>
      <c r="F6" s="94"/>
      <c r="G6" s="94"/>
      <c r="H6" s="59"/>
      <c r="I6" s="22"/>
      <c r="J6" s="22"/>
      <c r="K6" s="58"/>
      <c r="L6" s="95"/>
      <c r="M6" s="95"/>
      <c r="N6" s="95"/>
      <c r="O6" s="95"/>
      <c r="P6" s="96"/>
      <c r="Q6" s="96"/>
      <c r="R6" s="96"/>
      <c r="S6" s="96"/>
      <c r="T6" s="96"/>
      <c r="U6" s="96"/>
      <c r="V6" s="96"/>
      <c r="W6" s="58"/>
      <c r="X6" s="62"/>
    </row>
    <row r="7" spans="1:24" ht="21.95" customHeight="1" thickBot="1" x14ac:dyDescent="0.25">
      <c r="B7" s="57" t="s">
        <v>52</v>
      </c>
      <c r="C7" s="204">
        <v>46188</v>
      </c>
      <c r="D7" s="205"/>
      <c r="E7" s="59"/>
      <c r="F7" s="58"/>
      <c r="G7" s="59"/>
      <c r="H7" s="59"/>
      <c r="I7" s="22"/>
      <c r="J7" s="22"/>
      <c r="K7" s="58"/>
      <c r="L7" s="60"/>
      <c r="M7" s="60"/>
      <c r="N7" s="60"/>
      <c r="O7" s="60"/>
      <c r="P7" s="61"/>
      <c r="Q7" s="61"/>
      <c r="R7" s="61"/>
      <c r="S7" s="61"/>
      <c r="T7" s="61"/>
      <c r="U7" s="61"/>
      <c r="V7" s="61"/>
      <c r="W7" s="58"/>
      <c r="X7" s="62"/>
    </row>
    <row r="8" spans="1:24" ht="21.95" customHeight="1" thickBot="1" x14ac:dyDescent="0.25">
      <c r="B8" s="57" t="s">
        <v>53</v>
      </c>
      <c r="C8" s="204">
        <v>46295</v>
      </c>
      <c r="D8" s="205"/>
      <c r="E8" s="59"/>
      <c r="F8" s="58"/>
      <c r="G8" s="59"/>
      <c r="H8" s="59"/>
      <c r="I8" s="22"/>
      <c r="J8" s="22"/>
      <c r="K8" s="58"/>
      <c r="L8" s="60"/>
      <c r="M8" s="60"/>
      <c r="N8" s="60"/>
      <c r="O8" s="60"/>
      <c r="P8" s="61"/>
      <c r="Q8" s="61"/>
      <c r="R8" s="61"/>
      <c r="S8" s="61"/>
      <c r="T8" s="61"/>
      <c r="U8" s="61"/>
      <c r="V8" s="61"/>
      <c r="W8" s="58"/>
      <c r="X8" s="62"/>
    </row>
    <row r="9" spans="1:24" ht="21.95" customHeight="1" thickBot="1" x14ac:dyDescent="0.25">
      <c r="A9" s="22"/>
      <c r="B9" s="57" t="s">
        <v>49</v>
      </c>
      <c r="C9" s="107">
        <v>900</v>
      </c>
      <c r="D9" s="74" t="s">
        <v>50</v>
      </c>
      <c r="E9" s="90"/>
      <c r="F9" s="90"/>
      <c r="G9" s="59"/>
      <c r="H9" s="59"/>
      <c r="I9" s="22"/>
      <c r="J9" s="22"/>
      <c r="K9" s="58"/>
      <c r="L9" s="60"/>
      <c r="M9" s="60"/>
      <c r="N9" s="60"/>
      <c r="O9" s="60"/>
      <c r="P9" s="61"/>
      <c r="Q9" s="61"/>
      <c r="R9" s="61"/>
      <c r="S9" s="61"/>
      <c r="T9" s="61"/>
      <c r="U9" s="61"/>
      <c r="V9" s="61"/>
      <c r="W9" s="58"/>
      <c r="X9" s="62"/>
    </row>
    <row r="10" spans="1:24" ht="21.95" customHeight="1" thickBot="1" x14ac:dyDescent="0.25">
      <c r="A10" s="22"/>
      <c r="B10" s="57" t="s">
        <v>106</v>
      </c>
      <c r="C10" s="112" t="s">
        <v>136</v>
      </c>
      <c r="D10" s="74" t="s">
        <v>78</v>
      </c>
      <c r="E10" s="90"/>
      <c r="F10" s="90"/>
      <c r="G10" s="59"/>
      <c r="H10" s="59"/>
      <c r="I10" s="22"/>
      <c r="J10" s="22"/>
      <c r="K10" s="58"/>
      <c r="L10" s="60"/>
      <c r="M10" s="60"/>
      <c r="N10" s="60"/>
      <c r="O10" s="60"/>
      <c r="P10" s="61"/>
      <c r="Q10" s="61"/>
      <c r="R10" s="61"/>
      <c r="S10" s="61"/>
      <c r="T10" s="61"/>
      <c r="U10" s="61"/>
      <c r="V10" s="61"/>
      <c r="W10" s="58"/>
      <c r="X10" s="62"/>
    </row>
    <row r="11" spans="1:24" ht="21.95" customHeight="1" thickBot="1" x14ac:dyDescent="0.25">
      <c r="A11" s="22"/>
      <c r="B11" s="57" t="s">
        <v>64</v>
      </c>
      <c r="C11" s="107">
        <v>1</v>
      </c>
      <c r="D11" s="74" t="s">
        <v>65</v>
      </c>
      <c r="E11" s="110" t="s">
        <v>70</v>
      </c>
      <c r="F11" s="111"/>
      <c r="G11" s="74"/>
      <c r="H11" s="59"/>
      <c r="I11" s="22"/>
      <c r="J11" s="22"/>
      <c r="K11" s="58"/>
      <c r="L11" s="60"/>
      <c r="M11" s="60"/>
      <c r="N11" s="60"/>
      <c r="O11" s="60"/>
      <c r="P11" s="61"/>
      <c r="Q11" s="61"/>
      <c r="R11" s="61"/>
      <c r="S11" s="61"/>
      <c r="T11" s="61"/>
      <c r="U11" s="61"/>
      <c r="V11" s="61"/>
      <c r="W11" s="58"/>
      <c r="X11" s="62"/>
    </row>
    <row r="12" spans="1:24" ht="21.95" customHeight="1" thickBot="1" x14ac:dyDescent="0.25">
      <c r="A12" s="22"/>
      <c r="B12" s="57" t="s">
        <v>66</v>
      </c>
      <c r="C12" s="107" t="s">
        <v>143</v>
      </c>
      <c r="D12" s="74" t="s">
        <v>51</v>
      </c>
      <c r="E12" s="174"/>
      <c r="F12" s="179"/>
      <c r="G12" s="180"/>
      <c r="H12" s="59"/>
      <c r="I12" s="22"/>
      <c r="J12" s="22"/>
      <c r="K12" s="58"/>
      <c r="L12" s="60"/>
      <c r="M12" s="60"/>
      <c r="N12" s="60"/>
      <c r="O12" s="60"/>
      <c r="P12" s="61"/>
      <c r="Q12" s="61"/>
      <c r="R12" s="61"/>
      <c r="S12" s="61"/>
      <c r="T12" s="61"/>
      <c r="U12" s="61"/>
      <c r="V12" s="61"/>
      <c r="W12" s="58"/>
      <c r="X12" s="62"/>
    </row>
    <row r="13" spans="1:24" ht="21.95" customHeight="1" thickBot="1" x14ac:dyDescent="0.25">
      <c r="A13" s="22"/>
      <c r="B13" s="57" t="s">
        <v>71</v>
      </c>
      <c r="C13" s="112" t="s">
        <v>136</v>
      </c>
      <c r="D13" s="74" t="s">
        <v>57</v>
      </c>
      <c r="E13" s="174" t="s">
        <v>76</v>
      </c>
      <c r="F13" s="179"/>
      <c r="G13" s="180"/>
      <c r="H13" s="59"/>
      <c r="I13" s="22"/>
      <c r="J13" s="22"/>
      <c r="K13" s="58"/>
      <c r="L13" s="60"/>
      <c r="M13" s="60"/>
      <c r="N13" s="60"/>
      <c r="O13" s="60"/>
      <c r="P13" s="61"/>
      <c r="Q13" s="61"/>
      <c r="R13" s="61"/>
      <c r="S13" s="61"/>
      <c r="T13" s="61"/>
      <c r="U13" s="61"/>
      <c r="V13" s="61"/>
      <c r="W13" s="58"/>
      <c r="X13" s="62"/>
    </row>
    <row r="14" spans="1:24" ht="21.95" customHeight="1" thickBot="1" x14ac:dyDescent="0.25">
      <c r="A14" s="22"/>
      <c r="B14" s="57" t="s">
        <v>71</v>
      </c>
      <c r="C14" s="107">
        <v>20</v>
      </c>
      <c r="D14" s="74" t="s">
        <v>57</v>
      </c>
      <c r="E14" s="174" t="s">
        <v>77</v>
      </c>
      <c r="F14" s="179"/>
      <c r="G14" s="180"/>
      <c r="H14" s="59"/>
      <c r="I14" s="22"/>
      <c r="J14" s="22"/>
      <c r="K14" s="58"/>
      <c r="L14" s="60"/>
      <c r="M14" s="60"/>
      <c r="N14" s="60"/>
      <c r="O14" s="60"/>
      <c r="P14" s="61"/>
      <c r="Q14" s="61"/>
      <c r="R14" s="61"/>
      <c r="S14" s="61"/>
      <c r="T14" s="61"/>
      <c r="U14" s="61"/>
      <c r="V14" s="61"/>
      <c r="W14" s="58"/>
      <c r="X14" s="62"/>
    </row>
    <row r="15" spans="1:24" s="8" customFormat="1" ht="9" customHeight="1" thickBot="1" x14ac:dyDescent="0.35">
      <c r="A15" s="11"/>
      <c r="B15" s="17"/>
      <c r="C15" s="17"/>
      <c r="D15" s="18"/>
      <c r="E15" s="18"/>
      <c r="F15" s="18"/>
      <c r="G15" s="18"/>
      <c r="K15" s="17"/>
      <c r="L15" s="11"/>
      <c r="U15" s="19"/>
      <c r="V15" s="20"/>
      <c r="W15" s="21"/>
      <c r="X15" s="21"/>
    </row>
    <row r="16" spans="1:24" s="22" customFormat="1" ht="18" customHeight="1" x14ac:dyDescent="0.2">
      <c r="A16" s="65">
        <v>1</v>
      </c>
      <c r="B16" s="207">
        <v>2</v>
      </c>
      <c r="C16" s="208"/>
      <c r="D16" s="66">
        <v>3</v>
      </c>
      <c r="E16" s="66">
        <v>4</v>
      </c>
      <c r="F16" s="66">
        <v>5</v>
      </c>
      <c r="G16" s="67" t="s">
        <v>20</v>
      </c>
      <c r="K16" s="27"/>
      <c r="L16" s="27"/>
      <c r="U16" s="28"/>
      <c r="V16" s="23"/>
      <c r="W16" s="21"/>
      <c r="X16" s="21"/>
    </row>
    <row r="17" spans="1:24" s="20" customFormat="1" ht="54.95" customHeight="1" thickBot="1" x14ac:dyDescent="0.3">
      <c r="A17" s="68" t="s">
        <v>15</v>
      </c>
      <c r="B17" s="69" t="s">
        <v>22</v>
      </c>
      <c r="C17" s="70" t="s">
        <v>70</v>
      </c>
      <c r="D17" s="69" t="s">
        <v>16</v>
      </c>
      <c r="E17" s="69" t="s">
        <v>17</v>
      </c>
      <c r="F17" s="70" t="s">
        <v>19</v>
      </c>
      <c r="G17" s="71" t="s">
        <v>18</v>
      </c>
      <c r="K17" s="29"/>
      <c r="L17" s="30"/>
      <c r="U17" s="30"/>
      <c r="V17" s="23"/>
      <c r="W17" s="24"/>
      <c r="X17" s="24"/>
    </row>
    <row r="18" spans="1:24" ht="49.5" customHeight="1" x14ac:dyDescent="0.2">
      <c r="A18" s="53" t="s">
        <v>25</v>
      </c>
      <c r="B18" s="54" t="s">
        <v>47</v>
      </c>
      <c r="C18" s="118" t="s">
        <v>33</v>
      </c>
      <c r="D18" s="126"/>
      <c r="E18" s="50"/>
      <c r="F18" s="142"/>
      <c r="G18" s="51"/>
      <c r="K18" s="33"/>
      <c r="L18" s="33"/>
      <c r="U18" s="34"/>
      <c r="W18" s="136"/>
      <c r="X18" s="136"/>
    </row>
    <row r="19" spans="1:24" ht="50.1" customHeight="1" x14ac:dyDescent="0.2">
      <c r="A19" s="84" t="s">
        <v>172</v>
      </c>
      <c r="B19" s="73" t="s">
        <v>179</v>
      </c>
      <c r="C19" s="73" t="s">
        <v>142</v>
      </c>
      <c r="D19" s="137">
        <v>80</v>
      </c>
      <c r="E19" s="138" t="s">
        <v>78</v>
      </c>
      <c r="F19" s="219"/>
      <c r="G19" s="141" t="str">
        <f>IF(F19="","",ROUND(D19*F19,2))</f>
        <v/>
      </c>
      <c r="K19" s="33"/>
      <c r="L19" s="33"/>
      <c r="U19" s="40"/>
      <c r="W19" s="136"/>
      <c r="X19" s="136"/>
    </row>
    <row r="20" spans="1:24" ht="50.1" customHeight="1" thickBot="1" x14ac:dyDescent="0.25">
      <c r="A20" s="84" t="s">
        <v>174</v>
      </c>
      <c r="B20" s="202" t="s">
        <v>173</v>
      </c>
      <c r="C20" s="203"/>
      <c r="D20" s="203"/>
      <c r="E20" s="203"/>
      <c r="F20" s="203"/>
      <c r="G20" s="44">
        <f>SUM(G19:G19)</f>
        <v>0</v>
      </c>
      <c r="K20" s="33"/>
      <c r="L20" s="33"/>
      <c r="U20" s="40"/>
      <c r="W20" s="136"/>
      <c r="X20" s="136"/>
    </row>
    <row r="21" spans="1:24" ht="29.25" customHeight="1" x14ac:dyDescent="0.2">
      <c r="A21" s="49" t="s">
        <v>26</v>
      </c>
      <c r="B21" s="55" t="s">
        <v>63</v>
      </c>
      <c r="C21" s="80"/>
      <c r="D21" s="81"/>
      <c r="E21" s="82"/>
      <c r="F21" s="143"/>
      <c r="G21" s="83"/>
      <c r="K21" s="33"/>
      <c r="L21" s="33"/>
      <c r="U21" s="40"/>
      <c r="W21" s="136"/>
      <c r="X21" s="136"/>
    </row>
    <row r="22" spans="1:24" ht="62.25" customHeight="1" x14ac:dyDescent="0.2">
      <c r="A22" s="37" t="s">
        <v>149</v>
      </c>
      <c r="B22" s="36" t="s">
        <v>67</v>
      </c>
      <c r="C22" s="36" t="s">
        <v>41</v>
      </c>
      <c r="D22" s="120">
        <v>40</v>
      </c>
      <c r="E22" s="38" t="s">
        <v>23</v>
      </c>
      <c r="F22" s="216"/>
      <c r="G22" s="39" t="str">
        <f>IF(F22="","",ROUND(D22*F22,2))</f>
        <v/>
      </c>
      <c r="U22" s="40"/>
      <c r="W22" s="136"/>
      <c r="X22" s="136"/>
    </row>
    <row r="23" spans="1:24" ht="60.75" customHeight="1" x14ac:dyDescent="0.2">
      <c r="A23" s="41" t="s">
        <v>150</v>
      </c>
      <c r="B23" s="42" t="s">
        <v>141</v>
      </c>
      <c r="C23" s="125" t="s">
        <v>139</v>
      </c>
      <c r="D23" s="135">
        <v>40</v>
      </c>
      <c r="E23" s="140" t="s">
        <v>23</v>
      </c>
      <c r="F23" s="217"/>
      <c r="G23" s="39" t="str">
        <f>IF(F23="","",ROUND(D23*F23,2))</f>
        <v/>
      </c>
      <c r="U23" s="40"/>
      <c r="W23" s="136"/>
      <c r="X23" s="136"/>
    </row>
    <row r="24" spans="1:24" ht="67.5" customHeight="1" x14ac:dyDescent="0.2">
      <c r="A24" s="84" t="s">
        <v>151</v>
      </c>
      <c r="B24" s="36" t="s">
        <v>140</v>
      </c>
      <c r="C24" s="36" t="s">
        <v>45</v>
      </c>
      <c r="D24" s="120">
        <v>900</v>
      </c>
      <c r="E24" s="38" t="s">
        <v>23</v>
      </c>
      <c r="F24" s="216"/>
      <c r="G24" s="39" t="str">
        <f>IF(F24="","",ROUND(D24*F24,2))</f>
        <v/>
      </c>
      <c r="U24" s="40"/>
      <c r="W24" s="136"/>
      <c r="X24" s="136"/>
    </row>
    <row r="25" spans="1:24" ht="67.5" customHeight="1" thickBot="1" x14ac:dyDescent="0.25">
      <c r="A25" s="43" t="s">
        <v>154</v>
      </c>
      <c r="B25" s="202" t="s">
        <v>155</v>
      </c>
      <c r="C25" s="203"/>
      <c r="D25" s="203"/>
      <c r="E25" s="203"/>
      <c r="F25" s="203"/>
      <c r="G25" s="44">
        <f>SUM(G22:G24)</f>
        <v>0</v>
      </c>
      <c r="U25" s="40"/>
      <c r="W25" s="136"/>
      <c r="X25" s="136"/>
    </row>
    <row r="26" spans="1:24" ht="25.5" customHeight="1" x14ac:dyDescent="0.2">
      <c r="A26" s="85" t="s">
        <v>46</v>
      </c>
      <c r="B26" s="86" t="s">
        <v>60</v>
      </c>
      <c r="C26" s="80"/>
      <c r="D26" s="81"/>
      <c r="E26" s="82"/>
      <c r="F26" s="144"/>
      <c r="G26" s="83"/>
      <c r="K26" s="33"/>
      <c r="L26" s="33"/>
      <c r="U26" s="40"/>
      <c r="W26" s="136"/>
      <c r="X26" s="136"/>
    </row>
    <row r="27" spans="1:24" ht="50.1" customHeight="1" x14ac:dyDescent="0.2">
      <c r="A27" s="37" t="s">
        <v>27</v>
      </c>
      <c r="B27" s="36" t="s">
        <v>107</v>
      </c>
      <c r="C27" s="36" t="s">
        <v>37</v>
      </c>
      <c r="D27" s="120">
        <v>900</v>
      </c>
      <c r="E27" s="38" t="s">
        <v>23</v>
      </c>
      <c r="F27" s="216"/>
      <c r="G27" s="39" t="str">
        <f>IF(F27="","",ROUND(D27*F27,2))</f>
        <v/>
      </c>
      <c r="U27" s="40"/>
      <c r="W27" s="136"/>
      <c r="X27" s="136"/>
    </row>
    <row r="28" spans="1:24" ht="50.1" customHeight="1" thickBot="1" x14ac:dyDescent="0.25">
      <c r="A28" s="35" t="s">
        <v>28</v>
      </c>
      <c r="B28" s="48" t="s">
        <v>62</v>
      </c>
      <c r="C28" s="121" t="s">
        <v>137</v>
      </c>
      <c r="D28" s="122">
        <v>5</v>
      </c>
      <c r="E28" s="139" t="s">
        <v>24</v>
      </c>
      <c r="F28" s="218"/>
      <c r="G28" s="39" t="str">
        <f>IF(F28="","",ROUND(D28*F28,2))</f>
        <v/>
      </c>
      <c r="K28" s="33"/>
      <c r="L28" s="33"/>
      <c r="U28" s="40"/>
      <c r="W28" s="136"/>
      <c r="X28" s="136"/>
    </row>
    <row r="29" spans="1:24" ht="50.1" customHeight="1" thickBot="1" x14ac:dyDescent="0.25">
      <c r="A29" s="87" t="s">
        <v>54</v>
      </c>
      <c r="B29" s="198" t="s">
        <v>175</v>
      </c>
      <c r="C29" s="199"/>
      <c r="D29" s="199"/>
      <c r="E29" s="199"/>
      <c r="F29" s="200"/>
      <c r="G29" s="88">
        <f>SUM(G27:G28)</f>
        <v>0</v>
      </c>
      <c r="K29" s="33"/>
      <c r="L29" s="33"/>
      <c r="U29" s="40"/>
      <c r="W29" s="136"/>
      <c r="X29" s="136"/>
    </row>
    <row r="30" spans="1:24" ht="50.1" customHeight="1" thickBot="1" x14ac:dyDescent="0.25">
      <c r="A30" s="52" t="s">
        <v>59</v>
      </c>
      <c r="B30" s="201" t="s">
        <v>176</v>
      </c>
      <c r="C30" s="201"/>
      <c r="D30" s="201"/>
      <c r="E30" s="201"/>
      <c r="F30" s="201"/>
      <c r="G30" s="64">
        <f>IFERROR(G20+G25+G29,"")</f>
        <v>0</v>
      </c>
      <c r="K30" s="33"/>
      <c r="L30" s="33"/>
      <c r="U30" s="40"/>
      <c r="W30" s="136"/>
      <c r="X30" s="136"/>
    </row>
    <row r="31" spans="1:24" ht="17.100000000000001" customHeight="1" thickBot="1" x14ac:dyDescent="0.3">
      <c r="A31" s="45"/>
      <c r="D31" s="46"/>
      <c r="E31" s="46"/>
      <c r="F31" s="47"/>
      <c r="G31" s="25"/>
      <c r="K31" s="25"/>
      <c r="L31" s="26"/>
      <c r="U31" s="34"/>
    </row>
    <row r="32" spans="1:24" ht="46.5" customHeight="1" thickBot="1" x14ac:dyDescent="0.25">
      <c r="A32" s="145"/>
      <c r="B32" s="195" t="s">
        <v>184</v>
      </c>
      <c r="C32" s="196"/>
      <c r="D32" s="196"/>
      <c r="E32" s="196"/>
      <c r="F32" s="196"/>
      <c r="G32" s="197"/>
      <c r="K32" s="25"/>
      <c r="L32" s="26"/>
      <c r="U32" s="34"/>
    </row>
    <row r="33" spans="1:3" ht="17.100000000000001" customHeight="1" x14ac:dyDescent="0.2"/>
    <row r="34" spans="1:3" ht="16.149999999999999" customHeight="1" x14ac:dyDescent="0.2">
      <c r="A34" s="76"/>
      <c r="B34" s="78"/>
      <c r="C34" s="77"/>
    </row>
    <row r="35" spans="1:3" ht="17.100000000000001" customHeight="1" x14ac:dyDescent="0.2">
      <c r="A35" s="76"/>
      <c r="B35" s="77"/>
    </row>
    <row r="36" spans="1:3" ht="17.100000000000001" customHeight="1" x14ac:dyDescent="0.2">
      <c r="A36" s="76"/>
      <c r="B36" s="77"/>
      <c r="C36" s="77"/>
    </row>
    <row r="37" spans="1:3" ht="17.100000000000001" customHeight="1" x14ac:dyDescent="0.2">
      <c r="A37" s="76"/>
      <c r="B37" s="77"/>
      <c r="C37" s="77"/>
    </row>
    <row r="38" spans="1:3" ht="17.100000000000001" customHeight="1" x14ac:dyDescent="0.2">
      <c r="B38" s="79"/>
    </row>
    <row r="39" spans="1:3" ht="17.100000000000001" customHeight="1" x14ac:dyDescent="0.2">
      <c r="B39" s="79"/>
    </row>
    <row r="40" spans="1:3" ht="17.100000000000001" customHeight="1" x14ac:dyDescent="0.2">
      <c r="B40" s="91"/>
    </row>
    <row r="41" spans="1:3" ht="17.100000000000001" customHeight="1" x14ac:dyDescent="0.2">
      <c r="B41" s="91"/>
    </row>
    <row r="42" spans="1:3" ht="17.100000000000001" customHeight="1" x14ac:dyDescent="0.2"/>
  </sheetData>
  <sheetProtection algorithmName="SHA-512" hashValue="6C7wwHkxI4NUFjC3VttyNpOPD9awCY2wvCJrRi2I/cBDoB5Og5/+gS/vkb2vXR8X+ntNeAGrzwOKTEluh/9SLQ==" saltValue="wWBPzR4ZboFTOl8SXUKRYg==" spinCount="100000" sheet="1" objects="1" scenarios="1" selectLockedCells="1"/>
  <protectedRanges>
    <protectedRange sqref="A32" name="Bereich1_1_1_1_1"/>
  </protectedRanges>
  <mergeCells count="17">
    <mergeCell ref="B32:G32"/>
    <mergeCell ref="B29:F29"/>
    <mergeCell ref="B30:F30"/>
    <mergeCell ref="B25:F25"/>
    <mergeCell ref="B20:F20"/>
    <mergeCell ref="C8:D8"/>
    <mergeCell ref="E12:G12"/>
    <mergeCell ref="E13:G13"/>
    <mergeCell ref="E14:G14"/>
    <mergeCell ref="B16:C16"/>
    <mergeCell ref="C7:D7"/>
    <mergeCell ref="A1:E1"/>
    <mergeCell ref="A2:E2"/>
    <mergeCell ref="A3:E3"/>
    <mergeCell ref="C4:E4"/>
    <mergeCell ref="C5:E5"/>
    <mergeCell ref="C6:E6"/>
  </mergeCells>
  <dataValidations count="2">
    <dataValidation allowBlank="1" showInputMessage="1" showErrorMessage="1" errorTitle="Hinweis" error="Hier ist der Zeitansatz auf ganze Werte pro Minute (1-1000) eingeschränkt worden" sqref="A32" xr:uid="{00000000-0002-0000-0400-000000000000}"/>
    <dataValidation type="list" allowBlank="1" showInputMessage="1" showErrorMessage="1" sqref="C4:E4" xr:uid="{00000000-0002-0000-0400-000007000000}"/>
  </dataValidations>
  <printOptions horizontalCentered="1" verticalCentered="1"/>
  <pageMargins left="0.23622047244094491" right="0.23622047244094491" top="0.23622047244094491" bottom="0.62992125984251968" header="0.31496062992125984" footer="0.31496062992125984"/>
  <pageSetup paperSize="9" scale="80" fitToHeight="0" orientation="portrait" cellComments="atEnd" r:id="rId1"/>
  <headerFooter>
    <oddFooter>&amp;C&amp;"Arial,Standard"&amp;8Seite &amp;P</oddFooter>
    <firstFooter>&amp;LFalse</firstFoot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1000000}">
          <x14:formula1>
            <xm:f>Listen!$L$12:$L$15</xm:f>
          </x14:formula1>
          <xm:sqref>E19</xm:sqref>
        </x14:dataValidation>
        <x14:dataValidation type="list" allowBlank="1" showInputMessage="1" showErrorMessage="1" xr:uid="{00000000-0002-0000-0400-000002000000}">
          <x14:formula1>
            <xm:f>Listen!$F$12:$F$15</xm:f>
          </x14:formula1>
          <xm:sqref>E13:G14</xm:sqref>
        </x14:dataValidation>
        <x14:dataValidation type="list" allowBlank="1" showInputMessage="1" showErrorMessage="1" xr:uid="{00000000-0002-0000-0400-000003000000}">
          <x14:formula1>
            <xm:f>Listen!$M$2:$M$3</xm:f>
          </x14:formula1>
          <xm:sqref>C24</xm:sqref>
        </x14:dataValidation>
        <x14:dataValidation type="list" allowBlank="1" showInputMessage="1" showErrorMessage="1" xr:uid="{00000000-0002-0000-0400-000004000000}">
          <x14:formula1>
            <xm:f>Listen!$I$2:$I$3</xm:f>
          </x14:formula1>
          <xm:sqref>C22</xm:sqref>
        </x14:dataValidation>
        <x14:dataValidation type="list" allowBlank="1" showInputMessage="1" showErrorMessage="1" xr:uid="{00000000-0002-0000-0400-000005000000}">
          <x14:formula1>
            <xm:f>Listen!$F$2:$F$7</xm:f>
          </x14:formula1>
          <xm:sqref>C27</xm:sqref>
        </x14:dataValidation>
        <x14:dataValidation type="list" allowBlank="1" showInputMessage="1" showErrorMessage="1" xr:uid="{00000000-0002-0000-0400-000006000000}">
          <x14:formula1>
            <xm:f>Listen!$C$2:$C$6</xm:f>
          </x14:formula1>
          <xm:sqref>C18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dimension ref="A1:I8"/>
  <sheetViews>
    <sheetView workbookViewId="0">
      <selection activeCell="B6" sqref="B6"/>
    </sheetView>
  </sheetViews>
  <sheetFormatPr baseColWidth="10" defaultRowHeight="15" x14ac:dyDescent="0.25"/>
  <cols>
    <col min="1" max="1" width="11.42578125" style="7"/>
  </cols>
  <sheetData>
    <row r="1" spans="1:9" x14ac:dyDescent="0.25">
      <c r="A1" s="2" t="s">
        <v>13</v>
      </c>
      <c r="B1" s="3" t="s">
        <v>6</v>
      </c>
      <c r="C1" s="3" t="s">
        <v>0</v>
      </c>
      <c r="D1" s="3" t="s">
        <v>7</v>
      </c>
      <c r="E1" s="3" t="s">
        <v>9</v>
      </c>
      <c r="F1" s="3" t="s">
        <v>2</v>
      </c>
      <c r="G1" s="3" t="s">
        <v>11</v>
      </c>
    </row>
    <row r="2" spans="1:9" x14ac:dyDescent="0.25">
      <c r="A2" s="4" t="s">
        <v>1</v>
      </c>
      <c r="B2" s="5">
        <v>0.08</v>
      </c>
      <c r="C2" s="5">
        <v>0.03</v>
      </c>
      <c r="D2" s="5">
        <v>0.06</v>
      </c>
      <c r="E2" s="5">
        <v>0</v>
      </c>
      <c r="F2" s="5">
        <v>0</v>
      </c>
      <c r="G2" s="5">
        <v>0</v>
      </c>
    </row>
    <row r="3" spans="1:9" x14ac:dyDescent="0.25">
      <c r="A3" s="6" t="s">
        <v>4</v>
      </c>
      <c r="B3" s="5">
        <v>0.27</v>
      </c>
      <c r="C3" s="5">
        <v>0.15</v>
      </c>
      <c r="D3" s="5">
        <v>0.23</v>
      </c>
      <c r="E3" s="5">
        <v>0.03</v>
      </c>
      <c r="F3" s="5">
        <v>0.12</v>
      </c>
      <c r="G3" s="5">
        <v>0.03</v>
      </c>
      <c r="I3" s="1"/>
    </row>
    <row r="4" spans="1:9" x14ac:dyDescent="0.25">
      <c r="A4" s="6" t="s">
        <v>8</v>
      </c>
      <c r="B4" s="5">
        <v>0.63</v>
      </c>
      <c r="C4" s="5">
        <v>0.46</v>
      </c>
      <c r="D4" s="5">
        <v>0.54</v>
      </c>
      <c r="E4" s="5">
        <v>0.14000000000000001</v>
      </c>
      <c r="F4" s="5">
        <v>0.3</v>
      </c>
      <c r="G4" s="5">
        <v>0.13</v>
      </c>
      <c r="I4" s="1"/>
    </row>
    <row r="5" spans="1:9" x14ac:dyDescent="0.25">
      <c r="A5" s="6" t="s">
        <v>3</v>
      </c>
      <c r="B5" s="5">
        <v>0.87</v>
      </c>
      <c r="C5" s="5">
        <v>0.77</v>
      </c>
      <c r="D5" s="5">
        <v>0.8</v>
      </c>
      <c r="E5" s="5">
        <v>0.35</v>
      </c>
      <c r="F5" s="5">
        <v>0.48</v>
      </c>
      <c r="G5" s="5">
        <v>0.31</v>
      </c>
      <c r="I5" s="1"/>
    </row>
    <row r="6" spans="1:9" x14ac:dyDescent="0.25">
      <c r="A6" s="6" t="s">
        <v>10</v>
      </c>
      <c r="B6" s="5">
        <v>0.95</v>
      </c>
      <c r="C6" s="5">
        <v>0.89</v>
      </c>
      <c r="D6" s="5">
        <v>0.92</v>
      </c>
      <c r="E6" s="5">
        <v>0.47</v>
      </c>
      <c r="F6" s="5">
        <v>0.65</v>
      </c>
      <c r="G6" s="5">
        <v>0.41</v>
      </c>
      <c r="I6" s="1"/>
    </row>
    <row r="7" spans="1:9" x14ac:dyDescent="0.25">
      <c r="A7" s="6" t="s">
        <v>5</v>
      </c>
      <c r="B7" s="5">
        <v>0.01</v>
      </c>
      <c r="C7" s="5">
        <v>0</v>
      </c>
      <c r="D7" s="5">
        <v>0.01</v>
      </c>
      <c r="E7" s="5">
        <v>0</v>
      </c>
      <c r="F7" s="5">
        <v>0</v>
      </c>
      <c r="G7" s="5">
        <v>0</v>
      </c>
      <c r="I7" s="1"/>
    </row>
    <row r="8" spans="1:9" x14ac:dyDescent="0.25">
      <c r="A8" s="6" t="s">
        <v>12</v>
      </c>
      <c r="B8" s="5">
        <v>0.98</v>
      </c>
      <c r="C8" s="5">
        <v>0.95</v>
      </c>
      <c r="D8" s="5">
        <v>0.97</v>
      </c>
      <c r="E8" s="5">
        <v>0.71</v>
      </c>
      <c r="F8" s="5">
        <v>0.79</v>
      </c>
      <c r="G8" s="5">
        <v>0.47</v>
      </c>
    </row>
  </sheetData>
  <pageMargins left="0.7" right="0.7" top="0.78740157499999996" bottom="0.78740157499999996"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M35"/>
  <sheetViews>
    <sheetView workbookViewId="0">
      <selection activeCell="C36" sqref="C36"/>
    </sheetView>
  </sheetViews>
  <sheetFormatPr baseColWidth="10" defaultRowHeight="15" x14ac:dyDescent="0.25"/>
  <sheetData>
    <row r="1" spans="3:13" x14ac:dyDescent="0.25">
      <c r="C1" t="s">
        <v>32</v>
      </c>
      <c r="F1" t="s">
        <v>35</v>
      </c>
      <c r="I1" t="s">
        <v>40</v>
      </c>
      <c r="M1" t="s">
        <v>43</v>
      </c>
    </row>
    <row r="2" spans="3:13" x14ac:dyDescent="0.25">
      <c r="C2" t="s">
        <v>33</v>
      </c>
      <c r="F2" t="s">
        <v>55</v>
      </c>
      <c r="I2" t="s">
        <v>41</v>
      </c>
      <c r="M2" t="s">
        <v>45</v>
      </c>
    </row>
    <row r="3" spans="3:13" x14ac:dyDescent="0.25">
      <c r="C3" t="s">
        <v>34</v>
      </c>
      <c r="F3" t="s">
        <v>36</v>
      </c>
      <c r="I3" t="s">
        <v>42</v>
      </c>
      <c r="M3" t="s">
        <v>44</v>
      </c>
    </row>
    <row r="4" spans="3:13" x14ac:dyDescent="0.25">
      <c r="C4" t="s">
        <v>48</v>
      </c>
      <c r="F4" t="s">
        <v>37</v>
      </c>
    </row>
    <row r="5" spans="3:13" x14ac:dyDescent="0.25">
      <c r="C5" t="s">
        <v>96</v>
      </c>
      <c r="F5" t="s">
        <v>56</v>
      </c>
    </row>
    <row r="6" spans="3:13" x14ac:dyDescent="0.25">
      <c r="F6" t="s">
        <v>38</v>
      </c>
    </row>
    <row r="7" spans="3:13" x14ac:dyDescent="0.25">
      <c r="F7" t="s">
        <v>39</v>
      </c>
    </row>
    <row r="11" spans="3:13" x14ac:dyDescent="0.25">
      <c r="C11" t="s">
        <v>72</v>
      </c>
      <c r="F11" t="s">
        <v>75</v>
      </c>
      <c r="I11" t="s">
        <v>61</v>
      </c>
      <c r="L11" t="s">
        <v>100</v>
      </c>
    </row>
    <row r="12" spans="3:13" x14ac:dyDescent="0.25">
      <c r="C12" t="s">
        <v>73</v>
      </c>
      <c r="F12" t="s">
        <v>76</v>
      </c>
      <c r="I12" t="s">
        <v>79</v>
      </c>
      <c r="L12" t="s">
        <v>65</v>
      </c>
    </row>
    <row r="13" spans="3:13" x14ac:dyDescent="0.25">
      <c r="C13" t="s">
        <v>74</v>
      </c>
      <c r="F13" t="s">
        <v>77</v>
      </c>
      <c r="I13" t="s">
        <v>80</v>
      </c>
      <c r="L13" t="s">
        <v>23</v>
      </c>
    </row>
    <row r="14" spans="3:13" x14ac:dyDescent="0.25">
      <c r="F14" t="s">
        <v>105</v>
      </c>
      <c r="I14" t="s">
        <v>81</v>
      </c>
      <c r="L14" t="s">
        <v>78</v>
      </c>
    </row>
    <row r="15" spans="3:13" x14ac:dyDescent="0.25">
      <c r="I15" t="s">
        <v>82</v>
      </c>
      <c r="L15" t="s">
        <v>104</v>
      </c>
    </row>
    <row r="16" spans="3:13" x14ac:dyDescent="0.25">
      <c r="I16" t="s">
        <v>83</v>
      </c>
      <c r="L16" t="s">
        <v>21</v>
      </c>
    </row>
    <row r="17" spans="3:9" x14ac:dyDescent="0.25">
      <c r="C17" t="s">
        <v>122</v>
      </c>
      <c r="D17" t="s">
        <v>117</v>
      </c>
      <c r="F17" t="s">
        <v>76</v>
      </c>
      <c r="I17" t="s">
        <v>84</v>
      </c>
    </row>
    <row r="18" spans="3:9" x14ac:dyDescent="0.25">
      <c r="C18" t="s">
        <v>101</v>
      </c>
      <c r="D18" t="s">
        <v>118</v>
      </c>
      <c r="F18" t="s">
        <v>97</v>
      </c>
      <c r="I18" t="s">
        <v>85</v>
      </c>
    </row>
    <row r="19" spans="3:9" x14ac:dyDescent="0.25">
      <c r="C19" t="s">
        <v>112</v>
      </c>
      <c r="F19" t="s">
        <v>98</v>
      </c>
      <c r="I19" t="s">
        <v>86</v>
      </c>
    </row>
    <row r="20" spans="3:9" x14ac:dyDescent="0.25">
      <c r="C20" t="s">
        <v>113</v>
      </c>
      <c r="F20" t="s">
        <v>99</v>
      </c>
      <c r="I20" t="s">
        <v>87</v>
      </c>
    </row>
    <row r="21" spans="3:9" x14ac:dyDescent="0.25">
      <c r="C21" t="s">
        <v>102</v>
      </c>
      <c r="I21" t="s">
        <v>88</v>
      </c>
    </row>
    <row r="22" spans="3:9" x14ac:dyDescent="0.25">
      <c r="C22" t="s">
        <v>114</v>
      </c>
      <c r="F22" t="s">
        <v>77</v>
      </c>
      <c r="I22" t="s">
        <v>89</v>
      </c>
    </row>
    <row r="23" spans="3:9" x14ac:dyDescent="0.25">
      <c r="C23" t="s">
        <v>115</v>
      </c>
      <c r="F23" t="s">
        <v>108</v>
      </c>
      <c r="I23" t="s">
        <v>90</v>
      </c>
    </row>
    <row r="24" spans="3:9" x14ac:dyDescent="0.25">
      <c r="C24" t="s">
        <v>119</v>
      </c>
      <c r="F24" t="s">
        <v>109</v>
      </c>
      <c r="I24" t="s">
        <v>91</v>
      </c>
    </row>
    <row r="25" spans="3:9" x14ac:dyDescent="0.25">
      <c r="C25" t="s">
        <v>120</v>
      </c>
      <c r="F25" t="s">
        <v>110</v>
      </c>
      <c r="I25" t="s">
        <v>92</v>
      </c>
    </row>
    <row r="26" spans="3:9" x14ac:dyDescent="0.25">
      <c r="C26" t="s">
        <v>121</v>
      </c>
      <c r="F26" t="s">
        <v>111</v>
      </c>
      <c r="I26" t="s">
        <v>93</v>
      </c>
    </row>
    <row r="27" spans="3:9" x14ac:dyDescent="0.25">
      <c r="C27" t="s">
        <v>116</v>
      </c>
      <c r="F27" t="s">
        <v>97</v>
      </c>
      <c r="I27" t="s">
        <v>94</v>
      </c>
    </row>
    <row r="28" spans="3:9" x14ac:dyDescent="0.25">
      <c r="C28" t="s">
        <v>103</v>
      </c>
      <c r="I28" t="s">
        <v>95</v>
      </c>
    </row>
    <row r="29" spans="3:9" x14ac:dyDescent="0.25">
      <c r="C29" t="s">
        <v>123</v>
      </c>
    </row>
    <row r="30" spans="3:9" x14ac:dyDescent="0.25">
      <c r="C30" t="s">
        <v>124</v>
      </c>
    </row>
    <row r="33" spans="3:3" x14ac:dyDescent="0.25">
      <c r="C33" t="s">
        <v>125</v>
      </c>
    </row>
    <row r="34" spans="3:3" x14ac:dyDescent="0.25">
      <c r="C34" t="s">
        <v>126</v>
      </c>
    </row>
    <row r="35" spans="3:3" x14ac:dyDescent="0.25">
      <c r="C35" t="s">
        <v>127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Gesamtsummenblatt</vt:lpstr>
      <vt:lpstr>LV Inst (VOB) Weg 1</vt:lpstr>
      <vt:lpstr>LV Inst (VOB) Weg 2</vt:lpstr>
      <vt:lpstr>LV Unterhaltg Weg 3</vt:lpstr>
      <vt:lpstr>LV Inst (VOB) Weg 4</vt:lpstr>
      <vt:lpstr>Bestandessortentafel</vt:lpstr>
      <vt:lpstr>Listen</vt:lpstr>
      <vt:lpstr>'LV Inst (VOB) Weg 1'!Druckbereich</vt:lpstr>
      <vt:lpstr>'LV Inst (VOB) Weg 2'!Druckbereich</vt:lpstr>
      <vt:lpstr>'LV Inst (VOB) Weg 4'!Druckbereich</vt:lpstr>
      <vt:lpstr>'LV Inst (VOB) Weg 1'!Drucktitel</vt:lpstr>
      <vt:lpstr>'LV Inst (VOB) Weg 2'!Drucktitel</vt:lpstr>
      <vt:lpstr>'LV Inst (VOB) Weg 4'!Drucktitel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Sondermann, Stefan</dc:creator>
  <cp:lastModifiedBy>Schoeler, Jacqueline</cp:lastModifiedBy>
  <cp:lastPrinted>2020-09-15T10:52:16Z</cp:lastPrinted>
  <dcterms:created xsi:type="dcterms:W3CDTF">2016-08-05T06:20:52Z</dcterms:created>
  <dcterms:modified xsi:type="dcterms:W3CDTF">2026-02-09T15:38:38Z</dcterms:modified>
</cp:coreProperties>
</file>