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B:\VOEK\Abt4\43_IGM_Außenbereich\1_Verf\4305_WM\2_V2\1_Eingereicht\WM_30_25_WS__246_25\2_VU\5_VU_VOEK2\4\"/>
    </mc:Choice>
  </mc:AlternateContent>
  <xr:revisionPtr revIDLastSave="0" documentId="13_ncr:1_{E8DF11C8-B490-4E09-86A7-86C3BC58A860}" xr6:coauthVersionLast="47" xr6:coauthVersionMax="47" xr10:uidLastSave="{00000000-0000-0000-0000-000000000000}"/>
  <bookViews>
    <workbookView xWindow="-120" yWindow="-120" windowWidth="29040" windowHeight="15480" tabRatio="656" xr2:uid="{00000000-000D-0000-FFFF-FFFF00000000}"/>
  </bookViews>
  <sheets>
    <sheet name="VOEK 246-25 Los 5" sheetId="10" r:id="rId1"/>
  </sheets>
  <definedNames>
    <definedName name="_xlnm.Print_Area" localSheetId="0">'VOEK 246-25 Los 5'!$A$1:$H$52</definedName>
    <definedName name="_xlnm.Print_Titles" localSheetId="0">'VOEK 246-25 Los 5'!$6:$9</definedName>
  </definedNames>
  <calcPr calcId="191029" fullPrecision="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L24" i="10" l="1"/>
  <c r="A44" i="10"/>
  <c r="C49" i="10" l="1"/>
  <c r="C42" i="10"/>
  <c r="C41" i="10"/>
  <c r="C38" i="10"/>
  <c r="C37" i="10"/>
  <c r="C29" i="10"/>
  <c r="C28" i="10"/>
  <c r="A50" i="10" l="1"/>
  <c r="F49" i="10"/>
  <c r="H49" i="10" s="1"/>
  <c r="H50" i="10" s="1"/>
  <c r="A43" i="10"/>
  <c r="F42" i="10"/>
  <c r="H42" i="10" s="1"/>
  <c r="F41" i="10"/>
  <c r="H41" i="10" s="1"/>
  <c r="F38" i="10"/>
  <c r="H38" i="10" s="1"/>
  <c r="F37" i="10"/>
  <c r="H37" i="10" s="1"/>
  <c r="A30" i="10"/>
  <c r="F29" i="10"/>
  <c r="H29" i="10" s="1"/>
  <c r="F28" i="10"/>
  <c r="H28" i="10" s="1"/>
  <c r="F25" i="10"/>
  <c r="H25" i="10" s="1"/>
  <c r="F24" i="10"/>
  <c r="H24" i="10" s="1"/>
  <c r="A17" i="10"/>
  <c r="H16" i="10"/>
  <c r="H17" i="10" s="1"/>
  <c r="H43" i="10" l="1"/>
  <c r="H30" i="10"/>
  <c r="B11" i="10"/>
  <c r="A51" i="10" s="1"/>
  <c r="H44" i="10" l="1"/>
  <c r="H51" i="10" s="1"/>
</calcChain>
</file>

<file path=xl/sharedStrings.xml><?xml version="1.0" encoding="utf-8"?>
<sst xmlns="http://schemas.openxmlformats.org/spreadsheetml/2006/main" count="124" uniqueCount="54">
  <si>
    <t>Leistungstext (kurz)</t>
  </si>
  <si>
    <t>Einheit</t>
  </si>
  <si>
    <t>m²</t>
  </si>
  <si>
    <t>a</t>
  </si>
  <si>
    <t>b</t>
  </si>
  <si>
    <t>c</t>
  </si>
  <si>
    <t>d</t>
  </si>
  <si>
    <t>e</t>
  </si>
  <si>
    <t>f = c * e</t>
  </si>
  <si>
    <t>g</t>
  </si>
  <si>
    <t>h = f * g</t>
  </si>
  <si>
    <t>01.11. - 31.03.</t>
  </si>
  <si>
    <t>Räumen und Streuen</t>
  </si>
  <si>
    <t>1.1</t>
  </si>
  <si>
    <t xml:space="preserve">1. </t>
  </si>
  <si>
    <t>Bedarfsleistungen</t>
  </si>
  <si>
    <t>Nicht öffentliche Flächen</t>
  </si>
  <si>
    <t>* Rein zu Wertungszwecken wird bei diesen Positionen von der oben genannten Anzahl an Einsätzen und Menge pro Jahr ausgegangen. Die Angaben dienen lediglich der Preiskalkulation der Auftragnehmerin und können sowohl nach oben als auch nach unter variieren. Auf die Beauftragung und Vergütung dieser Positionen besteht kein Anspruch; die Abrechnung erfolgt nach den tatsächlich abgenommenen Leistungen auf Nachweis.</t>
  </si>
  <si>
    <t>Grundleistungen</t>
  </si>
  <si>
    <t>WINTERDIENST</t>
  </si>
  <si>
    <t>Teil B - Anlage B-02</t>
  </si>
  <si>
    <t>Vergabenummer VOEK 246-25, Los 5</t>
  </si>
  <si>
    <r>
      <rPr>
        <b/>
        <sz val="12"/>
        <rFont val="Calibri"/>
        <family val="2"/>
        <scheme val="minor"/>
      </rPr>
      <t xml:space="preserve">Vom Bieter sind alle Felder dieser Farbe zwingend auszufüllen. </t>
    </r>
    <r>
      <rPr>
        <sz val="10"/>
        <rFont val="Calibri"/>
        <family val="2"/>
        <scheme val="minor"/>
      </rPr>
      <t xml:space="preserve">
</t>
    </r>
    <r>
      <rPr>
        <i/>
        <sz val="10"/>
        <rFont val="Arial"/>
        <family val="2"/>
      </rPr>
      <t/>
    </r>
  </si>
  <si>
    <t>WE 148490</t>
  </si>
  <si>
    <t>Technisches Hilfswerk Ortsverband Aue - Zur Hohen Warte 4 in 08280 Aue, Bad-Schlema</t>
  </si>
  <si>
    <t>Bereitstellungs- / Einsatzpauschale</t>
  </si>
  <si>
    <r>
      <t>Bereitstellungspauschale</t>
    </r>
    <r>
      <rPr>
        <b/>
        <u/>
        <sz val="11"/>
        <color theme="1"/>
        <rFont val="Arial"/>
        <family val="2"/>
      </rPr>
      <t/>
    </r>
  </si>
  <si>
    <t>Pauschale 
in € / Saison
(netto)</t>
  </si>
  <si>
    <t>e = c * d</t>
  </si>
  <si>
    <t xml:space="preserve">Bereitstellungs- / Vorhaltepauschale: Bereitstellung, Vorhaltung und alle Leistungen der LB, die nicht in den Folgepositionen bepreist werden, wie z.B. Durchführung von Kontrollfahrten, Überwachung der Wettersituation, Protokollierung, Streugutbereitstellung / -wiederaufnahme und -entsorgung etc. </t>
  </si>
  <si>
    <t>Muss an einem Tag auf Grund der Witterungsverhältnisse mehrfach gestreut und / oder geräumt werden, kann die Einsatzpauschale mehrfach abgerechnet werden.</t>
  </si>
  <si>
    <t>Streuen</t>
  </si>
  <si>
    <t>kalk. Anzahl Einsätze
/ p. a.</t>
  </si>
  <si>
    <t>kalk. Gesamtpreis 
in € / p. a.
(netto)</t>
  </si>
  <si>
    <t>Zusätzliche Streugutentfernung</t>
  </si>
  <si>
    <t>1.1.2</t>
  </si>
  <si>
    <t>1.1.2.10 a)</t>
  </si>
  <si>
    <t>1.1.2.10 b)</t>
  </si>
  <si>
    <t>Nicht öffentliche Flächen - maschineller Winterdienst – befestigte Verkehrsflächen (Pflaster)</t>
  </si>
  <si>
    <t>Nicht öffentliche Flächen - maschineller Winterdienst – befestigte Parkplätze (Pflaster)</t>
  </si>
  <si>
    <t>1.1.2.20</t>
  </si>
  <si>
    <t>Zusätzliche Streugutentfernung - maschinell</t>
  </si>
  <si>
    <r>
      <t xml:space="preserve">Einsatzpauschalen </t>
    </r>
    <r>
      <rPr>
        <b/>
        <u/>
        <sz val="11"/>
        <color theme="1"/>
        <rFont val="Calibri"/>
        <family val="2"/>
        <scheme val="minor"/>
      </rPr>
      <t>innerhalb</t>
    </r>
    <r>
      <rPr>
        <b/>
        <sz val="11"/>
        <color theme="1"/>
        <rFont val="Calibri"/>
        <family val="2"/>
        <scheme val="minor"/>
      </rPr>
      <t xml:space="preserve"> der Winterdienstsaison </t>
    </r>
  </si>
  <si>
    <r>
      <t xml:space="preserve">Einsatzpauschalen </t>
    </r>
    <r>
      <rPr>
        <b/>
        <u/>
        <sz val="11"/>
        <color theme="1"/>
        <rFont val="Calibri"/>
        <family val="2"/>
        <scheme val="minor"/>
      </rPr>
      <t>außerhalb</t>
    </r>
    <r>
      <rPr>
        <b/>
        <sz val="11"/>
        <color theme="1"/>
        <rFont val="Calibri"/>
        <family val="2"/>
        <scheme val="minor"/>
      </rPr>
      <t xml:space="preserve"> der Winterdienstsaison </t>
    </r>
  </si>
  <si>
    <t xml:space="preserve">Position
Leistungs-beschreib. </t>
  </si>
  <si>
    <t>Pauschale in €
/ Monat
(netto)</t>
  </si>
  <si>
    <t>Anzahl Monate
/ Saison</t>
  </si>
  <si>
    <t>01.04. - 31.10.</t>
  </si>
  <si>
    <t>Preisblatt</t>
  </si>
  <si>
    <t xml:space="preserve">Menge 
ca. </t>
  </si>
  <si>
    <t>Einheitspreis 
in € / m² / Einsatz
(netto)</t>
  </si>
  <si>
    <t>Gesamtpreis (Pauschale)
in € / Einsatz
(netto)</t>
  </si>
  <si>
    <t>kalk. Gesamtpreis (Pauschale) 
in € / p. a.
(netto)</t>
  </si>
  <si>
    <t>Gesamtpreis
in € / Einsatz
(netto)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</si>
</sst>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0.00\ &quot;€&quot;_-;\-* #,##0.00\ &quot;€&quot;_-;_-* &quot;-&quot;??\ &quot;€&quot;_-;_-@_-"/>
    <numFmt numFmtId="164" formatCode="0\ &quot;*&quot;"/>
    <numFmt numFmtId="165" formatCode="_-* #,##0\ &quot;€&quot;_-;\-* #,##0\ &quot;€&quot;_-;_-* &quot;-&quot;??\ &quot;€&quot;_-;_-@_-"/>
    <numFmt numFmtId="166" formatCode="#,##0&quot; m²&quot;"/>
  </numFmts>
  <fonts count="34" x14ac:knownFonts="1">
    <font>
      <sz val="11"/>
      <color theme="1"/>
      <name val="Arial"/>
      <family val="2"/>
    </font>
    <font>
      <sz val="11"/>
      <color theme="1"/>
      <name val="Calibri"/>
      <family val="2"/>
      <scheme val="minor"/>
    </font>
    <font>
      <sz val="10"/>
      <name val="Arial"/>
      <family val="2"/>
    </font>
    <font>
      <i/>
      <sz val="10"/>
      <name val="Arial"/>
      <family val="2"/>
    </font>
    <font>
      <sz val="11"/>
      <color theme="1"/>
      <name val="Arial"/>
      <family val="2"/>
    </font>
    <font>
      <b/>
      <sz val="11"/>
      <color theme="1"/>
      <name val="Calibri"/>
      <family val="2"/>
      <scheme val="minor"/>
    </font>
    <font>
      <sz val="11"/>
      <color theme="1"/>
      <name val="BundesSans"/>
      <family val="2"/>
    </font>
    <font>
      <b/>
      <sz val="12"/>
      <color theme="1"/>
      <name val="Calibri"/>
      <family val="2"/>
      <scheme val="minor"/>
    </font>
    <font>
      <b/>
      <sz val="12"/>
      <color rgb="FFC00000"/>
      <name val="Calibri"/>
      <family val="2"/>
      <scheme val="minor"/>
    </font>
    <font>
      <sz val="12"/>
      <color theme="1"/>
      <name val="Calibri"/>
      <family val="2"/>
      <scheme val="minor"/>
    </font>
    <font>
      <b/>
      <sz val="11"/>
      <name val="Calibri"/>
      <family val="2"/>
      <scheme val="minor"/>
    </font>
    <font>
      <sz val="10"/>
      <color theme="1"/>
      <name val="Calibri"/>
      <family val="2"/>
      <scheme val="minor"/>
    </font>
    <font>
      <sz val="9"/>
      <name val="Calibri"/>
      <family val="2"/>
      <scheme val="minor"/>
    </font>
    <font>
      <b/>
      <sz val="10"/>
      <color theme="1"/>
      <name val="Calibri"/>
      <family val="2"/>
      <scheme val="minor"/>
    </font>
    <font>
      <i/>
      <sz val="8"/>
      <color theme="1"/>
      <name val="Calibri"/>
      <family val="2"/>
      <scheme val="minor"/>
    </font>
    <font>
      <b/>
      <sz val="10"/>
      <color rgb="FF000000"/>
      <name val="Calibri"/>
      <family val="2"/>
      <scheme val="minor"/>
    </font>
    <font>
      <sz val="10"/>
      <color rgb="FF000000"/>
      <name val="Calibri"/>
      <family val="2"/>
      <scheme val="minor"/>
    </font>
    <font>
      <sz val="10"/>
      <name val="Calibri"/>
      <family val="2"/>
      <scheme val="minor"/>
    </font>
    <font>
      <b/>
      <i/>
      <sz val="10"/>
      <name val="Calibri"/>
      <family val="2"/>
      <scheme val="minor"/>
    </font>
    <font>
      <sz val="10"/>
      <color rgb="FF0070C0"/>
      <name val="Calibri"/>
      <family val="2"/>
      <scheme val="minor"/>
    </font>
    <font>
      <b/>
      <sz val="12"/>
      <color theme="0"/>
      <name val="Calibri"/>
      <family val="2"/>
      <scheme val="minor"/>
    </font>
    <font>
      <i/>
      <sz val="10"/>
      <color theme="8"/>
      <name val="Calibri"/>
      <family val="2"/>
      <scheme val="minor"/>
    </font>
    <font>
      <b/>
      <sz val="14"/>
      <name val="Calibri"/>
      <family val="2"/>
      <scheme val="minor"/>
    </font>
    <font>
      <b/>
      <sz val="11"/>
      <color rgb="FFFF0000"/>
      <name val="Calibri"/>
      <family val="2"/>
      <scheme val="minor"/>
    </font>
    <font>
      <b/>
      <sz val="18"/>
      <color theme="1"/>
      <name val="Calibri"/>
      <family val="2"/>
      <scheme val="minor"/>
    </font>
    <font>
      <b/>
      <sz val="12"/>
      <name val="Calibri"/>
      <family val="2"/>
      <scheme val="minor"/>
    </font>
    <font>
      <b/>
      <u/>
      <sz val="11"/>
      <color theme="1"/>
      <name val="Arial"/>
      <family val="2"/>
    </font>
    <font>
      <sz val="9"/>
      <color theme="1"/>
      <name val="Calibri"/>
      <family val="2"/>
      <scheme val="minor"/>
    </font>
    <font>
      <sz val="9"/>
      <color theme="0" tint="-0.499984740745262"/>
      <name val="Calibri"/>
      <family val="2"/>
      <scheme val="minor"/>
    </font>
    <font>
      <b/>
      <i/>
      <sz val="9"/>
      <color theme="0" tint="-0.499984740745262"/>
      <name val="Calibri"/>
      <family val="2"/>
      <scheme val="minor"/>
    </font>
    <font>
      <b/>
      <i/>
      <sz val="10"/>
      <color theme="1"/>
      <name val="Calibri"/>
      <family val="2"/>
      <scheme val="minor"/>
    </font>
    <font>
      <b/>
      <u/>
      <sz val="11"/>
      <color theme="1"/>
      <name val="Calibri"/>
      <family val="2"/>
      <scheme val="minor"/>
    </font>
    <font>
      <b/>
      <i/>
      <sz val="9"/>
      <color rgb="FFC00000"/>
      <name val="Calibri"/>
      <family val="2"/>
      <scheme val="minor"/>
    </font>
    <font>
      <sz val="9"/>
      <color theme="9" tint="-0.249977111117893"/>
      <name val="Calibri"/>
      <family val="2"/>
      <scheme val="minor"/>
    </font>
  </fonts>
  <fills count="8">
    <fill>
      <patternFill patternType="none"/>
    </fill>
    <fill>
      <patternFill patternType="gray125"/>
    </fill>
    <fill>
      <patternFill patternType="solid">
        <fgColor theme="0"/>
        <bgColor indexed="64"/>
      </patternFill>
    </fill>
    <fill>
      <patternFill patternType="solid">
        <fgColor rgb="FFC8E1A6"/>
        <bgColor indexed="64"/>
      </patternFill>
    </fill>
    <fill>
      <patternFill patternType="solid">
        <fgColor rgb="FFC3C8C3"/>
        <bgColor indexed="64"/>
      </patternFill>
    </fill>
    <fill>
      <patternFill patternType="solid">
        <fgColor rgb="FFDCE1DC"/>
        <bgColor indexed="64"/>
      </patternFill>
    </fill>
    <fill>
      <patternFill patternType="solid">
        <fgColor rgb="FFEBF0EB"/>
        <bgColor indexed="64"/>
      </patternFill>
    </fill>
    <fill>
      <patternFill patternType="solid">
        <fgColor rgb="FF004141"/>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s>
  <cellStyleXfs count="3">
    <xf numFmtId="0" fontId="0" fillId="0" borderId="0"/>
    <xf numFmtId="0" fontId="2" fillId="0" borderId="0"/>
    <xf numFmtId="44" fontId="4" fillId="0" borderId="0" applyFont="0" applyFill="0" applyBorder="0" applyAlignment="0" applyProtection="0"/>
  </cellStyleXfs>
  <cellXfs count="93">
    <xf numFmtId="0" fontId="0" fillId="0" borderId="0" xfId="0"/>
    <xf numFmtId="0" fontId="6" fillId="0" borderId="0" xfId="0" applyFont="1" applyProtection="1"/>
    <xf numFmtId="0" fontId="6" fillId="0" borderId="0" xfId="0" applyFont="1" applyAlignment="1" applyProtection="1">
      <alignment horizontal="center"/>
    </xf>
    <xf numFmtId="0" fontId="9" fillId="0" borderId="0" xfId="0" applyFont="1" applyFill="1" applyProtection="1"/>
    <xf numFmtId="49" fontId="11" fillId="0" borderId="1" xfId="0" applyNumberFormat="1" applyFont="1" applyFill="1" applyBorder="1" applyAlignment="1" applyProtection="1">
      <alignment horizontal="left" vertical="center" wrapText="1"/>
    </xf>
    <xf numFmtId="0" fontId="17" fillId="0" borderId="1" xfId="0" applyFont="1" applyFill="1" applyBorder="1" applyAlignment="1" applyProtection="1">
      <alignment horizontal="left" vertical="center" wrapText="1"/>
    </xf>
    <xf numFmtId="4" fontId="17" fillId="0" borderId="1" xfId="0" applyNumberFormat="1" applyFont="1" applyFill="1" applyBorder="1" applyAlignment="1" applyProtection="1">
      <alignment horizontal="right" vertical="center"/>
    </xf>
    <xf numFmtId="4" fontId="18" fillId="0" borderId="1" xfId="0" applyNumberFormat="1" applyFont="1" applyFill="1" applyBorder="1" applyAlignment="1" applyProtection="1">
      <alignment horizontal="right" vertical="center"/>
    </xf>
    <xf numFmtId="164" fontId="19" fillId="0" borderId="1" xfId="0" applyNumberFormat="1" applyFont="1" applyFill="1" applyBorder="1" applyAlignment="1" applyProtection="1">
      <alignment horizontal="center" vertical="center" wrapText="1"/>
    </xf>
    <xf numFmtId="0" fontId="1" fillId="0" borderId="0" xfId="0" applyFont="1" applyProtection="1"/>
    <xf numFmtId="0" fontId="1" fillId="0" borderId="0" xfId="0" applyFont="1" applyAlignment="1" applyProtection="1">
      <alignment horizontal="center"/>
    </xf>
    <xf numFmtId="0" fontId="23" fillId="0" borderId="0" xfId="0" applyFont="1" applyFill="1" applyAlignment="1" applyProtection="1">
      <alignment horizontal="center" vertical="center"/>
    </xf>
    <xf numFmtId="0" fontId="1" fillId="0" borderId="0" xfId="0" applyFont="1"/>
    <xf numFmtId="49" fontId="7" fillId="0" borderId="0" xfId="0" applyNumberFormat="1" applyFont="1" applyFill="1" applyBorder="1" applyAlignment="1" applyProtection="1">
      <alignment vertical="center" wrapText="1"/>
    </xf>
    <xf numFmtId="0" fontId="27" fillId="0" borderId="0" xfId="0" applyFont="1" applyAlignment="1" applyProtection="1">
      <alignment horizontal="center" vertical="center"/>
    </xf>
    <xf numFmtId="0" fontId="28" fillId="0" borderId="0" xfId="0" applyFont="1" applyAlignment="1" applyProtection="1">
      <alignment horizontal="center" vertical="center"/>
    </xf>
    <xf numFmtId="4" fontId="28" fillId="0" borderId="0" xfId="0" applyNumberFormat="1" applyFont="1" applyAlignment="1" applyProtection="1">
      <alignment horizontal="center" vertical="center"/>
    </xf>
    <xf numFmtId="44" fontId="29" fillId="0" borderId="0" xfId="2" applyFont="1" applyAlignment="1" applyProtection="1">
      <alignment horizontal="center" vertical="center"/>
    </xf>
    <xf numFmtId="49" fontId="30" fillId="0" borderId="1" xfId="0" applyNumberFormat="1" applyFont="1" applyFill="1" applyBorder="1" applyAlignment="1" applyProtection="1">
      <alignment horizontal="left" vertical="center" wrapText="1"/>
    </xf>
    <xf numFmtId="0" fontId="17" fillId="0" borderId="1" xfId="0" applyFont="1" applyFill="1" applyBorder="1" applyAlignment="1" applyProtection="1">
      <alignment horizontal="center" vertical="center" wrapText="1"/>
    </xf>
    <xf numFmtId="0" fontId="16" fillId="0" borderId="1" xfId="0" applyFont="1" applyBorder="1" applyAlignment="1">
      <alignment vertical="center" wrapText="1"/>
    </xf>
    <xf numFmtId="3" fontId="17" fillId="0" borderId="1" xfId="0" applyNumberFormat="1" applyFont="1" applyFill="1" applyBorder="1" applyAlignment="1" applyProtection="1">
      <alignment vertical="center" wrapText="1"/>
    </xf>
    <xf numFmtId="49" fontId="16" fillId="0" borderId="1" xfId="0" applyNumberFormat="1" applyFont="1" applyFill="1" applyBorder="1" applyAlignment="1" applyProtection="1">
      <alignment horizontal="left" vertical="center"/>
    </xf>
    <xf numFmtId="0" fontId="11" fillId="0" borderId="1" xfId="0" applyFont="1" applyFill="1" applyBorder="1" applyAlignment="1" applyProtection="1">
      <alignment vertical="center" wrapText="1"/>
    </xf>
    <xf numFmtId="3" fontId="11" fillId="0" borderId="1" xfId="0" applyNumberFormat="1" applyFont="1" applyFill="1" applyBorder="1" applyAlignment="1" applyProtection="1">
      <alignment vertical="center"/>
    </xf>
    <xf numFmtId="166" fontId="16" fillId="0" borderId="1" xfId="0" applyNumberFormat="1" applyFont="1" applyFill="1" applyBorder="1" applyAlignment="1" applyProtection="1">
      <alignment horizontal="left" vertical="center"/>
    </xf>
    <xf numFmtId="165" fontId="32" fillId="0" borderId="0" xfId="0" applyNumberFormat="1" applyFont="1" applyAlignment="1" applyProtection="1">
      <alignment horizontal="center" vertical="center"/>
    </xf>
    <xf numFmtId="4" fontId="11" fillId="3" borderId="1" xfId="0" applyNumberFormat="1" applyFont="1" applyFill="1" applyBorder="1" applyAlignment="1" applyProtection="1">
      <alignment horizontal="right" vertical="center"/>
      <protection locked="0"/>
    </xf>
    <xf numFmtId="0" fontId="14" fillId="6" borderId="1" xfId="0" applyFont="1" applyFill="1" applyBorder="1" applyAlignment="1" applyProtection="1">
      <alignment horizontal="center" vertical="center" wrapText="1"/>
    </xf>
    <xf numFmtId="0" fontId="14" fillId="6" borderId="1" xfId="0" applyFont="1" applyFill="1" applyBorder="1" applyAlignment="1" applyProtection="1">
      <alignment horizontal="left" vertical="center"/>
    </xf>
    <xf numFmtId="49" fontId="7" fillId="4" borderId="6" xfId="0" applyNumberFormat="1" applyFont="1" applyFill="1" applyBorder="1" applyAlignment="1" applyProtection="1">
      <alignment vertical="center" wrapText="1"/>
    </xf>
    <xf numFmtId="0" fontId="7" fillId="4" borderId="6" xfId="0" applyFont="1" applyFill="1" applyBorder="1" applyAlignment="1" applyProtection="1">
      <alignment vertical="center" wrapText="1"/>
    </xf>
    <xf numFmtId="49" fontId="15" fillId="6" borderId="1" xfId="0" applyNumberFormat="1" applyFont="1" applyFill="1" applyBorder="1" applyAlignment="1" applyProtection="1">
      <alignment horizontal="left" vertical="center"/>
    </xf>
    <xf numFmtId="4" fontId="13" fillId="6" borderId="1" xfId="0" applyNumberFormat="1" applyFont="1" applyFill="1" applyBorder="1" applyAlignment="1" applyProtection="1">
      <alignment horizontal="right" vertical="center"/>
    </xf>
    <xf numFmtId="0" fontId="20" fillId="7" borderId="1" xfId="0" applyFont="1" applyFill="1" applyBorder="1" applyAlignment="1" applyProtection="1">
      <alignment vertical="center" wrapText="1"/>
    </xf>
    <xf numFmtId="4" fontId="13" fillId="4" borderId="1" xfId="0" applyNumberFormat="1" applyFont="1" applyFill="1" applyBorder="1" applyAlignment="1" applyProtection="1">
      <alignment horizontal="right" vertical="center"/>
    </xf>
    <xf numFmtId="0" fontId="33" fillId="0" borderId="0" xfId="0" applyFont="1" applyAlignment="1" applyProtection="1">
      <alignment horizontal="center" vertical="center"/>
    </xf>
    <xf numFmtId="0" fontId="20" fillId="7" borderId="2" xfId="0" applyFont="1" applyFill="1" applyBorder="1" applyAlignment="1" applyProtection="1">
      <alignment horizontal="left" vertical="center" wrapText="1"/>
    </xf>
    <xf numFmtId="0" fontId="20" fillId="7" borderId="3" xfId="0" applyFont="1" applyFill="1" applyBorder="1" applyAlignment="1" applyProtection="1">
      <alignment horizontal="left" vertical="center" wrapText="1"/>
    </xf>
    <xf numFmtId="0" fontId="20" fillId="7" borderId="4" xfId="0" applyFont="1" applyFill="1" applyBorder="1" applyAlignment="1" applyProtection="1">
      <alignment horizontal="left" vertical="center" wrapText="1"/>
    </xf>
    <xf numFmtId="0" fontId="22" fillId="0" borderId="0" xfId="0" applyFont="1" applyFill="1" applyAlignment="1" applyProtection="1">
      <alignment horizontal="center" vertical="center"/>
    </xf>
    <xf numFmtId="0" fontId="5" fillId="0" borderId="0" xfId="0" applyFont="1" applyFill="1" applyAlignment="1" applyProtection="1">
      <alignment horizontal="center" vertical="center"/>
    </xf>
    <xf numFmtId="49" fontId="7" fillId="5" borderId="2" xfId="0" applyNumberFormat="1" applyFont="1" applyFill="1" applyBorder="1" applyAlignment="1" applyProtection="1">
      <alignment horizontal="left" vertical="center" wrapText="1"/>
    </xf>
    <xf numFmtId="49" fontId="7" fillId="5" borderId="3" xfId="0" applyNumberFormat="1" applyFont="1" applyFill="1" applyBorder="1" applyAlignment="1" applyProtection="1">
      <alignment horizontal="left" vertical="center" wrapText="1"/>
    </xf>
    <xf numFmtId="49" fontId="7" fillId="5" borderId="4" xfId="0" applyNumberFormat="1" applyFont="1" applyFill="1" applyBorder="1" applyAlignment="1" applyProtection="1">
      <alignment horizontal="left" vertical="center" wrapText="1"/>
    </xf>
    <xf numFmtId="0" fontId="18" fillId="6" borderId="2" xfId="0" applyFont="1" applyFill="1" applyBorder="1" applyAlignment="1" applyProtection="1">
      <alignment horizontal="left" vertical="center" wrapText="1"/>
    </xf>
    <xf numFmtId="0" fontId="18" fillId="6" borderId="3" xfId="0" applyFont="1" applyFill="1" applyBorder="1" applyAlignment="1" applyProtection="1">
      <alignment horizontal="left" vertical="center" wrapText="1"/>
    </xf>
    <xf numFmtId="0" fontId="18" fillId="6" borderId="4" xfId="0" applyFont="1" applyFill="1" applyBorder="1" applyAlignment="1" applyProtection="1">
      <alignment horizontal="left" vertical="center" wrapText="1"/>
    </xf>
    <xf numFmtId="0" fontId="7" fillId="4" borderId="2" xfId="0" applyFont="1" applyFill="1" applyBorder="1" applyAlignment="1" applyProtection="1">
      <alignment horizontal="left" vertical="center" wrapText="1"/>
    </xf>
    <xf numFmtId="0" fontId="7" fillId="4" borderId="3" xfId="0" applyFont="1" applyFill="1" applyBorder="1" applyAlignment="1" applyProtection="1">
      <alignment horizontal="left" vertical="center" wrapText="1"/>
    </xf>
    <xf numFmtId="0" fontId="8" fillId="4" borderId="1" xfId="0" applyFont="1" applyFill="1" applyBorder="1" applyAlignment="1" applyProtection="1">
      <alignment horizontal="center" vertical="center" wrapText="1"/>
    </xf>
    <xf numFmtId="4" fontId="17" fillId="3" borderId="0" xfId="0" applyNumberFormat="1" applyFont="1" applyFill="1" applyBorder="1" applyAlignment="1" applyProtection="1">
      <alignment horizontal="center" vertical="center" wrapText="1"/>
    </xf>
    <xf numFmtId="0" fontId="24" fillId="0" borderId="0" xfId="0" applyFont="1" applyAlignment="1" applyProtection="1">
      <alignment horizontal="center" vertical="center" wrapText="1"/>
    </xf>
    <xf numFmtId="0" fontId="5" fillId="6" borderId="2" xfId="0" applyFont="1" applyFill="1" applyBorder="1" applyAlignment="1" applyProtection="1">
      <alignment horizontal="left" vertical="center"/>
    </xf>
    <xf numFmtId="0" fontId="5" fillId="6" borderId="3" xfId="0" applyFont="1" applyFill="1" applyBorder="1" applyAlignment="1" applyProtection="1">
      <alignment horizontal="left" vertical="center"/>
    </xf>
    <xf numFmtId="0" fontId="5" fillId="6" borderId="4" xfId="0" applyFont="1" applyFill="1" applyBorder="1" applyAlignment="1" applyProtection="1">
      <alignment horizontal="left" vertical="center"/>
    </xf>
    <xf numFmtId="0" fontId="10" fillId="6" borderId="2" xfId="0" applyFont="1" applyFill="1" applyBorder="1" applyAlignment="1" applyProtection="1">
      <alignment horizontal="center" vertical="center"/>
    </xf>
    <xf numFmtId="0" fontId="10" fillId="6" borderId="4" xfId="0" applyFont="1" applyFill="1" applyBorder="1" applyAlignment="1" applyProtection="1">
      <alignment horizontal="center" vertical="center"/>
    </xf>
    <xf numFmtId="0" fontId="14" fillId="6" borderId="2" xfId="0" applyFont="1" applyFill="1" applyBorder="1" applyAlignment="1" applyProtection="1">
      <alignment horizontal="center" vertical="center" wrapText="1"/>
    </xf>
    <xf numFmtId="0" fontId="14" fillId="6" borderId="3" xfId="0" applyFont="1" applyFill="1" applyBorder="1" applyAlignment="1" applyProtection="1">
      <alignment horizontal="center" vertical="center" wrapText="1"/>
    </xf>
    <xf numFmtId="0" fontId="14" fillId="6" borderId="4" xfId="0" applyFont="1" applyFill="1" applyBorder="1" applyAlignment="1" applyProtection="1">
      <alignment horizontal="center" vertical="center" wrapText="1"/>
    </xf>
    <xf numFmtId="0" fontId="17" fillId="0" borderId="2" xfId="0" applyFont="1" applyFill="1" applyBorder="1" applyAlignment="1" applyProtection="1">
      <alignment horizontal="left" vertical="center" wrapText="1"/>
    </xf>
    <xf numFmtId="0" fontId="17" fillId="0" borderId="3" xfId="0" applyFont="1" applyFill="1" applyBorder="1" applyAlignment="1" applyProtection="1">
      <alignment horizontal="left" vertical="center" wrapText="1"/>
    </xf>
    <xf numFmtId="0" fontId="17" fillId="0" borderId="4" xfId="0" applyFont="1" applyFill="1" applyBorder="1" applyAlignment="1" applyProtection="1">
      <alignment horizontal="left" vertical="center" wrapText="1"/>
    </xf>
    <xf numFmtId="0" fontId="18" fillId="0" borderId="2" xfId="0" applyFont="1" applyFill="1" applyBorder="1" applyAlignment="1" applyProtection="1">
      <alignment horizontal="left" vertical="center" wrapText="1"/>
    </xf>
    <xf numFmtId="0" fontId="18" fillId="0" borderId="3" xfId="0" applyFont="1" applyFill="1" applyBorder="1" applyAlignment="1" applyProtection="1">
      <alignment horizontal="left" vertical="center" wrapText="1"/>
    </xf>
    <xf numFmtId="0" fontId="18" fillId="0" borderId="4" xfId="0" applyFont="1" applyFill="1" applyBorder="1" applyAlignment="1" applyProtection="1">
      <alignment horizontal="left" vertical="center" wrapText="1"/>
    </xf>
    <xf numFmtId="1" fontId="18" fillId="0" borderId="2" xfId="0" applyNumberFormat="1" applyFont="1" applyFill="1" applyBorder="1" applyAlignment="1" applyProtection="1">
      <alignment horizontal="right" vertical="center"/>
    </xf>
    <xf numFmtId="1" fontId="18" fillId="0" borderId="3" xfId="0" applyNumberFormat="1" applyFont="1" applyFill="1" applyBorder="1" applyAlignment="1" applyProtection="1">
      <alignment horizontal="right" vertical="center"/>
    </xf>
    <xf numFmtId="1" fontId="18" fillId="0" borderId="4" xfId="0" applyNumberFormat="1" applyFont="1" applyFill="1" applyBorder="1" applyAlignment="1" applyProtection="1">
      <alignment horizontal="right" vertical="center"/>
    </xf>
    <xf numFmtId="0" fontId="12" fillId="0" borderId="2" xfId="1" applyFont="1" applyFill="1" applyBorder="1" applyAlignment="1" applyProtection="1">
      <alignment horizontal="left" vertical="center" wrapText="1"/>
    </xf>
    <xf numFmtId="0" fontId="12" fillId="0" borderId="3" xfId="1" applyFont="1" applyFill="1" applyBorder="1" applyAlignment="1" applyProtection="1">
      <alignment horizontal="left" vertical="center" wrapText="1"/>
    </xf>
    <xf numFmtId="0" fontId="12" fillId="0" borderId="4" xfId="1" applyFont="1" applyFill="1" applyBorder="1" applyAlignment="1" applyProtection="1">
      <alignment horizontal="left" vertical="center" wrapText="1"/>
    </xf>
    <xf numFmtId="0" fontId="5" fillId="5" borderId="2" xfId="0" applyFont="1" applyFill="1" applyBorder="1" applyAlignment="1" applyProtection="1">
      <alignment horizontal="left" vertical="center"/>
    </xf>
    <xf numFmtId="0" fontId="5" fillId="5" borderId="3" xfId="0" applyFont="1" applyFill="1" applyBorder="1" applyAlignment="1" applyProtection="1">
      <alignment horizontal="left" vertical="center"/>
    </xf>
    <xf numFmtId="0" fontId="5" fillId="5" borderId="4" xfId="0" applyFont="1" applyFill="1" applyBorder="1" applyAlignment="1" applyProtection="1">
      <alignment horizontal="left" vertical="center"/>
    </xf>
    <xf numFmtId="0" fontId="10" fillId="5" borderId="2" xfId="0" applyFont="1" applyFill="1" applyBorder="1" applyAlignment="1" applyProtection="1">
      <alignment horizontal="center" vertical="center"/>
    </xf>
    <xf numFmtId="0" fontId="10" fillId="5" borderId="4" xfId="0" applyFont="1" applyFill="1" applyBorder="1" applyAlignment="1" applyProtection="1">
      <alignment horizontal="center" vertical="center"/>
    </xf>
    <xf numFmtId="1" fontId="18" fillId="6" borderId="2" xfId="0" applyNumberFormat="1" applyFont="1" applyFill="1" applyBorder="1" applyAlignment="1" applyProtection="1">
      <alignment horizontal="right" vertical="center"/>
    </xf>
    <xf numFmtId="1" fontId="18" fillId="6" borderId="3" xfId="0" applyNumberFormat="1" applyFont="1" applyFill="1" applyBorder="1" applyAlignment="1" applyProtection="1">
      <alignment horizontal="right" vertical="center"/>
    </xf>
    <xf numFmtId="1" fontId="18" fillId="6" borderId="4" xfId="0" applyNumberFormat="1" applyFont="1" applyFill="1" applyBorder="1" applyAlignment="1" applyProtection="1">
      <alignment horizontal="right" vertical="center"/>
    </xf>
    <xf numFmtId="0" fontId="13" fillId="4" borderId="2" xfId="0" applyFont="1" applyFill="1" applyBorder="1" applyAlignment="1" applyProtection="1">
      <alignment horizontal="right" vertical="center" wrapText="1"/>
    </xf>
    <xf numFmtId="0" fontId="13" fillId="4" borderId="3" xfId="0" applyFont="1" applyFill="1" applyBorder="1" applyAlignment="1" applyProtection="1">
      <alignment horizontal="right" vertical="center" wrapText="1"/>
    </xf>
    <xf numFmtId="0" fontId="13" fillId="4" borderId="4" xfId="0" applyFont="1" applyFill="1" applyBorder="1" applyAlignment="1" applyProtection="1">
      <alignment horizontal="right" vertical="center" wrapText="1"/>
    </xf>
    <xf numFmtId="0" fontId="21" fillId="2" borderId="5" xfId="0" applyFont="1" applyFill="1" applyBorder="1" applyAlignment="1" applyProtection="1">
      <alignment horizontal="left" vertical="top" wrapText="1"/>
    </xf>
    <xf numFmtId="0" fontId="13" fillId="6" borderId="1" xfId="0" applyFont="1" applyFill="1" applyBorder="1" applyAlignment="1" applyProtection="1">
      <alignment horizontal="left" vertical="center" wrapText="1"/>
    </xf>
    <xf numFmtId="0" fontId="13" fillId="6" borderId="1" xfId="0" applyFont="1" applyFill="1" applyBorder="1" applyAlignment="1">
      <alignment horizontal="center" vertical="center" wrapText="1"/>
    </xf>
    <xf numFmtId="0" fontId="13" fillId="6" borderId="2" xfId="0" applyFont="1" applyFill="1" applyBorder="1" applyAlignment="1">
      <alignment horizontal="left" vertical="center" wrapText="1"/>
    </xf>
    <xf numFmtId="0" fontId="13" fillId="6" borderId="3" xfId="0" applyFont="1" applyFill="1" applyBorder="1" applyAlignment="1">
      <alignment horizontal="left" vertical="center" wrapText="1"/>
    </xf>
    <xf numFmtId="0" fontId="13" fillId="6" borderId="4" xfId="0" applyFont="1" applyFill="1" applyBorder="1" applyAlignment="1">
      <alignment horizontal="left" vertical="center" wrapText="1"/>
    </xf>
    <xf numFmtId="0" fontId="13" fillId="6" borderId="1" xfId="0" applyFont="1" applyFill="1" applyBorder="1" applyAlignment="1">
      <alignment horizontal="left" vertical="center" wrapText="1"/>
    </xf>
    <xf numFmtId="0" fontId="13" fillId="6" borderId="1" xfId="0" applyFont="1" applyFill="1" applyBorder="1" applyAlignment="1">
      <alignment horizontal="center" vertical="center"/>
    </xf>
    <xf numFmtId="0" fontId="14" fillId="6" borderId="1" xfId="0" applyFont="1" applyFill="1" applyBorder="1" applyAlignment="1" applyProtection="1">
      <alignment horizontal="center" vertical="center"/>
    </xf>
  </cellXfs>
  <cellStyles count="3">
    <cellStyle name="Standard" xfId="0" builtinId="0"/>
    <cellStyle name="Standard 2" xfId="1" xr:uid="{00000000-0005-0000-0000-000001000000}"/>
    <cellStyle name="Währung" xfId="2" builtinId="4"/>
  </cellStyles>
  <dxfs count="0"/>
  <tableStyles count="0" defaultTableStyle="TableStyleMedium2" defaultPivotStyle="PivotStyleLight16"/>
  <colors>
    <mruColors>
      <color rgb="FFE9A4BE"/>
      <color rgb="FFC4F20C"/>
      <color rgb="FFC3C8C3"/>
      <color rgb="FFEBF0EB"/>
      <color rgb="FFDCE1DC"/>
      <color rgb="FFC8E1A6"/>
      <color rgb="FF004141"/>
      <color rgb="FF9EDCFF"/>
      <color rgb="FFC4F27B"/>
      <color rgb="FFDBF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115956</xdr:colOff>
      <xdr:row>0</xdr:row>
      <xdr:rowOff>49696</xdr:rowOff>
    </xdr:from>
    <xdr:to>
      <xdr:col>1</xdr:col>
      <xdr:colOff>1187333</xdr:colOff>
      <xdr:row>0</xdr:row>
      <xdr:rowOff>376744</xdr:rowOff>
    </xdr:to>
    <xdr:pic>
      <xdr:nvPicPr>
        <xdr:cNvPr id="2" name="Grafik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stretch>
          <a:fillRect/>
        </a:stretch>
      </xdr:blipFill>
      <xdr:spPr>
        <a:xfrm>
          <a:off x="115956" y="49696"/>
          <a:ext cx="1883073" cy="327048"/>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55"/>
  <sheetViews>
    <sheetView showGridLines="0" tabSelected="1" view="pageBreakPreview" topLeftCell="A7" zoomScale="115" zoomScaleNormal="100" zoomScaleSheetLayoutView="115" workbookViewId="0">
      <selection activeCell="F16" sqref="F16"/>
    </sheetView>
  </sheetViews>
  <sheetFormatPr baseColWidth="10" defaultColWidth="11" defaultRowHeight="15" x14ac:dyDescent="0.25"/>
  <cols>
    <col min="1" max="1" width="10.625" style="1" customWidth="1"/>
    <col min="2" max="2" width="36.875" style="1" customWidth="1"/>
    <col min="3" max="3" width="13" style="1" customWidth="1"/>
    <col min="4" max="4" width="9" style="1" customWidth="1"/>
    <col min="5" max="5" width="13.625" style="2" customWidth="1"/>
    <col min="6" max="6" width="13.625" style="1" customWidth="1"/>
    <col min="7" max="7" width="11.875" style="1" customWidth="1"/>
    <col min="8" max="8" width="13.625" style="1" customWidth="1"/>
    <col min="9" max="9" width="13.5" style="15" customWidth="1"/>
    <col min="10" max="10" width="15.25" style="15" customWidth="1"/>
    <col min="11" max="11" width="11" style="36"/>
    <col min="12" max="16384" width="11" style="1"/>
  </cols>
  <sheetData>
    <row r="1" spans="1:11" s="9" customFormat="1" ht="30" customHeight="1" x14ac:dyDescent="0.25">
      <c r="E1" s="10"/>
      <c r="I1" s="15"/>
      <c r="J1" s="15"/>
      <c r="K1" s="36"/>
    </row>
    <row r="2" spans="1:11" s="9" customFormat="1" ht="9.9499999999999993" customHeight="1" x14ac:dyDescent="0.25">
      <c r="A2" s="11"/>
      <c r="B2" s="11"/>
      <c r="C2" s="11"/>
      <c r="D2" s="11"/>
      <c r="E2" s="11"/>
      <c r="F2" s="11"/>
      <c r="G2" s="11"/>
      <c r="H2" s="11"/>
      <c r="I2" s="15"/>
      <c r="J2" s="15"/>
      <c r="K2" s="36"/>
    </row>
    <row r="3" spans="1:11" s="9" customFormat="1" ht="18.75" x14ac:dyDescent="0.25">
      <c r="A3" s="40" t="s">
        <v>20</v>
      </c>
      <c r="B3" s="40"/>
      <c r="C3" s="40"/>
      <c r="D3" s="40"/>
      <c r="E3" s="40"/>
      <c r="F3" s="40"/>
      <c r="G3" s="40"/>
      <c r="H3" s="40"/>
      <c r="I3" s="15"/>
      <c r="J3" s="15"/>
      <c r="K3" s="36"/>
    </row>
    <row r="4" spans="1:11" s="9" customFormat="1" x14ac:dyDescent="0.25">
      <c r="A4" s="41" t="s">
        <v>21</v>
      </c>
      <c r="B4" s="41"/>
      <c r="C4" s="41"/>
      <c r="D4" s="41"/>
      <c r="E4" s="41"/>
      <c r="F4" s="41"/>
      <c r="G4" s="41"/>
      <c r="H4" s="41"/>
      <c r="I4" s="15"/>
      <c r="J4" s="15"/>
      <c r="K4" s="36"/>
    </row>
    <row r="5" spans="1:11" s="9" customFormat="1" ht="9.9499999999999993" customHeight="1" x14ac:dyDescent="0.25">
      <c r="A5" s="11"/>
      <c r="B5" s="11"/>
      <c r="C5" s="11"/>
      <c r="D5" s="11"/>
      <c r="E5" s="11"/>
      <c r="F5" s="11"/>
      <c r="G5" s="11"/>
      <c r="H5" s="11"/>
      <c r="I5" s="15"/>
      <c r="J5" s="15"/>
      <c r="K5" s="36"/>
    </row>
    <row r="6" spans="1:11" s="12" customFormat="1" ht="23.25" x14ac:dyDescent="0.25">
      <c r="A6" s="52" t="s">
        <v>48</v>
      </c>
      <c r="B6" s="52"/>
      <c r="C6" s="52"/>
      <c r="D6" s="52"/>
      <c r="E6" s="52"/>
      <c r="F6" s="52"/>
      <c r="G6" s="52"/>
      <c r="H6" s="52"/>
      <c r="I6" s="15"/>
      <c r="J6" s="15"/>
      <c r="K6" s="36"/>
    </row>
    <row r="7" spans="1:11" s="9" customFormat="1" ht="9.9499999999999993" customHeight="1" x14ac:dyDescent="0.25">
      <c r="A7" s="11"/>
      <c r="B7" s="11"/>
      <c r="C7" s="11"/>
      <c r="D7" s="11"/>
      <c r="E7" s="11"/>
      <c r="F7" s="11"/>
      <c r="G7" s="11"/>
      <c r="H7" s="11"/>
      <c r="I7" s="15"/>
      <c r="J7" s="15"/>
      <c r="K7" s="36"/>
    </row>
    <row r="8" spans="1:11" s="12" customFormat="1" ht="14.25" customHeight="1" x14ac:dyDescent="0.25">
      <c r="A8" s="51" t="s">
        <v>22</v>
      </c>
      <c r="B8" s="51"/>
      <c r="C8" s="51"/>
      <c r="D8" s="51"/>
      <c r="E8" s="51"/>
      <c r="F8" s="51"/>
      <c r="G8" s="51"/>
      <c r="H8" s="51"/>
      <c r="I8" s="15"/>
      <c r="J8" s="15"/>
      <c r="K8" s="36"/>
    </row>
    <row r="9" spans="1:11" s="9" customFormat="1" ht="9.9499999999999993" customHeight="1" x14ac:dyDescent="0.25">
      <c r="A9" s="11"/>
      <c r="B9" s="11"/>
      <c r="C9" s="11"/>
      <c r="D9" s="11"/>
      <c r="E9" s="11"/>
      <c r="F9" s="11"/>
      <c r="G9" s="11"/>
      <c r="H9" s="11"/>
      <c r="I9" s="15"/>
      <c r="J9" s="15"/>
      <c r="K9" s="36"/>
    </row>
    <row r="10" spans="1:11" s="3" customFormat="1" ht="39.950000000000003" customHeight="1" x14ac:dyDescent="0.25">
      <c r="A10" s="34" t="s">
        <v>14</v>
      </c>
      <c r="B10" s="34" t="s">
        <v>23</v>
      </c>
      <c r="C10" s="37" t="s">
        <v>24</v>
      </c>
      <c r="D10" s="38"/>
      <c r="E10" s="38"/>
      <c r="F10" s="38"/>
      <c r="G10" s="38"/>
      <c r="H10" s="39"/>
      <c r="I10" s="14"/>
      <c r="J10" s="14"/>
      <c r="K10" s="36"/>
    </row>
    <row r="11" spans="1:11" s="3" customFormat="1" ht="30.75" customHeight="1" x14ac:dyDescent="0.25">
      <c r="A11" s="30" t="s">
        <v>13</v>
      </c>
      <c r="B11" s="31" t="str">
        <f>B10</f>
        <v>WE 148490</v>
      </c>
      <c r="C11" s="48" t="s">
        <v>19</v>
      </c>
      <c r="D11" s="49"/>
      <c r="E11" s="50" t="s">
        <v>25</v>
      </c>
      <c r="F11" s="50"/>
      <c r="G11" s="50"/>
      <c r="H11" s="50"/>
      <c r="I11" s="15"/>
      <c r="J11" s="15"/>
      <c r="K11" s="36"/>
    </row>
    <row r="12" spans="1:11" s="3" customFormat="1" ht="30" customHeight="1" x14ac:dyDescent="0.25">
      <c r="A12" s="42" t="s">
        <v>18</v>
      </c>
      <c r="B12" s="43"/>
      <c r="C12" s="43"/>
      <c r="D12" s="43"/>
      <c r="E12" s="43"/>
      <c r="F12" s="43"/>
      <c r="G12" s="43"/>
      <c r="H12" s="44"/>
      <c r="I12" s="15"/>
      <c r="J12" s="15"/>
      <c r="K12" s="36"/>
    </row>
    <row r="13" spans="1:11" s="13" customFormat="1" ht="30" customHeight="1" x14ac:dyDescent="0.2">
      <c r="A13" s="53" t="s">
        <v>26</v>
      </c>
      <c r="B13" s="54"/>
      <c r="C13" s="54"/>
      <c r="D13" s="54"/>
      <c r="E13" s="54"/>
      <c r="F13" s="55"/>
      <c r="G13" s="56" t="s">
        <v>11</v>
      </c>
      <c r="H13" s="57"/>
      <c r="I13" s="15"/>
      <c r="J13" s="15"/>
      <c r="K13" s="36"/>
    </row>
    <row r="14" spans="1:11" s="13" customFormat="1" ht="38.25" x14ac:dyDescent="0.2">
      <c r="A14" s="86" t="s">
        <v>44</v>
      </c>
      <c r="B14" s="87" t="s">
        <v>0</v>
      </c>
      <c r="C14" s="88"/>
      <c r="D14" s="88"/>
      <c r="E14" s="89"/>
      <c r="F14" s="86" t="s">
        <v>45</v>
      </c>
      <c r="G14" s="86" t="s">
        <v>46</v>
      </c>
      <c r="H14" s="86" t="s">
        <v>27</v>
      </c>
      <c r="I14" s="15"/>
      <c r="J14" s="15"/>
      <c r="K14" s="36"/>
    </row>
    <row r="15" spans="1:11" s="13" customFormat="1" ht="15.75" x14ac:dyDescent="0.2">
      <c r="A15" s="28" t="s">
        <v>3</v>
      </c>
      <c r="B15" s="58" t="s">
        <v>4</v>
      </c>
      <c r="C15" s="59"/>
      <c r="D15" s="59"/>
      <c r="E15" s="60"/>
      <c r="F15" s="28" t="s">
        <v>5</v>
      </c>
      <c r="G15" s="28" t="s">
        <v>6</v>
      </c>
      <c r="H15" s="28" t="s">
        <v>28</v>
      </c>
      <c r="I15" s="15"/>
      <c r="J15" s="15"/>
      <c r="K15" s="36"/>
    </row>
    <row r="16" spans="1:11" s="13" customFormat="1" ht="48" customHeight="1" x14ac:dyDescent="0.2">
      <c r="A16" s="18" t="s">
        <v>13</v>
      </c>
      <c r="B16" s="61" t="s">
        <v>29</v>
      </c>
      <c r="C16" s="62"/>
      <c r="D16" s="62"/>
      <c r="E16" s="63"/>
      <c r="F16" s="27"/>
      <c r="G16" s="19">
        <v>5</v>
      </c>
      <c r="H16" s="6" t="str">
        <f>IF(F16="","",F16*G16)</f>
        <v/>
      </c>
      <c r="I16" s="15"/>
      <c r="J16" s="15"/>
      <c r="K16" s="36"/>
    </row>
    <row r="17" spans="1:12" s="13" customFormat="1" ht="15.75" x14ac:dyDescent="0.2">
      <c r="A17" s="67" t="str">
        <f>A13&amp;" - Teilsumme "</f>
        <v xml:space="preserve">Bereitstellungspauschale - Teilsumme </v>
      </c>
      <c r="B17" s="68"/>
      <c r="C17" s="68"/>
      <c r="D17" s="68"/>
      <c r="E17" s="68"/>
      <c r="F17" s="68"/>
      <c r="G17" s="69"/>
      <c r="H17" s="7" t="str">
        <f>IFERROR(H16,"")</f>
        <v/>
      </c>
      <c r="I17" s="15"/>
      <c r="J17" s="15"/>
      <c r="K17" s="36"/>
    </row>
    <row r="18" spans="1:12" s="13" customFormat="1" ht="30" customHeight="1" x14ac:dyDescent="0.2">
      <c r="A18" s="53" t="s">
        <v>42</v>
      </c>
      <c r="B18" s="54"/>
      <c r="C18" s="54"/>
      <c r="D18" s="54"/>
      <c r="E18" s="54"/>
      <c r="F18" s="55"/>
      <c r="G18" s="56" t="s">
        <v>11</v>
      </c>
      <c r="H18" s="57"/>
      <c r="I18" s="15"/>
      <c r="J18" s="15"/>
      <c r="K18" s="36"/>
    </row>
    <row r="19" spans="1:12" s="13" customFormat="1" ht="30" customHeight="1" x14ac:dyDescent="0.2">
      <c r="A19" s="70" t="s">
        <v>30</v>
      </c>
      <c r="B19" s="71"/>
      <c r="C19" s="71"/>
      <c r="D19" s="71"/>
      <c r="E19" s="71"/>
      <c r="F19" s="71"/>
      <c r="G19" s="71"/>
      <c r="H19" s="72"/>
      <c r="I19" s="15"/>
      <c r="J19" s="15"/>
      <c r="K19" s="36"/>
    </row>
    <row r="20" spans="1:12" s="13" customFormat="1" ht="51" x14ac:dyDescent="0.2">
      <c r="A20" s="86" t="s">
        <v>44</v>
      </c>
      <c r="B20" s="90" t="s">
        <v>0</v>
      </c>
      <c r="C20" s="86" t="s">
        <v>49</v>
      </c>
      <c r="D20" s="91" t="s">
        <v>1</v>
      </c>
      <c r="E20" s="86" t="s">
        <v>50</v>
      </c>
      <c r="F20" s="86" t="s">
        <v>51</v>
      </c>
      <c r="G20" s="86" t="s">
        <v>32</v>
      </c>
      <c r="H20" s="86" t="s">
        <v>52</v>
      </c>
      <c r="I20" s="15"/>
      <c r="J20" s="15"/>
      <c r="K20" s="36"/>
    </row>
    <row r="21" spans="1:12" s="13" customFormat="1" ht="15.75" x14ac:dyDescent="0.2">
      <c r="A21" s="28" t="s">
        <v>3</v>
      </c>
      <c r="B21" s="28" t="s">
        <v>4</v>
      </c>
      <c r="C21" s="28" t="s">
        <v>5</v>
      </c>
      <c r="D21" s="29" t="s">
        <v>6</v>
      </c>
      <c r="E21" s="28" t="s">
        <v>7</v>
      </c>
      <c r="F21" s="28" t="s">
        <v>8</v>
      </c>
      <c r="G21" s="28" t="s">
        <v>9</v>
      </c>
      <c r="H21" s="28" t="s">
        <v>10</v>
      </c>
      <c r="I21" s="15"/>
      <c r="J21" s="15"/>
      <c r="K21" s="36"/>
    </row>
    <row r="22" spans="1:12" s="13" customFormat="1" ht="15.75" customHeight="1" x14ac:dyDescent="0.2">
      <c r="A22" s="45" t="s">
        <v>12</v>
      </c>
      <c r="B22" s="46"/>
      <c r="C22" s="46"/>
      <c r="D22" s="46"/>
      <c r="E22" s="46"/>
      <c r="F22" s="46"/>
      <c r="G22" s="46"/>
      <c r="H22" s="47"/>
      <c r="I22" s="15"/>
      <c r="J22" s="15"/>
      <c r="K22" s="36"/>
    </row>
    <row r="23" spans="1:12" s="13" customFormat="1" ht="15.75" x14ac:dyDescent="0.2">
      <c r="A23" s="18" t="s">
        <v>35</v>
      </c>
      <c r="B23" s="64" t="s">
        <v>16</v>
      </c>
      <c r="C23" s="65"/>
      <c r="D23" s="65"/>
      <c r="E23" s="65"/>
      <c r="F23" s="65"/>
      <c r="G23" s="65"/>
      <c r="H23" s="66"/>
      <c r="I23" s="15"/>
      <c r="J23" s="15"/>
      <c r="K23" s="36"/>
    </row>
    <row r="24" spans="1:12" s="13" customFormat="1" ht="25.5" x14ac:dyDescent="0.2">
      <c r="A24" s="4" t="s">
        <v>36</v>
      </c>
      <c r="B24" s="20" t="s">
        <v>38</v>
      </c>
      <c r="C24" s="21">
        <v>2087</v>
      </c>
      <c r="D24" s="5" t="s">
        <v>2</v>
      </c>
      <c r="E24" s="27"/>
      <c r="F24" s="6" t="str">
        <f>IF(E24="","",C24*E24)</f>
        <v/>
      </c>
      <c r="G24" s="8">
        <v>50</v>
      </c>
      <c r="H24" s="6" t="str">
        <f>IF(E24="","",F24*G24)</f>
        <v/>
      </c>
      <c r="I24" s="15"/>
      <c r="J24" s="15"/>
      <c r="K24" s="36"/>
      <c r="L24" s="15">
        <f>K24/2291</f>
        <v>0</v>
      </c>
    </row>
    <row r="25" spans="1:12" s="13" customFormat="1" ht="25.5" x14ac:dyDescent="0.2">
      <c r="A25" s="4" t="s">
        <v>37</v>
      </c>
      <c r="B25" s="20" t="s">
        <v>39</v>
      </c>
      <c r="C25" s="21">
        <v>204</v>
      </c>
      <c r="D25" s="5" t="s">
        <v>2</v>
      </c>
      <c r="E25" s="27"/>
      <c r="F25" s="6" t="str">
        <f t="shared" ref="F25" si="0">IF(E25="","",C25*E25)</f>
        <v/>
      </c>
      <c r="G25" s="8">
        <v>50</v>
      </c>
      <c r="H25" s="6" t="str">
        <f t="shared" ref="H25" si="1">IF(E25="","",F25*G25)</f>
        <v/>
      </c>
      <c r="I25" s="15"/>
      <c r="J25" s="15"/>
      <c r="K25" s="36"/>
    </row>
    <row r="26" spans="1:12" s="13" customFormat="1" ht="15.75" x14ac:dyDescent="0.2">
      <c r="A26" s="45" t="s">
        <v>31</v>
      </c>
      <c r="B26" s="46" t="s">
        <v>31</v>
      </c>
      <c r="C26" s="46"/>
      <c r="D26" s="46"/>
      <c r="E26" s="46"/>
      <c r="F26" s="46"/>
      <c r="G26" s="46"/>
      <c r="H26" s="47"/>
      <c r="I26" s="15"/>
      <c r="J26" s="15"/>
      <c r="K26" s="36"/>
    </row>
    <row r="27" spans="1:12" s="13" customFormat="1" ht="15.75" x14ac:dyDescent="0.2">
      <c r="A27" s="18" t="s">
        <v>35</v>
      </c>
      <c r="B27" s="64" t="s">
        <v>16</v>
      </c>
      <c r="C27" s="65"/>
      <c r="D27" s="65"/>
      <c r="E27" s="65"/>
      <c r="F27" s="65"/>
      <c r="G27" s="65"/>
      <c r="H27" s="66"/>
      <c r="I27" s="15"/>
      <c r="J27" s="15"/>
      <c r="K27" s="36"/>
    </row>
    <row r="28" spans="1:12" s="13" customFormat="1" ht="25.5" x14ac:dyDescent="0.2">
      <c r="A28" s="4" t="s">
        <v>36</v>
      </c>
      <c r="B28" s="20" t="s">
        <v>38</v>
      </c>
      <c r="C28" s="21">
        <f>C24</f>
        <v>2087</v>
      </c>
      <c r="D28" s="5" t="s">
        <v>2</v>
      </c>
      <c r="E28" s="27"/>
      <c r="F28" s="6" t="str">
        <f>IF(E28="","",C28*E28)</f>
        <v/>
      </c>
      <c r="G28" s="8">
        <v>50</v>
      </c>
      <c r="H28" s="6" t="str">
        <f>IF(E28="","",F28*G28)</f>
        <v/>
      </c>
      <c r="I28" s="15"/>
      <c r="J28" s="15"/>
      <c r="K28" s="36"/>
    </row>
    <row r="29" spans="1:12" s="13" customFormat="1" ht="25.5" x14ac:dyDescent="0.2">
      <c r="A29" s="4" t="s">
        <v>37</v>
      </c>
      <c r="B29" s="20" t="s">
        <v>39</v>
      </c>
      <c r="C29" s="21">
        <f>C25</f>
        <v>204</v>
      </c>
      <c r="D29" s="5" t="s">
        <v>2</v>
      </c>
      <c r="E29" s="27"/>
      <c r="F29" s="6" t="str">
        <f t="shared" ref="F29" si="2">IF(E29="","",C29*E29)</f>
        <v/>
      </c>
      <c r="G29" s="8">
        <v>50</v>
      </c>
      <c r="H29" s="6" t="str">
        <f t="shared" ref="H29" si="3">IF(E29="","",F29*G29)</f>
        <v/>
      </c>
      <c r="I29" s="15"/>
      <c r="J29" s="15"/>
      <c r="K29" s="36"/>
    </row>
    <row r="30" spans="1:12" s="13" customFormat="1" ht="15.75" x14ac:dyDescent="0.2">
      <c r="A30" s="67" t="str">
        <f>A18&amp;" - Teilsumme "</f>
        <v xml:space="preserve">Einsatzpauschalen innerhalb der Winterdienstsaison  - Teilsumme </v>
      </c>
      <c r="B30" s="68"/>
      <c r="C30" s="68"/>
      <c r="D30" s="68"/>
      <c r="E30" s="68"/>
      <c r="F30" s="68"/>
      <c r="G30" s="69"/>
      <c r="H30" s="7" t="str">
        <f>IF(SUM(H23:H29)=0,"",SUM(H23:H29))</f>
        <v/>
      </c>
      <c r="I30" s="15"/>
      <c r="J30" s="15"/>
      <c r="K30" s="36"/>
    </row>
    <row r="31" spans="1:12" s="13" customFormat="1" ht="30" customHeight="1" x14ac:dyDescent="0.2">
      <c r="A31" s="73" t="s">
        <v>43</v>
      </c>
      <c r="B31" s="74"/>
      <c r="C31" s="74"/>
      <c r="D31" s="74"/>
      <c r="E31" s="74"/>
      <c r="F31" s="75"/>
      <c r="G31" s="76" t="s">
        <v>47</v>
      </c>
      <c r="H31" s="77"/>
      <c r="I31" s="15"/>
      <c r="J31" s="15"/>
      <c r="K31" s="36"/>
    </row>
    <row r="32" spans="1:12" s="13" customFormat="1" ht="30" customHeight="1" x14ac:dyDescent="0.2">
      <c r="A32" s="70" t="s">
        <v>30</v>
      </c>
      <c r="B32" s="71"/>
      <c r="C32" s="71"/>
      <c r="D32" s="71"/>
      <c r="E32" s="71"/>
      <c r="F32" s="71"/>
      <c r="G32" s="71"/>
      <c r="H32" s="72"/>
      <c r="I32" s="15"/>
      <c r="J32" s="15"/>
      <c r="K32" s="36"/>
    </row>
    <row r="33" spans="1:11" s="13" customFormat="1" ht="51" x14ac:dyDescent="0.2">
      <c r="A33" s="86" t="s">
        <v>44</v>
      </c>
      <c r="B33" s="90" t="s">
        <v>0</v>
      </c>
      <c r="C33" s="86" t="s">
        <v>49</v>
      </c>
      <c r="D33" s="91" t="s">
        <v>1</v>
      </c>
      <c r="E33" s="86" t="s">
        <v>50</v>
      </c>
      <c r="F33" s="86" t="s">
        <v>51</v>
      </c>
      <c r="G33" s="86" t="s">
        <v>32</v>
      </c>
      <c r="H33" s="86" t="s">
        <v>52</v>
      </c>
      <c r="I33" s="15"/>
      <c r="J33" s="15"/>
      <c r="K33" s="36"/>
    </row>
    <row r="34" spans="1:11" s="13" customFormat="1" ht="15.75" x14ac:dyDescent="0.2">
      <c r="A34" s="28" t="s">
        <v>3</v>
      </c>
      <c r="B34" s="28" t="s">
        <v>4</v>
      </c>
      <c r="C34" s="28" t="s">
        <v>5</v>
      </c>
      <c r="D34" s="29" t="s">
        <v>6</v>
      </c>
      <c r="E34" s="28" t="s">
        <v>7</v>
      </c>
      <c r="F34" s="28" t="s">
        <v>8</v>
      </c>
      <c r="G34" s="28" t="s">
        <v>9</v>
      </c>
      <c r="H34" s="28" t="s">
        <v>10</v>
      </c>
      <c r="I34" s="15"/>
      <c r="J34" s="15"/>
      <c r="K34" s="36"/>
    </row>
    <row r="35" spans="1:11" s="13" customFormat="1" ht="15.75" customHeight="1" x14ac:dyDescent="0.2">
      <c r="A35" s="45" t="s">
        <v>12</v>
      </c>
      <c r="B35" s="46"/>
      <c r="C35" s="46"/>
      <c r="D35" s="46"/>
      <c r="E35" s="46"/>
      <c r="F35" s="46"/>
      <c r="G35" s="46"/>
      <c r="H35" s="47"/>
      <c r="I35" s="15"/>
      <c r="J35" s="15"/>
      <c r="K35" s="36"/>
    </row>
    <row r="36" spans="1:11" s="13" customFormat="1" ht="15.75" x14ac:dyDescent="0.2">
      <c r="A36" s="18" t="s">
        <v>35</v>
      </c>
      <c r="B36" s="64" t="s">
        <v>16</v>
      </c>
      <c r="C36" s="65"/>
      <c r="D36" s="65"/>
      <c r="E36" s="65"/>
      <c r="F36" s="65"/>
      <c r="G36" s="65"/>
      <c r="H36" s="66"/>
      <c r="I36" s="15"/>
      <c r="J36" s="15"/>
      <c r="K36" s="36"/>
    </row>
    <row r="37" spans="1:11" s="13" customFormat="1" ht="25.5" x14ac:dyDescent="0.2">
      <c r="A37" s="4" t="s">
        <v>36</v>
      </c>
      <c r="B37" s="20" t="s">
        <v>38</v>
      </c>
      <c r="C37" s="21">
        <f>C24</f>
        <v>2087</v>
      </c>
      <c r="D37" s="5" t="s">
        <v>2</v>
      </c>
      <c r="E37" s="27"/>
      <c r="F37" s="6" t="str">
        <f>IF(E37="","",C37*E37)</f>
        <v/>
      </c>
      <c r="G37" s="8">
        <v>5</v>
      </c>
      <c r="H37" s="6" t="str">
        <f>IF(E37="","",F37*G37)</f>
        <v/>
      </c>
      <c r="I37" s="15"/>
      <c r="J37" s="15"/>
      <c r="K37" s="36"/>
    </row>
    <row r="38" spans="1:11" s="13" customFormat="1" ht="25.5" x14ac:dyDescent="0.2">
      <c r="A38" s="4" t="s">
        <v>37</v>
      </c>
      <c r="B38" s="20" t="s">
        <v>39</v>
      </c>
      <c r="C38" s="21">
        <f>C25</f>
        <v>204</v>
      </c>
      <c r="D38" s="5" t="s">
        <v>2</v>
      </c>
      <c r="E38" s="27"/>
      <c r="F38" s="6" t="str">
        <f t="shared" ref="F38" si="4">IF(E38="","",C38*E38)</f>
        <v/>
      </c>
      <c r="G38" s="8">
        <v>5</v>
      </c>
      <c r="H38" s="6" t="str">
        <f t="shared" ref="H38" si="5">IF(E38="","",F38*G38)</f>
        <v/>
      </c>
      <c r="I38" s="15"/>
      <c r="J38" s="15"/>
      <c r="K38" s="36"/>
    </row>
    <row r="39" spans="1:11" s="13" customFormat="1" ht="15.75" x14ac:dyDescent="0.2">
      <c r="A39" s="45" t="s">
        <v>31</v>
      </c>
      <c r="B39" s="46" t="s">
        <v>31</v>
      </c>
      <c r="C39" s="46"/>
      <c r="D39" s="46"/>
      <c r="E39" s="46"/>
      <c r="F39" s="46"/>
      <c r="G39" s="46"/>
      <c r="H39" s="47"/>
      <c r="I39" s="15"/>
      <c r="J39" s="15"/>
      <c r="K39" s="36"/>
    </row>
    <row r="40" spans="1:11" s="13" customFormat="1" ht="15.75" x14ac:dyDescent="0.2">
      <c r="A40" s="18" t="s">
        <v>35</v>
      </c>
      <c r="B40" s="64" t="s">
        <v>16</v>
      </c>
      <c r="C40" s="65"/>
      <c r="D40" s="65"/>
      <c r="E40" s="65"/>
      <c r="F40" s="65"/>
      <c r="G40" s="65"/>
      <c r="H40" s="66"/>
      <c r="I40" s="15"/>
      <c r="J40" s="15"/>
      <c r="K40" s="36"/>
    </row>
    <row r="41" spans="1:11" s="13" customFormat="1" ht="25.5" x14ac:dyDescent="0.2">
      <c r="A41" s="4" t="s">
        <v>36</v>
      </c>
      <c r="B41" s="20" t="s">
        <v>38</v>
      </c>
      <c r="C41" s="21">
        <f>C24</f>
        <v>2087</v>
      </c>
      <c r="D41" s="5" t="s">
        <v>2</v>
      </c>
      <c r="E41" s="27"/>
      <c r="F41" s="6" t="str">
        <f>IF(E41="","",C41*E41)</f>
        <v/>
      </c>
      <c r="G41" s="8">
        <v>5</v>
      </c>
      <c r="H41" s="6" t="str">
        <f>IF(E41="","",F41*G41)</f>
        <v/>
      </c>
      <c r="I41" s="15"/>
      <c r="J41" s="15"/>
      <c r="K41" s="36"/>
    </row>
    <row r="42" spans="1:11" s="13" customFormat="1" ht="25.5" x14ac:dyDescent="0.2">
      <c r="A42" s="4" t="s">
        <v>37</v>
      </c>
      <c r="B42" s="20" t="s">
        <v>39</v>
      </c>
      <c r="C42" s="21">
        <f>C25</f>
        <v>204</v>
      </c>
      <c r="D42" s="5" t="s">
        <v>2</v>
      </c>
      <c r="E42" s="27"/>
      <c r="F42" s="6" t="str">
        <f t="shared" ref="F42" si="6">IF(E42="","",C42*E42)</f>
        <v/>
      </c>
      <c r="G42" s="8">
        <v>5</v>
      </c>
      <c r="H42" s="6" t="str">
        <f t="shared" ref="H42" si="7">IF(E42="","",F42*G42)</f>
        <v/>
      </c>
      <c r="I42" s="15"/>
      <c r="J42" s="15"/>
      <c r="K42" s="36"/>
    </row>
    <row r="43" spans="1:11" s="13" customFormat="1" ht="15.75" x14ac:dyDescent="0.2">
      <c r="A43" s="67" t="str">
        <f>A31&amp;" - Teilsumme "</f>
        <v xml:space="preserve">Einsatzpauschalen außerhalb der Winterdienstsaison  - Teilsumme </v>
      </c>
      <c r="B43" s="68"/>
      <c r="C43" s="68"/>
      <c r="D43" s="68"/>
      <c r="E43" s="68"/>
      <c r="F43" s="68"/>
      <c r="G43" s="69"/>
      <c r="H43" s="7" t="str">
        <f>IF(SUM(H36:H42)=0,"",SUM(H36:H42))</f>
        <v/>
      </c>
      <c r="I43" s="15"/>
      <c r="J43" s="15"/>
      <c r="K43" s="36"/>
    </row>
    <row r="44" spans="1:11" s="13" customFormat="1" ht="15.75" customHeight="1" x14ac:dyDescent="0.2">
      <c r="A44" s="78" t="str">
        <f>A12&amp;" - Zwischensumme"</f>
        <v>Grundleistungen - Zwischensumme</v>
      </c>
      <c r="B44" s="79"/>
      <c r="C44" s="79"/>
      <c r="D44" s="79"/>
      <c r="E44" s="79"/>
      <c r="F44" s="79"/>
      <c r="G44" s="80"/>
      <c r="H44" s="33" t="str">
        <f>IFERROR(H43+H30+H17,"")</f>
        <v/>
      </c>
      <c r="I44" s="16"/>
      <c r="J44" s="15"/>
      <c r="K44" s="36"/>
    </row>
    <row r="45" spans="1:11" s="3" customFormat="1" ht="30" customHeight="1" x14ac:dyDescent="0.25">
      <c r="A45" s="42" t="s">
        <v>15</v>
      </c>
      <c r="B45" s="43"/>
      <c r="C45" s="43"/>
      <c r="D45" s="43"/>
      <c r="E45" s="43"/>
      <c r="F45" s="43"/>
      <c r="G45" s="43"/>
      <c r="H45" s="44"/>
      <c r="I45" s="15"/>
      <c r="J45" s="15"/>
      <c r="K45" s="36"/>
    </row>
    <row r="46" spans="1:11" s="13" customFormat="1" ht="38.25" x14ac:dyDescent="0.2">
      <c r="A46" s="86" t="s">
        <v>44</v>
      </c>
      <c r="B46" s="90" t="s">
        <v>0</v>
      </c>
      <c r="C46" s="86" t="s">
        <v>49</v>
      </c>
      <c r="D46" s="91" t="s">
        <v>1</v>
      </c>
      <c r="E46" s="86" t="s">
        <v>50</v>
      </c>
      <c r="F46" s="86" t="s">
        <v>53</v>
      </c>
      <c r="G46" s="86" t="s">
        <v>32</v>
      </c>
      <c r="H46" s="86" t="s">
        <v>33</v>
      </c>
      <c r="I46" s="15"/>
      <c r="J46" s="15"/>
      <c r="K46" s="36"/>
    </row>
    <row r="47" spans="1:11" s="13" customFormat="1" ht="15.75" x14ac:dyDescent="0.2">
      <c r="A47" s="28" t="s">
        <v>3</v>
      </c>
      <c r="B47" s="28" t="s">
        <v>4</v>
      </c>
      <c r="C47" s="28" t="s">
        <v>5</v>
      </c>
      <c r="D47" s="92" t="s">
        <v>6</v>
      </c>
      <c r="E47" s="28" t="s">
        <v>7</v>
      </c>
      <c r="F47" s="28" t="s">
        <v>8</v>
      </c>
      <c r="G47" s="28" t="s">
        <v>9</v>
      </c>
      <c r="H47" s="28" t="s">
        <v>10</v>
      </c>
      <c r="I47" s="15"/>
      <c r="J47" s="15"/>
      <c r="K47" s="36"/>
    </row>
    <row r="48" spans="1:11" s="13" customFormat="1" ht="15.75" x14ac:dyDescent="0.2">
      <c r="A48" s="32" t="s">
        <v>40</v>
      </c>
      <c r="B48" s="85" t="s">
        <v>34</v>
      </c>
      <c r="C48" s="85"/>
      <c r="D48" s="85"/>
      <c r="E48" s="85"/>
      <c r="F48" s="85"/>
      <c r="G48" s="85"/>
      <c r="H48" s="85"/>
      <c r="I48" s="15"/>
      <c r="J48" s="15"/>
      <c r="K48" s="36"/>
    </row>
    <row r="49" spans="1:12" s="13" customFormat="1" ht="15.75" x14ac:dyDescent="0.2">
      <c r="A49" s="22" t="s">
        <v>40</v>
      </c>
      <c r="B49" s="23" t="s">
        <v>41</v>
      </c>
      <c r="C49" s="24">
        <f>C24+C25</f>
        <v>2291</v>
      </c>
      <c r="D49" s="25" t="s">
        <v>2</v>
      </c>
      <c r="E49" s="27"/>
      <c r="F49" s="6" t="str">
        <f>IF(E49="","",C49*E49)</f>
        <v/>
      </c>
      <c r="G49" s="8">
        <v>1</v>
      </c>
      <c r="H49" s="6" t="str">
        <f t="shared" ref="H49" si="8">IF(E49="","",F49*G49)</f>
        <v/>
      </c>
      <c r="I49" s="15"/>
      <c r="J49" s="15"/>
      <c r="K49" s="36"/>
      <c r="L49" s="16"/>
    </row>
    <row r="50" spans="1:12" s="13" customFormat="1" ht="15.75" customHeight="1" x14ac:dyDescent="0.2">
      <c r="A50" s="78" t="str">
        <f>A45&amp;" - Zwischensumme"</f>
        <v>Bedarfsleistungen - Zwischensumme</v>
      </c>
      <c r="B50" s="79"/>
      <c r="C50" s="79"/>
      <c r="D50" s="79"/>
      <c r="E50" s="79"/>
      <c r="F50" s="79"/>
      <c r="G50" s="80"/>
      <c r="H50" s="33" t="str">
        <f>IFERROR(H49,"")</f>
        <v/>
      </c>
      <c r="I50" s="15"/>
      <c r="J50" s="16"/>
      <c r="K50" s="36"/>
    </row>
    <row r="51" spans="1:12" s="13" customFormat="1" ht="24.95" customHeight="1" x14ac:dyDescent="0.2">
      <c r="A51" s="81" t="str">
        <f>A11&amp;" "&amp;B11&amp;" "&amp;C11&amp;" Grund- + Bedarfsleistungen - Gesamtsumme / Wertungssumme"</f>
        <v>1.1 WE 148490 WINTERDIENST Grund- + Bedarfsleistungen - Gesamtsumme / Wertungssumme</v>
      </c>
      <c r="B51" s="82"/>
      <c r="C51" s="82"/>
      <c r="D51" s="82"/>
      <c r="E51" s="82"/>
      <c r="F51" s="82"/>
      <c r="G51" s="83"/>
      <c r="H51" s="35" t="str">
        <f>IFERROR(H44+H50,"")</f>
        <v/>
      </c>
      <c r="I51" s="17"/>
      <c r="J51" s="26"/>
      <c r="K51" s="36"/>
    </row>
    <row r="52" spans="1:12" s="13" customFormat="1" ht="43.5" customHeight="1" x14ac:dyDescent="0.2">
      <c r="A52" s="84" t="s">
        <v>17</v>
      </c>
      <c r="B52" s="84"/>
      <c r="C52" s="84"/>
      <c r="D52" s="84"/>
      <c r="E52" s="84"/>
      <c r="F52" s="84"/>
      <c r="G52" s="84"/>
      <c r="H52" s="84"/>
      <c r="I52" s="36"/>
    </row>
    <row r="53" spans="1:12" s="9" customFormat="1" x14ac:dyDescent="0.25">
      <c r="E53" s="10"/>
      <c r="I53" s="36"/>
    </row>
    <row r="54" spans="1:12" s="9" customFormat="1" x14ac:dyDescent="0.25">
      <c r="E54" s="10"/>
      <c r="I54" s="15"/>
      <c r="J54" s="15"/>
      <c r="K54" s="36"/>
    </row>
    <row r="55" spans="1:12" s="9" customFormat="1" x14ac:dyDescent="0.25">
      <c r="E55" s="10"/>
      <c r="I55" s="15"/>
      <c r="J55" s="15"/>
      <c r="K55" s="36"/>
    </row>
  </sheetData>
  <sheetProtection algorithmName="SHA-512" hashValue="fO6i3DB/vzMCpFDSx8QhLTeMJktZMuowGBQo2+zXr8G9AH8lPOpIku1tiRHZpDY8ymwaN2U7pw05mc+kbjDb6w==" saltValue="Sjv6v7wSx3A1VAa6oSEd1Q==" spinCount="100000" sheet="1" objects="1" scenarios="1" selectLockedCells="1"/>
  <mergeCells count="36">
    <mergeCell ref="A50:G50"/>
    <mergeCell ref="A51:G51"/>
    <mergeCell ref="A52:H52"/>
    <mergeCell ref="A44:G44"/>
    <mergeCell ref="A45:H45"/>
    <mergeCell ref="B48:H48"/>
    <mergeCell ref="B40:H40"/>
    <mergeCell ref="A43:G43"/>
    <mergeCell ref="A17:G17"/>
    <mergeCell ref="A18:F18"/>
    <mergeCell ref="G18:H18"/>
    <mergeCell ref="A19:H19"/>
    <mergeCell ref="A22:H22"/>
    <mergeCell ref="A39:H39"/>
    <mergeCell ref="B36:H36"/>
    <mergeCell ref="B23:H23"/>
    <mergeCell ref="A26:H26"/>
    <mergeCell ref="B27:H27"/>
    <mergeCell ref="A30:G30"/>
    <mergeCell ref="A31:F31"/>
    <mergeCell ref="G31:H31"/>
    <mergeCell ref="A32:H32"/>
    <mergeCell ref="C10:H10"/>
    <mergeCell ref="A3:H3"/>
    <mergeCell ref="A4:H4"/>
    <mergeCell ref="A12:H12"/>
    <mergeCell ref="A35:H35"/>
    <mergeCell ref="C11:D11"/>
    <mergeCell ref="E11:H11"/>
    <mergeCell ref="A8:H8"/>
    <mergeCell ref="A6:H6"/>
    <mergeCell ref="A13:F13"/>
    <mergeCell ref="G13:H13"/>
    <mergeCell ref="B14:E14"/>
    <mergeCell ref="B15:E15"/>
    <mergeCell ref="B16:E16"/>
  </mergeCells>
  <dataValidations count="4">
    <dataValidation type="list" allowBlank="1" showInputMessage="1" showErrorMessage="1" sqref="G43" xr:uid="{00000000-0002-0000-0000-000000000000}">
      <formula1>"5,7"</formula1>
    </dataValidation>
    <dataValidation type="list" allowBlank="1" showInputMessage="1" showErrorMessage="1" sqref="D49" xr:uid="{00000000-0002-0000-0000-000001000000}">
      <formula1>"m²,lfm.,Stk.,Pauschal"</formula1>
    </dataValidation>
    <dataValidation type="list" allowBlank="1" showInputMessage="1" showErrorMessage="1" sqref="G31:H31" xr:uid="{00000000-0002-0000-0000-000002000000}">
      <formula1>"01.04. - 31.10., 01.05. - 30.09."</formula1>
    </dataValidation>
    <dataValidation type="list" allowBlank="1" showInputMessage="1" showErrorMessage="1" sqref="G13 F31 F18:G18" xr:uid="{00000000-0002-0000-0000-000003000000}">
      <formula1>"01.11. - 31.03.,01.10. - 30.04."</formula1>
    </dataValidation>
  </dataValidations>
  <pageMargins left="0.78740157480314965" right="0.47244094488188981" top="0.19685039370078741" bottom="0.59055118110236227" header="0" footer="0.19685039370078741"/>
  <pageSetup paperSize="9" scale="63" orientation="portrait" r:id="rId1"/>
  <headerFooter>
    <oddFooter>&amp;CSeite &amp;P von &amp;N</oddFooter>
  </headerFooter>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2</vt:i4>
      </vt:variant>
    </vt:vector>
  </HeadingPairs>
  <TitlesOfParts>
    <vt:vector size="3" baseType="lpstr">
      <vt:lpstr>VOEK 246-25 Los 5</vt:lpstr>
      <vt:lpstr>'VOEK 246-25 Los 5'!Druckbereich</vt:lpstr>
      <vt:lpstr>'VOEK 246-25 Los 5'!Drucktitel</vt:lpstr>
    </vt:vector>
  </TitlesOfParts>
  <Company>Bundesanstalt für Immobilienaufgaben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Schmidt, Sebastian</dc:creator>
  <cp:lastModifiedBy>Mittag, Wenke</cp:lastModifiedBy>
  <cp:lastPrinted>2025-07-22T09:44:26Z</cp:lastPrinted>
  <dcterms:created xsi:type="dcterms:W3CDTF">2021-01-19T08:45:11Z</dcterms:created>
  <dcterms:modified xsi:type="dcterms:W3CDTF">2026-02-10T09:02:57Z</dcterms:modified>
</cp:coreProperties>
</file>