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4\43_IGM_Außenbereich\1_Verf\4305_WM\2_V2\1_Eingereicht\WM_30_25_WS__246_25\2_VU\5_VU_VOEK2\4\"/>
    </mc:Choice>
  </mc:AlternateContent>
  <xr:revisionPtr revIDLastSave="0" documentId="13_ncr:1_{4B1BA162-804A-486F-B940-7ED6EE847CE2}" xr6:coauthVersionLast="47" xr6:coauthVersionMax="47" xr10:uidLastSave="{00000000-0000-0000-0000-000000000000}"/>
  <bookViews>
    <workbookView xWindow="-120" yWindow="-120" windowWidth="29040" windowHeight="15480" tabRatio="656" xr2:uid="{00000000-000D-0000-FFFF-FFFF00000000}"/>
  </bookViews>
  <sheets>
    <sheet name="VOEK 246-25 Los 4" sheetId="10" r:id="rId1"/>
  </sheets>
  <definedNames>
    <definedName name="_xlnm.Print_Area" localSheetId="0">'VOEK 246-25 Los 4'!$A$1:$H$49</definedName>
    <definedName name="_xlnm.Print_Titles" localSheetId="0">'VOEK 246-25 Los 4'!$6:$9</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6" i="10" l="1"/>
  <c r="C45" i="10"/>
  <c r="F38" i="10"/>
  <c r="H38" i="10" s="1"/>
  <c r="F37" i="10"/>
  <c r="H37" i="10" s="1"/>
  <c r="F32" i="10"/>
  <c r="H32" i="10" s="1"/>
  <c r="F31" i="10"/>
  <c r="H31" i="10" s="1"/>
  <c r="A22" i="10"/>
  <c r="F21" i="10"/>
  <c r="H21" i="10" s="1"/>
  <c r="F20" i="10"/>
  <c r="H20" i="10" s="1"/>
  <c r="F46" i="10" l="1"/>
  <c r="H46" i="10" s="1"/>
  <c r="A40" i="10"/>
  <c r="A47" i="10" l="1"/>
  <c r="F45" i="10"/>
  <c r="H45" i="10" s="1"/>
  <c r="H47" i="10" s="1"/>
  <c r="A39" i="10"/>
  <c r="F36" i="10"/>
  <c r="H36" i="10" s="1"/>
  <c r="F35" i="10"/>
  <c r="H35" i="10" s="1"/>
  <c r="F30" i="10"/>
  <c r="H30" i="10" s="1"/>
  <c r="F29" i="10"/>
  <c r="H29" i="10" s="1"/>
  <c r="H39" i="10" s="1"/>
  <c r="F19" i="10"/>
  <c r="H19" i="10" s="1"/>
  <c r="F18" i="10"/>
  <c r="F22" i="10" s="1"/>
  <c r="H18" i="10" l="1"/>
  <c r="H22" i="10" s="1"/>
  <c r="H40" i="10" s="1"/>
  <c r="H48" i="10" s="1"/>
  <c r="A48" i="10"/>
</calcChain>
</file>

<file path=xl/sharedStrings.xml><?xml version="1.0" encoding="utf-8"?>
<sst xmlns="http://schemas.openxmlformats.org/spreadsheetml/2006/main" count="121" uniqueCount="58">
  <si>
    <t>Leistungstext (kurz)</t>
  </si>
  <si>
    <t>Einheit</t>
  </si>
  <si>
    <t>m²</t>
  </si>
  <si>
    <t>a</t>
  </si>
  <si>
    <t>b</t>
  </si>
  <si>
    <t>c</t>
  </si>
  <si>
    <t>d</t>
  </si>
  <si>
    <t>e</t>
  </si>
  <si>
    <t>f = c * e</t>
  </si>
  <si>
    <t>g</t>
  </si>
  <si>
    <t>h = f * g</t>
  </si>
  <si>
    <t>01.11. - 31.03.</t>
  </si>
  <si>
    <t>Räumen und Streuen</t>
  </si>
  <si>
    <t>1.1</t>
  </si>
  <si>
    <t xml:space="preserve">1. </t>
  </si>
  <si>
    <t>Bedarfsleistungen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</si>
  <si>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</si>
  <si>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</si>
  <si>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</si>
  <si>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</si>
  <si>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</si>
  <si>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Streuen</t>
  </si>
  <si>
    <t>kalk. Anzahl Einsätze
/ p. a.</t>
  </si>
  <si>
    <t>kalk. Gesamtpreis 
in € / p. a.
(netto)</t>
  </si>
  <si>
    <t>Zusätzliche Streugutentfernung</t>
  </si>
  <si>
    <t>1.1.2</t>
  </si>
  <si>
    <t>1.1.2.20</t>
  </si>
  <si>
    <t>Zusätzliche Streugutentfernung - maschinell</t>
  </si>
  <si>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</si>
  <si>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</si>
  <si>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Vergabenummer VOEK 246-25, Los 4</t>
  </si>
  <si>
    <t>Bundespolizei-Fliegerstaffel Bautzen – Weißenberger Straße 14 in 02627 Kubschütz</t>
  </si>
  <si>
    <t>Monats- / Saisonpauschale</t>
  </si>
  <si>
    <t>Die Pauschale beinhaltet die Kosten für alle Winterdienstleistungen, die gemäß der Leistungsbeschreibung innerhalb der Saison zu erbringen sind. Eine zusätzliche Bezahlung nach Einsätzen erfolgt nicht.</t>
  </si>
  <si>
    <t>Einheitspreis
in € / m² / Monat
(netto)</t>
  </si>
  <si>
    <t>Gesamtpreis (Pauschale)
in € / Monat
(netto)</t>
  </si>
  <si>
    <t>Monate / Saison</t>
  </si>
  <si>
    <t>Gesamtpreis (Pauschale)
in € / Saison
(netto)</t>
  </si>
  <si>
    <t>Winterdienst nicht öffentliche Flächen</t>
  </si>
  <si>
    <t>1.1.2.10 a</t>
  </si>
  <si>
    <t>Händischer Winterdienst - befestigte Wegeflächen (Pflaster)</t>
  </si>
  <si>
    <t>1.1.2.10 b</t>
  </si>
  <si>
    <t>Maschineller Winterdienst - befestigte Verkehrsflächen (Asphalt)</t>
  </si>
  <si>
    <t>1.1.2.10 c</t>
  </si>
  <si>
    <t>Maschineller Winterdienst - befestigte Parkplatzflächen (Pflaster)</t>
  </si>
  <si>
    <t>1.1.2.10 d</t>
  </si>
  <si>
    <t>Händischer Winterdienst - befestigte Treppen (Fliesen)</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</si>
  <si>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</si>
  <si>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r>
      <t xml:space="preserve">Monatspauschale </t>
    </r>
    <r>
      <rPr>
        <b/>
        <u/>
        <sz val="11"/>
        <color theme="1"/>
        <rFont val="Calibri"/>
        <family val="2"/>
        <scheme val="minor"/>
      </rPr>
      <t>innerhalb</t>
    </r>
    <r>
      <rPr>
        <b/>
        <sz val="11"/>
        <color theme="1"/>
        <rFont val="Calibri"/>
        <family val="2"/>
        <scheme val="minor"/>
      </rPr>
      <t xml:space="preserve"> der Winterdienstsaison</t>
    </r>
  </si>
  <si>
    <t>Einheitspreis 
in € / m² / Einsatz
(netto)</t>
  </si>
  <si>
    <t>Gesamtpreis
in € / Einsatz
(netto)</t>
  </si>
  <si>
    <t>kalk. Gesamtpreis (Pauschale) 
in € / p. a.
(netto)</t>
  </si>
  <si>
    <t>Zusätzliche Streugutentfernung - manuell</t>
  </si>
  <si>
    <t>01.04. - 31.10.</t>
  </si>
  <si>
    <t>WE 104702</t>
  </si>
  <si>
    <t>Preisblatt</t>
  </si>
  <si>
    <t xml:space="preserve">Menge 
ca. </t>
  </si>
  <si>
    <t>Gesamtpreis (Pauschale)
in € / Einsatz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</si>
</sst>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quot; m²&quot;"/>
  </numFmts>
  <fonts count="29" x14ac:knownFonts="1">
    <font>
      <sz val="11"/>
      <color theme="1"/>
      <name val="Arial"/>
      <family val="2"/>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8"/>
      <color theme="1"/>
      <name val="Calibri"/>
      <family val="2"/>
      <scheme val="minor"/>
    </font>
    <font>
      <b/>
      <sz val="12"/>
      <name val="Calibri"/>
      <family val="2"/>
      <scheme val="minor"/>
    </font>
    <font>
      <b/>
      <i/>
      <sz val="10"/>
      <color theme="1"/>
      <name val="Calibri"/>
      <family val="2"/>
      <scheme val="minor"/>
    </font>
    <font>
      <b/>
      <u/>
      <sz val="11"/>
      <color theme="1"/>
      <name val="Calibri"/>
      <family val="2"/>
      <scheme val="minor"/>
    </font>
    <font>
      <b/>
      <i/>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84">
    <xf numFmtId="0" fontId="0" fillId="0" borderId="0" xfId="0"/>
    <xf numFmtId="0" fontId="6" fillId="0" borderId="0" xfId="0" applyFont="1" applyProtection="1"/>
    <xf numFmtId="0" fontId="6" fillId="0" borderId="0" xfId="0" applyFont="1" applyAlignment="1" applyProtection="1">
      <alignment horizontal="center"/>
    </xf>
    <xf numFmtId="0" fontId="9" fillId="0" borderId="0" xfId="0" applyFont="1" applyFill="1" applyProtection="1"/>
    <xf numFmtId="49" fontId="11"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 fontId="17" fillId="0"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164" fontId="19" fillId="0" borderId="1" xfId="0" applyNumberFormat="1"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3" fillId="0" borderId="0" xfId="0" applyFont="1" applyFill="1" applyAlignment="1" applyProtection="1">
      <alignment horizontal="center" vertical="center"/>
    </xf>
    <xf numFmtId="0" fontId="2" fillId="0" borderId="0" xfId="0" applyFont="1"/>
    <xf numFmtId="49" fontId="7" fillId="0" borderId="0" xfId="0" applyNumberFormat="1" applyFont="1" applyFill="1" applyBorder="1" applyAlignment="1" applyProtection="1">
      <alignment vertical="center" wrapText="1"/>
    </xf>
    <xf numFmtId="49" fontId="26" fillId="0" borderId="1" xfId="0" applyNumberFormat="1" applyFont="1" applyFill="1" applyBorder="1" applyAlignment="1" applyProtection="1">
      <alignment horizontal="left" vertical="center" wrapText="1"/>
    </xf>
    <xf numFmtId="0" fontId="16" fillId="0" borderId="1" xfId="0" applyFont="1" applyBorder="1" applyAlignment="1">
      <alignment vertical="center" wrapText="1"/>
    </xf>
    <xf numFmtId="49" fontId="16" fillId="0" borderId="1" xfId="0" applyNumberFormat="1" applyFont="1" applyFill="1" applyBorder="1" applyAlignment="1" applyProtection="1">
      <alignment horizontal="left" vertical="center"/>
    </xf>
    <xf numFmtId="0" fontId="11" fillId="0" borderId="1" xfId="0" applyFont="1" applyFill="1" applyBorder="1" applyAlignment="1" applyProtection="1">
      <alignment vertical="center" wrapText="1"/>
    </xf>
    <xf numFmtId="3" fontId="11" fillId="0" borderId="1" xfId="0" applyNumberFormat="1" applyFont="1" applyFill="1" applyBorder="1" applyAlignment="1" applyProtection="1">
      <alignment vertical="center"/>
    </xf>
    <xf numFmtId="165" fontId="16" fillId="0" borderId="1" xfId="0" applyNumberFormat="1" applyFont="1" applyFill="1" applyBorder="1" applyAlignment="1" applyProtection="1">
      <alignment horizontal="left" vertical="center"/>
    </xf>
    <xf numFmtId="4" fontId="11" fillId="3" borderId="1"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horizontal="center" vertical="center" wrapText="1"/>
    </xf>
    <xf numFmtId="49" fontId="7" fillId="4" borderId="6" xfId="0" applyNumberFormat="1" applyFont="1" applyFill="1" applyBorder="1" applyAlignment="1" applyProtection="1">
      <alignment vertical="center" wrapText="1"/>
    </xf>
    <xf numFmtId="0" fontId="7" fillId="4" borderId="6" xfId="0" applyFont="1" applyFill="1" applyBorder="1" applyAlignment="1" applyProtection="1">
      <alignment vertical="center" wrapText="1"/>
    </xf>
    <xf numFmtId="49" fontId="15" fillId="6" borderId="1" xfId="0" applyNumberFormat="1" applyFont="1" applyFill="1" applyBorder="1" applyAlignment="1" applyProtection="1">
      <alignment horizontal="left" vertical="center"/>
    </xf>
    <xf numFmtId="4" fontId="13" fillId="6" borderId="1" xfId="0" applyNumberFormat="1" applyFont="1" applyFill="1" applyBorder="1" applyAlignment="1" applyProtection="1">
      <alignment horizontal="right" vertical="center"/>
    </xf>
    <xf numFmtId="0" fontId="20" fillId="7" borderId="1" xfId="0" applyFont="1" applyFill="1" applyBorder="1" applyAlignment="1" applyProtection="1">
      <alignment vertical="center" wrapText="1"/>
    </xf>
    <xf numFmtId="4" fontId="13" fillId="4" borderId="1" xfId="0" applyNumberFormat="1" applyFont="1" applyFill="1" applyBorder="1" applyAlignment="1" applyProtection="1">
      <alignment horizontal="right" vertical="center"/>
    </xf>
    <xf numFmtId="1" fontId="11" fillId="0" borderId="1" xfId="0" applyNumberFormat="1" applyFont="1" applyFill="1" applyBorder="1" applyAlignment="1" applyProtection="1">
      <alignment horizontal="center" vertical="center" wrapText="1"/>
    </xf>
    <xf numFmtId="4" fontId="17" fillId="0" borderId="1" xfId="0" applyNumberFormat="1" applyFont="1" applyFill="1" applyBorder="1" applyAlignment="1" applyProtection="1">
      <alignment vertical="center" wrapText="1"/>
    </xf>
    <xf numFmtId="1" fontId="26" fillId="0" borderId="3"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vertical="center" wrapText="1"/>
    </xf>
    <xf numFmtId="0" fontId="14" fillId="6" borderId="1" xfId="0" applyFont="1" applyFill="1" applyBorder="1" applyAlignment="1" applyProtection="1">
      <alignment horizontal="center" vertical="center"/>
    </xf>
    <xf numFmtId="1" fontId="18" fillId="6" borderId="2" xfId="0" applyNumberFormat="1" applyFont="1" applyFill="1" applyBorder="1" applyAlignment="1" applyProtection="1">
      <alignment horizontal="right" vertical="center"/>
    </xf>
    <xf numFmtId="1" fontId="18" fillId="6" borderId="3" xfId="0" applyNumberFormat="1" applyFont="1" applyFill="1" applyBorder="1" applyAlignment="1" applyProtection="1">
      <alignment horizontal="right" vertical="center"/>
    </xf>
    <xf numFmtId="1" fontId="18" fillId="6" borderId="4" xfId="0" applyNumberFormat="1" applyFont="1" applyFill="1" applyBorder="1" applyAlignment="1" applyProtection="1">
      <alignment horizontal="right" vertical="center"/>
    </xf>
    <xf numFmtId="0" fontId="13" fillId="4" borderId="2" xfId="0" applyFont="1" applyFill="1" applyBorder="1" applyAlignment="1" applyProtection="1">
      <alignment horizontal="right" vertical="center" wrapText="1"/>
    </xf>
    <xf numFmtId="0" fontId="13" fillId="4" borderId="3" xfId="0" applyFont="1" applyFill="1" applyBorder="1" applyAlignment="1" applyProtection="1">
      <alignment horizontal="right" vertical="center" wrapText="1"/>
    </xf>
    <xf numFmtId="0" fontId="13" fillId="4" borderId="4" xfId="0" applyFont="1" applyFill="1" applyBorder="1" applyAlignment="1" applyProtection="1">
      <alignment horizontal="right" vertical="center" wrapText="1"/>
    </xf>
    <xf numFmtId="0" fontId="21" fillId="2" borderId="5" xfId="0" applyFont="1" applyFill="1" applyBorder="1" applyAlignment="1" applyProtection="1">
      <alignment horizontal="left" vertical="top" wrapText="1"/>
    </xf>
    <xf numFmtId="49" fontId="7" fillId="5" borderId="2" xfId="0" applyNumberFormat="1" applyFont="1" applyFill="1" applyBorder="1" applyAlignment="1" applyProtection="1">
      <alignment horizontal="left" vertical="center" wrapText="1"/>
    </xf>
    <xf numFmtId="49" fontId="7" fillId="5" borderId="3" xfId="0" applyNumberFormat="1" applyFont="1" applyFill="1" applyBorder="1" applyAlignment="1" applyProtection="1">
      <alignment horizontal="left" vertical="center" wrapText="1"/>
    </xf>
    <xf numFmtId="49" fontId="7" fillId="5" borderId="4" xfId="0" applyNumberFormat="1"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1" fontId="18" fillId="0" borderId="2" xfId="0"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4" xfId="0" applyNumberFormat="1" applyFont="1" applyFill="1" applyBorder="1" applyAlignment="1" applyProtection="1">
      <alignment horizontal="right" vertical="center"/>
    </xf>
    <xf numFmtId="0" fontId="18" fillId="6" borderId="2" xfId="0" applyFont="1" applyFill="1" applyBorder="1" applyAlignment="1" applyProtection="1">
      <alignment horizontal="left" vertical="center" wrapText="1"/>
    </xf>
    <xf numFmtId="0" fontId="18" fillId="6" borderId="3"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2" fillId="0" borderId="2"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20" fillId="7" borderId="2" xfId="0" applyFont="1" applyFill="1" applyBorder="1" applyAlignment="1" applyProtection="1">
      <alignment horizontal="left" vertical="center" wrapText="1"/>
    </xf>
    <xf numFmtId="0" fontId="20" fillId="7" borderId="3" xfId="0" applyFont="1" applyFill="1" applyBorder="1" applyAlignment="1" applyProtection="1">
      <alignment horizontal="left" vertical="center" wrapText="1"/>
    </xf>
    <xf numFmtId="0" fontId="20" fillId="7" borderId="4" xfId="0" applyFont="1" applyFill="1" applyBorder="1" applyAlignment="1" applyProtection="1">
      <alignment horizontal="left" vertical="center" wrapText="1"/>
    </xf>
    <xf numFmtId="0" fontId="22"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4" fontId="17" fillId="3" borderId="0" xfId="0" applyNumberFormat="1" applyFont="1" applyFill="1" applyBorder="1" applyAlignment="1" applyProtection="1">
      <alignment horizontal="center" vertical="center" wrapText="1"/>
    </xf>
    <xf numFmtId="0" fontId="24" fillId="0" borderId="0" xfId="0" applyFont="1" applyAlignment="1" applyProtection="1">
      <alignment horizontal="center" vertical="center" wrapText="1"/>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10" fillId="6" borderId="2"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 fillId="6" borderId="2" xfId="0" applyFont="1" applyFill="1" applyBorder="1" applyAlignment="1" applyProtection="1">
      <alignment horizontal="left" vertical="center" wrapText="1"/>
    </xf>
    <xf numFmtId="0" fontId="1" fillId="6" borderId="3" xfId="0" applyFont="1" applyFill="1" applyBorder="1" applyAlignment="1" applyProtection="1">
      <alignment horizontal="left" vertical="center" wrapText="1"/>
    </xf>
    <xf numFmtId="0" fontId="1" fillId="6" borderId="4" xfId="0" applyFont="1" applyFill="1" applyBorder="1" applyAlignment="1" applyProtection="1">
      <alignment horizontal="left" vertical="center" wrapText="1"/>
    </xf>
    <xf numFmtId="0" fontId="26" fillId="0" borderId="2" xfId="0" applyNumberFormat="1" applyFont="1" applyFill="1" applyBorder="1" applyAlignment="1" applyProtection="1">
      <alignment horizontal="right" vertical="center" wrapText="1"/>
    </xf>
    <xf numFmtId="0" fontId="26" fillId="0" borderId="3" xfId="0" applyNumberFormat="1" applyFont="1" applyFill="1" applyBorder="1" applyAlignment="1" applyProtection="1">
      <alignment horizontal="right"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E9A4BE"/>
      <color rgb="FFC4F20C"/>
      <color rgb="FFC3C8C3"/>
      <color rgb="FFEBF0EB"/>
      <color rgb="FFDCE1DC"/>
      <color rgb="FFC8E1A6"/>
      <color rgb="FF004141"/>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showGridLines="0" tabSelected="1" view="pageBreakPreview" zoomScale="115" zoomScaleNormal="100" zoomScaleSheetLayoutView="115" workbookViewId="0">
      <selection activeCell="E45" sqref="E45"/>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64" t="s">
        <v>19</v>
      </c>
      <c r="B3" s="64"/>
      <c r="C3" s="64"/>
      <c r="D3" s="64"/>
      <c r="E3" s="64"/>
      <c r="F3" s="64"/>
      <c r="G3" s="64"/>
      <c r="H3" s="64"/>
    </row>
    <row r="4" spans="1:8" s="9" customFormat="1" x14ac:dyDescent="0.25">
      <c r="A4" s="65" t="s">
        <v>30</v>
      </c>
      <c r="B4" s="65"/>
      <c r="C4" s="65"/>
      <c r="D4" s="65"/>
      <c r="E4" s="65"/>
      <c r="F4" s="65"/>
      <c r="G4" s="65"/>
      <c r="H4" s="65"/>
    </row>
    <row r="5" spans="1:8" s="9" customFormat="1" ht="9.9499999999999993" customHeight="1" x14ac:dyDescent="0.25">
      <c r="A5" s="11"/>
      <c r="B5" s="11"/>
      <c r="C5" s="11"/>
      <c r="D5" s="11"/>
      <c r="E5" s="11"/>
      <c r="F5" s="11"/>
      <c r="G5" s="11"/>
      <c r="H5" s="11"/>
    </row>
    <row r="6" spans="1:8" s="12" customFormat="1" ht="23.25" x14ac:dyDescent="0.25">
      <c r="A6" s="70" t="s">
        <v>55</v>
      </c>
      <c r="B6" s="70"/>
      <c r="C6" s="70"/>
      <c r="D6" s="70"/>
      <c r="E6" s="70"/>
      <c r="F6" s="70"/>
      <c r="G6" s="70"/>
      <c r="H6" s="70"/>
    </row>
    <row r="7" spans="1:8" s="9" customFormat="1" ht="9.9499999999999993" customHeight="1" x14ac:dyDescent="0.25">
      <c r="A7" s="11"/>
      <c r="B7" s="11"/>
      <c r="C7" s="11"/>
      <c r="D7" s="11"/>
      <c r="E7" s="11"/>
      <c r="F7" s="11"/>
      <c r="G7" s="11"/>
      <c r="H7" s="11"/>
    </row>
    <row r="8" spans="1:8" s="12" customFormat="1" ht="14.25" customHeight="1" x14ac:dyDescent="0.25">
      <c r="A8" s="69" t="s">
        <v>20</v>
      </c>
      <c r="B8" s="69"/>
      <c r="C8" s="69"/>
      <c r="D8" s="69"/>
      <c r="E8" s="69"/>
      <c r="F8" s="69"/>
      <c r="G8" s="69"/>
      <c r="H8" s="69"/>
    </row>
    <row r="9" spans="1:8" s="9" customFormat="1" ht="9.9499999999999993" customHeight="1" x14ac:dyDescent="0.25">
      <c r="A9" s="11"/>
      <c r="B9" s="11"/>
      <c r="C9" s="11"/>
      <c r="D9" s="11"/>
      <c r="E9" s="11"/>
      <c r="F9" s="11"/>
      <c r="G9" s="11"/>
      <c r="H9" s="11"/>
    </row>
    <row r="10" spans="1:8" s="3" customFormat="1" ht="39.950000000000003" customHeight="1" x14ac:dyDescent="0.25">
      <c r="A10" s="26" t="s">
        <v>14</v>
      </c>
      <c r="B10" s="26" t="s">
        <v>54</v>
      </c>
      <c r="C10" s="61" t="s">
        <v>31</v>
      </c>
      <c r="D10" s="62"/>
      <c r="E10" s="62"/>
      <c r="F10" s="62"/>
      <c r="G10" s="62"/>
      <c r="H10" s="63"/>
    </row>
    <row r="11" spans="1:8" s="3" customFormat="1" ht="30.75" customHeight="1" x14ac:dyDescent="0.25">
      <c r="A11" s="22" t="s">
        <v>13</v>
      </c>
      <c r="B11" s="23" t="s">
        <v>54</v>
      </c>
      <c r="C11" s="66" t="s">
        <v>18</v>
      </c>
      <c r="D11" s="67"/>
      <c r="E11" s="68" t="s">
        <v>32</v>
      </c>
      <c r="F11" s="68"/>
      <c r="G11" s="68"/>
      <c r="H11" s="68"/>
    </row>
    <row r="12" spans="1:8" s="3" customFormat="1" ht="30" customHeight="1" x14ac:dyDescent="0.25">
      <c r="A12" s="40" t="s">
        <v>17</v>
      </c>
      <c r="B12" s="41"/>
      <c r="C12" s="41"/>
      <c r="D12" s="41"/>
      <c r="E12" s="41"/>
      <c r="F12" s="41"/>
      <c r="G12" s="41"/>
      <c r="H12" s="42"/>
    </row>
    <row r="13" spans="1:8" s="13" customFormat="1" ht="30" customHeight="1" x14ac:dyDescent="0.2">
      <c r="A13" s="71" t="s">
        <v>48</v>
      </c>
      <c r="B13" s="72"/>
      <c r="C13" s="72"/>
      <c r="D13" s="72"/>
      <c r="E13" s="72"/>
      <c r="F13" s="73"/>
      <c r="G13" s="74" t="s">
        <v>11</v>
      </c>
      <c r="H13" s="75"/>
    </row>
    <row r="14" spans="1:8" s="13" customFormat="1" ht="34.5" customHeight="1" x14ac:dyDescent="0.2">
      <c r="A14" s="76" t="s">
        <v>33</v>
      </c>
      <c r="B14" s="77"/>
      <c r="C14" s="77"/>
      <c r="D14" s="77"/>
      <c r="E14" s="77"/>
      <c r="F14" s="77"/>
      <c r="G14" s="77"/>
      <c r="H14" s="78"/>
    </row>
    <row r="15" spans="1:8" s="13" customFormat="1" ht="51" x14ac:dyDescent="0.2">
      <c r="A15" s="81" t="s">
        <v>29</v>
      </c>
      <c r="B15" s="82" t="s">
        <v>0</v>
      </c>
      <c r="C15" s="81" t="s">
        <v>56</v>
      </c>
      <c r="D15" s="83" t="s">
        <v>1</v>
      </c>
      <c r="E15" s="81" t="s">
        <v>34</v>
      </c>
      <c r="F15" s="81" t="s">
        <v>35</v>
      </c>
      <c r="G15" s="81" t="s">
        <v>36</v>
      </c>
      <c r="H15" s="81" t="s">
        <v>37</v>
      </c>
    </row>
    <row r="16" spans="1:8" s="13" customFormat="1" ht="15.75" x14ac:dyDescent="0.2">
      <c r="A16" s="21" t="s">
        <v>3</v>
      </c>
      <c r="B16" s="21" t="s">
        <v>4</v>
      </c>
      <c r="C16" s="21" t="s">
        <v>5</v>
      </c>
      <c r="D16" s="32" t="s">
        <v>6</v>
      </c>
      <c r="E16" s="21" t="s">
        <v>7</v>
      </c>
      <c r="F16" s="21" t="s">
        <v>8</v>
      </c>
      <c r="G16" s="21" t="s">
        <v>9</v>
      </c>
      <c r="H16" s="21" t="s">
        <v>10</v>
      </c>
    </row>
    <row r="17" spans="1:8" s="13" customFormat="1" ht="15.75" x14ac:dyDescent="0.2">
      <c r="A17" s="14" t="s">
        <v>25</v>
      </c>
      <c r="B17" s="44" t="s">
        <v>38</v>
      </c>
      <c r="C17" s="45"/>
      <c r="D17" s="45"/>
      <c r="E17" s="45"/>
      <c r="F17" s="45"/>
      <c r="G17" s="45"/>
      <c r="H17" s="46"/>
    </row>
    <row r="18" spans="1:8" s="13" customFormat="1" ht="25.5" x14ac:dyDescent="0.2">
      <c r="A18" s="4" t="s">
        <v>39</v>
      </c>
      <c r="B18" s="15" t="s">
        <v>40</v>
      </c>
      <c r="C18" s="29">
        <v>66</v>
      </c>
      <c r="D18" s="5" t="s">
        <v>2</v>
      </c>
      <c r="E18" s="20"/>
      <c r="F18" s="6" t="str">
        <f>IF(E18="","",C18*E18)</f>
        <v/>
      </c>
      <c r="G18" s="28">
        <v>5</v>
      </c>
      <c r="H18" s="6" t="str">
        <f>IF(E18="","",F18*G18)</f>
        <v/>
      </c>
    </row>
    <row r="19" spans="1:8" s="13" customFormat="1" ht="25.5" x14ac:dyDescent="0.2">
      <c r="A19" s="4" t="s">
        <v>41</v>
      </c>
      <c r="B19" s="15" t="s">
        <v>42</v>
      </c>
      <c r="C19" s="29">
        <v>1859.25</v>
      </c>
      <c r="D19" s="5" t="s">
        <v>2</v>
      </c>
      <c r="E19" s="20"/>
      <c r="F19" s="6" t="str">
        <f t="shared" ref="F19" si="0">IF(E19="","",C19*E19)</f>
        <v/>
      </c>
      <c r="G19" s="28">
        <v>5</v>
      </c>
      <c r="H19" s="6" t="str">
        <f t="shared" ref="H19" si="1">IF(E19="","",F19*G19)</f>
        <v/>
      </c>
    </row>
    <row r="20" spans="1:8" s="13" customFormat="1" ht="25.5" x14ac:dyDescent="0.2">
      <c r="A20" s="4" t="s">
        <v>43</v>
      </c>
      <c r="B20" s="15" t="s">
        <v>44</v>
      </c>
      <c r="C20" s="29">
        <v>125</v>
      </c>
      <c r="D20" s="5" t="s">
        <v>2</v>
      </c>
      <c r="E20" s="20"/>
      <c r="F20" s="6" t="str">
        <f t="shared" ref="F20:F21" si="2">IF(E20="","",C20*E20)</f>
        <v/>
      </c>
      <c r="G20" s="28">
        <v>5</v>
      </c>
      <c r="H20" s="6" t="str">
        <f t="shared" ref="H20:H21" si="3">IF(E20="","",F20*G20)</f>
        <v/>
      </c>
    </row>
    <row r="21" spans="1:8" s="13" customFormat="1" ht="25.5" x14ac:dyDescent="0.2">
      <c r="A21" s="4" t="s">
        <v>45</v>
      </c>
      <c r="B21" s="15" t="s">
        <v>46</v>
      </c>
      <c r="C21" s="29">
        <v>3</v>
      </c>
      <c r="D21" s="5" t="s">
        <v>2</v>
      </c>
      <c r="E21" s="20"/>
      <c r="F21" s="6" t="str">
        <f t="shared" si="2"/>
        <v/>
      </c>
      <c r="G21" s="28">
        <v>5</v>
      </c>
      <c r="H21" s="6" t="str">
        <f t="shared" si="3"/>
        <v/>
      </c>
    </row>
    <row r="22" spans="1:8" s="31" customFormat="1" ht="15.75" x14ac:dyDescent="0.2">
      <c r="A22" s="79" t="str">
        <f>A13&amp;" - Teilsumme"</f>
        <v>Monatspauschale innerhalb der Winterdienstsaison - Teilsumme</v>
      </c>
      <c r="B22" s="80"/>
      <c r="C22" s="80"/>
      <c r="D22" s="80"/>
      <c r="E22" s="80"/>
      <c r="F22" s="7" t="str">
        <f>IF(SUM(F18:F21)=0,"",SUM(F18:F21))</f>
        <v/>
      </c>
      <c r="G22" s="30"/>
      <c r="H22" s="7" t="str">
        <f>IF(SUM(H18:H21)=0,"",SUM(H18:H21))</f>
        <v/>
      </c>
    </row>
    <row r="23" spans="1:8" s="13" customFormat="1" ht="30" customHeight="1" x14ac:dyDescent="0.2">
      <c r="A23" s="53" t="s">
        <v>28</v>
      </c>
      <c r="B23" s="54"/>
      <c r="C23" s="54"/>
      <c r="D23" s="54"/>
      <c r="E23" s="54"/>
      <c r="F23" s="55"/>
      <c r="G23" s="56" t="s">
        <v>53</v>
      </c>
      <c r="H23" s="57"/>
    </row>
    <row r="24" spans="1:8" s="13" customFormat="1" ht="30" customHeight="1" x14ac:dyDescent="0.2">
      <c r="A24" s="58" t="s">
        <v>47</v>
      </c>
      <c r="B24" s="59"/>
      <c r="C24" s="59"/>
      <c r="D24" s="59"/>
      <c r="E24" s="59"/>
      <c r="F24" s="59"/>
      <c r="G24" s="59"/>
      <c r="H24" s="60"/>
    </row>
    <row r="25" spans="1:8" s="13" customFormat="1" ht="51" x14ac:dyDescent="0.2">
      <c r="A25" s="81" t="s">
        <v>29</v>
      </c>
      <c r="B25" s="82" t="s">
        <v>0</v>
      </c>
      <c r="C25" s="81" t="s">
        <v>56</v>
      </c>
      <c r="D25" s="83" t="s">
        <v>1</v>
      </c>
      <c r="E25" s="81" t="s">
        <v>49</v>
      </c>
      <c r="F25" s="81" t="s">
        <v>57</v>
      </c>
      <c r="G25" s="81" t="s">
        <v>22</v>
      </c>
      <c r="H25" s="81" t="s">
        <v>51</v>
      </c>
    </row>
    <row r="26" spans="1:8" s="13" customFormat="1" ht="15.75" x14ac:dyDescent="0.2">
      <c r="A26" s="21" t="s">
        <v>3</v>
      </c>
      <c r="B26" s="21" t="s">
        <v>4</v>
      </c>
      <c r="C26" s="21" t="s">
        <v>5</v>
      </c>
      <c r="D26" s="32" t="s">
        <v>6</v>
      </c>
      <c r="E26" s="21" t="s">
        <v>7</v>
      </c>
      <c r="F26" s="21" t="s">
        <v>8</v>
      </c>
      <c r="G26" s="21" t="s">
        <v>9</v>
      </c>
      <c r="H26" s="21" t="s">
        <v>10</v>
      </c>
    </row>
    <row r="27" spans="1:8" s="13" customFormat="1" ht="15.75" customHeight="1" x14ac:dyDescent="0.2">
      <c r="A27" s="50" t="s">
        <v>12</v>
      </c>
      <c r="B27" s="51"/>
      <c r="C27" s="51"/>
      <c r="D27" s="51"/>
      <c r="E27" s="51"/>
      <c r="F27" s="51"/>
      <c r="G27" s="51"/>
      <c r="H27" s="52"/>
    </row>
    <row r="28" spans="1:8" s="13" customFormat="1" ht="15.75" x14ac:dyDescent="0.2">
      <c r="A28" s="14" t="s">
        <v>25</v>
      </c>
      <c r="B28" s="44" t="s">
        <v>38</v>
      </c>
      <c r="C28" s="45"/>
      <c r="D28" s="45"/>
      <c r="E28" s="45"/>
      <c r="F28" s="45"/>
      <c r="G28" s="45"/>
      <c r="H28" s="46"/>
    </row>
    <row r="29" spans="1:8" s="13" customFormat="1" ht="25.5" x14ac:dyDescent="0.2">
      <c r="A29" s="4" t="s">
        <v>39</v>
      </c>
      <c r="B29" s="15" t="s">
        <v>40</v>
      </c>
      <c r="C29" s="29">
        <v>66</v>
      </c>
      <c r="D29" s="5" t="s">
        <v>2</v>
      </c>
      <c r="E29" s="20"/>
      <c r="F29" s="6" t="str">
        <f>IF(E29="","",C29*E29)</f>
        <v/>
      </c>
      <c r="G29" s="8">
        <v>1</v>
      </c>
      <c r="H29" s="6" t="str">
        <f>IF(E29="","",F29*G29)</f>
        <v/>
      </c>
    </row>
    <row r="30" spans="1:8" s="13" customFormat="1" ht="25.5" x14ac:dyDescent="0.2">
      <c r="A30" s="4" t="s">
        <v>41</v>
      </c>
      <c r="B30" s="15" t="s">
        <v>42</v>
      </c>
      <c r="C30" s="29">
        <v>1859.25</v>
      </c>
      <c r="D30" s="5" t="s">
        <v>2</v>
      </c>
      <c r="E30" s="20"/>
      <c r="F30" s="6" t="str">
        <f t="shared" ref="F30" si="4">IF(E30="","",C30*E30)</f>
        <v/>
      </c>
      <c r="G30" s="8">
        <v>1</v>
      </c>
      <c r="H30" s="6" t="str">
        <f t="shared" ref="H30" si="5">IF(E30="","",F30*G30)</f>
        <v/>
      </c>
    </row>
    <row r="31" spans="1:8" s="13" customFormat="1" ht="25.5" x14ac:dyDescent="0.2">
      <c r="A31" s="4" t="s">
        <v>43</v>
      </c>
      <c r="B31" s="15" t="s">
        <v>44</v>
      </c>
      <c r="C31" s="29">
        <v>125</v>
      </c>
      <c r="D31" s="5" t="s">
        <v>2</v>
      </c>
      <c r="E31" s="20"/>
      <c r="F31" s="6" t="str">
        <f t="shared" ref="F31:F32" si="6">IF(E31="","",C31*E31)</f>
        <v/>
      </c>
      <c r="G31" s="8">
        <v>1</v>
      </c>
      <c r="H31" s="6" t="str">
        <f t="shared" ref="H31:H32" si="7">IF(E31="","",F31*G31)</f>
        <v/>
      </c>
    </row>
    <row r="32" spans="1:8" s="13" customFormat="1" ht="25.5" x14ac:dyDescent="0.2">
      <c r="A32" s="4" t="s">
        <v>45</v>
      </c>
      <c r="B32" s="15" t="s">
        <v>46</v>
      </c>
      <c r="C32" s="29">
        <v>3</v>
      </c>
      <c r="D32" s="5" t="s">
        <v>2</v>
      </c>
      <c r="E32" s="20"/>
      <c r="F32" s="6" t="str">
        <f t="shared" si="6"/>
        <v/>
      </c>
      <c r="G32" s="8">
        <v>1</v>
      </c>
      <c r="H32" s="6" t="str">
        <f t="shared" si="7"/>
        <v/>
      </c>
    </row>
    <row r="33" spans="1:8" s="13" customFormat="1" ht="15.75" x14ac:dyDescent="0.2">
      <c r="A33" s="50" t="s">
        <v>21</v>
      </c>
      <c r="B33" s="51" t="s">
        <v>21</v>
      </c>
      <c r="C33" s="51"/>
      <c r="D33" s="51"/>
      <c r="E33" s="51"/>
      <c r="F33" s="51"/>
      <c r="G33" s="51"/>
      <c r="H33" s="52"/>
    </row>
    <row r="34" spans="1:8" s="13" customFormat="1" ht="15.75" x14ac:dyDescent="0.2">
      <c r="A34" s="14" t="s">
        <v>25</v>
      </c>
      <c r="B34" s="44" t="s">
        <v>38</v>
      </c>
      <c r="C34" s="45"/>
      <c r="D34" s="45"/>
      <c r="E34" s="45"/>
      <c r="F34" s="45"/>
      <c r="G34" s="45"/>
      <c r="H34" s="46"/>
    </row>
    <row r="35" spans="1:8" s="13" customFormat="1" ht="25.5" x14ac:dyDescent="0.2">
      <c r="A35" s="4" t="s">
        <v>39</v>
      </c>
      <c r="B35" s="15" t="s">
        <v>40</v>
      </c>
      <c r="C35" s="29">
        <v>66</v>
      </c>
      <c r="D35" s="5" t="s">
        <v>2</v>
      </c>
      <c r="E35" s="20"/>
      <c r="F35" s="6" t="str">
        <f>IF(E35="","",C35*E35)</f>
        <v/>
      </c>
      <c r="G35" s="8">
        <v>1</v>
      </c>
      <c r="H35" s="6" t="str">
        <f>IF(E35="","",F35*G35)</f>
        <v/>
      </c>
    </row>
    <row r="36" spans="1:8" s="13" customFormat="1" ht="25.5" x14ac:dyDescent="0.2">
      <c r="A36" s="4" t="s">
        <v>41</v>
      </c>
      <c r="B36" s="15" t="s">
        <v>42</v>
      </c>
      <c r="C36" s="29">
        <v>1859.25</v>
      </c>
      <c r="D36" s="5" t="s">
        <v>2</v>
      </c>
      <c r="E36" s="20"/>
      <c r="F36" s="6" t="str">
        <f t="shared" ref="F36:F38" si="8">IF(E36="","",C36*E36)</f>
        <v/>
      </c>
      <c r="G36" s="8">
        <v>1</v>
      </c>
      <c r="H36" s="6" t="str">
        <f t="shared" ref="H36:H38" si="9">IF(E36="","",F36*G36)</f>
        <v/>
      </c>
    </row>
    <row r="37" spans="1:8" s="13" customFormat="1" ht="25.5" x14ac:dyDescent="0.2">
      <c r="A37" s="4" t="s">
        <v>43</v>
      </c>
      <c r="B37" s="15" t="s">
        <v>44</v>
      </c>
      <c r="C37" s="29">
        <v>125</v>
      </c>
      <c r="D37" s="5" t="s">
        <v>2</v>
      </c>
      <c r="E37" s="20"/>
      <c r="F37" s="6" t="str">
        <f t="shared" si="8"/>
        <v/>
      </c>
      <c r="G37" s="8">
        <v>1</v>
      </c>
      <c r="H37" s="6" t="str">
        <f t="shared" si="9"/>
        <v/>
      </c>
    </row>
    <row r="38" spans="1:8" s="13" customFormat="1" ht="25.5" x14ac:dyDescent="0.2">
      <c r="A38" s="4" t="s">
        <v>45</v>
      </c>
      <c r="B38" s="15" t="s">
        <v>46</v>
      </c>
      <c r="C38" s="29">
        <v>3</v>
      </c>
      <c r="D38" s="5" t="s">
        <v>2</v>
      </c>
      <c r="E38" s="20"/>
      <c r="F38" s="6" t="str">
        <f t="shared" si="8"/>
        <v/>
      </c>
      <c r="G38" s="8">
        <v>1</v>
      </c>
      <c r="H38" s="6" t="str">
        <f t="shared" si="9"/>
        <v/>
      </c>
    </row>
    <row r="39" spans="1:8" s="13" customFormat="1" ht="15.75" x14ac:dyDescent="0.2">
      <c r="A39" s="47" t="str">
        <f>A23&amp;" - Teilsumme "</f>
        <v xml:space="preserve">Einsatzpauschalen außerhalb der Winterdienstsaison  - Teilsumme </v>
      </c>
      <c r="B39" s="48"/>
      <c r="C39" s="48"/>
      <c r="D39" s="48"/>
      <c r="E39" s="48"/>
      <c r="F39" s="48"/>
      <c r="G39" s="49"/>
      <c r="H39" s="7" t="str">
        <f>IF(SUM(H28:H38)=0,"",SUM(H28:H38))</f>
        <v/>
      </c>
    </row>
    <row r="40" spans="1:8" s="13" customFormat="1" ht="15.75" customHeight="1" x14ac:dyDescent="0.2">
      <c r="A40" s="33" t="str">
        <f>A12&amp;" - Zwischensumme"</f>
        <v>Grundleistungen - Zwischensumme</v>
      </c>
      <c r="B40" s="34"/>
      <c r="C40" s="34"/>
      <c r="D40" s="34"/>
      <c r="E40" s="34"/>
      <c r="F40" s="34"/>
      <c r="G40" s="35"/>
      <c r="H40" s="25" t="str">
        <f>IFERROR(H22+H39,"")</f>
        <v/>
      </c>
    </row>
    <row r="41" spans="1:8" s="3" customFormat="1" ht="30" customHeight="1" x14ac:dyDescent="0.25">
      <c r="A41" s="40" t="s">
        <v>15</v>
      </c>
      <c r="B41" s="41"/>
      <c r="C41" s="41"/>
      <c r="D41" s="41"/>
      <c r="E41" s="41"/>
      <c r="F41" s="41"/>
      <c r="G41" s="41"/>
      <c r="H41" s="42"/>
    </row>
    <row r="42" spans="1:8" s="13" customFormat="1" ht="38.25" x14ac:dyDescent="0.2">
      <c r="A42" s="81" t="s">
        <v>29</v>
      </c>
      <c r="B42" s="82" t="s">
        <v>0</v>
      </c>
      <c r="C42" s="81" t="s">
        <v>56</v>
      </c>
      <c r="D42" s="83" t="s">
        <v>1</v>
      </c>
      <c r="E42" s="81" t="s">
        <v>49</v>
      </c>
      <c r="F42" s="81" t="s">
        <v>50</v>
      </c>
      <c r="G42" s="81" t="s">
        <v>22</v>
      </c>
      <c r="H42" s="81" t="s">
        <v>23</v>
      </c>
    </row>
    <row r="43" spans="1:8" s="13" customFormat="1" ht="15.75" x14ac:dyDescent="0.2">
      <c r="A43" s="21" t="s">
        <v>3</v>
      </c>
      <c r="B43" s="21" t="s">
        <v>4</v>
      </c>
      <c r="C43" s="21" t="s">
        <v>5</v>
      </c>
      <c r="D43" s="32" t="s">
        <v>6</v>
      </c>
      <c r="E43" s="21" t="s">
        <v>7</v>
      </c>
      <c r="F43" s="21" t="s">
        <v>8</v>
      </c>
      <c r="G43" s="21" t="s">
        <v>9</v>
      </c>
      <c r="H43" s="21" t="s">
        <v>10</v>
      </c>
    </row>
    <row r="44" spans="1:8" s="13" customFormat="1" ht="15.75" x14ac:dyDescent="0.2">
      <c r="A44" s="24" t="s">
        <v>26</v>
      </c>
      <c r="B44" s="43" t="s">
        <v>24</v>
      </c>
      <c r="C44" s="43"/>
      <c r="D44" s="43"/>
      <c r="E44" s="43"/>
      <c r="F44" s="43"/>
      <c r="G44" s="43"/>
      <c r="H44" s="43"/>
    </row>
    <row r="45" spans="1:8" s="13" customFormat="1" ht="15.75" x14ac:dyDescent="0.2">
      <c r="A45" s="16" t="s">
        <v>26</v>
      </c>
      <c r="B45" s="17" t="s">
        <v>52</v>
      </c>
      <c r="C45" s="18">
        <f>C18+C21</f>
        <v>69</v>
      </c>
      <c r="D45" s="19" t="s">
        <v>2</v>
      </c>
      <c r="E45" s="20"/>
      <c r="F45" s="6" t="str">
        <f>IF(E45="","",C45*E45)</f>
        <v/>
      </c>
      <c r="G45" s="8">
        <v>1</v>
      </c>
      <c r="H45" s="6" t="str">
        <f t="shared" ref="H45" si="10">IF(E45="","",F45*G45)</f>
        <v/>
      </c>
    </row>
    <row r="46" spans="1:8" s="13" customFormat="1" ht="15.75" x14ac:dyDescent="0.2">
      <c r="A46" s="16" t="s">
        <v>26</v>
      </c>
      <c r="B46" s="17" t="s">
        <v>27</v>
      </c>
      <c r="C46" s="18">
        <f>C19+C20</f>
        <v>1984</v>
      </c>
      <c r="D46" s="19" t="s">
        <v>2</v>
      </c>
      <c r="E46" s="20"/>
      <c r="F46" s="6" t="str">
        <f>IF(E46="","",C46*E46)</f>
        <v/>
      </c>
      <c r="G46" s="8">
        <v>1</v>
      </c>
      <c r="H46" s="6" t="str">
        <f t="shared" ref="H46" si="11">IF(E46="","",F46*G46)</f>
        <v/>
      </c>
    </row>
    <row r="47" spans="1:8" s="13" customFormat="1" ht="15.75" customHeight="1" x14ac:dyDescent="0.2">
      <c r="A47" s="33" t="str">
        <f>A41&amp;" - Zwischensumme"</f>
        <v>Bedarfsleistungen - Zwischensumme</v>
      </c>
      <c r="B47" s="34"/>
      <c r="C47" s="34"/>
      <c r="D47" s="34"/>
      <c r="E47" s="34"/>
      <c r="F47" s="34"/>
      <c r="G47" s="35"/>
      <c r="H47" s="25" t="str">
        <f>IFERROR(H45+H46,"")</f>
        <v/>
      </c>
    </row>
    <row r="48" spans="1:8" s="13" customFormat="1" ht="24.95" customHeight="1" x14ac:dyDescent="0.2">
      <c r="A48" s="36" t="str">
        <f>A11&amp;" "&amp;B11&amp;" "&amp;C11&amp;" Grund- + Bedarfsleistungen - Gesamtsumme / Wertungssumme"</f>
        <v>1.1 WE 104702 WINTERDIENST Grund- + Bedarfsleistungen - Gesamtsumme / Wertungssumme</v>
      </c>
      <c r="B48" s="37"/>
      <c r="C48" s="37"/>
      <c r="D48" s="37"/>
      <c r="E48" s="37"/>
      <c r="F48" s="37"/>
      <c r="G48" s="38"/>
      <c r="H48" s="27" t="str">
        <f>IFERROR(H40+H47,"")</f>
        <v/>
      </c>
    </row>
    <row r="49" spans="1:8" s="13" customFormat="1" ht="43.5" customHeight="1" x14ac:dyDescent="0.2">
      <c r="A49" s="39" t="s">
        <v>16</v>
      </c>
      <c r="B49" s="39"/>
      <c r="C49" s="39"/>
      <c r="D49" s="39"/>
      <c r="E49" s="39"/>
      <c r="F49" s="39"/>
      <c r="G49" s="39"/>
      <c r="H49" s="39"/>
    </row>
    <row r="50" spans="1:8" s="9" customFormat="1" x14ac:dyDescent="0.25">
      <c r="E50" s="10"/>
    </row>
    <row r="51" spans="1:8" s="9" customFormat="1" x14ac:dyDescent="0.25">
      <c r="E51" s="10"/>
    </row>
    <row r="52" spans="1:8" s="9" customFormat="1" x14ac:dyDescent="0.25">
      <c r="E52" s="10"/>
    </row>
  </sheetData>
  <sheetProtection algorithmName="SHA-512" hashValue="CNPbAXJmLHcKocsu+YPxDed9sjduezRtUliwWQZk3e0H8BUdziYFfRet35Yb/JNtWiul22x/MreKSzwzpk3UBw==" saltValue="kmKRDWFdRGPFzp+NNyiykg==" spinCount="100000" sheet="1" objects="1" scenarios="1" selectLockedCells="1"/>
  <mergeCells count="27">
    <mergeCell ref="C10:H10"/>
    <mergeCell ref="A3:H3"/>
    <mergeCell ref="A4:H4"/>
    <mergeCell ref="A12:H12"/>
    <mergeCell ref="A27:H27"/>
    <mergeCell ref="C11:D11"/>
    <mergeCell ref="E11:H11"/>
    <mergeCell ref="A8:H8"/>
    <mergeCell ref="A6:H6"/>
    <mergeCell ref="A13:F13"/>
    <mergeCell ref="G13:H13"/>
    <mergeCell ref="A14:H14"/>
    <mergeCell ref="A22:E22"/>
    <mergeCell ref="B34:H34"/>
    <mergeCell ref="A39:G39"/>
    <mergeCell ref="A33:H33"/>
    <mergeCell ref="B28:H28"/>
    <mergeCell ref="B17:H17"/>
    <mergeCell ref="A23:F23"/>
    <mergeCell ref="G23:H23"/>
    <mergeCell ref="A24:H24"/>
    <mergeCell ref="A47:G47"/>
    <mergeCell ref="A48:G48"/>
    <mergeCell ref="A49:H49"/>
    <mergeCell ref="A40:G40"/>
    <mergeCell ref="A41:H41"/>
    <mergeCell ref="B44:H44"/>
  </mergeCells>
  <dataValidations count="4">
    <dataValidation type="list" allowBlank="1" showInputMessage="1" showErrorMessage="1" sqref="G39" xr:uid="{00000000-0002-0000-0000-000000000000}">
      <formula1>"5,7"</formula1>
    </dataValidation>
    <dataValidation type="list" allowBlank="1" showInputMessage="1" showErrorMessage="1" sqref="D45:D46" xr:uid="{00000000-0002-0000-0000-000001000000}">
      <formula1>"m²,lfm.,Stk.,Pauschal"</formula1>
    </dataValidation>
    <dataValidation type="list" allowBlank="1" showInputMessage="1" showErrorMessage="1" sqref="G23:H23" xr:uid="{00000000-0002-0000-0000-000002000000}">
      <formula1>"01.04. - 31.10., 01.05. - 30.09."</formula1>
    </dataValidation>
    <dataValidation type="list" allowBlank="1" showInputMessage="1" showErrorMessage="1" sqref="F23 G13" xr:uid="{00000000-0002-0000-0000-000003000000}">
      <formula1>"01.11. - 31.03.,01.10. - 30.04."</formula1>
    </dataValidation>
  </dataValidations>
  <pageMargins left="0.78740157480314965" right="0.47244094488188981" top="0.19685039370078741" bottom="0.59055118110236227" header="0" footer="0.19685039370078741"/>
  <pageSetup paperSize="9" scale="67" orientation="portrait" r:id="rId1"/>
  <headerFooter>
    <oddFooter>&amp;CSeite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246-25 Los 4</vt:lpstr>
      <vt:lpstr>'VOEK 246-25 Los 4'!Druckbereich</vt:lpstr>
      <vt:lpstr>'VOEK 246-25 Los 4'!Drucktitel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Mittag, Wenke</cp:lastModifiedBy>
  <cp:lastPrinted>2025-08-29T07:45:55Z</cp:lastPrinted>
  <dcterms:created xsi:type="dcterms:W3CDTF">2021-01-19T08:45:11Z</dcterms:created>
  <dcterms:modified xsi:type="dcterms:W3CDTF">2026-02-10T09:00:51Z</dcterms:modified>
</cp:coreProperties>
</file>