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B:\VOEK\Abt4\43_IGM_Außenbereich\1_Verf\4305_WM\2_V2\1_Eingereicht\WM_30_25_WS__246_25\2_VU\5_VU_VOEK2\4\"/>
    </mc:Choice>
  </mc:AlternateContent>
  <xr:revisionPtr revIDLastSave="0" documentId="13_ncr:1_{F33BF2B8-D038-418A-9DF6-9C86FFB2AE21}" xr6:coauthVersionLast="47" xr6:coauthVersionMax="47" xr10:uidLastSave="{00000000-0000-0000-0000-000000000000}"/>
  <bookViews>
    <workbookView xWindow="-120" yWindow="-120" windowWidth="29040" windowHeight="15480" tabRatio="656" xr2:uid="{00000000-000D-0000-FFFF-FFFF00000000}"/>
  </bookViews>
  <sheets>
    <sheet name="VOEK 246-25 Los 3" sheetId="10" r:id="rId1"/>
  </sheets>
  <definedNames>
    <definedName name="_xlnm.Print_Area" localSheetId="0">'VOEK 246-25 Los 3'!$A$1:$H$152</definedName>
    <definedName name="_xlnm.Print_Titles" localSheetId="0">'VOEK 246-25 Los 3'!$4:$5</definedName>
  </definedNames>
  <calcPr calcId="191029" fullPrecision="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151" i="10" l="1"/>
  <c r="D150" i="10"/>
  <c r="A146" i="10"/>
  <c r="A151" i="10" s="1"/>
  <c r="A145" i="10"/>
  <c r="A144" i="10"/>
  <c r="F139" i="10"/>
  <c r="A125" i="10"/>
  <c r="A106" i="10"/>
  <c r="H105" i="10"/>
  <c r="H106" i="10" s="1"/>
  <c r="B100" i="10"/>
  <c r="A97" i="10"/>
  <c r="A96" i="10"/>
  <c r="A88" i="10"/>
  <c r="B81" i="10"/>
  <c r="A28" i="10"/>
  <c r="A76" i="10"/>
  <c r="A27" i="10"/>
  <c r="A18" i="10"/>
  <c r="F132" i="10" l="1"/>
  <c r="H132" i="10" s="1"/>
  <c r="H139" i="10"/>
  <c r="F120" i="10"/>
  <c r="H120" i="10" s="1"/>
  <c r="F113" i="10"/>
  <c r="H113" i="10" s="1"/>
  <c r="F70" i="10"/>
  <c r="H70" i="10" s="1"/>
  <c r="F63" i="10"/>
  <c r="F51" i="10"/>
  <c r="H51" i="10" s="1"/>
  <c r="F143" i="10" l="1"/>
  <c r="H143" i="10" s="1"/>
  <c r="F136" i="10"/>
  <c r="H136" i="10" s="1"/>
  <c r="F124" i="10"/>
  <c r="H124" i="10" s="1"/>
  <c r="F123" i="10"/>
  <c r="H123" i="10" s="1"/>
  <c r="F142" i="10"/>
  <c r="H142" i="10" s="1"/>
  <c r="F134" i="10"/>
  <c r="H134" i="10" s="1"/>
  <c r="F122" i="10"/>
  <c r="H122" i="10" s="1"/>
  <c r="F116" i="10"/>
  <c r="H116" i="10" s="1"/>
  <c r="F115" i="10"/>
  <c r="H115" i="10" s="1"/>
  <c r="F93" i="10"/>
  <c r="H93" i="10" s="1"/>
  <c r="F87" i="10"/>
  <c r="H87" i="10" s="1"/>
  <c r="H88" i="10" s="1"/>
  <c r="F92" i="10"/>
  <c r="H92" i="10" s="1"/>
  <c r="F94" i="10"/>
  <c r="H94" i="10" s="1"/>
  <c r="F91" i="10"/>
  <c r="H91" i="10" s="1"/>
  <c r="F74" i="10"/>
  <c r="H74" i="10" s="1"/>
  <c r="F67" i="10"/>
  <c r="H67" i="10" s="1"/>
  <c r="F65" i="10"/>
  <c r="H65" i="10" s="1"/>
  <c r="H63" i="10"/>
  <c r="F55" i="10"/>
  <c r="H55" i="10" s="1"/>
  <c r="F54" i="10"/>
  <c r="H54" i="10" s="1"/>
  <c r="F53" i="10"/>
  <c r="H53" i="10" s="1"/>
  <c r="F17" i="10"/>
  <c r="H17" i="10" s="1"/>
  <c r="H18" i="10" s="1"/>
  <c r="F26" i="10"/>
  <c r="H26" i="10" s="1"/>
  <c r="H36" i="10"/>
  <c r="H37" i="10" s="1"/>
  <c r="F135" i="10" l="1"/>
  <c r="H135" i="10" s="1"/>
  <c r="F141" i="10"/>
  <c r="H141" i="10"/>
  <c r="F117" i="10"/>
  <c r="H117" i="10" s="1"/>
  <c r="H125" i="10" s="1"/>
  <c r="F95" i="10"/>
  <c r="H95" i="10" s="1"/>
  <c r="H96" i="10" s="1"/>
  <c r="H97" i="10" s="1"/>
  <c r="F72" i="10"/>
  <c r="H72" i="10" s="1"/>
  <c r="F73" i="10"/>
  <c r="H73" i="10" s="1"/>
  <c r="F66" i="10"/>
  <c r="H66" i="10" s="1"/>
  <c r="H75" i="10" s="1"/>
  <c r="H144" i="10" l="1"/>
  <c r="A77" i="10"/>
  <c r="A150" i="10" s="1"/>
  <c r="H145" i="10" l="1"/>
  <c r="H146" i="10" s="1"/>
  <c r="H151" i="10" s="1"/>
  <c r="F22" i="10" l="1"/>
  <c r="H22" i="10" s="1"/>
  <c r="F24" i="10" l="1"/>
  <c r="H24" i="10" s="1"/>
  <c r="F23" i="10"/>
  <c r="H23" i="10" s="1"/>
  <c r="F25" i="10"/>
  <c r="H25" i="10" s="1"/>
  <c r="F21" i="10"/>
  <c r="H21" i="10" s="1"/>
  <c r="H27" i="10" l="1"/>
  <c r="H28" i="10" s="1"/>
  <c r="F48" i="10" l="1"/>
  <c r="H48" i="10" s="1"/>
  <c r="F44" i="10" l="1"/>
  <c r="H44" i="10" s="1"/>
  <c r="F46" i="10"/>
  <c r="H46" i="10" s="1"/>
  <c r="F47" i="10"/>
  <c r="H47" i="10" s="1"/>
  <c r="A152" i="10"/>
  <c r="A75" i="10"/>
  <c r="A56" i="10"/>
  <c r="A37" i="10"/>
  <c r="B31" i="10"/>
  <c r="B11" i="10"/>
  <c r="H56" i="10" l="1"/>
  <c r="H76" i="10" s="1"/>
  <c r="H77" i="10" s="1"/>
  <c r="H150" i="10" l="1"/>
  <c r="G152" i="10" l="1"/>
</calcChain>
</file>

<file path=xl/sharedStrings.xml><?xml version="1.0" encoding="utf-8"?>
<sst xmlns="http://schemas.openxmlformats.org/spreadsheetml/2006/main" count="360" uniqueCount="104">
  <si>
    <t>Leistungstext (kurz)</t>
  </si>
  <si>
    <t>Einheit</t>
  </si>
  <si>
    <t>m²</t>
  </si>
  <si>
    <t>a</t>
  </si>
  <si>
    <t>b</t>
  </si>
  <si>
    <t>c</t>
  </si>
  <si>
    <t>d</t>
  </si>
  <si>
    <t>e</t>
  </si>
  <si>
    <t>f = c * e</t>
  </si>
  <si>
    <t>g</t>
  </si>
  <si>
    <t>h = f * g</t>
  </si>
  <si>
    <t>01.11. - 31.03.</t>
  </si>
  <si>
    <t>Räumen und Streuen</t>
  </si>
  <si>
    <t>1.1</t>
  </si>
  <si>
    <t>Nicht öffentliche Flächen</t>
  </si>
  <si>
    <t>* Rein zu Wertungszwecken wird bei diesen Positionen von der oben genannten Anzahl an Einsätzen und Menge pro Jahr ausgegangen. Die Angaben dienen lediglich der Preiskalkulation der Auftragnehmerin und können sowohl nach oben als auch nach unter variieren. Auf die Beauftragung und Vergütung dieser Positionen besteht kein Anspruch; die Abrechnung erfolgt nach den tatsächlich abgenommenen Leistungen auf Nachweis.</t>
  </si>
  <si>
    <t>Grundleistungen</t>
  </si>
  <si>
    <t>WINTERDIENST</t>
  </si>
  <si>
    <t>Teil B - Anlage B-02</t>
  </si>
  <si>
    <r>
      <rPr>
        <b/>
        <sz val="12"/>
        <rFont val="Calibri"/>
        <family val="2"/>
        <scheme val="minor"/>
      </rPr>
      <t xml:space="preserve">Vom Bieter sind alle Felder dieser Farbe zwingend auszufüllen. </t>
    </r>
    <r>
      <rPr>
        <sz val="10"/>
        <rFont val="Calibri"/>
        <family val="2"/>
        <scheme val="minor"/>
      </rPr>
      <t xml:space="preserve">
</t>
    </r>
    <r>
      <rPr>
        <i/>
        <sz val="10"/>
        <rFont val="Arial"/>
        <family val="2"/>
      </rPr>
      <t/>
    </r>
  </si>
  <si>
    <t>Bereitstellungs- / Einsatzpauschale</t>
  </si>
  <si>
    <r>
      <t>Bereitstellungspauschale</t>
    </r>
    <r>
      <rPr>
        <b/>
        <u/>
        <sz val="11"/>
        <color theme="1"/>
        <rFont val="Arial"/>
        <family val="2"/>
      </rPr>
      <t/>
    </r>
  </si>
  <si>
    <t>Pauschale 
in € / Saison
(netto)</t>
  </si>
  <si>
    <t>e = c * d</t>
  </si>
  <si>
    <t xml:space="preserve">Bereitstellungs- / Vorhaltepauschale: Bereitstellung, Vorhaltung und alle Leistungen der LB, die nicht in den Folgepositionen bepreist werden, wie z.B. Durchführung von Kontrollfahrten, Überwachung der Wettersituation, Protokollierung, Streugutbereitstellung / -wiederaufnahme und -entsorgung etc. </t>
  </si>
  <si>
    <t>Muss an einem Tag auf Grund der Witterungsverhältnisse mehrfach gestreut und / oder geräumt werden, kann die Einsatzpauschale mehrfach abgerechnet werden.</t>
  </si>
  <si>
    <t>Streuen</t>
  </si>
  <si>
    <t>kalk. Anzahl Einsätze
/ p. a.</t>
  </si>
  <si>
    <t>1.1.2</t>
  </si>
  <si>
    <r>
      <t xml:space="preserve">Einsatzpauschalen </t>
    </r>
    <r>
      <rPr>
        <b/>
        <u/>
        <sz val="11"/>
        <color theme="1"/>
        <rFont val="Calibri"/>
        <family val="2"/>
        <scheme val="minor"/>
      </rPr>
      <t>innerhalb</t>
    </r>
    <r>
      <rPr>
        <b/>
        <sz val="11"/>
        <color theme="1"/>
        <rFont val="Calibri"/>
        <family val="2"/>
        <scheme val="minor"/>
      </rPr>
      <t xml:space="preserve"> der Winterdienstsaison </t>
    </r>
  </si>
  <si>
    <r>
      <t xml:space="preserve">Einsatzpauschalen </t>
    </r>
    <r>
      <rPr>
        <b/>
        <u/>
        <sz val="11"/>
        <color theme="1"/>
        <rFont val="Calibri"/>
        <family val="2"/>
        <scheme val="minor"/>
      </rPr>
      <t>außerhalb</t>
    </r>
    <r>
      <rPr>
        <b/>
        <sz val="11"/>
        <color theme="1"/>
        <rFont val="Calibri"/>
        <family val="2"/>
        <scheme val="minor"/>
      </rPr>
      <t xml:space="preserve"> der Winterdienstsaison </t>
    </r>
  </si>
  <si>
    <t xml:space="preserve">Position
Leistungs-beschreib. </t>
  </si>
  <si>
    <t>Pauschale in €
/ Monat
(netto)</t>
  </si>
  <si>
    <t>Anzahl Monate
/ Saison</t>
  </si>
  <si>
    <t>GRAUFLÄCHENREINIGUNG</t>
  </si>
  <si>
    <t>1.1.3</t>
  </si>
  <si>
    <t>Grauflächenreinigung nicht öffentliche Flächen</t>
  </si>
  <si>
    <t>2.1</t>
  </si>
  <si>
    <t>Öffentliche Flächen</t>
  </si>
  <si>
    <t>2.</t>
  </si>
  <si>
    <t>ZUSAMMENFASSUNG</t>
  </si>
  <si>
    <t>1.</t>
  </si>
  <si>
    <t>2.2</t>
  </si>
  <si>
    <t>2.2.3</t>
  </si>
  <si>
    <t>01.04. - 31.10.</t>
  </si>
  <si>
    <t>1.1.3.20</t>
  </si>
  <si>
    <t>2.1.2</t>
  </si>
  <si>
    <t>2.1.2.10</t>
  </si>
  <si>
    <t>** Die Grauflächenreinigung soll ausschließlich durchgeführt werden, wenn kein Winterdienst erforderlich ist. Während der Winterdienstsaison (1. November – 31.März) hat der Winterdienst Vorrang und die Grauflächenreinigung muss bei Bedarf ausgesetzt werden. Die Vergütung für die Grauflächenreinigung erfolgt nur, wenn tatsächlich ein Einsatz erforderlich ist und durchgeführt wird.</t>
  </si>
  <si>
    <t>2.2.2</t>
  </si>
  <si>
    <t>Maschinell - Wegeflächen befestigt (Pflaster)</t>
  </si>
  <si>
    <t>VOEK 246-25, Los 3</t>
  </si>
  <si>
    <t>Wohnliegenschaft - Erich-Weinert-Straße 6-22 (ger.) in 02625 Bautzen</t>
  </si>
  <si>
    <t>Wohnliegenschaft Roesgerstraße 2-8 in 02625 Bautzen</t>
  </si>
  <si>
    <t>WE 105326</t>
  </si>
  <si>
    <t>Grauflächenreinigung öffentliche Flächen</t>
  </si>
  <si>
    <t>Reinigung der öffentlichen Flächen inkl. Wildwuchs- und Laubentfernung sowie Entsorgung</t>
  </si>
  <si>
    <t>1.1.2.10</t>
  </si>
  <si>
    <t>1.1.2.10a</t>
  </si>
  <si>
    <t>Wegeflächen befestigt (Pflaster)</t>
  </si>
  <si>
    <t>1.1.3.10</t>
  </si>
  <si>
    <t>1.1.3.10a</t>
  </si>
  <si>
    <t>1.1.3.10b</t>
  </si>
  <si>
    <t>1.1.3.10c</t>
  </si>
  <si>
    <t>Hauszugangsflächen befestigt (Platten)</t>
  </si>
  <si>
    <t>Sonderflächen (Müllplatz) befestigt (Platten)</t>
  </si>
  <si>
    <t>Reinigung - Spritzschutz- / Traufstreifen inkl. Entsorgung</t>
  </si>
  <si>
    <t>1.1.3.30</t>
  </si>
  <si>
    <t>Reinigung - Schotterfläche inkl. Entsorgung</t>
  </si>
  <si>
    <t>1.1.3.40</t>
  </si>
  <si>
    <t>Reinigung - Entwässerungseinrichtungen (Regenwassereinläufe)</t>
  </si>
  <si>
    <t>Stk</t>
  </si>
  <si>
    <t>1.2</t>
  </si>
  <si>
    <t>1.2.2</t>
  </si>
  <si>
    <t>1.2.2.10a</t>
  </si>
  <si>
    <t>1.2.3</t>
  </si>
  <si>
    <t>1.2.3.10a</t>
  </si>
  <si>
    <t>Maschinell – Wegeflächen befestigt (Pflaster)</t>
  </si>
  <si>
    <t>1.2.3.10b</t>
  </si>
  <si>
    <t>1.2.3.10c</t>
  </si>
  <si>
    <t>Händisch – Hauszugangsflächen befestigt (Platten)</t>
  </si>
  <si>
    <t>Händisch – Sonderflächen (Müllplatz) befestigt (Platten)</t>
  </si>
  <si>
    <t>WE 104400</t>
  </si>
  <si>
    <t>2.1.2.10a</t>
  </si>
  <si>
    <t>2.1.3</t>
  </si>
  <si>
    <t>2.1.3.10</t>
  </si>
  <si>
    <t>2.1.3.10a</t>
  </si>
  <si>
    <t>2.1.3.10b</t>
  </si>
  <si>
    <t>2.1.3.10c</t>
  </si>
  <si>
    <t>2.1.3.20</t>
  </si>
  <si>
    <t>2.1.3.30</t>
  </si>
  <si>
    <t>2.2.2.10a</t>
  </si>
  <si>
    <t>2.2.3.10a</t>
  </si>
  <si>
    <t>2.2.3.10b</t>
  </si>
  <si>
    <t>2.2.3.10c</t>
  </si>
  <si>
    <t>Preisblatt</t>
  </si>
  <si>
    <t xml:space="preserve">Menge 
ca. </t>
  </si>
  <si>
    <t>Einheitspreis
in € / m² / Einsatz
(netto)</t>
  </si>
  <si>
    <t>Gesamtpreis
in € / Einsatz
(netto)</t>
  </si>
  <si>
    <t xml:space="preserve">(kalk.) Anzahl Einsätze
/ p. a. </t>
  </si>
  <si>
    <t>(kalk.) Gesamtpreis 
in € / p. a.
(netto)</t>
  </si>
  <si>
    <t>Einheitspreis 
in € / m² / Einsatz
(netto)</t>
  </si>
  <si>
    <t>Gesamtpreis (Pauschale)
in € / Einsatz
(netto)</t>
  </si>
  <si>
    <t>kalk. Gesamtpreis (Pauschale) 
in € / p. a.
(netto)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</si>
</sst>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 &quot;*&quot;"/>
    <numFmt numFmtId="165" formatCode="0\ &quot;**&quot;"/>
  </numFmts>
  <fonts count="32" x14ac:knownFonts="1">
    <font>
      <sz val="11"/>
      <color theme="1"/>
      <name val="Arial"/>
      <family val="2"/>
    </font>
    <font>
      <sz val="11"/>
      <color theme="1"/>
      <name val="Calibri"/>
      <family val="2"/>
      <scheme val="minor"/>
    </font>
    <font>
      <sz val="11"/>
      <color theme="1"/>
      <name val="Calibri"/>
      <family val="2"/>
      <scheme val="minor"/>
    </font>
    <font>
      <sz val="10"/>
      <name val="Arial"/>
      <family val="2"/>
    </font>
    <font>
      <i/>
      <sz val="10"/>
      <name val="Arial"/>
      <family val="2"/>
    </font>
    <font>
      <b/>
      <sz val="11"/>
      <color theme="1"/>
      <name val="Calibri"/>
      <family val="2"/>
      <scheme val="minor"/>
    </font>
    <font>
      <sz val="11"/>
      <color theme="1"/>
      <name val="BundesSans"/>
      <family val="2"/>
    </font>
    <font>
      <b/>
      <sz val="12"/>
      <color theme="1"/>
      <name val="Calibri"/>
      <family val="2"/>
      <scheme val="minor"/>
    </font>
    <font>
      <b/>
      <sz val="12"/>
      <color rgb="FFC00000"/>
      <name val="Calibri"/>
      <family val="2"/>
      <scheme val="minor"/>
    </font>
    <font>
      <sz val="12"/>
      <color theme="1"/>
      <name val="Calibri"/>
      <family val="2"/>
      <scheme val="minor"/>
    </font>
    <font>
      <b/>
      <sz val="11"/>
      <name val="Calibri"/>
      <family val="2"/>
      <scheme val="minor"/>
    </font>
    <font>
      <sz val="10"/>
      <color theme="1"/>
      <name val="Calibri"/>
      <family val="2"/>
      <scheme val="minor"/>
    </font>
    <font>
      <sz val="9"/>
      <name val="Calibri"/>
      <family val="2"/>
      <scheme val="minor"/>
    </font>
    <font>
      <b/>
      <sz val="10"/>
      <color theme="1"/>
      <name val="Calibri"/>
      <family val="2"/>
      <scheme val="minor"/>
    </font>
    <font>
      <i/>
      <sz val="8"/>
      <color theme="1"/>
      <name val="Calibri"/>
      <family val="2"/>
      <scheme val="minor"/>
    </font>
    <font>
      <sz val="10"/>
      <color rgb="FF000000"/>
      <name val="Calibri"/>
      <family val="2"/>
      <scheme val="minor"/>
    </font>
    <font>
      <sz val="10"/>
      <name val="Calibri"/>
      <family val="2"/>
      <scheme val="minor"/>
    </font>
    <font>
      <b/>
      <i/>
      <sz val="10"/>
      <name val="Calibri"/>
      <family val="2"/>
      <scheme val="minor"/>
    </font>
    <font>
      <sz val="10"/>
      <color rgb="FF0070C0"/>
      <name val="Calibri"/>
      <family val="2"/>
      <scheme val="minor"/>
    </font>
    <font>
      <b/>
      <sz val="12"/>
      <color theme="0"/>
      <name val="Calibri"/>
      <family val="2"/>
      <scheme val="minor"/>
    </font>
    <font>
      <i/>
      <sz val="10"/>
      <color theme="8"/>
      <name val="Calibri"/>
      <family val="2"/>
      <scheme val="minor"/>
    </font>
    <font>
      <b/>
      <sz val="14"/>
      <name val="Calibri"/>
      <family val="2"/>
      <scheme val="minor"/>
    </font>
    <font>
      <b/>
      <sz val="11"/>
      <color rgb="FFFF0000"/>
      <name val="Calibri"/>
      <family val="2"/>
      <scheme val="minor"/>
    </font>
    <font>
      <b/>
      <sz val="12"/>
      <name val="Calibri"/>
      <family val="2"/>
      <scheme val="minor"/>
    </font>
    <font>
      <b/>
      <u/>
      <sz val="11"/>
      <color theme="1"/>
      <name val="Arial"/>
      <family val="2"/>
    </font>
    <font>
      <b/>
      <i/>
      <sz val="10"/>
      <color theme="1"/>
      <name val="Calibri"/>
      <family val="2"/>
      <scheme val="minor"/>
    </font>
    <font>
      <b/>
      <u/>
      <sz val="11"/>
      <color theme="1"/>
      <name val="Calibri"/>
      <family val="2"/>
      <scheme val="minor"/>
    </font>
    <font>
      <b/>
      <sz val="10"/>
      <name val="Calibri"/>
      <family val="2"/>
      <scheme val="minor"/>
    </font>
    <font>
      <b/>
      <sz val="14"/>
      <color theme="1"/>
      <name val="Calibri"/>
      <family val="2"/>
      <scheme val="minor"/>
    </font>
    <font>
      <sz val="10"/>
      <color rgb="FF00B050"/>
      <name val="Calibri"/>
      <family val="2"/>
      <scheme val="minor"/>
    </font>
    <font>
      <i/>
      <sz val="10"/>
      <color rgb="FF00B050"/>
      <name val="Calibri"/>
      <family val="2"/>
      <scheme val="minor"/>
    </font>
    <font>
      <b/>
      <sz val="18"/>
      <color theme="1"/>
      <name val="Calibri"/>
      <family val="2"/>
      <scheme val="minor"/>
    </font>
  </fonts>
  <fills count="8">
    <fill>
      <patternFill patternType="none"/>
    </fill>
    <fill>
      <patternFill patternType="gray125"/>
    </fill>
    <fill>
      <patternFill patternType="solid">
        <fgColor theme="0"/>
        <bgColor indexed="64"/>
      </patternFill>
    </fill>
    <fill>
      <patternFill patternType="solid">
        <fgColor rgb="FFC8E1A6"/>
        <bgColor indexed="64"/>
      </patternFill>
    </fill>
    <fill>
      <patternFill patternType="solid">
        <fgColor rgb="FFC3C8C3"/>
        <bgColor indexed="64"/>
      </patternFill>
    </fill>
    <fill>
      <patternFill patternType="solid">
        <fgColor rgb="FFDCE1DC"/>
        <bgColor indexed="64"/>
      </patternFill>
    </fill>
    <fill>
      <patternFill patternType="solid">
        <fgColor rgb="FFEBF0EB"/>
        <bgColor indexed="64"/>
      </patternFill>
    </fill>
    <fill>
      <patternFill patternType="solid">
        <fgColor rgb="FF004141"/>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s>
  <cellStyleXfs count="2">
    <xf numFmtId="0" fontId="0" fillId="0" borderId="0"/>
    <xf numFmtId="0" fontId="3" fillId="0" borderId="0"/>
  </cellStyleXfs>
  <cellXfs count="107">
    <xf numFmtId="0" fontId="0" fillId="0" borderId="0" xfId="0"/>
    <xf numFmtId="0" fontId="6" fillId="0" borderId="0" xfId="0" applyFont="1" applyProtection="1"/>
    <xf numFmtId="0" fontId="6" fillId="0" borderId="0" xfId="0" applyFont="1" applyAlignment="1" applyProtection="1">
      <alignment horizontal="center"/>
    </xf>
    <xf numFmtId="0" fontId="9" fillId="0" borderId="0" xfId="0" applyFont="1" applyFill="1" applyProtection="1"/>
    <xf numFmtId="49" fontId="11" fillId="0" borderId="1" xfId="0" applyNumberFormat="1" applyFont="1" applyFill="1" applyBorder="1" applyAlignment="1" applyProtection="1">
      <alignment horizontal="left" vertical="center" wrapText="1"/>
    </xf>
    <xf numFmtId="0" fontId="16" fillId="0" borderId="1" xfId="0" applyFont="1" applyFill="1" applyBorder="1" applyAlignment="1" applyProtection="1">
      <alignment horizontal="left" vertical="center" wrapText="1"/>
    </xf>
    <xf numFmtId="4" fontId="16" fillId="0" borderId="1" xfId="0" applyNumberFormat="1" applyFont="1" applyFill="1" applyBorder="1" applyAlignment="1" applyProtection="1">
      <alignment horizontal="right" vertical="center"/>
    </xf>
    <xf numFmtId="4" fontId="17" fillId="0" borderId="1" xfId="0" applyNumberFormat="1" applyFont="1" applyFill="1" applyBorder="1" applyAlignment="1" applyProtection="1">
      <alignment horizontal="right" vertical="center"/>
    </xf>
    <xf numFmtId="164" fontId="18" fillId="0" borderId="1" xfId="0" applyNumberFormat="1" applyFont="1" applyFill="1" applyBorder="1" applyAlignment="1" applyProtection="1">
      <alignment horizontal="center" vertical="center" wrapText="1"/>
    </xf>
    <xf numFmtId="0" fontId="2" fillId="0" borderId="0" xfId="0" applyFont="1" applyProtection="1"/>
    <xf numFmtId="0" fontId="2" fillId="0" borderId="0" xfId="0" applyFont="1" applyAlignment="1" applyProtection="1">
      <alignment horizontal="center"/>
    </xf>
    <xf numFmtId="0" fontId="22" fillId="0" borderId="0" xfId="0" applyFont="1" applyFill="1" applyAlignment="1" applyProtection="1">
      <alignment horizontal="center" vertical="center"/>
    </xf>
    <xf numFmtId="0" fontId="2" fillId="0" borderId="0" xfId="0" applyFont="1"/>
    <xf numFmtId="49" fontId="7" fillId="0" borderId="0" xfId="0" applyNumberFormat="1" applyFont="1" applyFill="1" applyBorder="1" applyAlignment="1" applyProtection="1">
      <alignment vertical="center" wrapText="1"/>
    </xf>
    <xf numFmtId="49" fontId="25" fillId="0" borderId="1" xfId="0" applyNumberFormat="1" applyFont="1" applyFill="1" applyBorder="1" applyAlignment="1" applyProtection="1">
      <alignment horizontal="left" vertical="center" wrapText="1"/>
    </xf>
    <xf numFmtId="0" fontId="16" fillId="0" borderId="1" xfId="0" applyFont="1" applyFill="1" applyBorder="1" applyAlignment="1" applyProtection="1">
      <alignment horizontal="center" vertical="center" wrapText="1"/>
    </xf>
    <xf numFmtId="0" fontId="15" fillId="0" borderId="1" xfId="0" applyFont="1" applyBorder="1" applyAlignment="1">
      <alignment vertical="center" wrapText="1"/>
    </xf>
    <xf numFmtId="3" fontId="16" fillId="0" borderId="1" xfId="0" applyNumberFormat="1" applyFont="1" applyFill="1" applyBorder="1" applyAlignment="1" applyProtection="1">
      <alignment vertical="center" wrapText="1"/>
    </xf>
    <xf numFmtId="4" fontId="11" fillId="3" borderId="1" xfId="0" applyNumberFormat="1" applyFont="1" applyFill="1" applyBorder="1" applyAlignment="1" applyProtection="1">
      <alignment horizontal="right" vertical="center"/>
      <protection locked="0"/>
    </xf>
    <xf numFmtId="0" fontId="13" fillId="6" borderId="1" xfId="0" applyFont="1" applyFill="1" applyBorder="1" applyAlignment="1" applyProtection="1">
      <alignment horizontal="center" vertical="center" wrapText="1"/>
    </xf>
    <xf numFmtId="0" fontId="14" fillId="6" borderId="1" xfId="0" applyFont="1" applyFill="1" applyBorder="1" applyAlignment="1" applyProtection="1">
      <alignment horizontal="center" vertical="center" wrapText="1"/>
    </xf>
    <xf numFmtId="49" fontId="7" fillId="4" borderId="6" xfId="0" applyNumberFormat="1" applyFont="1" applyFill="1" applyBorder="1" applyAlignment="1" applyProtection="1">
      <alignment vertical="center" wrapText="1"/>
    </xf>
    <xf numFmtId="0" fontId="7" fillId="4" borderId="6" xfId="0" applyFont="1" applyFill="1" applyBorder="1" applyAlignment="1" applyProtection="1">
      <alignment vertical="center" wrapText="1"/>
    </xf>
    <xf numFmtId="0" fontId="19" fillId="7" borderId="1" xfId="0" applyFont="1" applyFill="1" applyBorder="1" applyAlignment="1" applyProtection="1">
      <alignment vertical="center" wrapText="1"/>
    </xf>
    <xf numFmtId="4" fontId="13" fillId="4" borderId="1" xfId="0" applyNumberFormat="1" applyFont="1" applyFill="1" applyBorder="1" applyAlignment="1" applyProtection="1">
      <alignment horizontal="right" vertical="center"/>
    </xf>
    <xf numFmtId="0" fontId="17" fillId="6" borderId="3" xfId="0" applyFont="1" applyFill="1" applyBorder="1" applyAlignment="1" applyProtection="1">
      <alignment vertical="center" wrapText="1"/>
    </xf>
    <xf numFmtId="0" fontId="17" fillId="6" borderId="4" xfId="0" applyFont="1" applyFill="1" applyBorder="1" applyAlignment="1" applyProtection="1">
      <alignment vertical="center" wrapText="1"/>
    </xf>
    <xf numFmtId="49" fontId="17" fillId="6" borderId="2" xfId="0" applyNumberFormat="1" applyFont="1" applyFill="1" applyBorder="1" applyAlignment="1" applyProtection="1">
      <alignment vertical="center" wrapText="1"/>
    </xf>
    <xf numFmtId="0" fontId="11" fillId="0" borderId="1" xfId="0" applyNumberFormat="1" applyFont="1" applyFill="1" applyBorder="1" applyAlignment="1" applyProtection="1">
      <alignment horizontal="center" vertical="center" wrapText="1"/>
    </xf>
    <xf numFmtId="49" fontId="7" fillId="4" borderId="1" xfId="0" applyNumberFormat="1" applyFont="1" applyFill="1" applyBorder="1" applyAlignment="1" applyProtection="1">
      <alignment vertical="center" wrapText="1"/>
    </xf>
    <xf numFmtId="0" fontId="7" fillId="4" borderId="1" xfId="0" applyFont="1" applyFill="1" applyBorder="1" applyAlignment="1" applyProtection="1">
      <alignment vertical="center" wrapText="1"/>
    </xf>
    <xf numFmtId="4" fontId="13" fillId="5" borderId="1" xfId="0" applyNumberFormat="1" applyFont="1" applyFill="1" applyBorder="1" applyAlignment="1" applyProtection="1">
      <alignment horizontal="right" vertical="center"/>
    </xf>
    <xf numFmtId="0" fontId="14" fillId="6" borderId="1" xfId="0" applyFont="1" applyFill="1" applyBorder="1" applyAlignment="1" applyProtection="1">
      <alignment horizontal="center" vertical="center"/>
    </xf>
    <xf numFmtId="0" fontId="1" fillId="0" borderId="0" xfId="0" applyFont="1" applyProtection="1"/>
    <xf numFmtId="4" fontId="27" fillId="0" borderId="1" xfId="0" applyNumberFormat="1" applyFont="1" applyFill="1" applyBorder="1" applyAlignment="1" applyProtection="1">
      <alignment horizontal="right" vertical="center" wrapText="1"/>
    </xf>
    <xf numFmtId="0" fontId="1" fillId="0" borderId="0" xfId="0" applyFont="1" applyAlignment="1" applyProtection="1">
      <alignment horizontal="center"/>
    </xf>
    <xf numFmtId="49" fontId="11" fillId="0" borderId="2" xfId="0" applyNumberFormat="1" applyFont="1" applyFill="1" applyBorder="1" applyAlignment="1" applyProtection="1">
      <alignment horizontal="left" vertical="center" wrapText="1"/>
    </xf>
    <xf numFmtId="165" fontId="29" fillId="0" borderId="1" xfId="0" applyNumberFormat="1" applyFont="1" applyFill="1" applyBorder="1" applyAlignment="1" applyProtection="1">
      <alignment horizontal="center" vertical="center" wrapText="1"/>
    </xf>
    <xf numFmtId="1" fontId="17" fillId="0" borderId="0" xfId="0" applyNumberFormat="1" applyFont="1" applyFill="1" applyBorder="1" applyAlignment="1" applyProtection="1">
      <alignment horizontal="right" vertical="center"/>
    </xf>
    <xf numFmtId="4" fontId="13" fillId="0" borderId="0" xfId="0" applyNumberFormat="1" applyFont="1" applyFill="1" applyBorder="1" applyAlignment="1" applyProtection="1">
      <alignment horizontal="right" vertical="center"/>
    </xf>
    <xf numFmtId="0" fontId="20" fillId="2" borderId="0" xfId="0" applyFont="1" applyFill="1" applyBorder="1" applyAlignment="1" applyProtection="1">
      <alignment horizontal="left" vertical="top" wrapText="1"/>
    </xf>
    <xf numFmtId="49" fontId="7" fillId="5" borderId="1" xfId="0" applyNumberFormat="1" applyFont="1" applyFill="1" applyBorder="1" applyAlignment="1" applyProtection="1">
      <alignment horizontal="left" vertical="center" wrapText="1"/>
    </xf>
    <xf numFmtId="0" fontId="5" fillId="6" borderId="2" xfId="0" applyFont="1" applyFill="1" applyBorder="1" applyAlignment="1" applyProtection="1">
      <alignment horizontal="left" vertical="center"/>
    </xf>
    <xf numFmtId="0" fontId="5" fillId="6" borderId="3" xfId="0" applyFont="1" applyFill="1" applyBorder="1" applyAlignment="1" applyProtection="1">
      <alignment horizontal="left" vertical="center"/>
    </xf>
    <xf numFmtId="0" fontId="5" fillId="6" borderId="4" xfId="0" applyFont="1" applyFill="1" applyBorder="1" applyAlignment="1" applyProtection="1">
      <alignment horizontal="left" vertical="center"/>
    </xf>
    <xf numFmtId="0" fontId="21" fillId="0" borderId="0" xfId="0" applyFont="1" applyFill="1" applyAlignment="1" applyProtection="1">
      <alignment horizontal="center" vertical="center"/>
    </xf>
    <xf numFmtId="0" fontId="5" fillId="0" borderId="0" xfId="0" applyFont="1" applyFill="1" applyAlignment="1" applyProtection="1">
      <alignment horizontal="center" vertical="center"/>
    </xf>
    <xf numFmtId="4" fontId="16" fillId="3" borderId="0" xfId="0" applyNumberFormat="1" applyFont="1" applyFill="1" applyBorder="1" applyAlignment="1" applyProtection="1">
      <alignment horizontal="center" vertical="center" wrapText="1"/>
    </xf>
    <xf numFmtId="0" fontId="31" fillId="0" borderId="0" xfId="0" applyFont="1" applyAlignment="1" applyProtection="1">
      <alignment horizontal="center" vertical="center" wrapText="1"/>
    </xf>
    <xf numFmtId="0" fontId="7" fillId="4" borderId="1" xfId="0" applyFont="1" applyFill="1" applyBorder="1" applyAlignment="1" applyProtection="1">
      <alignment horizontal="left" vertical="center" wrapText="1"/>
    </xf>
    <xf numFmtId="0" fontId="8" fillId="4" borderId="1" xfId="0" applyFont="1" applyFill="1" applyBorder="1" applyAlignment="1" applyProtection="1">
      <alignment horizontal="center" vertical="center" wrapText="1"/>
    </xf>
    <xf numFmtId="0" fontId="19" fillId="7" borderId="2" xfId="0" applyFont="1" applyFill="1" applyBorder="1" applyAlignment="1" applyProtection="1">
      <alignment horizontal="left" vertical="center" wrapText="1"/>
    </xf>
    <xf numFmtId="0" fontId="19" fillId="7" borderId="3" xfId="0" applyFont="1" applyFill="1" applyBorder="1" applyAlignment="1" applyProtection="1">
      <alignment horizontal="left" vertical="center" wrapText="1"/>
    </xf>
    <xf numFmtId="0" fontId="19" fillId="7" borderId="4" xfId="0" applyFont="1" applyFill="1" applyBorder="1" applyAlignment="1" applyProtection="1">
      <alignment horizontal="left" vertical="center" wrapText="1"/>
    </xf>
    <xf numFmtId="0" fontId="7" fillId="4" borderId="2" xfId="0" applyFont="1" applyFill="1" applyBorder="1" applyAlignment="1" applyProtection="1">
      <alignment horizontal="left" vertical="center" wrapText="1"/>
    </xf>
    <xf numFmtId="0" fontId="7" fillId="4" borderId="3" xfId="0" applyFont="1" applyFill="1" applyBorder="1" applyAlignment="1" applyProtection="1">
      <alignment horizontal="left" vertical="center" wrapText="1"/>
    </xf>
    <xf numFmtId="0" fontId="7" fillId="4" borderId="4" xfId="0" applyFont="1" applyFill="1" applyBorder="1" applyAlignment="1" applyProtection="1">
      <alignment horizontal="left" vertical="center" wrapText="1"/>
    </xf>
    <xf numFmtId="49" fontId="7" fillId="5" borderId="2" xfId="0" applyNumberFormat="1" applyFont="1" applyFill="1" applyBorder="1" applyAlignment="1" applyProtection="1">
      <alignment horizontal="left" vertical="center" wrapText="1"/>
    </xf>
    <xf numFmtId="49" fontId="7" fillId="5" borderId="3" xfId="0" applyNumberFormat="1" applyFont="1" applyFill="1" applyBorder="1" applyAlignment="1" applyProtection="1">
      <alignment horizontal="left" vertical="center" wrapText="1"/>
    </xf>
    <xf numFmtId="49" fontId="7" fillId="5" borderId="4" xfId="0" applyNumberFormat="1" applyFont="1" applyFill="1" applyBorder="1" applyAlignment="1" applyProtection="1">
      <alignment horizontal="left" vertical="center" wrapText="1"/>
    </xf>
    <xf numFmtId="1" fontId="27" fillId="5" borderId="1" xfId="0" applyNumberFormat="1" applyFont="1" applyFill="1" applyBorder="1" applyAlignment="1" applyProtection="1">
      <alignment horizontal="right" vertical="center"/>
    </xf>
    <xf numFmtId="0" fontId="30" fillId="2" borderId="5" xfId="0" applyFont="1" applyFill="1" applyBorder="1" applyAlignment="1" applyProtection="1">
      <alignment horizontal="left" vertical="top" wrapText="1"/>
    </xf>
    <xf numFmtId="0" fontId="15" fillId="0" borderId="2" xfId="0" applyFont="1" applyBorder="1" applyAlignment="1">
      <alignment horizontal="left" vertical="center" wrapText="1"/>
    </xf>
    <xf numFmtId="0" fontId="15" fillId="0" borderId="3" xfId="0" applyFont="1" applyBorder="1" applyAlignment="1">
      <alignment horizontal="left" vertical="center" wrapText="1"/>
    </xf>
    <xf numFmtId="0" fontId="15" fillId="0" borderId="4" xfId="0" applyFont="1" applyBorder="1" applyAlignment="1">
      <alignment horizontal="left" vertical="center" wrapText="1"/>
    </xf>
    <xf numFmtId="1" fontId="17" fillId="0" borderId="2" xfId="0" applyNumberFormat="1" applyFont="1" applyFill="1" applyBorder="1" applyAlignment="1" applyProtection="1">
      <alignment horizontal="right" vertical="center"/>
    </xf>
    <xf numFmtId="1" fontId="17" fillId="0" borderId="3" xfId="0" applyNumberFormat="1" applyFont="1" applyFill="1" applyBorder="1" applyAlignment="1" applyProtection="1">
      <alignment horizontal="right" vertical="center"/>
    </xf>
    <xf numFmtId="1" fontId="17" fillId="0" borderId="4" xfId="0" applyNumberFormat="1" applyFont="1" applyFill="1" applyBorder="1" applyAlignment="1" applyProtection="1">
      <alignment horizontal="right" vertical="center"/>
    </xf>
    <xf numFmtId="0" fontId="12" fillId="0" borderId="2" xfId="1" applyFont="1" applyFill="1" applyBorder="1" applyAlignment="1" applyProtection="1">
      <alignment horizontal="left" vertical="center" wrapText="1"/>
    </xf>
    <xf numFmtId="0" fontId="12" fillId="0" borderId="3" xfId="1" applyFont="1" applyFill="1" applyBorder="1" applyAlignment="1" applyProtection="1">
      <alignment horizontal="left" vertical="center" wrapText="1"/>
    </xf>
    <xf numFmtId="0" fontId="12" fillId="0" borderId="4" xfId="1" applyFont="1" applyFill="1" applyBorder="1" applyAlignment="1" applyProtection="1">
      <alignment horizontal="left" vertical="center" wrapText="1"/>
    </xf>
    <xf numFmtId="0" fontId="17" fillId="0" borderId="2" xfId="0" applyFont="1" applyFill="1" applyBorder="1" applyAlignment="1" applyProtection="1">
      <alignment horizontal="left" vertical="center" wrapText="1"/>
    </xf>
    <xf numFmtId="0" fontId="17" fillId="0" borderId="3" xfId="0" applyFont="1" applyFill="1" applyBorder="1" applyAlignment="1" applyProtection="1">
      <alignment horizontal="left" vertical="center" wrapText="1"/>
    </xf>
    <xf numFmtId="0" fontId="17" fillId="0" borderId="4" xfId="0" applyFont="1" applyFill="1" applyBorder="1" applyAlignment="1" applyProtection="1">
      <alignment horizontal="left" vertical="center" wrapText="1"/>
    </xf>
    <xf numFmtId="0" fontId="10" fillId="6" borderId="2" xfId="0" applyFont="1" applyFill="1" applyBorder="1" applyAlignment="1" applyProtection="1">
      <alignment horizontal="center" vertical="center"/>
    </xf>
    <xf numFmtId="0" fontId="10" fillId="6" borderId="4" xfId="0" applyFont="1" applyFill="1" applyBorder="1" applyAlignment="1" applyProtection="1">
      <alignment horizontal="center" vertical="center"/>
    </xf>
    <xf numFmtId="0" fontId="13" fillId="6" borderId="2" xfId="0" applyFont="1" applyFill="1" applyBorder="1" applyAlignment="1" applyProtection="1">
      <alignment horizontal="left" vertical="center" wrapText="1"/>
    </xf>
    <xf numFmtId="0" fontId="13" fillId="6" borderId="3" xfId="0" applyFont="1" applyFill="1" applyBorder="1" applyAlignment="1" applyProtection="1">
      <alignment horizontal="left" vertical="center" wrapText="1"/>
    </xf>
    <xf numFmtId="0" fontId="13" fillId="6" borderId="4" xfId="0" applyFont="1" applyFill="1" applyBorder="1" applyAlignment="1" applyProtection="1">
      <alignment horizontal="left" vertical="center" wrapText="1"/>
    </xf>
    <xf numFmtId="0" fontId="14" fillId="6" borderId="2" xfId="0" applyFont="1" applyFill="1" applyBorder="1" applyAlignment="1" applyProtection="1">
      <alignment horizontal="center" vertical="center" wrapText="1"/>
    </xf>
    <xf numFmtId="0" fontId="14" fillId="6" borderId="3" xfId="0" applyFont="1" applyFill="1" applyBorder="1" applyAlignment="1" applyProtection="1">
      <alignment horizontal="center" vertical="center" wrapText="1"/>
    </xf>
    <xf numFmtId="0" fontId="14" fillId="6" borderId="4" xfId="0" applyFont="1" applyFill="1" applyBorder="1" applyAlignment="1" applyProtection="1">
      <alignment horizontal="center" vertical="center" wrapText="1"/>
    </xf>
    <xf numFmtId="0" fontId="16" fillId="0" borderId="2" xfId="0" applyFont="1" applyFill="1" applyBorder="1" applyAlignment="1" applyProtection="1">
      <alignment horizontal="left" vertical="center" wrapText="1"/>
    </xf>
    <xf numFmtId="0" fontId="16" fillId="0" borderId="3" xfId="0" applyFont="1" applyFill="1" applyBorder="1" applyAlignment="1" applyProtection="1">
      <alignment horizontal="left" vertical="center" wrapText="1"/>
    </xf>
    <xf numFmtId="0" fontId="16" fillId="0" borderId="4" xfId="0" applyFont="1" applyFill="1" applyBorder="1" applyAlignment="1" applyProtection="1">
      <alignment horizontal="left" vertical="center" wrapText="1"/>
    </xf>
    <xf numFmtId="0" fontId="17" fillId="6" borderId="2" xfId="0" applyFont="1" applyFill="1" applyBorder="1" applyAlignment="1" applyProtection="1">
      <alignment horizontal="left" vertical="center" wrapText="1"/>
    </xf>
    <xf numFmtId="0" fontId="17" fillId="6" borderId="3" xfId="0" applyFont="1" applyFill="1" applyBorder="1" applyAlignment="1" applyProtection="1">
      <alignment horizontal="left" vertical="center" wrapText="1"/>
    </xf>
    <xf numFmtId="0" fontId="17" fillId="6" borderId="4" xfId="0" applyFont="1" applyFill="1" applyBorder="1" applyAlignment="1" applyProtection="1">
      <alignment horizontal="left" vertical="center" wrapText="1"/>
    </xf>
    <xf numFmtId="1" fontId="7" fillId="4" borderId="1" xfId="0" applyNumberFormat="1" applyFont="1" applyFill="1" applyBorder="1" applyAlignment="1" applyProtection="1">
      <alignment horizontal="right" vertical="center" wrapText="1"/>
    </xf>
    <xf numFmtId="4" fontId="28" fillId="4" borderId="1" xfId="0" applyNumberFormat="1" applyFont="1" applyFill="1" applyBorder="1" applyAlignment="1" applyProtection="1">
      <alignment horizontal="right" vertical="center"/>
    </xf>
    <xf numFmtId="1" fontId="27" fillId="0" borderId="1" xfId="0" applyNumberFormat="1" applyFont="1" applyFill="1" applyBorder="1" applyAlignment="1" applyProtection="1">
      <alignment horizontal="left" vertical="center" wrapText="1"/>
    </xf>
    <xf numFmtId="0" fontId="19" fillId="7" borderId="1" xfId="0" applyFont="1" applyFill="1" applyBorder="1" applyAlignment="1" applyProtection="1">
      <alignment horizontal="left" vertical="center" wrapText="1"/>
    </xf>
    <xf numFmtId="0" fontId="20" fillId="2" borderId="5" xfId="0" applyFont="1" applyFill="1" applyBorder="1" applyAlignment="1" applyProtection="1">
      <alignment horizontal="left" vertical="top" wrapText="1"/>
    </xf>
    <xf numFmtId="0" fontId="13" fillId="4" borderId="2" xfId="0" applyFont="1" applyFill="1" applyBorder="1" applyAlignment="1" applyProtection="1">
      <alignment horizontal="right" vertical="center" wrapText="1"/>
    </xf>
    <xf numFmtId="0" fontId="13" fillId="4" borderId="3" xfId="0" applyFont="1" applyFill="1" applyBorder="1" applyAlignment="1" applyProtection="1">
      <alignment horizontal="right" vertical="center" wrapText="1"/>
    </xf>
    <xf numFmtId="0" fontId="13" fillId="4" borderId="4" xfId="0" applyFont="1" applyFill="1" applyBorder="1" applyAlignment="1" applyProtection="1">
      <alignment horizontal="right" vertical="center" wrapText="1"/>
    </xf>
    <xf numFmtId="0" fontId="5" fillId="5" borderId="2" xfId="0" applyFont="1" applyFill="1" applyBorder="1" applyAlignment="1" applyProtection="1">
      <alignment horizontal="left" vertical="center"/>
    </xf>
    <xf numFmtId="0" fontId="5" fillId="5" borderId="3" xfId="0" applyFont="1" applyFill="1" applyBorder="1" applyAlignment="1" applyProtection="1">
      <alignment horizontal="left" vertical="center"/>
    </xf>
    <xf numFmtId="0" fontId="5" fillId="5" borderId="4" xfId="0" applyFont="1" applyFill="1" applyBorder="1" applyAlignment="1" applyProtection="1">
      <alignment horizontal="left" vertical="center"/>
    </xf>
    <xf numFmtId="0" fontId="10" fillId="5" borderId="2" xfId="0" applyFont="1" applyFill="1" applyBorder="1" applyAlignment="1" applyProtection="1">
      <alignment horizontal="center" vertical="center"/>
    </xf>
    <xf numFmtId="0" fontId="10" fillId="5" borderId="4" xfId="0" applyFont="1" applyFill="1" applyBorder="1" applyAlignment="1" applyProtection="1">
      <alignment horizontal="center" vertical="center"/>
    </xf>
    <xf numFmtId="0" fontId="13" fillId="6" borderId="1" xfId="0" applyFont="1" applyFill="1" applyBorder="1" applyAlignment="1">
      <alignment horizontal="center" vertical="center" wrapText="1"/>
    </xf>
    <xf numFmtId="0" fontId="13" fillId="6" borderId="1" xfId="0" applyFont="1" applyFill="1" applyBorder="1" applyAlignment="1">
      <alignment horizontal="left" vertical="center" wrapText="1"/>
    </xf>
    <xf numFmtId="0" fontId="13" fillId="6" borderId="1" xfId="0" applyFont="1" applyFill="1" applyBorder="1" applyAlignment="1">
      <alignment horizontal="center" vertical="center"/>
    </xf>
    <xf numFmtId="0" fontId="13" fillId="6" borderId="2" xfId="0" applyFont="1" applyFill="1" applyBorder="1" applyAlignment="1">
      <alignment horizontal="left" vertical="center" wrapText="1"/>
    </xf>
    <xf numFmtId="0" fontId="13" fillId="6" borderId="3" xfId="0" applyFont="1" applyFill="1" applyBorder="1" applyAlignment="1">
      <alignment horizontal="left" vertical="center" wrapText="1"/>
    </xf>
    <xf numFmtId="0" fontId="13" fillId="6" borderId="4" xfId="0" applyFont="1" applyFill="1" applyBorder="1" applyAlignment="1">
      <alignment horizontal="left" vertical="center" wrapText="1"/>
    </xf>
  </cellXfs>
  <cellStyles count="2">
    <cellStyle name="Standard" xfId="0" builtinId="0"/>
    <cellStyle name="Standard 2" xfId="1" xr:uid="{00000000-0005-0000-0000-000001000000}"/>
  </cellStyles>
  <dxfs count="0"/>
  <tableStyles count="0" defaultTableStyle="TableStyleMedium2" defaultPivotStyle="PivotStyleLight16"/>
  <colors>
    <mruColors>
      <color rgb="FFC3C8C3"/>
      <color rgb="FF004141"/>
      <color rgb="FFDCE1DC"/>
      <color rgb="FFE9A4BE"/>
      <color rgb="FFC4F20C"/>
      <color rgb="FFEBF0EB"/>
      <color rgb="FFC8E1A6"/>
      <color rgb="FF9EDCFF"/>
      <color rgb="FFC4F27B"/>
      <color rgb="FFDBF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115956</xdr:colOff>
      <xdr:row>0</xdr:row>
      <xdr:rowOff>49696</xdr:rowOff>
    </xdr:from>
    <xdr:to>
      <xdr:col>1</xdr:col>
      <xdr:colOff>1187333</xdr:colOff>
      <xdr:row>0</xdr:row>
      <xdr:rowOff>376744</xdr:rowOff>
    </xdr:to>
    <xdr:pic>
      <xdr:nvPicPr>
        <xdr:cNvPr id="2" name="Grafik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stretch>
          <a:fillRect/>
        </a:stretch>
      </xdr:blipFill>
      <xdr:spPr>
        <a:xfrm>
          <a:off x="115956" y="49696"/>
          <a:ext cx="1883073" cy="327048"/>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155"/>
  <sheetViews>
    <sheetView showGridLines="0" tabSelected="1" view="pageBreakPreview" zoomScaleNormal="85" zoomScaleSheetLayoutView="100" workbookViewId="0">
      <selection activeCell="E17" sqref="E17"/>
    </sheetView>
  </sheetViews>
  <sheetFormatPr baseColWidth="10" defaultColWidth="11" defaultRowHeight="15" x14ac:dyDescent="0.25"/>
  <cols>
    <col min="1" max="1" width="10.625" style="1" customWidth="1"/>
    <col min="2" max="2" width="36.875" style="1" customWidth="1"/>
    <col min="3" max="3" width="13" style="1" customWidth="1"/>
    <col min="4" max="4" width="9" style="1" customWidth="1"/>
    <col min="5" max="5" width="13.625" style="2" customWidth="1"/>
    <col min="6" max="6" width="13.625" style="1" customWidth="1"/>
    <col min="7" max="7" width="11.875" style="1" customWidth="1"/>
    <col min="8" max="8" width="13.625" style="1" customWidth="1"/>
    <col min="9" max="16384" width="11" style="1"/>
  </cols>
  <sheetData>
    <row r="1" spans="1:8" s="9" customFormat="1" ht="30" customHeight="1" x14ac:dyDescent="0.25">
      <c r="E1" s="10"/>
    </row>
    <row r="2" spans="1:8" s="9" customFormat="1" ht="9.9499999999999993" customHeight="1" x14ac:dyDescent="0.25">
      <c r="A2" s="11"/>
      <c r="B2" s="11"/>
      <c r="C2" s="11"/>
      <c r="D2" s="11"/>
      <c r="E2" s="11"/>
      <c r="F2" s="11"/>
      <c r="G2" s="11"/>
      <c r="H2" s="11"/>
    </row>
    <row r="3" spans="1:8" s="9" customFormat="1" ht="18.75" x14ac:dyDescent="0.25">
      <c r="A3" s="45" t="s">
        <v>18</v>
      </c>
      <c r="B3" s="45"/>
      <c r="C3" s="45"/>
      <c r="D3" s="45"/>
      <c r="E3" s="45"/>
      <c r="F3" s="45"/>
      <c r="G3" s="45"/>
      <c r="H3" s="45"/>
    </row>
    <row r="4" spans="1:8" s="12" customFormat="1" ht="23.25" x14ac:dyDescent="0.25">
      <c r="A4" s="48" t="s">
        <v>95</v>
      </c>
      <c r="B4" s="48"/>
      <c r="C4" s="48"/>
      <c r="D4" s="48"/>
      <c r="E4" s="48"/>
      <c r="F4" s="48"/>
      <c r="G4" s="48"/>
      <c r="H4" s="48"/>
    </row>
    <row r="5" spans="1:8" s="9" customFormat="1" ht="9.9499999999999993" customHeight="1" x14ac:dyDescent="0.25">
      <c r="A5" s="11"/>
      <c r="B5" s="11"/>
      <c r="C5" s="11"/>
      <c r="D5" s="11"/>
      <c r="E5" s="11"/>
      <c r="F5" s="11"/>
      <c r="G5" s="11"/>
      <c r="H5" s="11"/>
    </row>
    <row r="6" spans="1:8" s="9" customFormat="1" x14ac:dyDescent="0.25">
      <c r="A6" s="46" t="s">
        <v>51</v>
      </c>
      <c r="B6" s="46"/>
      <c r="C6" s="46"/>
      <c r="D6" s="46"/>
      <c r="E6" s="46"/>
      <c r="F6" s="46"/>
      <c r="G6" s="46"/>
      <c r="H6" s="46"/>
    </row>
    <row r="7" spans="1:8" s="9" customFormat="1" x14ac:dyDescent="0.25">
      <c r="A7" s="11"/>
      <c r="B7" s="11"/>
      <c r="C7" s="11"/>
      <c r="D7" s="11"/>
      <c r="E7" s="11"/>
      <c r="F7" s="11"/>
      <c r="G7" s="11"/>
      <c r="H7" s="11"/>
    </row>
    <row r="8" spans="1:8" s="12" customFormat="1" ht="14.25" customHeight="1" x14ac:dyDescent="0.25">
      <c r="A8" s="47" t="s">
        <v>19</v>
      </c>
      <c r="B8" s="47"/>
      <c r="C8" s="47"/>
      <c r="D8" s="47"/>
      <c r="E8" s="47"/>
      <c r="F8" s="47"/>
      <c r="G8" s="47"/>
      <c r="H8" s="47"/>
    </row>
    <row r="9" spans="1:8" s="9" customFormat="1" ht="9.9499999999999993" customHeight="1" x14ac:dyDescent="0.25">
      <c r="A9" s="11"/>
      <c r="B9" s="11"/>
      <c r="C9" s="11"/>
      <c r="D9" s="11"/>
      <c r="E9" s="11"/>
      <c r="F9" s="11"/>
      <c r="G9" s="11"/>
      <c r="H9" s="11"/>
    </row>
    <row r="10" spans="1:8" s="3" customFormat="1" ht="39.950000000000003" customHeight="1" x14ac:dyDescent="0.25">
      <c r="A10" s="23" t="s">
        <v>41</v>
      </c>
      <c r="B10" s="23" t="s">
        <v>54</v>
      </c>
      <c r="C10" s="51" t="s">
        <v>53</v>
      </c>
      <c r="D10" s="52"/>
      <c r="E10" s="52"/>
      <c r="F10" s="52"/>
      <c r="G10" s="52"/>
      <c r="H10" s="53"/>
    </row>
    <row r="11" spans="1:8" s="3" customFormat="1" ht="30.75" customHeight="1" x14ac:dyDescent="0.25">
      <c r="A11" s="21" t="s">
        <v>13</v>
      </c>
      <c r="B11" s="22" t="str">
        <f>B10</f>
        <v>WE 105326</v>
      </c>
      <c r="C11" s="54" t="s">
        <v>34</v>
      </c>
      <c r="D11" s="55"/>
      <c r="E11" s="55"/>
      <c r="F11" s="55"/>
      <c r="G11" s="55"/>
      <c r="H11" s="56"/>
    </row>
    <row r="12" spans="1:8" s="3" customFormat="1" ht="30" customHeight="1" x14ac:dyDescent="0.25">
      <c r="A12" s="57" t="s">
        <v>16</v>
      </c>
      <c r="B12" s="58"/>
      <c r="C12" s="58"/>
      <c r="D12" s="58"/>
      <c r="E12" s="58"/>
      <c r="F12" s="58"/>
      <c r="G12" s="58"/>
      <c r="H12" s="59"/>
    </row>
    <row r="13" spans="1:8" s="13" customFormat="1" ht="51" x14ac:dyDescent="0.2">
      <c r="A13" s="101" t="s">
        <v>31</v>
      </c>
      <c r="B13" s="102" t="s">
        <v>0</v>
      </c>
      <c r="C13" s="101" t="s">
        <v>96</v>
      </c>
      <c r="D13" s="103" t="s">
        <v>1</v>
      </c>
      <c r="E13" s="101" t="s">
        <v>97</v>
      </c>
      <c r="F13" s="101" t="s">
        <v>98</v>
      </c>
      <c r="G13" s="101" t="s">
        <v>99</v>
      </c>
      <c r="H13" s="101" t="s">
        <v>100</v>
      </c>
    </row>
    <row r="14" spans="1:8" s="13" customFormat="1" ht="15.75" x14ac:dyDescent="0.2">
      <c r="A14" s="20" t="s">
        <v>3</v>
      </c>
      <c r="B14" s="20" t="s">
        <v>4</v>
      </c>
      <c r="C14" s="20" t="s">
        <v>5</v>
      </c>
      <c r="D14" s="32" t="s">
        <v>6</v>
      </c>
      <c r="E14" s="20" t="s">
        <v>7</v>
      </c>
      <c r="F14" s="20" t="s">
        <v>8</v>
      </c>
      <c r="G14" s="20" t="s">
        <v>9</v>
      </c>
      <c r="H14" s="20" t="s">
        <v>10</v>
      </c>
    </row>
    <row r="15" spans="1:8" s="13" customFormat="1" ht="15.75" customHeight="1" x14ac:dyDescent="0.2">
      <c r="A15" s="27" t="s">
        <v>28</v>
      </c>
      <c r="B15" s="25" t="s">
        <v>55</v>
      </c>
      <c r="C15" s="25"/>
      <c r="D15" s="25"/>
      <c r="E15" s="25"/>
      <c r="F15" s="25"/>
      <c r="G15" s="25"/>
      <c r="H15" s="26"/>
    </row>
    <row r="16" spans="1:8" s="13" customFormat="1" ht="15.75" x14ac:dyDescent="0.2">
      <c r="A16" s="4" t="s">
        <v>57</v>
      </c>
      <c r="B16" s="62" t="s">
        <v>56</v>
      </c>
      <c r="C16" s="63"/>
      <c r="D16" s="63"/>
      <c r="E16" s="63"/>
      <c r="F16" s="63"/>
      <c r="G16" s="63"/>
      <c r="H16" s="64"/>
    </row>
    <row r="17" spans="1:8" s="13" customFormat="1" ht="15.75" x14ac:dyDescent="0.2">
      <c r="A17" s="36" t="s">
        <v>58</v>
      </c>
      <c r="B17" s="16" t="s">
        <v>59</v>
      </c>
      <c r="C17" s="17">
        <v>116</v>
      </c>
      <c r="D17" s="5" t="s">
        <v>2</v>
      </c>
      <c r="E17" s="18"/>
      <c r="F17" s="6" t="str">
        <f>IF(E17="","",C17*E17)</f>
        <v/>
      </c>
      <c r="G17" s="37">
        <v>12</v>
      </c>
      <c r="H17" s="6" t="str">
        <f>IF(E17="","",F17*G17)</f>
        <v/>
      </c>
    </row>
    <row r="18" spans="1:8" s="13" customFormat="1" ht="15.75" x14ac:dyDescent="0.2">
      <c r="A18" s="65" t="str">
        <f>B15&amp;" - Teilsumme "</f>
        <v xml:space="preserve">Grauflächenreinigung öffentliche Flächen - Teilsumme </v>
      </c>
      <c r="B18" s="66"/>
      <c r="C18" s="66"/>
      <c r="D18" s="66"/>
      <c r="E18" s="66"/>
      <c r="F18" s="66"/>
      <c r="G18" s="67"/>
      <c r="H18" s="7" t="str">
        <f>IFERROR(H17,"")</f>
        <v/>
      </c>
    </row>
    <row r="19" spans="1:8" s="13" customFormat="1" ht="15.75" customHeight="1" x14ac:dyDescent="0.2">
      <c r="A19" s="27" t="s">
        <v>35</v>
      </c>
      <c r="B19" s="25" t="s">
        <v>36</v>
      </c>
      <c r="C19" s="25"/>
      <c r="D19" s="25"/>
      <c r="E19" s="25"/>
      <c r="F19" s="25"/>
      <c r="G19" s="25"/>
      <c r="H19" s="26"/>
    </row>
    <row r="20" spans="1:8" s="13" customFormat="1" ht="15.75" x14ac:dyDescent="0.2">
      <c r="A20" s="4" t="s">
        <v>60</v>
      </c>
      <c r="B20" s="62" t="s">
        <v>56</v>
      </c>
      <c r="C20" s="63"/>
      <c r="D20" s="63"/>
      <c r="E20" s="63"/>
      <c r="F20" s="63"/>
      <c r="G20" s="63"/>
      <c r="H20" s="64"/>
    </row>
    <row r="21" spans="1:8" s="13" customFormat="1" ht="15.75" x14ac:dyDescent="0.2">
      <c r="A21" s="36" t="s">
        <v>61</v>
      </c>
      <c r="B21" s="16" t="s">
        <v>59</v>
      </c>
      <c r="C21" s="17">
        <v>95</v>
      </c>
      <c r="D21" s="5" t="s">
        <v>2</v>
      </c>
      <c r="E21" s="18"/>
      <c r="F21" s="6" t="str">
        <f>IF(E21="","",C21*E21)</f>
        <v/>
      </c>
      <c r="G21" s="37">
        <v>12</v>
      </c>
      <c r="H21" s="6" t="str">
        <f>IF(E21="","",F21*G21)</f>
        <v/>
      </c>
    </row>
    <row r="22" spans="1:8" s="13" customFormat="1" ht="15.75" x14ac:dyDescent="0.2">
      <c r="A22" s="36" t="s">
        <v>62</v>
      </c>
      <c r="B22" s="16" t="s">
        <v>64</v>
      </c>
      <c r="C22" s="17">
        <v>12</v>
      </c>
      <c r="D22" s="5" t="s">
        <v>2</v>
      </c>
      <c r="E22" s="18"/>
      <c r="F22" s="6" t="str">
        <f t="shared" ref="F22:F25" si="0">IF(E22="","",C22*E22)</f>
        <v/>
      </c>
      <c r="G22" s="37">
        <v>12</v>
      </c>
      <c r="H22" s="6" t="str">
        <f t="shared" ref="H22:H25" si="1">IF(E22="","",F22*G22)</f>
        <v/>
      </c>
    </row>
    <row r="23" spans="1:8" s="13" customFormat="1" ht="15.75" x14ac:dyDescent="0.2">
      <c r="A23" s="36" t="s">
        <v>63</v>
      </c>
      <c r="B23" s="16" t="s">
        <v>65</v>
      </c>
      <c r="C23" s="17">
        <v>11</v>
      </c>
      <c r="D23" s="5" t="s">
        <v>2</v>
      </c>
      <c r="E23" s="18"/>
      <c r="F23" s="6" t="str">
        <f t="shared" si="0"/>
        <v/>
      </c>
      <c r="G23" s="37">
        <v>12</v>
      </c>
      <c r="H23" s="6" t="str">
        <f t="shared" si="1"/>
        <v/>
      </c>
    </row>
    <row r="24" spans="1:8" s="13" customFormat="1" ht="25.5" x14ac:dyDescent="0.2">
      <c r="A24" s="36" t="s">
        <v>45</v>
      </c>
      <c r="B24" s="16" t="s">
        <v>66</v>
      </c>
      <c r="C24" s="17">
        <v>139</v>
      </c>
      <c r="D24" s="5" t="s">
        <v>2</v>
      </c>
      <c r="E24" s="18"/>
      <c r="F24" s="6" t="str">
        <f t="shared" si="0"/>
        <v/>
      </c>
      <c r="G24" s="28">
        <v>2</v>
      </c>
      <c r="H24" s="6" t="str">
        <f t="shared" si="1"/>
        <v/>
      </c>
    </row>
    <row r="25" spans="1:8" s="13" customFormat="1" ht="15.75" x14ac:dyDescent="0.2">
      <c r="A25" s="36" t="s">
        <v>67</v>
      </c>
      <c r="B25" s="16" t="s">
        <v>68</v>
      </c>
      <c r="C25" s="17">
        <v>313</v>
      </c>
      <c r="D25" s="5" t="s">
        <v>2</v>
      </c>
      <c r="E25" s="18"/>
      <c r="F25" s="6" t="str">
        <f t="shared" si="0"/>
        <v/>
      </c>
      <c r="G25" s="28">
        <v>4</v>
      </c>
      <c r="H25" s="6" t="str">
        <f t="shared" si="1"/>
        <v/>
      </c>
    </row>
    <row r="26" spans="1:8" s="13" customFormat="1" ht="25.5" x14ac:dyDescent="0.2">
      <c r="A26" s="36" t="s">
        <v>69</v>
      </c>
      <c r="B26" s="16" t="s">
        <v>70</v>
      </c>
      <c r="C26" s="17">
        <v>4</v>
      </c>
      <c r="D26" s="5" t="s">
        <v>71</v>
      </c>
      <c r="E26" s="18"/>
      <c r="F26" s="6" t="str">
        <f t="shared" ref="F26" si="2">IF(E26="","",C26*E26)</f>
        <v/>
      </c>
      <c r="G26" s="28">
        <v>2</v>
      </c>
      <c r="H26" s="6" t="str">
        <f t="shared" ref="H26" si="3">IF(E26="","",F26*G26)</f>
        <v/>
      </c>
    </row>
    <row r="27" spans="1:8" s="13" customFormat="1" ht="15.75" x14ac:dyDescent="0.2">
      <c r="A27" s="65" t="str">
        <f>B19&amp;" - Teilsumme "</f>
        <v xml:space="preserve">Grauflächenreinigung nicht öffentliche Flächen - Teilsumme </v>
      </c>
      <c r="B27" s="66"/>
      <c r="C27" s="66"/>
      <c r="D27" s="66"/>
      <c r="E27" s="66"/>
      <c r="F27" s="66"/>
      <c r="G27" s="67"/>
      <c r="H27" s="7" t="str">
        <f>IF(SUM(H21:H26)=0,"",SUM(H21:H26))</f>
        <v/>
      </c>
    </row>
    <row r="28" spans="1:8" s="13" customFormat="1" ht="15.75" customHeight="1" x14ac:dyDescent="0.2">
      <c r="A28" s="60" t="str">
        <f>A11&amp;" "&amp;C11&amp;" - Zwischensumme"</f>
        <v>1.1 GRAUFLÄCHENREINIGUNG - Zwischensumme</v>
      </c>
      <c r="B28" s="60"/>
      <c r="C28" s="60"/>
      <c r="D28" s="60"/>
      <c r="E28" s="60"/>
      <c r="F28" s="60"/>
      <c r="G28" s="60"/>
      <c r="H28" s="31" t="str">
        <f>IFERROR(H27+H18,"")</f>
        <v/>
      </c>
    </row>
    <row r="29" spans="1:8" s="13" customFormat="1" ht="43.5" customHeight="1" x14ac:dyDescent="0.2">
      <c r="A29" s="61" t="s">
        <v>48</v>
      </c>
      <c r="B29" s="61"/>
      <c r="C29" s="61"/>
      <c r="D29" s="61"/>
      <c r="E29" s="61"/>
      <c r="F29" s="61"/>
      <c r="G29" s="61"/>
      <c r="H29" s="61"/>
    </row>
    <row r="30" spans="1:8" s="13" customFormat="1" ht="15.75" customHeight="1" x14ac:dyDescent="0.2">
      <c r="A30" s="38"/>
      <c r="B30" s="38"/>
      <c r="C30" s="38"/>
      <c r="D30" s="38"/>
      <c r="E30" s="38"/>
      <c r="F30" s="38"/>
      <c r="G30" s="38"/>
      <c r="H30" s="39"/>
    </row>
    <row r="31" spans="1:8" s="3" customFormat="1" ht="30.75" customHeight="1" x14ac:dyDescent="0.25">
      <c r="A31" s="29" t="s">
        <v>72</v>
      </c>
      <c r="B31" s="30" t="str">
        <f>B10</f>
        <v>WE 105326</v>
      </c>
      <c r="C31" s="49" t="s">
        <v>17</v>
      </c>
      <c r="D31" s="49"/>
      <c r="E31" s="50" t="s">
        <v>20</v>
      </c>
      <c r="F31" s="50"/>
      <c r="G31" s="50"/>
      <c r="H31" s="50"/>
    </row>
    <row r="32" spans="1:8" s="3" customFormat="1" ht="30" customHeight="1" x14ac:dyDescent="0.25">
      <c r="A32" s="41" t="s">
        <v>16</v>
      </c>
      <c r="B32" s="41"/>
      <c r="C32" s="41"/>
      <c r="D32" s="41"/>
      <c r="E32" s="41"/>
      <c r="F32" s="41"/>
      <c r="G32" s="41"/>
      <c r="H32" s="41"/>
    </row>
    <row r="33" spans="1:8" s="13" customFormat="1" ht="30" customHeight="1" x14ac:dyDescent="0.2">
      <c r="A33" s="42" t="s">
        <v>21</v>
      </c>
      <c r="B33" s="43"/>
      <c r="C33" s="43"/>
      <c r="D33" s="43"/>
      <c r="E33" s="43"/>
      <c r="F33" s="44"/>
      <c r="G33" s="74" t="s">
        <v>11</v>
      </c>
      <c r="H33" s="75"/>
    </row>
    <row r="34" spans="1:8" s="13" customFormat="1" ht="38.25" x14ac:dyDescent="0.2">
      <c r="A34" s="101" t="s">
        <v>31</v>
      </c>
      <c r="B34" s="104" t="s">
        <v>0</v>
      </c>
      <c r="C34" s="105"/>
      <c r="D34" s="105"/>
      <c r="E34" s="106"/>
      <c r="F34" s="101" t="s">
        <v>32</v>
      </c>
      <c r="G34" s="101" t="s">
        <v>33</v>
      </c>
      <c r="H34" s="101" t="s">
        <v>22</v>
      </c>
    </row>
    <row r="35" spans="1:8" s="13" customFormat="1" ht="15.75" x14ac:dyDescent="0.2">
      <c r="A35" s="20" t="s">
        <v>3</v>
      </c>
      <c r="B35" s="79" t="s">
        <v>4</v>
      </c>
      <c r="C35" s="80"/>
      <c r="D35" s="80"/>
      <c r="E35" s="81"/>
      <c r="F35" s="20" t="s">
        <v>5</v>
      </c>
      <c r="G35" s="20" t="s">
        <v>6</v>
      </c>
      <c r="H35" s="20" t="s">
        <v>23</v>
      </c>
    </row>
    <row r="36" spans="1:8" s="13" customFormat="1" ht="48" customHeight="1" x14ac:dyDescent="0.2">
      <c r="A36" s="14" t="s">
        <v>72</v>
      </c>
      <c r="B36" s="82" t="s">
        <v>24</v>
      </c>
      <c r="C36" s="83"/>
      <c r="D36" s="83"/>
      <c r="E36" s="84"/>
      <c r="F36" s="18"/>
      <c r="G36" s="15">
        <v>5</v>
      </c>
      <c r="H36" s="6" t="str">
        <f>IF(F36="","",F36*G36)</f>
        <v/>
      </c>
    </row>
    <row r="37" spans="1:8" s="13" customFormat="1" ht="15.75" x14ac:dyDescent="0.2">
      <c r="A37" s="65" t="str">
        <f>A33&amp;" - Teilsumme "</f>
        <v xml:space="preserve">Bereitstellungspauschale - Teilsumme </v>
      </c>
      <c r="B37" s="66"/>
      <c r="C37" s="66"/>
      <c r="D37" s="66"/>
      <c r="E37" s="66"/>
      <c r="F37" s="66"/>
      <c r="G37" s="67"/>
      <c r="H37" s="7" t="str">
        <f>IFERROR(H36,"")</f>
        <v/>
      </c>
    </row>
    <row r="38" spans="1:8" s="13" customFormat="1" ht="30" customHeight="1" x14ac:dyDescent="0.2">
      <c r="A38" s="42" t="s">
        <v>29</v>
      </c>
      <c r="B38" s="43"/>
      <c r="C38" s="43"/>
      <c r="D38" s="43"/>
      <c r="E38" s="43"/>
      <c r="F38" s="44"/>
      <c r="G38" s="74" t="s">
        <v>11</v>
      </c>
      <c r="H38" s="75"/>
    </row>
    <row r="39" spans="1:8" s="13" customFormat="1" ht="30" customHeight="1" x14ac:dyDescent="0.2">
      <c r="A39" s="68" t="s">
        <v>25</v>
      </c>
      <c r="B39" s="69"/>
      <c r="C39" s="69"/>
      <c r="D39" s="69"/>
      <c r="E39" s="69"/>
      <c r="F39" s="69"/>
      <c r="G39" s="69"/>
      <c r="H39" s="70"/>
    </row>
    <row r="40" spans="1:8" s="13" customFormat="1" ht="51" x14ac:dyDescent="0.2">
      <c r="A40" s="101" t="s">
        <v>31</v>
      </c>
      <c r="B40" s="102" t="s">
        <v>0</v>
      </c>
      <c r="C40" s="101" t="s">
        <v>96</v>
      </c>
      <c r="D40" s="103" t="s">
        <v>1</v>
      </c>
      <c r="E40" s="101" t="s">
        <v>101</v>
      </c>
      <c r="F40" s="101" t="s">
        <v>102</v>
      </c>
      <c r="G40" s="101" t="s">
        <v>27</v>
      </c>
      <c r="H40" s="101" t="s">
        <v>103</v>
      </c>
    </row>
    <row r="41" spans="1:8" s="13" customFormat="1" ht="15.75" x14ac:dyDescent="0.2">
      <c r="A41" s="20" t="s">
        <v>3</v>
      </c>
      <c r="B41" s="20" t="s">
        <v>4</v>
      </c>
      <c r="C41" s="20" t="s">
        <v>5</v>
      </c>
      <c r="D41" s="32" t="s">
        <v>6</v>
      </c>
      <c r="E41" s="20" t="s">
        <v>7</v>
      </c>
      <c r="F41" s="20" t="s">
        <v>8</v>
      </c>
      <c r="G41" s="20" t="s">
        <v>9</v>
      </c>
      <c r="H41" s="20" t="s">
        <v>10</v>
      </c>
    </row>
    <row r="42" spans="1:8" s="13" customFormat="1" ht="15.75" customHeight="1" x14ac:dyDescent="0.2">
      <c r="A42" s="85" t="s">
        <v>12</v>
      </c>
      <c r="B42" s="86"/>
      <c r="C42" s="86"/>
      <c r="D42" s="86"/>
      <c r="E42" s="86"/>
      <c r="F42" s="86"/>
      <c r="G42" s="86"/>
      <c r="H42" s="87"/>
    </row>
    <row r="43" spans="1:8" s="13" customFormat="1" ht="15.75" x14ac:dyDescent="0.2">
      <c r="A43" s="14" t="s">
        <v>73</v>
      </c>
      <c r="B43" s="71" t="s">
        <v>38</v>
      </c>
      <c r="C43" s="72"/>
      <c r="D43" s="72"/>
      <c r="E43" s="72"/>
      <c r="F43" s="72"/>
      <c r="G43" s="72"/>
      <c r="H43" s="73"/>
    </row>
    <row r="44" spans="1:8" s="13" customFormat="1" ht="15.75" x14ac:dyDescent="0.2">
      <c r="A44" s="4" t="s">
        <v>74</v>
      </c>
      <c r="B44" s="16" t="s">
        <v>50</v>
      </c>
      <c r="C44" s="17">
        <v>116</v>
      </c>
      <c r="D44" s="5" t="s">
        <v>2</v>
      </c>
      <c r="E44" s="18"/>
      <c r="F44" s="6" t="str">
        <f>IF(E44="","",C44*E44)</f>
        <v/>
      </c>
      <c r="G44" s="8">
        <v>10</v>
      </c>
      <c r="H44" s="6" t="str">
        <f>IF(E44="","",F44*G44)</f>
        <v/>
      </c>
    </row>
    <row r="45" spans="1:8" s="13" customFormat="1" ht="15.75" x14ac:dyDescent="0.2">
      <c r="A45" s="14" t="s">
        <v>75</v>
      </c>
      <c r="B45" s="71" t="s">
        <v>14</v>
      </c>
      <c r="C45" s="72"/>
      <c r="D45" s="72"/>
      <c r="E45" s="72"/>
      <c r="F45" s="72"/>
      <c r="G45" s="72"/>
      <c r="H45" s="73"/>
    </row>
    <row r="46" spans="1:8" s="13" customFormat="1" ht="15.75" x14ac:dyDescent="0.2">
      <c r="A46" s="4" t="s">
        <v>76</v>
      </c>
      <c r="B46" s="16" t="s">
        <v>77</v>
      </c>
      <c r="C46" s="17">
        <v>95</v>
      </c>
      <c r="D46" s="5" t="s">
        <v>2</v>
      </c>
      <c r="E46" s="18"/>
      <c r="F46" s="6" t="str">
        <f t="shared" ref="F46:F47" si="4">IF(E46="","",C46*E46)</f>
        <v/>
      </c>
      <c r="G46" s="8">
        <v>10</v>
      </c>
      <c r="H46" s="6" t="str">
        <f t="shared" ref="H46:H47" si="5">IF(E46="","",F46*G46)</f>
        <v/>
      </c>
    </row>
    <row r="47" spans="1:8" s="13" customFormat="1" ht="15.75" x14ac:dyDescent="0.2">
      <c r="A47" s="4" t="s">
        <v>78</v>
      </c>
      <c r="B47" s="16" t="s">
        <v>80</v>
      </c>
      <c r="C47" s="17">
        <v>12</v>
      </c>
      <c r="D47" s="5" t="s">
        <v>2</v>
      </c>
      <c r="E47" s="18"/>
      <c r="F47" s="6" t="str">
        <f t="shared" si="4"/>
        <v/>
      </c>
      <c r="G47" s="8">
        <v>10</v>
      </c>
      <c r="H47" s="6" t="str">
        <f t="shared" si="5"/>
        <v/>
      </c>
    </row>
    <row r="48" spans="1:8" s="13" customFormat="1" ht="25.5" x14ac:dyDescent="0.2">
      <c r="A48" s="4" t="s">
        <v>79</v>
      </c>
      <c r="B48" s="16" t="s">
        <v>81</v>
      </c>
      <c r="C48" s="17">
        <v>11</v>
      </c>
      <c r="D48" s="5" t="s">
        <v>2</v>
      </c>
      <c r="E48" s="18"/>
      <c r="F48" s="6" t="str">
        <f t="shared" ref="F48" si="6">IF(E48="","",C48*E48)</f>
        <v/>
      </c>
      <c r="G48" s="8">
        <v>10</v>
      </c>
      <c r="H48" s="6" t="str">
        <f t="shared" ref="H48" si="7">IF(E48="","",F48*G48)</f>
        <v/>
      </c>
    </row>
    <row r="49" spans="1:8" s="13" customFormat="1" ht="15.75" x14ac:dyDescent="0.2">
      <c r="A49" s="85" t="s">
        <v>26</v>
      </c>
      <c r="B49" s="86" t="s">
        <v>26</v>
      </c>
      <c r="C49" s="86"/>
      <c r="D49" s="86"/>
      <c r="E49" s="86"/>
      <c r="F49" s="86"/>
      <c r="G49" s="86"/>
      <c r="H49" s="87"/>
    </row>
    <row r="50" spans="1:8" s="13" customFormat="1" ht="15.75" x14ac:dyDescent="0.2">
      <c r="A50" s="14" t="s">
        <v>73</v>
      </c>
      <c r="B50" s="71" t="s">
        <v>38</v>
      </c>
      <c r="C50" s="72"/>
      <c r="D50" s="72"/>
      <c r="E50" s="72"/>
      <c r="F50" s="72"/>
      <c r="G50" s="72"/>
      <c r="H50" s="73"/>
    </row>
    <row r="51" spans="1:8" s="13" customFormat="1" ht="15.75" x14ac:dyDescent="0.2">
      <c r="A51" s="4" t="s">
        <v>74</v>
      </c>
      <c r="B51" s="16" t="s">
        <v>50</v>
      </c>
      <c r="C51" s="17">
        <v>116</v>
      </c>
      <c r="D51" s="5" t="s">
        <v>2</v>
      </c>
      <c r="E51" s="18"/>
      <c r="F51" s="6" t="str">
        <f>IF(E51="","",C51*E51)</f>
        <v/>
      </c>
      <c r="G51" s="8">
        <v>5</v>
      </c>
      <c r="H51" s="6" t="str">
        <f>IF(E51="","",F51*G51)</f>
        <v/>
      </c>
    </row>
    <row r="52" spans="1:8" s="13" customFormat="1" ht="15.75" x14ac:dyDescent="0.2">
      <c r="A52" s="14" t="s">
        <v>75</v>
      </c>
      <c r="B52" s="71" t="s">
        <v>14</v>
      </c>
      <c r="C52" s="72"/>
      <c r="D52" s="72"/>
      <c r="E52" s="72"/>
      <c r="F52" s="72"/>
      <c r="G52" s="72"/>
      <c r="H52" s="73"/>
    </row>
    <row r="53" spans="1:8" s="13" customFormat="1" ht="15.75" x14ac:dyDescent="0.2">
      <c r="A53" s="4" t="s">
        <v>76</v>
      </c>
      <c r="B53" s="16" t="s">
        <v>77</v>
      </c>
      <c r="C53" s="17">
        <v>95</v>
      </c>
      <c r="D53" s="5" t="s">
        <v>2</v>
      </c>
      <c r="E53" s="18"/>
      <c r="F53" s="6" t="str">
        <f t="shared" ref="F53:F55" si="8">IF(E53="","",C53*E53)</f>
        <v/>
      </c>
      <c r="G53" s="8">
        <v>5</v>
      </c>
      <c r="H53" s="6" t="str">
        <f t="shared" ref="H53:H55" si="9">IF(E53="","",F53*G53)</f>
        <v/>
      </c>
    </row>
    <row r="54" spans="1:8" s="13" customFormat="1" ht="15.75" x14ac:dyDescent="0.2">
      <c r="A54" s="4" t="s">
        <v>78</v>
      </c>
      <c r="B54" s="16" t="s">
        <v>80</v>
      </c>
      <c r="C54" s="17">
        <v>12</v>
      </c>
      <c r="D54" s="5" t="s">
        <v>2</v>
      </c>
      <c r="E54" s="18"/>
      <c r="F54" s="6" t="str">
        <f t="shared" si="8"/>
        <v/>
      </c>
      <c r="G54" s="8">
        <v>5</v>
      </c>
      <c r="H54" s="6" t="str">
        <f t="shared" si="9"/>
        <v/>
      </c>
    </row>
    <row r="55" spans="1:8" s="13" customFormat="1" ht="25.5" x14ac:dyDescent="0.2">
      <c r="A55" s="4" t="s">
        <v>79</v>
      </c>
      <c r="B55" s="16" t="s">
        <v>81</v>
      </c>
      <c r="C55" s="17">
        <v>11</v>
      </c>
      <c r="D55" s="5" t="s">
        <v>2</v>
      </c>
      <c r="E55" s="18"/>
      <c r="F55" s="6" t="str">
        <f t="shared" si="8"/>
        <v/>
      </c>
      <c r="G55" s="8">
        <v>5</v>
      </c>
      <c r="H55" s="6" t="str">
        <f t="shared" si="9"/>
        <v/>
      </c>
    </row>
    <row r="56" spans="1:8" s="13" customFormat="1" ht="15.75" x14ac:dyDescent="0.2">
      <c r="A56" s="65" t="str">
        <f>A38&amp;" - Teilsumme "</f>
        <v xml:space="preserve">Einsatzpauschalen innerhalb der Winterdienstsaison  - Teilsumme </v>
      </c>
      <c r="B56" s="66"/>
      <c r="C56" s="66"/>
      <c r="D56" s="66"/>
      <c r="E56" s="66"/>
      <c r="F56" s="66"/>
      <c r="G56" s="67"/>
      <c r="H56" s="7" t="str">
        <f>IF(SUM(H44:H55)=0,"",SUM(H44:H55))</f>
        <v/>
      </c>
    </row>
    <row r="57" spans="1:8" s="13" customFormat="1" ht="30" customHeight="1" x14ac:dyDescent="0.2">
      <c r="A57" s="96" t="s">
        <v>30</v>
      </c>
      <c r="B57" s="97"/>
      <c r="C57" s="97"/>
      <c r="D57" s="97"/>
      <c r="E57" s="97"/>
      <c r="F57" s="98"/>
      <c r="G57" s="99" t="s">
        <v>44</v>
      </c>
      <c r="H57" s="100"/>
    </row>
    <row r="58" spans="1:8" s="13" customFormat="1" ht="30" customHeight="1" x14ac:dyDescent="0.2">
      <c r="A58" s="68" t="s">
        <v>25</v>
      </c>
      <c r="B58" s="69"/>
      <c r="C58" s="69"/>
      <c r="D58" s="69"/>
      <c r="E58" s="69"/>
      <c r="F58" s="69"/>
      <c r="G58" s="69"/>
      <c r="H58" s="70"/>
    </row>
    <row r="59" spans="1:8" s="13" customFormat="1" ht="51" x14ac:dyDescent="0.2">
      <c r="A59" s="101" t="s">
        <v>31</v>
      </c>
      <c r="B59" s="102" t="s">
        <v>0</v>
      </c>
      <c r="C59" s="101" t="s">
        <v>96</v>
      </c>
      <c r="D59" s="103" t="s">
        <v>1</v>
      </c>
      <c r="E59" s="101" t="s">
        <v>101</v>
      </c>
      <c r="F59" s="101" t="s">
        <v>102</v>
      </c>
      <c r="G59" s="101" t="s">
        <v>27</v>
      </c>
      <c r="H59" s="101" t="s">
        <v>103</v>
      </c>
    </row>
    <row r="60" spans="1:8" s="13" customFormat="1" ht="15.75" x14ac:dyDescent="0.2">
      <c r="A60" s="20" t="s">
        <v>3</v>
      </c>
      <c r="B60" s="20" t="s">
        <v>4</v>
      </c>
      <c r="C60" s="20" t="s">
        <v>5</v>
      </c>
      <c r="D60" s="32" t="s">
        <v>6</v>
      </c>
      <c r="E60" s="20" t="s">
        <v>7</v>
      </c>
      <c r="F60" s="20" t="s">
        <v>8</v>
      </c>
      <c r="G60" s="20" t="s">
        <v>9</v>
      </c>
      <c r="H60" s="20" t="s">
        <v>10</v>
      </c>
    </row>
    <row r="61" spans="1:8" s="13" customFormat="1" ht="15.75" customHeight="1" x14ac:dyDescent="0.2">
      <c r="A61" s="85" t="s">
        <v>12</v>
      </c>
      <c r="B61" s="86"/>
      <c r="C61" s="86"/>
      <c r="D61" s="86"/>
      <c r="E61" s="86"/>
      <c r="F61" s="86"/>
      <c r="G61" s="86"/>
      <c r="H61" s="87"/>
    </row>
    <row r="62" spans="1:8" s="13" customFormat="1" ht="15.75" x14ac:dyDescent="0.2">
      <c r="A62" s="14" t="s">
        <v>73</v>
      </c>
      <c r="B62" s="71" t="s">
        <v>38</v>
      </c>
      <c r="C62" s="72"/>
      <c r="D62" s="72"/>
      <c r="E62" s="72"/>
      <c r="F62" s="72"/>
      <c r="G62" s="72"/>
      <c r="H62" s="73"/>
    </row>
    <row r="63" spans="1:8" s="13" customFormat="1" ht="15.75" x14ac:dyDescent="0.2">
      <c r="A63" s="4" t="s">
        <v>74</v>
      </c>
      <c r="B63" s="16" t="s">
        <v>50</v>
      </c>
      <c r="C63" s="17">
        <v>116</v>
      </c>
      <c r="D63" s="5" t="s">
        <v>2</v>
      </c>
      <c r="E63" s="18"/>
      <c r="F63" s="6" t="str">
        <f>IF(E63="","",C63*E63)</f>
        <v/>
      </c>
      <c r="G63" s="8">
        <v>1</v>
      </c>
      <c r="H63" s="6" t="str">
        <f>IF(E63="","",F63*G63)</f>
        <v/>
      </c>
    </row>
    <row r="64" spans="1:8" s="13" customFormat="1" ht="15.75" x14ac:dyDescent="0.2">
      <c r="A64" s="14" t="s">
        <v>75</v>
      </c>
      <c r="B64" s="71" t="s">
        <v>14</v>
      </c>
      <c r="C64" s="72"/>
      <c r="D64" s="72"/>
      <c r="E64" s="72"/>
      <c r="F64" s="72"/>
      <c r="G64" s="72"/>
      <c r="H64" s="73"/>
    </row>
    <row r="65" spans="1:8" s="13" customFormat="1" ht="15.75" x14ac:dyDescent="0.2">
      <c r="A65" s="4" t="s">
        <v>76</v>
      </c>
      <c r="B65" s="16" t="s">
        <v>77</v>
      </c>
      <c r="C65" s="17">
        <v>95</v>
      </c>
      <c r="D65" s="5" t="s">
        <v>2</v>
      </c>
      <c r="E65" s="18"/>
      <c r="F65" s="6" t="str">
        <f t="shared" ref="F65:F67" si="10">IF(E65="","",C65*E65)</f>
        <v/>
      </c>
      <c r="G65" s="8">
        <v>1</v>
      </c>
      <c r="H65" s="6" t="str">
        <f t="shared" ref="H65:H67" si="11">IF(E65="","",F65*G65)</f>
        <v/>
      </c>
    </row>
    <row r="66" spans="1:8" s="13" customFormat="1" ht="15.75" x14ac:dyDescent="0.2">
      <c r="A66" s="4" t="s">
        <v>78</v>
      </c>
      <c r="B66" s="16" t="s">
        <v>80</v>
      </c>
      <c r="C66" s="17">
        <v>12</v>
      </c>
      <c r="D66" s="5" t="s">
        <v>2</v>
      </c>
      <c r="E66" s="18"/>
      <c r="F66" s="6" t="str">
        <f t="shared" si="10"/>
        <v/>
      </c>
      <c r="G66" s="8">
        <v>1</v>
      </c>
      <c r="H66" s="6" t="str">
        <f t="shared" si="11"/>
        <v/>
      </c>
    </row>
    <row r="67" spans="1:8" s="13" customFormat="1" ht="25.5" x14ac:dyDescent="0.2">
      <c r="A67" s="4" t="s">
        <v>79</v>
      </c>
      <c r="B67" s="16" t="s">
        <v>81</v>
      </c>
      <c r="C67" s="17">
        <v>11</v>
      </c>
      <c r="D67" s="5" t="s">
        <v>2</v>
      </c>
      <c r="E67" s="18"/>
      <c r="F67" s="6" t="str">
        <f t="shared" si="10"/>
        <v/>
      </c>
      <c r="G67" s="8">
        <v>1</v>
      </c>
      <c r="H67" s="6" t="str">
        <f t="shared" si="11"/>
        <v/>
      </c>
    </row>
    <row r="68" spans="1:8" s="13" customFormat="1" ht="15.75" x14ac:dyDescent="0.2">
      <c r="A68" s="85" t="s">
        <v>26</v>
      </c>
      <c r="B68" s="86" t="s">
        <v>26</v>
      </c>
      <c r="C68" s="86"/>
      <c r="D68" s="86"/>
      <c r="E68" s="86"/>
      <c r="F68" s="86"/>
      <c r="G68" s="86"/>
      <c r="H68" s="87"/>
    </row>
    <row r="69" spans="1:8" s="13" customFormat="1" ht="15.75" x14ac:dyDescent="0.2">
      <c r="A69" s="14" t="s">
        <v>73</v>
      </c>
      <c r="B69" s="71" t="s">
        <v>38</v>
      </c>
      <c r="C69" s="72"/>
      <c r="D69" s="72"/>
      <c r="E69" s="72"/>
      <c r="F69" s="72"/>
      <c r="G69" s="72"/>
      <c r="H69" s="73"/>
    </row>
    <row r="70" spans="1:8" s="13" customFormat="1" ht="15.75" x14ac:dyDescent="0.2">
      <c r="A70" s="4" t="s">
        <v>74</v>
      </c>
      <c r="B70" s="16" t="s">
        <v>50</v>
      </c>
      <c r="C70" s="17">
        <v>116</v>
      </c>
      <c r="D70" s="5" t="s">
        <v>2</v>
      </c>
      <c r="E70" s="18"/>
      <c r="F70" s="6" t="str">
        <f>IF(E70="","",C70*E70)</f>
        <v/>
      </c>
      <c r="G70" s="8">
        <v>1</v>
      </c>
      <c r="H70" s="6" t="str">
        <f>IF(E70="","",F70*G70)</f>
        <v/>
      </c>
    </row>
    <row r="71" spans="1:8" s="13" customFormat="1" ht="15.75" x14ac:dyDescent="0.2">
      <c r="A71" s="14" t="s">
        <v>75</v>
      </c>
      <c r="B71" s="71" t="s">
        <v>14</v>
      </c>
      <c r="C71" s="72"/>
      <c r="D71" s="72"/>
      <c r="E71" s="72"/>
      <c r="F71" s="72"/>
      <c r="G71" s="72"/>
      <c r="H71" s="73"/>
    </row>
    <row r="72" spans="1:8" s="13" customFormat="1" ht="15.75" x14ac:dyDescent="0.2">
      <c r="A72" s="4" t="s">
        <v>76</v>
      </c>
      <c r="B72" s="16" t="s">
        <v>77</v>
      </c>
      <c r="C72" s="17">
        <v>95</v>
      </c>
      <c r="D72" s="5" t="s">
        <v>2</v>
      </c>
      <c r="E72" s="18"/>
      <c r="F72" s="6" t="str">
        <f t="shared" ref="F72:F74" si="12">IF(E72="","",C72*E72)</f>
        <v/>
      </c>
      <c r="G72" s="8">
        <v>1</v>
      </c>
      <c r="H72" s="6" t="str">
        <f t="shared" ref="H72:H74" si="13">IF(E72="","",F72*G72)</f>
        <v/>
      </c>
    </row>
    <row r="73" spans="1:8" s="13" customFormat="1" ht="15.75" x14ac:dyDescent="0.2">
      <c r="A73" s="4" t="s">
        <v>78</v>
      </c>
      <c r="B73" s="16" t="s">
        <v>80</v>
      </c>
      <c r="C73" s="17">
        <v>12</v>
      </c>
      <c r="D73" s="5" t="s">
        <v>2</v>
      </c>
      <c r="E73" s="18"/>
      <c r="F73" s="6" t="str">
        <f t="shared" si="12"/>
        <v/>
      </c>
      <c r="G73" s="8">
        <v>1</v>
      </c>
      <c r="H73" s="6" t="str">
        <f t="shared" si="13"/>
        <v/>
      </c>
    </row>
    <row r="74" spans="1:8" s="13" customFormat="1" ht="25.5" x14ac:dyDescent="0.2">
      <c r="A74" s="4" t="s">
        <v>79</v>
      </c>
      <c r="B74" s="16" t="s">
        <v>81</v>
      </c>
      <c r="C74" s="17">
        <v>11</v>
      </c>
      <c r="D74" s="5" t="s">
        <v>2</v>
      </c>
      <c r="E74" s="18"/>
      <c r="F74" s="6" t="str">
        <f t="shared" si="12"/>
        <v/>
      </c>
      <c r="G74" s="8">
        <v>1</v>
      </c>
      <c r="H74" s="6" t="str">
        <f t="shared" si="13"/>
        <v/>
      </c>
    </row>
    <row r="75" spans="1:8" s="13" customFormat="1" ht="15.75" x14ac:dyDescent="0.2">
      <c r="A75" s="65" t="str">
        <f>A57&amp;" - Teilsumme "</f>
        <v xml:space="preserve">Einsatzpauschalen außerhalb der Winterdienstsaison  - Teilsumme </v>
      </c>
      <c r="B75" s="66"/>
      <c r="C75" s="66"/>
      <c r="D75" s="66"/>
      <c r="E75" s="66"/>
      <c r="F75" s="66"/>
      <c r="G75" s="67"/>
      <c r="H75" s="7" t="str">
        <f>IF(SUM(H63:H74)=0,"",SUM(H63:H74))</f>
        <v/>
      </c>
    </row>
    <row r="76" spans="1:8" s="13" customFormat="1" ht="15.75" customHeight="1" x14ac:dyDescent="0.2">
      <c r="A76" s="60" t="str">
        <f>A31&amp;" "&amp;C31&amp;" "&amp;" - Zwischensumme"</f>
        <v>1.2 WINTERDIENST  - Zwischensumme</v>
      </c>
      <c r="B76" s="60"/>
      <c r="C76" s="60"/>
      <c r="D76" s="60"/>
      <c r="E76" s="60"/>
      <c r="F76" s="60"/>
      <c r="G76" s="60"/>
      <c r="H76" s="31" t="str">
        <f>IFERROR(H75+H56+H37,"")</f>
        <v/>
      </c>
    </row>
    <row r="77" spans="1:8" s="13" customFormat="1" ht="24.95" customHeight="1" x14ac:dyDescent="0.2">
      <c r="A77" s="93" t="str">
        <f>A10&amp;" "&amp;B10&amp;" "&amp;C11&amp;" und "&amp;C31&amp;" "&amp;" - Gesamtsumme / Wertungssumme"</f>
        <v>1. WE 105326 GRAUFLÄCHENREINIGUNG und WINTERDIENST  - Gesamtsumme / Wertungssumme</v>
      </c>
      <c r="B77" s="94"/>
      <c r="C77" s="94"/>
      <c r="D77" s="94"/>
      <c r="E77" s="94"/>
      <c r="F77" s="94"/>
      <c r="G77" s="95"/>
      <c r="H77" s="24" t="str">
        <f>IFERROR(H28+H76,"")</f>
        <v/>
      </c>
    </row>
    <row r="78" spans="1:8" s="13" customFormat="1" ht="43.5" customHeight="1" x14ac:dyDescent="0.2">
      <c r="A78" s="92" t="s">
        <v>15</v>
      </c>
      <c r="B78" s="92"/>
      <c r="C78" s="92"/>
      <c r="D78" s="92"/>
      <c r="E78" s="92"/>
      <c r="F78" s="92"/>
      <c r="G78" s="92"/>
      <c r="H78" s="92"/>
    </row>
    <row r="79" spans="1:8" s="13" customFormat="1" ht="15.75" x14ac:dyDescent="0.2">
      <c r="A79" s="40"/>
      <c r="B79" s="40"/>
      <c r="C79" s="40"/>
      <c r="D79" s="40"/>
      <c r="E79" s="40"/>
      <c r="F79" s="40"/>
      <c r="G79" s="40"/>
      <c r="H79" s="40"/>
    </row>
    <row r="80" spans="1:8" s="3" customFormat="1" ht="39.950000000000003" customHeight="1" x14ac:dyDescent="0.25">
      <c r="A80" s="23" t="s">
        <v>39</v>
      </c>
      <c r="B80" s="23" t="s">
        <v>82</v>
      </c>
      <c r="C80" s="51" t="s">
        <v>52</v>
      </c>
      <c r="D80" s="52"/>
      <c r="E80" s="52"/>
      <c r="F80" s="52"/>
      <c r="G80" s="52"/>
      <c r="H80" s="53"/>
    </row>
    <row r="81" spans="1:8" s="3" customFormat="1" ht="30.75" customHeight="1" x14ac:dyDescent="0.25">
      <c r="A81" s="21" t="s">
        <v>37</v>
      </c>
      <c r="B81" s="22" t="str">
        <f>B80</f>
        <v>WE 104400</v>
      </c>
      <c r="C81" s="54" t="s">
        <v>34</v>
      </c>
      <c r="D81" s="55"/>
      <c r="E81" s="55"/>
      <c r="F81" s="55"/>
      <c r="G81" s="55"/>
      <c r="H81" s="56"/>
    </row>
    <row r="82" spans="1:8" s="3" customFormat="1" ht="30" customHeight="1" x14ac:dyDescent="0.25">
      <c r="A82" s="57" t="s">
        <v>16</v>
      </c>
      <c r="B82" s="58"/>
      <c r="C82" s="58"/>
      <c r="D82" s="58"/>
      <c r="E82" s="58"/>
      <c r="F82" s="58"/>
      <c r="G82" s="58"/>
      <c r="H82" s="59"/>
    </row>
    <row r="83" spans="1:8" s="13" customFormat="1" ht="51" x14ac:dyDescent="0.2">
      <c r="A83" s="101" t="s">
        <v>31</v>
      </c>
      <c r="B83" s="102" t="s">
        <v>0</v>
      </c>
      <c r="C83" s="101" t="s">
        <v>96</v>
      </c>
      <c r="D83" s="103" t="s">
        <v>1</v>
      </c>
      <c r="E83" s="101" t="s">
        <v>97</v>
      </c>
      <c r="F83" s="101" t="s">
        <v>98</v>
      </c>
      <c r="G83" s="101" t="s">
        <v>99</v>
      </c>
      <c r="H83" s="101" t="s">
        <v>100</v>
      </c>
    </row>
    <row r="84" spans="1:8" s="13" customFormat="1" ht="15.75" x14ac:dyDescent="0.2">
      <c r="A84" s="20" t="s">
        <v>3</v>
      </c>
      <c r="B84" s="20" t="s">
        <v>4</v>
      </c>
      <c r="C84" s="20" t="s">
        <v>5</v>
      </c>
      <c r="D84" s="32" t="s">
        <v>6</v>
      </c>
      <c r="E84" s="20" t="s">
        <v>7</v>
      </c>
      <c r="F84" s="20" t="s">
        <v>8</v>
      </c>
      <c r="G84" s="20" t="s">
        <v>9</v>
      </c>
      <c r="H84" s="20" t="s">
        <v>10</v>
      </c>
    </row>
    <row r="85" spans="1:8" s="13" customFormat="1" ht="15.75" customHeight="1" x14ac:dyDescent="0.2">
      <c r="A85" s="27" t="s">
        <v>46</v>
      </c>
      <c r="B85" s="25" t="s">
        <v>55</v>
      </c>
      <c r="C85" s="25"/>
      <c r="D85" s="25"/>
      <c r="E85" s="25"/>
      <c r="F85" s="25"/>
      <c r="G85" s="25"/>
      <c r="H85" s="26"/>
    </row>
    <row r="86" spans="1:8" s="13" customFormat="1" ht="15.75" x14ac:dyDescent="0.2">
      <c r="A86" s="4" t="s">
        <v>47</v>
      </c>
      <c r="B86" s="62" t="s">
        <v>56</v>
      </c>
      <c r="C86" s="63"/>
      <c r="D86" s="63"/>
      <c r="E86" s="63"/>
      <c r="F86" s="63"/>
      <c r="G86" s="63"/>
      <c r="H86" s="64"/>
    </row>
    <row r="87" spans="1:8" s="13" customFormat="1" ht="15.75" x14ac:dyDescent="0.2">
      <c r="A87" s="36" t="s">
        <v>83</v>
      </c>
      <c r="B87" s="16" t="s">
        <v>59</v>
      </c>
      <c r="C87" s="17">
        <v>274</v>
      </c>
      <c r="D87" s="5" t="s">
        <v>2</v>
      </c>
      <c r="E87" s="18"/>
      <c r="F87" s="6" t="str">
        <f>IF(E87="","",C87*E87)</f>
        <v/>
      </c>
      <c r="G87" s="37">
        <v>12</v>
      </c>
      <c r="H87" s="6" t="str">
        <f>IF(E87="","",F87*G87)</f>
        <v/>
      </c>
    </row>
    <row r="88" spans="1:8" s="13" customFormat="1" ht="15.75" x14ac:dyDescent="0.2">
      <c r="A88" s="65" t="str">
        <f>B85&amp;" - Teilsumme "</f>
        <v xml:space="preserve">Grauflächenreinigung öffentliche Flächen - Teilsumme </v>
      </c>
      <c r="B88" s="66"/>
      <c r="C88" s="66"/>
      <c r="D88" s="66"/>
      <c r="E88" s="66"/>
      <c r="F88" s="66"/>
      <c r="G88" s="67"/>
      <c r="H88" s="7" t="str">
        <f>IFERROR(H87,"")</f>
        <v/>
      </c>
    </row>
    <row r="89" spans="1:8" s="13" customFormat="1" ht="15.75" customHeight="1" x14ac:dyDescent="0.2">
      <c r="A89" s="27" t="s">
        <v>84</v>
      </c>
      <c r="B89" s="25" t="s">
        <v>36</v>
      </c>
      <c r="C89" s="25"/>
      <c r="D89" s="25"/>
      <c r="E89" s="25"/>
      <c r="F89" s="25"/>
      <c r="G89" s="25"/>
      <c r="H89" s="26"/>
    </row>
    <row r="90" spans="1:8" s="13" customFormat="1" ht="15.75" x14ac:dyDescent="0.2">
      <c r="A90" s="4" t="s">
        <v>85</v>
      </c>
      <c r="B90" s="62" t="s">
        <v>56</v>
      </c>
      <c r="C90" s="63"/>
      <c r="D90" s="63"/>
      <c r="E90" s="63"/>
      <c r="F90" s="63"/>
      <c r="G90" s="63"/>
      <c r="H90" s="64"/>
    </row>
    <row r="91" spans="1:8" s="13" customFormat="1" ht="15.75" x14ac:dyDescent="0.2">
      <c r="A91" s="36" t="s">
        <v>86</v>
      </c>
      <c r="B91" s="16" t="s">
        <v>59</v>
      </c>
      <c r="C91" s="17">
        <v>533</v>
      </c>
      <c r="D91" s="5" t="s">
        <v>2</v>
      </c>
      <c r="E91" s="18"/>
      <c r="F91" s="6" t="str">
        <f>IF(E91="","",C91*E91)</f>
        <v/>
      </c>
      <c r="G91" s="37">
        <v>12</v>
      </c>
      <c r="H91" s="6" t="str">
        <f>IF(E91="","",F91*G91)</f>
        <v/>
      </c>
    </row>
    <row r="92" spans="1:8" s="13" customFormat="1" ht="15.75" x14ac:dyDescent="0.2">
      <c r="A92" s="36" t="s">
        <v>87</v>
      </c>
      <c r="B92" s="16" t="s">
        <v>64</v>
      </c>
      <c r="C92" s="17">
        <v>124</v>
      </c>
      <c r="D92" s="5" t="s">
        <v>2</v>
      </c>
      <c r="E92" s="18"/>
      <c r="F92" s="6" t="str">
        <f t="shared" ref="F92:F95" si="14">IF(E92="","",C92*E92)</f>
        <v/>
      </c>
      <c r="G92" s="37">
        <v>12</v>
      </c>
      <c r="H92" s="6" t="str">
        <f t="shared" ref="H92:H95" si="15">IF(E92="","",F92*G92)</f>
        <v/>
      </c>
    </row>
    <row r="93" spans="1:8" s="13" customFormat="1" ht="15.75" x14ac:dyDescent="0.2">
      <c r="A93" s="36" t="s">
        <v>88</v>
      </c>
      <c r="B93" s="16" t="s">
        <v>65</v>
      </c>
      <c r="C93" s="17">
        <v>54</v>
      </c>
      <c r="D93" s="5" t="s">
        <v>2</v>
      </c>
      <c r="E93" s="18"/>
      <c r="F93" s="6" t="str">
        <f t="shared" si="14"/>
        <v/>
      </c>
      <c r="G93" s="37">
        <v>12</v>
      </c>
      <c r="H93" s="6" t="str">
        <f t="shared" si="15"/>
        <v/>
      </c>
    </row>
    <row r="94" spans="1:8" s="13" customFormat="1" ht="25.5" x14ac:dyDescent="0.2">
      <c r="A94" s="36" t="s">
        <v>89</v>
      </c>
      <c r="B94" s="16" t="s">
        <v>66</v>
      </c>
      <c r="C94" s="17">
        <v>94</v>
      </c>
      <c r="D94" s="5" t="s">
        <v>2</v>
      </c>
      <c r="E94" s="18"/>
      <c r="F94" s="6" t="str">
        <f t="shared" si="14"/>
        <v/>
      </c>
      <c r="G94" s="28">
        <v>2</v>
      </c>
      <c r="H94" s="6" t="str">
        <f t="shared" si="15"/>
        <v/>
      </c>
    </row>
    <row r="95" spans="1:8" s="13" customFormat="1" ht="25.5" x14ac:dyDescent="0.2">
      <c r="A95" s="36" t="s">
        <v>90</v>
      </c>
      <c r="B95" s="16" t="s">
        <v>70</v>
      </c>
      <c r="C95" s="17">
        <v>18</v>
      </c>
      <c r="D95" s="5" t="s">
        <v>71</v>
      </c>
      <c r="E95" s="18"/>
      <c r="F95" s="6" t="str">
        <f t="shared" si="14"/>
        <v/>
      </c>
      <c r="G95" s="28">
        <v>2</v>
      </c>
      <c r="H95" s="6" t="str">
        <f t="shared" si="15"/>
        <v/>
      </c>
    </row>
    <row r="96" spans="1:8" s="13" customFormat="1" ht="15.75" x14ac:dyDescent="0.2">
      <c r="A96" s="65" t="str">
        <f>B89&amp;" - Teilsumme "</f>
        <v xml:space="preserve">Grauflächenreinigung nicht öffentliche Flächen - Teilsumme </v>
      </c>
      <c r="B96" s="66"/>
      <c r="C96" s="66"/>
      <c r="D96" s="66"/>
      <c r="E96" s="66"/>
      <c r="F96" s="66"/>
      <c r="G96" s="67"/>
      <c r="H96" s="7" t="str">
        <f>IF(SUM(H91:H95)=0,"",SUM(H91:H95))</f>
        <v/>
      </c>
    </row>
    <row r="97" spans="1:8" s="13" customFormat="1" ht="15.75" customHeight="1" x14ac:dyDescent="0.2">
      <c r="A97" s="60" t="str">
        <f>A81&amp;" "&amp;C81&amp;" - Zwischensumme"</f>
        <v>2.1 GRAUFLÄCHENREINIGUNG - Zwischensumme</v>
      </c>
      <c r="B97" s="60"/>
      <c r="C97" s="60"/>
      <c r="D97" s="60"/>
      <c r="E97" s="60"/>
      <c r="F97" s="60"/>
      <c r="G97" s="60"/>
      <c r="H97" s="31" t="str">
        <f>IFERROR(H96+H88,"")</f>
        <v/>
      </c>
    </row>
    <row r="98" spans="1:8" s="13" customFormat="1" ht="43.5" customHeight="1" x14ac:dyDescent="0.2">
      <c r="A98" s="61" t="s">
        <v>48</v>
      </c>
      <c r="B98" s="61"/>
      <c r="C98" s="61"/>
      <c r="D98" s="61"/>
      <c r="E98" s="61"/>
      <c r="F98" s="61"/>
      <c r="G98" s="61"/>
      <c r="H98" s="61"/>
    </row>
    <row r="99" spans="1:8" s="13" customFormat="1" ht="15.75" customHeight="1" x14ac:dyDescent="0.2">
      <c r="A99" s="38"/>
      <c r="B99" s="38"/>
      <c r="C99" s="38"/>
      <c r="D99" s="38"/>
      <c r="E99" s="38"/>
      <c r="F99" s="38"/>
      <c r="G99" s="38"/>
      <c r="H99" s="39"/>
    </row>
    <row r="100" spans="1:8" s="3" customFormat="1" ht="30.75" customHeight="1" x14ac:dyDescent="0.25">
      <c r="A100" s="29" t="s">
        <v>42</v>
      </c>
      <c r="B100" s="30" t="str">
        <f>B80</f>
        <v>WE 104400</v>
      </c>
      <c r="C100" s="49" t="s">
        <v>17</v>
      </c>
      <c r="D100" s="49"/>
      <c r="E100" s="50" t="s">
        <v>20</v>
      </c>
      <c r="F100" s="50"/>
      <c r="G100" s="50"/>
      <c r="H100" s="50"/>
    </row>
    <row r="101" spans="1:8" s="3" customFormat="1" ht="30" customHeight="1" x14ac:dyDescent="0.25">
      <c r="A101" s="41" t="s">
        <v>16</v>
      </c>
      <c r="B101" s="41"/>
      <c r="C101" s="41"/>
      <c r="D101" s="41"/>
      <c r="E101" s="41"/>
      <c r="F101" s="41"/>
      <c r="G101" s="41"/>
      <c r="H101" s="41"/>
    </row>
    <row r="102" spans="1:8" s="13" customFormat="1" ht="30" customHeight="1" x14ac:dyDescent="0.2">
      <c r="A102" s="42" t="s">
        <v>21</v>
      </c>
      <c r="B102" s="43"/>
      <c r="C102" s="43"/>
      <c r="D102" s="43"/>
      <c r="E102" s="43"/>
      <c r="F102" s="44"/>
      <c r="G102" s="74" t="s">
        <v>11</v>
      </c>
      <c r="H102" s="75"/>
    </row>
    <row r="103" spans="1:8" s="13" customFormat="1" ht="38.25" x14ac:dyDescent="0.2">
      <c r="A103" s="19" t="s">
        <v>31</v>
      </c>
      <c r="B103" s="76" t="s">
        <v>0</v>
      </c>
      <c r="C103" s="77"/>
      <c r="D103" s="77"/>
      <c r="E103" s="78"/>
      <c r="F103" s="19" t="s">
        <v>32</v>
      </c>
      <c r="G103" s="19" t="s">
        <v>33</v>
      </c>
      <c r="H103" s="19" t="s">
        <v>22</v>
      </c>
    </row>
    <row r="104" spans="1:8" s="13" customFormat="1" ht="15.75" x14ac:dyDescent="0.2">
      <c r="A104" s="20" t="s">
        <v>3</v>
      </c>
      <c r="B104" s="79" t="s">
        <v>4</v>
      </c>
      <c r="C104" s="80"/>
      <c r="D104" s="80"/>
      <c r="E104" s="81"/>
      <c r="F104" s="20" t="s">
        <v>5</v>
      </c>
      <c r="G104" s="20" t="s">
        <v>6</v>
      </c>
      <c r="H104" s="20" t="s">
        <v>23</v>
      </c>
    </row>
    <row r="105" spans="1:8" s="13" customFormat="1" ht="48" customHeight="1" x14ac:dyDescent="0.2">
      <c r="A105" s="14" t="s">
        <v>42</v>
      </c>
      <c r="B105" s="82" t="s">
        <v>24</v>
      </c>
      <c r="C105" s="83"/>
      <c r="D105" s="83"/>
      <c r="E105" s="84"/>
      <c r="F105" s="18"/>
      <c r="G105" s="15">
        <v>5</v>
      </c>
      <c r="H105" s="6" t="str">
        <f>IF(F105="","",F105*G105)</f>
        <v/>
      </c>
    </row>
    <row r="106" spans="1:8" s="13" customFormat="1" ht="15.75" x14ac:dyDescent="0.2">
      <c r="A106" s="65" t="str">
        <f>A102&amp;" - Teilsumme "</f>
        <v xml:space="preserve">Bereitstellungspauschale - Teilsumme </v>
      </c>
      <c r="B106" s="66"/>
      <c r="C106" s="66"/>
      <c r="D106" s="66"/>
      <c r="E106" s="66"/>
      <c r="F106" s="66"/>
      <c r="G106" s="67"/>
      <c r="H106" s="7" t="str">
        <f>IFERROR(H105,"")</f>
        <v/>
      </c>
    </row>
    <row r="107" spans="1:8" s="13" customFormat="1" ht="30" customHeight="1" x14ac:dyDescent="0.2">
      <c r="A107" s="42" t="s">
        <v>29</v>
      </c>
      <c r="B107" s="43"/>
      <c r="C107" s="43"/>
      <c r="D107" s="43"/>
      <c r="E107" s="43"/>
      <c r="F107" s="44"/>
      <c r="G107" s="74" t="s">
        <v>11</v>
      </c>
      <c r="H107" s="75"/>
    </row>
    <row r="108" spans="1:8" s="13" customFormat="1" ht="30" customHeight="1" x14ac:dyDescent="0.2">
      <c r="A108" s="68" t="s">
        <v>25</v>
      </c>
      <c r="B108" s="69"/>
      <c r="C108" s="69"/>
      <c r="D108" s="69"/>
      <c r="E108" s="69"/>
      <c r="F108" s="69"/>
      <c r="G108" s="69"/>
      <c r="H108" s="70"/>
    </row>
    <row r="109" spans="1:8" s="13" customFormat="1" ht="51" x14ac:dyDescent="0.2">
      <c r="A109" s="101" t="s">
        <v>31</v>
      </c>
      <c r="B109" s="102" t="s">
        <v>0</v>
      </c>
      <c r="C109" s="101" t="s">
        <v>96</v>
      </c>
      <c r="D109" s="103" t="s">
        <v>1</v>
      </c>
      <c r="E109" s="101" t="s">
        <v>101</v>
      </c>
      <c r="F109" s="101" t="s">
        <v>102</v>
      </c>
      <c r="G109" s="101" t="s">
        <v>27</v>
      </c>
      <c r="H109" s="101" t="s">
        <v>103</v>
      </c>
    </row>
    <row r="110" spans="1:8" s="13" customFormat="1" ht="15.75" x14ac:dyDescent="0.2">
      <c r="A110" s="20" t="s">
        <v>3</v>
      </c>
      <c r="B110" s="20" t="s">
        <v>4</v>
      </c>
      <c r="C110" s="20" t="s">
        <v>5</v>
      </c>
      <c r="D110" s="32" t="s">
        <v>6</v>
      </c>
      <c r="E110" s="20" t="s">
        <v>7</v>
      </c>
      <c r="F110" s="20" t="s">
        <v>8</v>
      </c>
      <c r="G110" s="20" t="s">
        <v>9</v>
      </c>
      <c r="H110" s="20" t="s">
        <v>10</v>
      </c>
    </row>
    <row r="111" spans="1:8" s="13" customFormat="1" ht="15.75" customHeight="1" x14ac:dyDescent="0.2">
      <c r="A111" s="85" t="s">
        <v>12</v>
      </c>
      <c r="B111" s="86"/>
      <c r="C111" s="86"/>
      <c r="D111" s="86"/>
      <c r="E111" s="86"/>
      <c r="F111" s="86"/>
      <c r="G111" s="86"/>
      <c r="H111" s="87"/>
    </row>
    <row r="112" spans="1:8" s="13" customFormat="1" ht="15.75" x14ac:dyDescent="0.2">
      <c r="A112" s="14" t="s">
        <v>49</v>
      </c>
      <c r="B112" s="71" t="s">
        <v>38</v>
      </c>
      <c r="C112" s="72"/>
      <c r="D112" s="72"/>
      <c r="E112" s="72"/>
      <c r="F112" s="72"/>
      <c r="G112" s="72"/>
      <c r="H112" s="73"/>
    </row>
    <row r="113" spans="1:8" s="13" customFormat="1" ht="15.75" x14ac:dyDescent="0.2">
      <c r="A113" s="4" t="s">
        <v>91</v>
      </c>
      <c r="B113" s="16" t="s">
        <v>50</v>
      </c>
      <c r="C113" s="17">
        <v>206</v>
      </c>
      <c r="D113" s="5" t="s">
        <v>2</v>
      </c>
      <c r="E113" s="18"/>
      <c r="F113" s="6" t="str">
        <f>IF(E113="","",C113*E113)</f>
        <v/>
      </c>
      <c r="G113" s="8">
        <v>10</v>
      </c>
      <c r="H113" s="6" t="str">
        <f>IF(E113="","",F113*G113)</f>
        <v/>
      </c>
    </row>
    <row r="114" spans="1:8" s="13" customFormat="1" ht="15.75" x14ac:dyDescent="0.2">
      <c r="A114" s="14" t="s">
        <v>43</v>
      </c>
      <c r="B114" s="71" t="s">
        <v>14</v>
      </c>
      <c r="C114" s="72"/>
      <c r="D114" s="72"/>
      <c r="E114" s="72"/>
      <c r="F114" s="72"/>
      <c r="G114" s="72"/>
      <c r="H114" s="73"/>
    </row>
    <row r="115" spans="1:8" s="13" customFormat="1" ht="15.75" x14ac:dyDescent="0.2">
      <c r="A115" s="4" t="s">
        <v>92</v>
      </c>
      <c r="B115" s="16" t="s">
        <v>77</v>
      </c>
      <c r="C115" s="17">
        <v>275</v>
      </c>
      <c r="D115" s="5" t="s">
        <v>2</v>
      </c>
      <c r="E115" s="18"/>
      <c r="F115" s="6" t="str">
        <f t="shared" ref="F115:F117" si="16">IF(E115="","",C115*E115)</f>
        <v/>
      </c>
      <c r="G115" s="8">
        <v>10</v>
      </c>
      <c r="H115" s="6" t="str">
        <f t="shared" ref="H115:H117" si="17">IF(E115="","",F115*G115)</f>
        <v/>
      </c>
    </row>
    <row r="116" spans="1:8" s="13" customFormat="1" ht="15.75" x14ac:dyDescent="0.2">
      <c r="A116" s="4" t="s">
        <v>93</v>
      </c>
      <c r="B116" s="16" t="s">
        <v>80</v>
      </c>
      <c r="C116" s="17">
        <v>31</v>
      </c>
      <c r="D116" s="5" t="s">
        <v>2</v>
      </c>
      <c r="E116" s="18"/>
      <c r="F116" s="6" t="str">
        <f t="shared" si="16"/>
        <v/>
      </c>
      <c r="G116" s="8">
        <v>10</v>
      </c>
      <c r="H116" s="6" t="str">
        <f t="shared" si="17"/>
        <v/>
      </c>
    </row>
    <row r="117" spans="1:8" s="13" customFormat="1" ht="25.5" x14ac:dyDescent="0.2">
      <c r="A117" s="4" t="s">
        <v>94</v>
      </c>
      <c r="B117" s="16" t="s">
        <v>81</v>
      </c>
      <c r="C117" s="17">
        <v>23</v>
      </c>
      <c r="D117" s="5" t="s">
        <v>2</v>
      </c>
      <c r="E117" s="18"/>
      <c r="F117" s="6" t="str">
        <f t="shared" si="16"/>
        <v/>
      </c>
      <c r="G117" s="8">
        <v>10</v>
      </c>
      <c r="H117" s="6" t="str">
        <f t="shared" si="17"/>
        <v/>
      </c>
    </row>
    <row r="118" spans="1:8" s="13" customFormat="1" ht="15.75" x14ac:dyDescent="0.2">
      <c r="A118" s="85" t="s">
        <v>26</v>
      </c>
      <c r="B118" s="86" t="s">
        <v>26</v>
      </c>
      <c r="C118" s="86"/>
      <c r="D118" s="86"/>
      <c r="E118" s="86"/>
      <c r="F118" s="86"/>
      <c r="G118" s="86"/>
      <c r="H118" s="87"/>
    </row>
    <row r="119" spans="1:8" s="13" customFormat="1" ht="15.75" x14ac:dyDescent="0.2">
      <c r="A119" s="14" t="s">
        <v>49</v>
      </c>
      <c r="B119" s="71" t="s">
        <v>38</v>
      </c>
      <c r="C119" s="72"/>
      <c r="D119" s="72"/>
      <c r="E119" s="72"/>
      <c r="F119" s="72"/>
      <c r="G119" s="72"/>
      <c r="H119" s="73"/>
    </row>
    <row r="120" spans="1:8" s="13" customFormat="1" ht="15.75" x14ac:dyDescent="0.2">
      <c r="A120" s="4" t="s">
        <v>91</v>
      </c>
      <c r="B120" s="16" t="s">
        <v>50</v>
      </c>
      <c r="C120" s="17">
        <v>206</v>
      </c>
      <c r="D120" s="5" t="s">
        <v>2</v>
      </c>
      <c r="E120" s="18"/>
      <c r="F120" s="6" t="str">
        <f>IF(E120="","",C120*E120)</f>
        <v/>
      </c>
      <c r="G120" s="8">
        <v>5</v>
      </c>
      <c r="H120" s="6" t="str">
        <f>IF(E120="","",F120*G120)</f>
        <v/>
      </c>
    </row>
    <row r="121" spans="1:8" s="13" customFormat="1" ht="15.75" x14ac:dyDescent="0.2">
      <c r="A121" s="14" t="s">
        <v>43</v>
      </c>
      <c r="B121" s="71" t="s">
        <v>14</v>
      </c>
      <c r="C121" s="72"/>
      <c r="D121" s="72"/>
      <c r="E121" s="72"/>
      <c r="F121" s="72"/>
      <c r="G121" s="72"/>
      <c r="H121" s="73"/>
    </row>
    <row r="122" spans="1:8" s="13" customFormat="1" ht="15.75" x14ac:dyDescent="0.2">
      <c r="A122" s="4" t="s">
        <v>92</v>
      </c>
      <c r="B122" s="16" t="s">
        <v>77</v>
      </c>
      <c r="C122" s="17">
        <v>275</v>
      </c>
      <c r="D122" s="5" t="s">
        <v>2</v>
      </c>
      <c r="E122" s="18"/>
      <c r="F122" s="6" t="str">
        <f t="shared" ref="F122:F124" si="18">IF(E122="","",C122*E122)</f>
        <v/>
      </c>
      <c r="G122" s="8">
        <v>5</v>
      </c>
      <c r="H122" s="6" t="str">
        <f t="shared" ref="H122:H124" si="19">IF(E122="","",F122*G122)</f>
        <v/>
      </c>
    </row>
    <row r="123" spans="1:8" s="13" customFormat="1" ht="15.75" x14ac:dyDescent="0.2">
      <c r="A123" s="4" t="s">
        <v>93</v>
      </c>
      <c r="B123" s="16" t="s">
        <v>80</v>
      </c>
      <c r="C123" s="17">
        <v>31</v>
      </c>
      <c r="D123" s="5" t="s">
        <v>2</v>
      </c>
      <c r="E123" s="18"/>
      <c r="F123" s="6" t="str">
        <f t="shared" si="18"/>
        <v/>
      </c>
      <c r="G123" s="8">
        <v>5</v>
      </c>
      <c r="H123" s="6" t="str">
        <f t="shared" si="19"/>
        <v/>
      </c>
    </row>
    <row r="124" spans="1:8" s="13" customFormat="1" ht="25.5" x14ac:dyDescent="0.2">
      <c r="A124" s="4" t="s">
        <v>94</v>
      </c>
      <c r="B124" s="16" t="s">
        <v>81</v>
      </c>
      <c r="C124" s="17">
        <v>23</v>
      </c>
      <c r="D124" s="5" t="s">
        <v>2</v>
      </c>
      <c r="E124" s="18"/>
      <c r="F124" s="6" t="str">
        <f t="shared" si="18"/>
        <v/>
      </c>
      <c r="G124" s="8">
        <v>5</v>
      </c>
      <c r="H124" s="6" t="str">
        <f t="shared" si="19"/>
        <v/>
      </c>
    </row>
    <row r="125" spans="1:8" s="13" customFormat="1" ht="15.75" x14ac:dyDescent="0.2">
      <c r="A125" s="65" t="str">
        <f>A107&amp;" - Teilsumme "</f>
        <v xml:space="preserve">Einsatzpauschalen innerhalb der Winterdienstsaison  - Teilsumme </v>
      </c>
      <c r="B125" s="66"/>
      <c r="C125" s="66"/>
      <c r="D125" s="66"/>
      <c r="E125" s="66"/>
      <c r="F125" s="66"/>
      <c r="G125" s="67"/>
      <c r="H125" s="7" t="str">
        <f>IF(SUM(H113:H124)=0,"",SUM(H113:H124))</f>
        <v/>
      </c>
    </row>
    <row r="126" spans="1:8" s="13" customFormat="1" ht="30" customHeight="1" x14ac:dyDescent="0.2">
      <c r="A126" s="96" t="s">
        <v>30</v>
      </c>
      <c r="B126" s="97"/>
      <c r="C126" s="97"/>
      <c r="D126" s="97"/>
      <c r="E126" s="97"/>
      <c r="F126" s="98"/>
      <c r="G126" s="99" t="s">
        <v>44</v>
      </c>
      <c r="H126" s="100"/>
    </row>
    <row r="127" spans="1:8" s="13" customFormat="1" ht="30" customHeight="1" x14ac:dyDescent="0.2">
      <c r="A127" s="68" t="s">
        <v>25</v>
      </c>
      <c r="B127" s="69"/>
      <c r="C127" s="69"/>
      <c r="D127" s="69"/>
      <c r="E127" s="69"/>
      <c r="F127" s="69"/>
      <c r="G127" s="69"/>
      <c r="H127" s="70"/>
    </row>
    <row r="128" spans="1:8" s="13" customFormat="1" ht="51" x14ac:dyDescent="0.2">
      <c r="A128" s="101" t="s">
        <v>31</v>
      </c>
      <c r="B128" s="102" t="s">
        <v>0</v>
      </c>
      <c r="C128" s="101" t="s">
        <v>96</v>
      </c>
      <c r="D128" s="103" t="s">
        <v>1</v>
      </c>
      <c r="E128" s="101" t="s">
        <v>101</v>
      </c>
      <c r="F128" s="101" t="s">
        <v>102</v>
      </c>
      <c r="G128" s="101" t="s">
        <v>27</v>
      </c>
      <c r="H128" s="101" t="s">
        <v>103</v>
      </c>
    </row>
    <row r="129" spans="1:8" s="13" customFormat="1" ht="15.75" x14ac:dyDescent="0.2">
      <c r="A129" s="20" t="s">
        <v>3</v>
      </c>
      <c r="B129" s="20" t="s">
        <v>4</v>
      </c>
      <c r="C129" s="20" t="s">
        <v>5</v>
      </c>
      <c r="D129" s="32" t="s">
        <v>6</v>
      </c>
      <c r="E129" s="20" t="s">
        <v>7</v>
      </c>
      <c r="F129" s="20" t="s">
        <v>8</v>
      </c>
      <c r="G129" s="20" t="s">
        <v>9</v>
      </c>
      <c r="H129" s="20" t="s">
        <v>10</v>
      </c>
    </row>
    <row r="130" spans="1:8" s="13" customFormat="1" ht="15.75" customHeight="1" x14ac:dyDescent="0.2">
      <c r="A130" s="85" t="s">
        <v>12</v>
      </c>
      <c r="B130" s="86"/>
      <c r="C130" s="86"/>
      <c r="D130" s="86"/>
      <c r="E130" s="86"/>
      <c r="F130" s="86"/>
      <c r="G130" s="86"/>
      <c r="H130" s="87"/>
    </row>
    <row r="131" spans="1:8" s="13" customFormat="1" ht="15.75" x14ac:dyDescent="0.2">
      <c r="A131" s="14" t="s">
        <v>49</v>
      </c>
      <c r="B131" s="71" t="s">
        <v>38</v>
      </c>
      <c r="C131" s="72"/>
      <c r="D131" s="72"/>
      <c r="E131" s="72"/>
      <c r="F131" s="72"/>
      <c r="G131" s="72"/>
      <c r="H131" s="73"/>
    </row>
    <row r="132" spans="1:8" s="13" customFormat="1" ht="15.75" x14ac:dyDescent="0.2">
      <c r="A132" s="4" t="s">
        <v>91</v>
      </c>
      <c r="B132" s="16" t="s">
        <v>50</v>
      </c>
      <c r="C132" s="17">
        <v>206</v>
      </c>
      <c r="D132" s="5" t="s">
        <v>2</v>
      </c>
      <c r="E132" s="18"/>
      <c r="F132" s="6" t="str">
        <f>IF(E132="","",C132*E132)</f>
        <v/>
      </c>
      <c r="G132" s="8">
        <v>1</v>
      </c>
      <c r="H132" s="6" t="str">
        <f>IF(E132="","",F132*G132)</f>
        <v/>
      </c>
    </row>
    <row r="133" spans="1:8" s="13" customFormat="1" ht="15.75" x14ac:dyDescent="0.2">
      <c r="A133" s="14" t="s">
        <v>43</v>
      </c>
      <c r="B133" s="71" t="s">
        <v>14</v>
      </c>
      <c r="C133" s="72"/>
      <c r="D133" s="72"/>
      <c r="E133" s="72"/>
      <c r="F133" s="72"/>
      <c r="G133" s="72"/>
      <c r="H133" s="73"/>
    </row>
    <row r="134" spans="1:8" s="13" customFormat="1" ht="15.75" x14ac:dyDescent="0.2">
      <c r="A134" s="4" t="s">
        <v>92</v>
      </c>
      <c r="B134" s="16" t="s">
        <v>77</v>
      </c>
      <c r="C134" s="17">
        <v>275</v>
      </c>
      <c r="D134" s="5" t="s">
        <v>2</v>
      </c>
      <c r="E134" s="18"/>
      <c r="F134" s="6" t="str">
        <f t="shared" ref="F134:F136" si="20">IF(E134="","",C134*E134)</f>
        <v/>
      </c>
      <c r="G134" s="8">
        <v>1</v>
      </c>
      <c r="H134" s="6" t="str">
        <f t="shared" ref="H134:H136" si="21">IF(E134="","",F134*G134)</f>
        <v/>
      </c>
    </row>
    <row r="135" spans="1:8" s="13" customFormat="1" ht="15.75" x14ac:dyDescent="0.2">
      <c r="A135" s="4" t="s">
        <v>93</v>
      </c>
      <c r="B135" s="16" t="s">
        <v>80</v>
      </c>
      <c r="C135" s="17">
        <v>31</v>
      </c>
      <c r="D135" s="5" t="s">
        <v>2</v>
      </c>
      <c r="E135" s="18"/>
      <c r="F135" s="6" t="str">
        <f t="shared" si="20"/>
        <v/>
      </c>
      <c r="G135" s="8">
        <v>1</v>
      </c>
      <c r="H135" s="6" t="str">
        <f t="shared" si="21"/>
        <v/>
      </c>
    </row>
    <row r="136" spans="1:8" s="13" customFormat="1" ht="25.5" x14ac:dyDescent="0.2">
      <c r="A136" s="4" t="s">
        <v>94</v>
      </c>
      <c r="B136" s="16" t="s">
        <v>81</v>
      </c>
      <c r="C136" s="17">
        <v>23</v>
      </c>
      <c r="D136" s="5" t="s">
        <v>2</v>
      </c>
      <c r="E136" s="18"/>
      <c r="F136" s="6" t="str">
        <f t="shared" si="20"/>
        <v/>
      </c>
      <c r="G136" s="8">
        <v>1</v>
      </c>
      <c r="H136" s="6" t="str">
        <f t="shared" si="21"/>
        <v/>
      </c>
    </row>
    <row r="137" spans="1:8" s="13" customFormat="1" ht="15.75" x14ac:dyDescent="0.2">
      <c r="A137" s="85" t="s">
        <v>26</v>
      </c>
      <c r="B137" s="86" t="s">
        <v>26</v>
      </c>
      <c r="C137" s="86"/>
      <c r="D137" s="86"/>
      <c r="E137" s="86"/>
      <c r="F137" s="86"/>
      <c r="G137" s="86"/>
      <c r="H137" s="87"/>
    </row>
    <row r="138" spans="1:8" s="13" customFormat="1" ht="15.75" x14ac:dyDescent="0.2">
      <c r="A138" s="14" t="s">
        <v>49</v>
      </c>
      <c r="B138" s="71" t="s">
        <v>38</v>
      </c>
      <c r="C138" s="72"/>
      <c r="D138" s="72"/>
      <c r="E138" s="72"/>
      <c r="F138" s="72"/>
      <c r="G138" s="72"/>
      <c r="H138" s="73"/>
    </row>
    <row r="139" spans="1:8" s="13" customFormat="1" ht="15.75" x14ac:dyDescent="0.2">
      <c r="A139" s="4" t="s">
        <v>91</v>
      </c>
      <c r="B139" s="16" t="s">
        <v>50</v>
      </c>
      <c r="C139" s="17">
        <v>206</v>
      </c>
      <c r="D139" s="5" t="s">
        <v>2</v>
      </c>
      <c r="E139" s="18"/>
      <c r="F139" s="6" t="str">
        <f>IF(E139="","",C139*E139)</f>
        <v/>
      </c>
      <c r="G139" s="8">
        <v>1</v>
      </c>
      <c r="H139" s="6" t="str">
        <f>IF(E139="","",F139*G139)</f>
        <v/>
      </c>
    </row>
    <row r="140" spans="1:8" s="13" customFormat="1" ht="15.75" x14ac:dyDescent="0.2">
      <c r="A140" s="14" t="s">
        <v>43</v>
      </c>
      <c r="B140" s="71" t="s">
        <v>14</v>
      </c>
      <c r="C140" s="72"/>
      <c r="D140" s="72"/>
      <c r="E140" s="72"/>
      <c r="F140" s="72"/>
      <c r="G140" s="72"/>
      <c r="H140" s="73"/>
    </row>
    <row r="141" spans="1:8" s="13" customFormat="1" ht="15.75" x14ac:dyDescent="0.2">
      <c r="A141" s="4" t="s">
        <v>92</v>
      </c>
      <c r="B141" s="16" t="s">
        <v>77</v>
      </c>
      <c r="C141" s="17">
        <v>275</v>
      </c>
      <c r="D141" s="5" t="s">
        <v>2</v>
      </c>
      <c r="E141" s="18"/>
      <c r="F141" s="6" t="str">
        <f t="shared" ref="F141:F143" si="22">IF(E141="","",C141*E141)</f>
        <v/>
      </c>
      <c r="G141" s="8">
        <v>1</v>
      </c>
      <c r="H141" s="6" t="str">
        <f t="shared" ref="H141:H143" si="23">IF(E141="","",F141*G141)</f>
        <v/>
      </c>
    </row>
    <row r="142" spans="1:8" s="13" customFormat="1" ht="15.75" x14ac:dyDescent="0.2">
      <c r="A142" s="4" t="s">
        <v>93</v>
      </c>
      <c r="B142" s="16" t="s">
        <v>80</v>
      </c>
      <c r="C142" s="17">
        <v>31</v>
      </c>
      <c r="D142" s="5" t="s">
        <v>2</v>
      </c>
      <c r="E142" s="18"/>
      <c r="F142" s="6" t="str">
        <f t="shared" si="22"/>
        <v/>
      </c>
      <c r="G142" s="8">
        <v>1</v>
      </c>
      <c r="H142" s="6" t="str">
        <f t="shared" si="23"/>
        <v/>
      </c>
    </row>
    <row r="143" spans="1:8" s="13" customFormat="1" ht="25.5" x14ac:dyDescent="0.2">
      <c r="A143" s="4" t="s">
        <v>94</v>
      </c>
      <c r="B143" s="16" t="s">
        <v>81</v>
      </c>
      <c r="C143" s="17">
        <v>23</v>
      </c>
      <c r="D143" s="5" t="s">
        <v>2</v>
      </c>
      <c r="E143" s="18"/>
      <c r="F143" s="6" t="str">
        <f t="shared" si="22"/>
        <v/>
      </c>
      <c r="G143" s="8">
        <v>1</v>
      </c>
      <c r="H143" s="6" t="str">
        <f t="shared" si="23"/>
        <v/>
      </c>
    </row>
    <row r="144" spans="1:8" s="13" customFormat="1" ht="15.75" x14ac:dyDescent="0.2">
      <c r="A144" s="65" t="str">
        <f>A126&amp;" - Teilsumme "</f>
        <v xml:space="preserve">Einsatzpauschalen außerhalb der Winterdienstsaison  - Teilsumme </v>
      </c>
      <c r="B144" s="66"/>
      <c r="C144" s="66"/>
      <c r="D144" s="66"/>
      <c r="E144" s="66"/>
      <c r="F144" s="66"/>
      <c r="G144" s="67"/>
      <c r="H144" s="7" t="str">
        <f>IF(SUM(H132:H143)=0,"",SUM(H132:H143))</f>
        <v/>
      </c>
    </row>
    <row r="145" spans="1:8" s="13" customFormat="1" ht="15.75" customHeight="1" x14ac:dyDescent="0.2">
      <c r="A145" s="60" t="str">
        <f>A100&amp;" "&amp;C100&amp;" "&amp;" - Zwischensumme"</f>
        <v>2.2 WINTERDIENST  - Zwischensumme</v>
      </c>
      <c r="B145" s="60"/>
      <c r="C145" s="60"/>
      <c r="D145" s="60"/>
      <c r="E145" s="60"/>
      <c r="F145" s="60"/>
      <c r="G145" s="60"/>
      <c r="H145" s="31" t="str">
        <f>IFERROR(H144+H125+H106,"")</f>
        <v/>
      </c>
    </row>
    <row r="146" spans="1:8" s="13" customFormat="1" ht="24.95" customHeight="1" x14ac:dyDescent="0.2">
      <c r="A146" s="93" t="str">
        <f>A80&amp;" "&amp;B80&amp;" "&amp;C81&amp;" und "&amp;C100&amp;" "&amp;" - Gesamtsumme / Wertungssumme"</f>
        <v>2. WE 104400 GRAUFLÄCHENREINIGUNG und WINTERDIENST  - Gesamtsumme / Wertungssumme</v>
      </c>
      <c r="B146" s="94"/>
      <c r="C146" s="94"/>
      <c r="D146" s="94"/>
      <c r="E146" s="94"/>
      <c r="F146" s="94"/>
      <c r="G146" s="95"/>
      <c r="H146" s="24" t="str">
        <f>IFERROR(H97+H145,"")</f>
        <v/>
      </c>
    </row>
    <row r="147" spans="1:8" s="13" customFormat="1" ht="43.5" customHeight="1" x14ac:dyDescent="0.2">
      <c r="A147" s="92" t="s">
        <v>15</v>
      </c>
      <c r="B147" s="92"/>
      <c r="C147" s="92"/>
      <c r="D147" s="92"/>
      <c r="E147" s="92"/>
      <c r="F147" s="92"/>
      <c r="G147" s="92"/>
      <c r="H147" s="92"/>
    </row>
    <row r="148" spans="1:8" s="13" customFormat="1" ht="15.75" x14ac:dyDescent="0.2">
      <c r="A148" s="40"/>
      <c r="B148" s="40"/>
      <c r="C148" s="40"/>
      <c r="D148" s="40"/>
      <c r="E148" s="40"/>
      <c r="F148" s="40"/>
      <c r="G148" s="40"/>
      <c r="H148" s="40"/>
    </row>
    <row r="149" spans="1:8" s="33" customFormat="1" ht="25.5" customHeight="1" x14ac:dyDescent="0.25">
      <c r="A149" s="91" t="s">
        <v>40</v>
      </c>
      <c r="B149" s="91"/>
      <c r="C149" s="91"/>
      <c r="D149" s="91"/>
      <c r="E149" s="91"/>
      <c r="F149" s="91"/>
      <c r="G149" s="91"/>
      <c r="H149" s="91"/>
    </row>
    <row r="150" spans="1:8" s="33" customFormat="1" ht="35.25" customHeight="1" x14ac:dyDescent="0.25">
      <c r="A150" s="90" t="str">
        <f>A77</f>
        <v>1. WE 105326 GRAUFLÄCHENREINIGUNG und WINTERDIENST  - Gesamtsumme / Wertungssumme</v>
      </c>
      <c r="B150" s="90"/>
      <c r="C150" s="90"/>
      <c r="D150" s="90" t="str">
        <f>C10</f>
        <v>Wohnliegenschaft Roesgerstraße 2-8 in 02625 Bautzen</v>
      </c>
      <c r="E150" s="90"/>
      <c r="F150" s="90"/>
      <c r="G150" s="90"/>
      <c r="H150" s="34" t="str">
        <f>H77</f>
        <v/>
      </c>
    </row>
    <row r="151" spans="1:8" s="33" customFormat="1" ht="35.25" customHeight="1" x14ac:dyDescent="0.25">
      <c r="A151" s="90" t="str">
        <f>A146</f>
        <v>2. WE 104400 GRAUFLÄCHENREINIGUNG und WINTERDIENST  - Gesamtsumme / Wertungssumme</v>
      </c>
      <c r="B151" s="90"/>
      <c r="C151" s="90"/>
      <c r="D151" s="90" t="str">
        <f>C80</f>
        <v>Wohnliegenschaft - Erich-Weinert-Straße 6-22 (ger.) in 02625 Bautzen</v>
      </c>
      <c r="E151" s="90"/>
      <c r="F151" s="90"/>
      <c r="G151" s="90"/>
      <c r="H151" s="34" t="str">
        <f>H146</f>
        <v/>
      </c>
    </row>
    <row r="152" spans="1:8" s="33" customFormat="1" ht="39.75" customHeight="1" x14ac:dyDescent="0.25">
      <c r="A152" s="88" t="str">
        <f>A6&amp;": kalk. Wertungssumme in € / Jahr (netto)"</f>
        <v>VOEK 246-25, Los 3: kalk. Wertungssumme in € / Jahr (netto)</v>
      </c>
      <c r="B152" s="88"/>
      <c r="C152" s="88"/>
      <c r="D152" s="88"/>
      <c r="E152" s="88"/>
      <c r="F152" s="88"/>
      <c r="G152" s="89" t="str">
        <f>IF(SUM(H150:H151)=0,"",SUM(H150:H151))</f>
        <v/>
      </c>
      <c r="H152" s="89"/>
    </row>
    <row r="153" spans="1:8" s="33" customFormat="1" x14ac:dyDescent="0.25">
      <c r="E153" s="35"/>
    </row>
    <row r="154" spans="1:8" s="33" customFormat="1" x14ac:dyDescent="0.25">
      <c r="E154" s="35"/>
    </row>
    <row r="155" spans="1:8" s="33" customFormat="1" x14ac:dyDescent="0.25">
      <c r="E155" s="35"/>
    </row>
  </sheetData>
  <sheetProtection algorithmName="SHA-512" hashValue="vqROz5xg0NKevPUkTZJvbnN0wsh024G7Fro9r/gnNWEbS3RlNjdQ3yWZhxbJIZ51LJ1Rrtf5xFqespBGW8FNCg==" saltValue="RFM8AaBCr+PUetWLZDIl0Q==" spinCount="100000" sheet="1" objects="1" scenarios="1" selectLockedCells="1"/>
  <mergeCells count="93">
    <mergeCell ref="A147:H147"/>
    <mergeCell ref="A118:H118"/>
    <mergeCell ref="B119:H119"/>
    <mergeCell ref="B121:H121"/>
    <mergeCell ref="A126:F126"/>
    <mergeCell ref="G126:H126"/>
    <mergeCell ref="A130:H130"/>
    <mergeCell ref="A125:G125"/>
    <mergeCell ref="B133:H133"/>
    <mergeCell ref="A137:H137"/>
    <mergeCell ref="B138:H138"/>
    <mergeCell ref="B140:H140"/>
    <mergeCell ref="A144:G144"/>
    <mergeCell ref="A145:G145"/>
    <mergeCell ref="B62:H62"/>
    <mergeCell ref="A76:G76"/>
    <mergeCell ref="B112:H112"/>
    <mergeCell ref="B114:H114"/>
    <mergeCell ref="A146:G146"/>
    <mergeCell ref="B105:E105"/>
    <mergeCell ref="A106:G106"/>
    <mergeCell ref="A107:F107"/>
    <mergeCell ref="A108:H108"/>
    <mergeCell ref="A111:H111"/>
    <mergeCell ref="G107:H107"/>
    <mergeCell ref="A101:H101"/>
    <mergeCell ref="A102:F102"/>
    <mergeCell ref="G102:H102"/>
    <mergeCell ref="B103:E103"/>
    <mergeCell ref="B104:E104"/>
    <mergeCell ref="C100:D100"/>
    <mergeCell ref="E100:H100"/>
    <mergeCell ref="B20:H20"/>
    <mergeCell ref="A18:G18"/>
    <mergeCell ref="C81:H81"/>
    <mergeCell ref="B86:H86"/>
    <mergeCell ref="A88:G88"/>
    <mergeCell ref="B71:H71"/>
    <mergeCell ref="B52:H52"/>
    <mergeCell ref="A56:G56"/>
    <mergeCell ref="B50:H50"/>
    <mergeCell ref="A49:H49"/>
    <mergeCell ref="A57:F57"/>
    <mergeCell ref="G57:H57"/>
    <mergeCell ref="B43:H43"/>
    <mergeCell ref="B45:H45"/>
    <mergeCell ref="A152:F152"/>
    <mergeCell ref="G152:H152"/>
    <mergeCell ref="A58:H58"/>
    <mergeCell ref="D150:G150"/>
    <mergeCell ref="A151:C151"/>
    <mergeCell ref="D151:G151"/>
    <mergeCell ref="A149:H149"/>
    <mergeCell ref="A150:C150"/>
    <mergeCell ref="B69:H69"/>
    <mergeCell ref="A75:G75"/>
    <mergeCell ref="A78:H78"/>
    <mergeCell ref="A77:G77"/>
    <mergeCell ref="A82:H82"/>
    <mergeCell ref="B64:H64"/>
    <mergeCell ref="A68:H68"/>
    <mergeCell ref="A61:H61"/>
    <mergeCell ref="C80:H80"/>
    <mergeCell ref="A127:H127"/>
    <mergeCell ref="A98:H98"/>
    <mergeCell ref="B131:H131"/>
    <mergeCell ref="G33:H33"/>
    <mergeCell ref="B34:E34"/>
    <mergeCell ref="B35:E35"/>
    <mergeCell ref="B36:E36"/>
    <mergeCell ref="A37:G37"/>
    <mergeCell ref="A38:F38"/>
    <mergeCell ref="G38:H38"/>
    <mergeCell ref="A39:H39"/>
    <mergeCell ref="A42:H42"/>
    <mergeCell ref="B90:H90"/>
    <mergeCell ref="A96:G96"/>
    <mergeCell ref="A97:G97"/>
    <mergeCell ref="A32:H32"/>
    <mergeCell ref="A33:F33"/>
    <mergeCell ref="A3:H3"/>
    <mergeCell ref="A6:H6"/>
    <mergeCell ref="A8:H8"/>
    <mergeCell ref="A4:H4"/>
    <mergeCell ref="C31:D31"/>
    <mergeCell ref="E31:H31"/>
    <mergeCell ref="C10:H10"/>
    <mergeCell ref="C11:H11"/>
    <mergeCell ref="A12:H12"/>
    <mergeCell ref="A28:G28"/>
    <mergeCell ref="A29:H29"/>
    <mergeCell ref="B16:H16"/>
    <mergeCell ref="A27:G27"/>
  </mergeCells>
  <dataValidations count="3">
    <dataValidation type="list" allowBlank="1" showInputMessage="1" showErrorMessage="1" sqref="G75 G144" xr:uid="{00000000-0002-0000-0000-000000000000}">
      <formula1>"5,7"</formula1>
    </dataValidation>
    <dataValidation type="list" allowBlank="1" showInputMessage="1" showErrorMessage="1" sqref="G33 F57 F38:G38 G102 F126 F107:G107" xr:uid="{00000000-0002-0000-0000-000001000000}">
      <formula1>"01.11. - 31.03.,01.10. - 30.04."</formula1>
    </dataValidation>
    <dataValidation type="list" allowBlank="1" showInputMessage="1" showErrorMessage="1" sqref="G57:H57 G126:H126" xr:uid="{00000000-0002-0000-0000-000002000000}">
      <formula1>"01.04. - 31.10., 01.05. - 30.09."</formula1>
    </dataValidation>
  </dataValidations>
  <pageMargins left="0.78740157480314965" right="0.47244094488188981" top="0.39370078740157483" bottom="0.59055118110236227" header="0.19685039370078741" footer="0.19685039370078741"/>
  <pageSetup paperSize="9" scale="67" fitToHeight="0" orientation="portrait" r:id="rId1"/>
  <headerFooter>
    <oddHeader>&amp;RTeil B - Anlage B-02</oddHeader>
    <oddFooter>&amp;L&amp;A&amp;RSeite &amp;P von &amp;N</oddFooter>
  </headerFooter>
  <rowBreaks count="4" manualBreakCount="4">
    <brk id="30" max="7" man="1"/>
    <brk id="79" max="7" man="1"/>
    <brk id="99" max="16383" man="1"/>
    <brk id="148" max="7" man="1"/>
  </rowBreaks>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2</vt:i4>
      </vt:variant>
    </vt:vector>
  </HeadingPairs>
  <TitlesOfParts>
    <vt:vector size="3" baseType="lpstr">
      <vt:lpstr>VOEK 246-25 Los 3</vt:lpstr>
      <vt:lpstr>'VOEK 246-25 Los 3'!Druckbereich</vt:lpstr>
      <vt:lpstr>'VOEK 246-25 Los 3'!Drucktitel</vt:lpstr>
    </vt:vector>
  </TitlesOfParts>
  <Company>Bundesanstalt für Immobilienaufgaben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Dober, Angela Kim</dc:creator>
  <cp:lastModifiedBy>Mittag, Wenke</cp:lastModifiedBy>
  <cp:lastPrinted>2025-12-10T07:29:53Z</cp:lastPrinted>
  <dcterms:created xsi:type="dcterms:W3CDTF">2021-01-19T08:45:11Z</dcterms:created>
  <dcterms:modified xsi:type="dcterms:W3CDTF">2026-02-10T08:58:57Z</dcterms:modified>
</cp:coreProperties>
</file>