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B:\VOEK\Abt4\43_IGM_Außenbereich\1_Verf\4305_WM\2_V2\1_Eingereicht\WM_30_25_WS__246_25\2_VU\5_VU_VOEK2\4\"/>
    </mc:Choice>
  </mc:AlternateContent>
  <xr:revisionPtr revIDLastSave="0" documentId="13_ncr:1_{FE1ED3BC-04ED-4B5D-9300-F8EEB48575CA}" xr6:coauthVersionLast="47" xr6:coauthVersionMax="47" xr10:uidLastSave="{00000000-0000-0000-0000-000000000000}"/>
  <bookViews>
    <workbookView xWindow="-120" yWindow="-120" windowWidth="29040" windowHeight="15480" tabRatio="656" xr2:uid="{00000000-000D-0000-FFFF-FFFF00000000}"/>
  </bookViews>
  <sheets>
    <sheet name="VOEK 246-25 Los 1" sheetId="10" r:id="rId1"/>
  </sheets>
  <definedNames>
    <definedName name="_xlnm.Print_Area" localSheetId="0">'VOEK 246-25 Los 1'!$A$1:$H$438</definedName>
    <definedName name="_xlnm.Print_Titles" localSheetId="0">'VOEK 246-25 Los 1'!$4:$5</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03" i="10" l="1"/>
  <c r="H303" i="10" s="1"/>
  <c r="F302" i="10"/>
  <c r="H302" i="10" s="1"/>
  <c r="F301" i="10"/>
  <c r="H301" i="10" s="1"/>
  <c r="D437" i="10" l="1"/>
  <c r="D436" i="10"/>
  <c r="D435" i="10"/>
  <c r="D434" i="10"/>
  <c r="D433" i="10"/>
  <c r="D432" i="10"/>
  <c r="D431" i="10"/>
  <c r="D430" i="10"/>
  <c r="D429" i="10"/>
  <c r="D428" i="10"/>
  <c r="D427" i="10"/>
  <c r="A409" i="10"/>
  <c r="A422" i="10"/>
  <c r="A437" i="10" s="1"/>
  <c r="A420" i="10"/>
  <c r="F419" i="10"/>
  <c r="H419" i="10" s="1"/>
  <c r="F416" i="10"/>
  <c r="H416" i="10" s="1"/>
  <c r="F408" i="10"/>
  <c r="F409" i="10" s="1"/>
  <c r="B401" i="10"/>
  <c r="A421" i="10" s="1"/>
  <c r="A397" i="10"/>
  <c r="F396" i="10"/>
  <c r="B390" i="10"/>
  <c r="A398" i="10" s="1"/>
  <c r="A385" i="10"/>
  <c r="F384" i="10"/>
  <c r="H384" i="10" s="1"/>
  <c r="F381" i="10"/>
  <c r="H381" i="10" s="1"/>
  <c r="A374" i="10"/>
  <c r="F373" i="10"/>
  <c r="F374" i="10" s="1"/>
  <c r="B366" i="10"/>
  <c r="A386" i="10" s="1"/>
  <c r="A436" i="10" s="1"/>
  <c r="A361" i="10"/>
  <c r="F360" i="10"/>
  <c r="H360" i="10" s="1"/>
  <c r="F357" i="10"/>
  <c r="H357" i="10" s="1"/>
  <c r="A350" i="10"/>
  <c r="F349" i="10"/>
  <c r="F350" i="10" s="1"/>
  <c r="B342" i="10"/>
  <c r="A362" i="10" s="1"/>
  <c r="A435" i="10" s="1"/>
  <c r="A338" i="10"/>
  <c r="A434" i="10" s="1"/>
  <c r="A336" i="10"/>
  <c r="F335" i="10"/>
  <c r="H335" i="10" s="1"/>
  <c r="F334" i="10"/>
  <c r="H334" i="10" s="1"/>
  <c r="F333" i="10"/>
  <c r="H333" i="10" s="1"/>
  <c r="F332" i="10"/>
  <c r="H332" i="10" s="1"/>
  <c r="F329" i="10"/>
  <c r="H329" i="10" s="1"/>
  <c r="F328" i="10"/>
  <c r="H328" i="10" s="1"/>
  <c r="F327" i="10"/>
  <c r="H327" i="10" s="1"/>
  <c r="F326" i="10"/>
  <c r="H326" i="10" s="1"/>
  <c r="A319" i="10"/>
  <c r="F318" i="10"/>
  <c r="H318" i="10" s="1"/>
  <c r="F317" i="10"/>
  <c r="H317" i="10" s="1"/>
  <c r="F316" i="10"/>
  <c r="H316" i="10" s="1"/>
  <c r="F315" i="10"/>
  <c r="B308" i="10"/>
  <c r="A337" i="10" s="1"/>
  <c r="A304" i="10"/>
  <c r="F300" i="10"/>
  <c r="B294" i="10"/>
  <c r="A305" i="10" s="1"/>
  <c r="A290" i="10"/>
  <c r="A433" i="10" s="1"/>
  <c r="A288" i="10"/>
  <c r="F287" i="10"/>
  <c r="H287" i="10" s="1"/>
  <c r="F286" i="10"/>
  <c r="H286" i="10" s="1"/>
  <c r="F283" i="10"/>
  <c r="H283" i="10" s="1"/>
  <c r="F282" i="10"/>
  <c r="H282" i="10" s="1"/>
  <c r="A275" i="10"/>
  <c r="F274" i="10"/>
  <c r="H274" i="10" s="1"/>
  <c r="F273" i="10"/>
  <c r="B266" i="10"/>
  <c r="A289" i="10" s="1"/>
  <c r="A262" i="10"/>
  <c r="F261" i="10"/>
  <c r="H261" i="10" s="1"/>
  <c r="F260" i="10"/>
  <c r="B254" i="10"/>
  <c r="A263" i="10" s="1"/>
  <c r="F247" i="10"/>
  <c r="H247" i="10" s="1"/>
  <c r="F246" i="10"/>
  <c r="H246" i="10" s="1"/>
  <c r="F245" i="10"/>
  <c r="H245" i="10" s="1"/>
  <c r="F244" i="10"/>
  <c r="H244" i="10" s="1"/>
  <c r="F240" i="10"/>
  <c r="H240" i="10" s="1"/>
  <c r="F239" i="10"/>
  <c r="H239" i="10" s="1"/>
  <c r="F229" i="10"/>
  <c r="H229" i="10" s="1"/>
  <c r="F228" i="10"/>
  <c r="H228" i="10" s="1"/>
  <c r="F215" i="10"/>
  <c r="H215" i="10" s="1"/>
  <c r="F214" i="10"/>
  <c r="H214" i="10" s="1"/>
  <c r="F213" i="10"/>
  <c r="A250" i="10"/>
  <c r="A432" i="10" s="1"/>
  <c r="A248" i="10"/>
  <c r="F241" i="10"/>
  <c r="H241" i="10" s="1"/>
  <c r="F238" i="10"/>
  <c r="H238" i="10" s="1"/>
  <c r="A231" i="10"/>
  <c r="F230" i="10"/>
  <c r="H230" i="10" s="1"/>
  <c r="F227" i="10"/>
  <c r="H227" i="10" s="1"/>
  <c r="B220" i="10"/>
  <c r="A249" i="10" s="1"/>
  <c r="A217" i="10"/>
  <c r="F216" i="10"/>
  <c r="H216" i="10" s="1"/>
  <c r="B207" i="10"/>
  <c r="A218" i="10" s="1"/>
  <c r="A202" i="10"/>
  <c r="F201" i="10"/>
  <c r="H201" i="10" s="1"/>
  <c r="F198" i="10"/>
  <c r="H198" i="10" s="1"/>
  <c r="A191" i="10"/>
  <c r="F190" i="10"/>
  <c r="F191" i="10" s="1"/>
  <c r="B183" i="10"/>
  <c r="A203" i="10" s="1"/>
  <c r="A431" i="10" s="1"/>
  <c r="F149" i="10"/>
  <c r="A179" i="10"/>
  <c r="A430" i="10" s="1"/>
  <c r="A177" i="10"/>
  <c r="F176" i="10"/>
  <c r="H176" i="10" s="1"/>
  <c r="F175" i="10"/>
  <c r="H175" i="10" s="1"/>
  <c r="F172" i="10"/>
  <c r="H172" i="10" s="1"/>
  <c r="F171" i="10"/>
  <c r="H171" i="10" s="1"/>
  <c r="A164" i="10"/>
  <c r="F163" i="10"/>
  <c r="F162" i="10"/>
  <c r="H162" i="10" s="1"/>
  <c r="B155" i="10"/>
  <c r="A178" i="10" s="1"/>
  <c r="A151" i="10"/>
  <c r="F150" i="10"/>
  <c r="H150" i="10" s="1"/>
  <c r="B143" i="10"/>
  <c r="A152" i="10" s="1"/>
  <c r="A139" i="10"/>
  <c r="A429" i="10" s="1"/>
  <c r="A137" i="10"/>
  <c r="F136" i="10"/>
  <c r="H136" i="10" s="1"/>
  <c r="F133" i="10"/>
  <c r="H133" i="10" s="1"/>
  <c r="A126" i="10"/>
  <c r="F125" i="10"/>
  <c r="H125" i="10" s="1"/>
  <c r="H126" i="10" s="1"/>
  <c r="B118" i="10"/>
  <c r="A138" i="10" s="1"/>
  <c r="A114" i="10"/>
  <c r="F113" i="10"/>
  <c r="B107" i="10"/>
  <c r="A115" i="10" s="1"/>
  <c r="A102" i="10"/>
  <c r="F101" i="10"/>
  <c r="H101" i="10" s="1"/>
  <c r="F100" i="10"/>
  <c r="H100" i="10" s="1"/>
  <c r="F97" i="10"/>
  <c r="H97" i="10" s="1"/>
  <c r="F96" i="10"/>
  <c r="H96" i="10" s="1"/>
  <c r="A89" i="10"/>
  <c r="F88" i="10"/>
  <c r="H88" i="10" s="1"/>
  <c r="F87" i="10"/>
  <c r="H87" i="10" s="1"/>
  <c r="B80" i="10"/>
  <c r="A103" i="10" s="1"/>
  <c r="A428" i="10" s="1"/>
  <c r="F73" i="10"/>
  <c r="H73" i="10" s="1"/>
  <c r="F68" i="10"/>
  <c r="H68" i="10" s="1"/>
  <c r="F58" i="10"/>
  <c r="H58" i="10" s="1"/>
  <c r="A75" i="10"/>
  <c r="F74" i="10"/>
  <c r="H74" i="10" s="1"/>
  <c r="F72" i="10"/>
  <c r="H72" i="10" s="1"/>
  <c r="F69" i="10"/>
  <c r="H69" i="10" s="1"/>
  <c r="F67" i="10"/>
  <c r="H67" i="10" s="1"/>
  <c r="A60" i="10"/>
  <c r="F59" i="10"/>
  <c r="F57" i="10"/>
  <c r="H57" i="10" s="1"/>
  <c r="B50" i="10"/>
  <c r="A76" i="10" s="1"/>
  <c r="A427" i="10" s="1"/>
  <c r="H113" i="10" l="1"/>
  <c r="H114" i="10" s="1"/>
  <c r="H115" i="10" s="1"/>
  <c r="F114" i="10"/>
  <c r="H260" i="10"/>
  <c r="H262" i="10" s="1"/>
  <c r="H263" i="10" s="1"/>
  <c r="F262" i="10"/>
  <c r="H300" i="10"/>
  <c r="F304" i="10"/>
  <c r="H396" i="10"/>
  <c r="H397" i="10" s="1"/>
  <c r="H398" i="10" s="1"/>
  <c r="F397" i="10"/>
  <c r="H213" i="10"/>
  <c r="H217" i="10" s="1"/>
  <c r="H218" i="10" s="1"/>
  <c r="F217" i="10"/>
  <c r="H149" i="10"/>
  <c r="H151" i="10" s="1"/>
  <c r="H152" i="10" s="1"/>
  <c r="F151" i="10"/>
  <c r="H420" i="10"/>
  <c r="H408" i="10"/>
  <c r="H409" i="10" s="1"/>
  <c r="H385" i="10"/>
  <c r="H373" i="10"/>
  <c r="H374" i="10" s="1"/>
  <c r="H361" i="10"/>
  <c r="H349" i="10"/>
  <c r="H350" i="10" s="1"/>
  <c r="F319" i="10"/>
  <c r="H336" i="10"/>
  <c r="H315" i="10"/>
  <c r="H319" i="10" s="1"/>
  <c r="F275" i="10"/>
  <c r="H288" i="10"/>
  <c r="H273" i="10"/>
  <c r="H275" i="10" s="1"/>
  <c r="H248" i="10"/>
  <c r="H231" i="10"/>
  <c r="F231" i="10"/>
  <c r="H202" i="10"/>
  <c r="H190" i="10"/>
  <c r="H191" i="10" s="1"/>
  <c r="H177" i="10"/>
  <c r="F164" i="10"/>
  <c r="H163" i="10"/>
  <c r="H164" i="10" s="1"/>
  <c r="H137" i="10"/>
  <c r="H138" i="10" s="1"/>
  <c r="F126" i="10"/>
  <c r="H102" i="10"/>
  <c r="H89" i="10"/>
  <c r="F89" i="10"/>
  <c r="F60" i="10"/>
  <c r="H75" i="10"/>
  <c r="H59" i="10"/>
  <c r="H60" i="10" s="1"/>
  <c r="A44" i="10"/>
  <c r="A31" i="10"/>
  <c r="H304" i="10" l="1"/>
  <c r="H305" i="10" s="1"/>
  <c r="H249" i="10"/>
  <c r="H421" i="10"/>
  <c r="H386" i="10"/>
  <c r="H362" i="10"/>
  <c r="H337" i="10"/>
  <c r="H289" i="10"/>
  <c r="H203" i="10"/>
  <c r="H178" i="10"/>
  <c r="H179" i="10" s="1"/>
  <c r="H430" i="10" s="1"/>
  <c r="H139" i="10"/>
  <c r="H429" i="10" s="1"/>
  <c r="H103" i="10"/>
  <c r="H76" i="10"/>
  <c r="F43" i="10"/>
  <c r="H43" i="10" s="1"/>
  <c r="F39" i="10"/>
  <c r="H39" i="10" s="1"/>
  <c r="F30" i="10"/>
  <c r="H30" i="10" s="1"/>
  <c r="H338" i="10" l="1"/>
  <c r="H434" i="10" s="1"/>
  <c r="H250" i="10"/>
  <c r="H432" i="10" s="1"/>
  <c r="H422" i="10"/>
  <c r="H437" i="10" s="1"/>
  <c r="H427" i="10"/>
  <c r="H428" i="10"/>
  <c r="H431" i="10"/>
  <c r="H435" i="10"/>
  <c r="H436" i="10"/>
  <c r="H290" i="10"/>
  <c r="H433" i="10" s="1"/>
  <c r="D426" i="10"/>
  <c r="A18" i="10"/>
  <c r="A46" i="10"/>
  <c r="A426" i="10" s="1"/>
  <c r="F42" i="10" l="1"/>
  <c r="H42" i="10" s="1"/>
  <c r="F38" i="10"/>
  <c r="H38" i="10" s="1"/>
  <c r="F29" i="10"/>
  <c r="H44" i="10" l="1"/>
  <c r="H29" i="10"/>
  <c r="B11" i="10" l="1"/>
  <c r="A19" i="10" s="1"/>
  <c r="B22" i="10"/>
  <c r="A45" i="10" s="1"/>
  <c r="F17" i="10" l="1"/>
  <c r="H17" i="10" l="1"/>
  <c r="F18" i="10"/>
  <c r="H18" i="10"/>
  <c r="H19" i="10" s="1"/>
  <c r="F31" i="10"/>
  <c r="H31" i="10" l="1"/>
  <c r="H45" i="10" s="1"/>
  <c r="H46" i="10" l="1"/>
  <c r="H426" i="10" s="1"/>
  <c r="G438" i="10" l="1"/>
  <c r="A438" i="10"/>
</calcChain>
</file>

<file path=xl/sharedStrings.xml><?xml version="1.0" encoding="utf-8"?>
<sst xmlns="http://schemas.openxmlformats.org/spreadsheetml/2006/main" count="1094" uniqueCount="198">
  <si>
    <t>Leistungstext (kurz)</t>
  </si>
  <si>
    <t>Einheit</t>
  </si>
  <si>
    <t>m²</t>
  </si>
  <si>
    <t>a</t>
  </si>
  <si>
    <t>b</t>
  </si>
  <si>
    <t>c</t>
  </si>
  <si>
    <t>d</t>
  </si>
  <si>
    <t>e</t>
  </si>
  <si>
    <t>f = c * e</t>
  </si>
  <si>
    <t>g</t>
  </si>
  <si>
    <t>h = f * g</t>
  </si>
  <si>
    <t>01.11. - 31.03.</t>
  </si>
  <si>
    <t>Räumen und Streuen</t>
  </si>
  <si>
    <t>1.1</t>
  </si>
  <si>
    <t>Nicht öffentliche Flächen</t>
  </si>
  <si>
    <t>Grundleistungen</t>
  </si>
  <si>
    <t>WINTERDIENST</t>
  </si>
  <si>
    <t>Teil B - Anlage B-02</t>
  </si>
  <si>
    <r>
      <rPr>
        <b/>
        <sz val="12"/>
        <rFont val="Calibri"/>
        <family val="2"/>
        <scheme val="minor"/>
      </rPr>
      <t xml:space="preserve">Vom Bieter sind alle Felder dieser Farbe zwingend auszufüllen. </t>
    </r>
    <r>
      <rPr>
        <sz val="10"/>
        <rFont val="Calibri"/>
        <family val="2"/>
        <scheme val="minor"/>
      </rPr>
      <t xml:space="preserve">
</t>
    </r>
    <r>
      <rPr>
        <i/>
        <sz val="10"/>
        <rFont val="Arial"/>
        <family val="2"/>
      </rPr>
      <t/>
    </r>
  </si>
  <si>
    <t>Streuen</t>
  </si>
  <si>
    <t>kalk. Anzahl Einsätze
/ p. a.</t>
  </si>
  <si>
    <t>kalk. Gesamtpreis 
in € / p. a.
(netto)</t>
  </si>
  <si>
    <r>
      <t xml:space="preserve">Einsatzpauschalen </t>
    </r>
    <r>
      <rPr>
        <b/>
        <u/>
        <sz val="11"/>
        <color theme="1"/>
        <rFont val="Calibri"/>
        <family val="2"/>
        <scheme val="minor"/>
      </rPr>
      <t>außerhalb</t>
    </r>
    <r>
      <rPr>
        <b/>
        <sz val="11"/>
        <color theme="1"/>
        <rFont val="Calibri"/>
        <family val="2"/>
        <scheme val="minor"/>
      </rPr>
      <t xml:space="preserve"> der Winterdienstsaison </t>
    </r>
  </si>
  <si>
    <t xml:space="preserve">Position
Leistungs-beschreib. </t>
  </si>
  <si>
    <t>GRAUFLÄCHENREINIGUNG</t>
  </si>
  <si>
    <t>Grauflächenreinigung öffentliche Flächen</t>
  </si>
  <si>
    <t>2.1</t>
  </si>
  <si>
    <t>Öffentliche Flächen</t>
  </si>
  <si>
    <t>2.</t>
  </si>
  <si>
    <t>ZUSAMMENFASSUNG</t>
  </si>
  <si>
    <t>1.</t>
  </si>
  <si>
    <t>01.04. - 31.10.</t>
  </si>
  <si>
    <t>Monats- / Saisonpauschale</t>
  </si>
  <si>
    <r>
      <t xml:space="preserve">Monatspauschale </t>
    </r>
    <r>
      <rPr>
        <b/>
        <u/>
        <sz val="11"/>
        <color theme="1"/>
        <rFont val="Calibri"/>
        <family val="2"/>
        <scheme val="minor"/>
      </rPr>
      <t>innerhalb</t>
    </r>
    <r>
      <rPr>
        <b/>
        <sz val="11"/>
        <color theme="1"/>
        <rFont val="Calibri"/>
        <family val="2"/>
        <scheme val="minor"/>
      </rPr>
      <t xml:space="preserve"> der Winterdienstsaison</t>
    </r>
  </si>
  <si>
    <t>Die Pauschale beinhaltet die Kosten für alle Winterdienstleistungen, die gemäß der Leistungsbeschreibung innerhalb der Saison zu erbringen sind. Eine zusätzliche Bezahlung nach Einsätzen erfolgt nicht.</t>
  </si>
  <si>
    <t>Einheitspreis
in € / m² / Monat
(netto)</t>
  </si>
  <si>
    <t>Gesamtpreis (Pauschale)
in € / Monat
(netto)</t>
  </si>
  <si>
    <t>Monate / Saison</t>
  </si>
  <si>
    <t>Gesamtpreis (Pauschale)
in € / Saison
(netto)</t>
  </si>
  <si>
    <t>Die Pauschale beinhaltet die Kosten für alle Winterdienstleistungen, die gemäß der Leistungsbeschreibung außerhalb der Saison zu erbringen sind. Muss an einem Tag aufgrund der Witterungsverhältnisse mehrfach gestreut und/oder geräumt werden, kann die Einsatzpauschale mehrfach abgerechnet werden.</t>
  </si>
  <si>
    <t>Einheitspreis 
in € / m² / Einsatz
(netto)</t>
  </si>
  <si>
    <t>Gesamtpreis
in € / Einsatz
(netto)</t>
  </si>
  <si>
    <t>Wegeflächen befestigt (Pflaster)</t>
  </si>
  <si>
    <t>Verkehrsflächen befestigt (Pflaster)</t>
  </si>
  <si>
    <t xml:space="preserve">* Die Grauflächenreinigung soll ausschließlich durchgeführt werden, wenn kein Winterdienst erforderlich ist. Während der Winterdienstsaison (1. November – 31.März) hat der Winterdienst Vorrang und die Grauflächenreinigung muss bei Bedarf ausgesetzt werden. Die Vergütung für die Grauflächenreinigung erfolgt nur, wenn tatsächlich ein Einsatz erforderlich ist und durchgeführt wird. Rein zu Wertungszwecken wird bei diesen Positionen von der oben genannten Anzahl an Einsätzen und Menge pro Jahr ausgegangen. Die Angaben dienen lediglich der Preiskalkulation der Auftragnehmerin und können variieren. Auf die Vergütung dieser Positionen besteht kein Anspruch; die Abrechnung erfolgt nach den tatsächlich abgenommenen Leistungen auf Nachweis. </t>
  </si>
  <si>
    <t>1.2</t>
  </si>
  <si>
    <t>** Rein zu Wertungszwecken wird bei diesen Positionen von der oben genannten Anzahl an Einsätzen und Menge pro Jahr ausgegangen. Die Angaben dienen lediglich der Preiskalkulation der Auftragnehmerin und können sowohl nach oben als auch nach unter variieren. Auf die Beauftragung und Vergütung dieser Positionen besteht kein Anspruch; die Abrechnung erfolgt nach den tatsächlich abgenommenen Leistungen auf Nachweis.</t>
  </si>
  <si>
    <t>3.</t>
  </si>
  <si>
    <t>3.1</t>
  </si>
  <si>
    <t>VOEK 246-25, Los 1</t>
  </si>
  <si>
    <t>WE 104993</t>
  </si>
  <si>
    <t>DD Melitta-Bentz-Str. 2 in 01099 Dresden (Flurstück 2672, Gemarkung Neustadt)</t>
  </si>
  <si>
    <t>1.1.1</t>
  </si>
  <si>
    <t>1.1.1.10</t>
  </si>
  <si>
    <t>Reinigung öffentliche Flächen inkl. Wildwuchsentfernung</t>
  </si>
  <si>
    <t>1.2.1</t>
  </si>
  <si>
    <t>1.2.1.10 a</t>
  </si>
  <si>
    <t>1.2.1.10 b</t>
  </si>
  <si>
    <t>WE 105673</t>
  </si>
  <si>
    <t>DD Verfügungsgebäude 116, August-Bebel-Straße 30, 01219 Dresden (Teilfläche v. Flurstück 475/12, Gemarkung Strehlen)</t>
  </si>
  <si>
    <t>2.1.1</t>
  </si>
  <si>
    <t>2.1.1.10 a</t>
  </si>
  <si>
    <t>2.1.1.10 b</t>
  </si>
  <si>
    <t>2.1.1.10 c</t>
  </si>
  <si>
    <t>WE 141258</t>
  </si>
  <si>
    <t>3.1.1</t>
  </si>
  <si>
    <t>3.1.1.10 a</t>
  </si>
  <si>
    <t>3.1.1.10 b</t>
  </si>
  <si>
    <t>4.</t>
  </si>
  <si>
    <t>WE 304401</t>
  </si>
  <si>
    <t>DD C-Viebig/Tharandt Vorhaltefläche Wohnen Clara-Viebig-Str. 2/ Tharandter Str. 30a, 01159 Dresden (Flurstück 182/1, Gemarkung Löbtau)</t>
  </si>
  <si>
    <t>4.1</t>
  </si>
  <si>
    <t>4.1.1</t>
  </si>
  <si>
    <t>4.1.1.10</t>
  </si>
  <si>
    <t>4.1.1.10 a</t>
  </si>
  <si>
    <t>1.1.1.10 a</t>
  </si>
  <si>
    <t>4.2</t>
  </si>
  <si>
    <t>4.2.1</t>
  </si>
  <si>
    <t>4.2.1.10 a</t>
  </si>
  <si>
    <t>5.</t>
  </si>
  <si>
    <t>WE 304911</t>
  </si>
  <si>
    <t>DD Berliner Str. m. Abrissgebäude - Vorhaltefläche Wohnen - Berliner Straße 38, 01067 Dresden (Flurstück 19/1, Gemarkung Friedrichstadt)</t>
  </si>
  <si>
    <t>5.1</t>
  </si>
  <si>
    <t>5.1.1</t>
  </si>
  <si>
    <t>5.1.1.10</t>
  </si>
  <si>
    <t>5.1.1.10 a</t>
  </si>
  <si>
    <t>5.1.1.10 b</t>
  </si>
  <si>
    <t>5.2</t>
  </si>
  <si>
    <t>5.2.1</t>
  </si>
  <si>
    <t>5.2.1.10 b</t>
  </si>
  <si>
    <t>5.2.1.10 a</t>
  </si>
  <si>
    <t>6.</t>
  </si>
  <si>
    <t>6.1</t>
  </si>
  <si>
    <t>WE 305564</t>
  </si>
  <si>
    <t>DD Freifläche Buchner-/Geystraße in 01217 Dresden (Flurstück 444/64, Gemarkung Strehlen)</t>
  </si>
  <si>
    <t>6.1.1</t>
  </si>
  <si>
    <t>6.1.1.10 a</t>
  </si>
  <si>
    <t>7.</t>
  </si>
  <si>
    <t>7.1</t>
  </si>
  <si>
    <t>WE 306633</t>
  </si>
  <si>
    <t>DD Freifl. Comeniusstraße/Lipsiusstraße/Stübelallee - Vorhaltefläche Wohnen in 01309 Dresden (Flurstück 207/8, Gemar-kung Altstadt II)</t>
  </si>
  <si>
    <t>7.1.1</t>
  </si>
  <si>
    <t>7.1.1.10</t>
  </si>
  <si>
    <t>7.1.1.10 a</t>
  </si>
  <si>
    <t>7.1.1.10 b</t>
  </si>
  <si>
    <t>7.1.1.10 c</t>
  </si>
  <si>
    <t>7.1.1.10 d</t>
  </si>
  <si>
    <t>7.2</t>
  </si>
  <si>
    <t>7.2.1</t>
  </si>
  <si>
    <t>7.2.1.10 a</t>
  </si>
  <si>
    <t>7.2.1.10 b</t>
  </si>
  <si>
    <t>7.2.1.10 c</t>
  </si>
  <si>
    <t>7.2.1.10 d</t>
  </si>
  <si>
    <t>8.</t>
  </si>
  <si>
    <t>WE 307959</t>
  </si>
  <si>
    <t>DD BVS-Am Schillergarten 37/14 - Vorhaltefläche Wohnen in 01309 Dresden (Flurstück 37/14, Gemarkung Blasewitz)</t>
  </si>
  <si>
    <t>8.1</t>
  </si>
  <si>
    <t>8.1.1</t>
  </si>
  <si>
    <t>8.1.1.10</t>
  </si>
  <si>
    <t>8.1.1.10 a</t>
  </si>
  <si>
    <t>8.1.1.10 b</t>
  </si>
  <si>
    <t>8.2</t>
  </si>
  <si>
    <t>8.2.1</t>
  </si>
  <si>
    <t>8.2.1.10 a</t>
  </si>
  <si>
    <t>8.2.1.10 b</t>
  </si>
  <si>
    <t>9.</t>
  </si>
  <si>
    <t>9.1</t>
  </si>
  <si>
    <t>WE 308137</t>
  </si>
  <si>
    <t>DD Windmühlenstraße 55 - Vorhaltefläche Wohnen in 01257 Dresden (Flurstück 668, Gemarkung Niedersedlitz)</t>
  </si>
  <si>
    <t>9.1.1</t>
  </si>
  <si>
    <t>9.1.1.10</t>
  </si>
  <si>
    <t>9.1.1.10 a</t>
  </si>
  <si>
    <t>9.2</t>
  </si>
  <si>
    <t>9.2.1</t>
  </si>
  <si>
    <t>9.2.1.10 a</t>
  </si>
  <si>
    <t>9.2.1.10 b</t>
  </si>
  <si>
    <t>9.2.1.10 c</t>
  </si>
  <si>
    <t>9.2.1.10 d</t>
  </si>
  <si>
    <t>Wegeflächen unbefestigt (Schotter)</t>
  </si>
  <si>
    <t>Wegefläche befestigt (Asphalt)</t>
  </si>
  <si>
    <t>Wegeflächen unbefestigt (wassergebunden, Schotter)</t>
  </si>
  <si>
    <t>Wegeflächen befestigt (Betonplatten)</t>
  </si>
  <si>
    <t>Wegefläche befestigt (Platten)</t>
  </si>
  <si>
    <t>Sonderflächen – Einfahrtsbereich Tor befestigt (Pflaster)</t>
  </si>
  <si>
    <t>10.</t>
  </si>
  <si>
    <t>10.1</t>
  </si>
  <si>
    <t>WE 322835</t>
  </si>
  <si>
    <t>BT Flst. 430 / Bruchteil EG Huhn - Berthold-Haupt-Straße in 01259 Dresden (Flurstück 430, Gemarkung Zschieren)</t>
  </si>
  <si>
    <t>10.1.1</t>
  </si>
  <si>
    <t>10.1.1.10 a</t>
  </si>
  <si>
    <t>11.</t>
  </si>
  <si>
    <t>11.1</t>
  </si>
  <si>
    <t>11.1.1</t>
  </si>
  <si>
    <t>11.1.1.10 a</t>
  </si>
  <si>
    <t>WE 324072</t>
  </si>
  <si>
    <t>DD Kohlenstraße / Brendelweg in 01189 Dresden (Flurstück 582/5, Gemarkung Coschütz)</t>
  </si>
  <si>
    <t>12.</t>
  </si>
  <si>
    <t>12.1</t>
  </si>
  <si>
    <t>WE 324276</t>
  </si>
  <si>
    <t xml:space="preserve">DD Oederaner Straße (an der Weißeritzbrücke) in 01159 Dresden (Flurstück 321+321n, Gemarkung Löbtau) </t>
  </si>
  <si>
    <t>12.1.1</t>
  </si>
  <si>
    <t>12.1.1.10</t>
  </si>
  <si>
    <t>12.1.1.10 a</t>
  </si>
  <si>
    <t>12.2</t>
  </si>
  <si>
    <t>12.2.1</t>
  </si>
  <si>
    <t>12.2.1.10 a</t>
  </si>
  <si>
    <t>DD TLG-Gärten Georg-Marwitz-Straße in 01237 Dresden (Flurstück 51/5, Gemarkung Dobritz)</t>
  </si>
  <si>
    <t>Maschineller Winterdienst – Wegeflächen befestigt (Asphalt)</t>
  </si>
  <si>
    <t>Maschineller Winterdienst – Wegeflächen befestigt (Pflaster)</t>
  </si>
  <si>
    <t>Maschineller Winterdienst – Wegeflächen befestigt (Betonplatten)</t>
  </si>
  <si>
    <t>Maschineller Winterdienst – Wegeflächen unbefestigt (wassergebunden, Schotter)</t>
  </si>
  <si>
    <t>Wegeflächen befestigt (Asphalt)</t>
  </si>
  <si>
    <t>Maschineller Winterdienst – Verkehrsflächen befestigt (Pflaster)</t>
  </si>
  <si>
    <t>Maschineller Winterdienst – Parkplatzflächen befestigt (Pflaster)</t>
  </si>
  <si>
    <t>Maschineller Winterdienst – Sonderflächen - Eingangsbereich vorm Haupteingang befestigt (Platten)</t>
  </si>
  <si>
    <t>Parkplatzflächen befestigt (Pflaster)</t>
  </si>
  <si>
    <t>Sonderflächen - Eingangsbereich vorm Haupteingang befestigt (Platten)</t>
  </si>
  <si>
    <t>Maschineller Winterdienst – Wegeflächen unbefestigt (wassergebunden Schotter)</t>
  </si>
  <si>
    <t>Wegeflächen unbefestigt (wassergebunden Schotter)</t>
  </si>
  <si>
    <t>Maschineller Winterdienst – Wegeflächen befestigt (Platten)</t>
  </si>
  <si>
    <t>Maschineller Winterdienst – Sonderflächen – Einfahrtsbereich Tor befestigt (Pflaster)</t>
  </si>
  <si>
    <t>Wegeflächen befestigt (Platten)</t>
  </si>
  <si>
    <t>Maschineller Winterdienst – Verkehrsflächen befestigt (Asphalt)</t>
  </si>
  <si>
    <t>Verkehrsflächen befestigt (Asphalt)</t>
  </si>
  <si>
    <t>9.1.1.10 b</t>
  </si>
  <si>
    <t>9.1.1.10 c</t>
  </si>
  <si>
    <t>9.1.1.10 d</t>
  </si>
  <si>
    <t>Gehwegfläche befestigt (Betonplatten)</t>
  </si>
  <si>
    <t>Gehwegfläche befestigt (Pflaster)</t>
  </si>
  <si>
    <t>Gehwegfläche befestigt (Asphalt)</t>
  </si>
  <si>
    <t>Gehwegfläche unbefestigt (wassergebunden, Schotter)</t>
  </si>
  <si>
    <t>Gehwegflächen befestigt (Pflaster)</t>
  </si>
  <si>
    <t>Preisblatt</t>
  </si>
  <si>
    <t xml:space="preserve">Menge 
ca. </t>
  </si>
  <si>
    <t>Einheitspreis
in € / m² / Einsatz
(netto)</t>
  </si>
  <si>
    <t xml:space="preserve">kalk. Anzahl Einsätze
/ p. a. </t>
  </si>
  <si>
    <t>Gesamtpreis (Pauschale)
in € / Einsatz
(netto)</t>
  </si>
  <si>
    <t>kalk. Gesamtpreis (Pauschale) 
in € / p. a.
(netto)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</si>
</sst>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 &quot;**&quot;"/>
  </numFmts>
  <fonts count="33"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i/>
      <sz val="10"/>
      <name val="Arial"/>
      <family val="2"/>
    </font>
    <font>
      <b/>
      <sz val="11"/>
      <color theme="1"/>
      <name val="Calibri"/>
      <family val="2"/>
      <scheme val="minor"/>
    </font>
    <font>
      <sz val="11"/>
      <color theme="1"/>
      <name val="BundesSans"/>
      <family val="2"/>
    </font>
    <font>
      <b/>
      <sz val="12"/>
      <color theme="1"/>
      <name val="Calibri"/>
      <family val="2"/>
      <scheme val="minor"/>
    </font>
    <font>
      <b/>
      <sz val="12"/>
      <color rgb="FFC00000"/>
      <name val="Calibri"/>
      <family val="2"/>
      <scheme val="minor"/>
    </font>
    <font>
      <sz val="12"/>
      <color theme="1"/>
      <name val="Calibri"/>
      <family val="2"/>
      <scheme val="minor"/>
    </font>
    <font>
      <b/>
      <sz val="11"/>
      <name val="Calibri"/>
      <family val="2"/>
      <scheme val="minor"/>
    </font>
    <font>
      <sz val="10"/>
      <color theme="1"/>
      <name val="Calibri"/>
      <family val="2"/>
      <scheme val="minor"/>
    </font>
    <font>
      <sz val="9"/>
      <name val="Calibri"/>
      <family val="2"/>
      <scheme val="minor"/>
    </font>
    <font>
      <b/>
      <sz val="10"/>
      <color theme="1"/>
      <name val="Calibri"/>
      <family val="2"/>
      <scheme val="minor"/>
    </font>
    <font>
      <i/>
      <sz val="8"/>
      <color theme="1"/>
      <name val="Calibri"/>
      <family val="2"/>
      <scheme val="minor"/>
    </font>
    <font>
      <sz val="10"/>
      <color rgb="FF000000"/>
      <name val="Calibri"/>
      <family val="2"/>
      <scheme val="minor"/>
    </font>
    <font>
      <sz val="10"/>
      <name val="Calibri"/>
      <family val="2"/>
      <scheme val="minor"/>
    </font>
    <font>
      <b/>
      <i/>
      <sz val="10"/>
      <name val="Calibri"/>
      <family val="2"/>
      <scheme val="minor"/>
    </font>
    <font>
      <sz val="10"/>
      <color rgb="FF0070C0"/>
      <name val="Calibri"/>
      <family val="2"/>
      <scheme val="minor"/>
    </font>
    <font>
      <b/>
      <sz val="12"/>
      <color theme="0"/>
      <name val="Calibri"/>
      <family val="2"/>
      <scheme val="minor"/>
    </font>
    <font>
      <i/>
      <sz val="10"/>
      <color theme="8"/>
      <name val="Calibri"/>
      <family val="2"/>
      <scheme val="minor"/>
    </font>
    <font>
      <b/>
      <sz val="14"/>
      <name val="Calibri"/>
      <family val="2"/>
      <scheme val="minor"/>
    </font>
    <font>
      <b/>
      <sz val="11"/>
      <color rgb="FFFF0000"/>
      <name val="Calibri"/>
      <family val="2"/>
      <scheme val="minor"/>
    </font>
    <font>
      <b/>
      <sz val="12"/>
      <name val="Calibri"/>
      <family val="2"/>
      <scheme val="minor"/>
    </font>
    <font>
      <b/>
      <i/>
      <sz val="10"/>
      <color theme="1"/>
      <name val="Calibri"/>
      <family val="2"/>
      <scheme val="minor"/>
    </font>
    <font>
      <b/>
      <u/>
      <sz val="11"/>
      <color theme="1"/>
      <name val="Calibri"/>
      <family val="2"/>
      <scheme val="minor"/>
    </font>
    <font>
      <b/>
      <sz val="10"/>
      <name val="Calibri"/>
      <family val="2"/>
      <scheme val="minor"/>
    </font>
    <font>
      <b/>
      <sz val="14"/>
      <color theme="1"/>
      <name val="Calibri"/>
      <family val="2"/>
      <scheme val="minor"/>
    </font>
    <font>
      <b/>
      <i/>
      <sz val="12"/>
      <color theme="1"/>
      <name val="Calibri"/>
      <family val="2"/>
      <scheme val="minor"/>
    </font>
    <font>
      <sz val="10"/>
      <color theme="9" tint="-0.249977111117893"/>
      <name val="Calibri"/>
      <family val="2"/>
      <scheme val="minor"/>
    </font>
    <font>
      <i/>
      <sz val="10"/>
      <color theme="9" tint="-0.249977111117893"/>
      <name val="Calibri"/>
      <family val="2"/>
      <scheme val="minor"/>
    </font>
    <font>
      <b/>
      <sz val="1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8E1A6"/>
        <bgColor indexed="64"/>
      </patternFill>
    </fill>
    <fill>
      <patternFill patternType="solid">
        <fgColor rgb="FFC3C8C3"/>
        <bgColor indexed="64"/>
      </patternFill>
    </fill>
    <fill>
      <patternFill patternType="solid">
        <fgColor rgb="FFDCE1DC"/>
        <bgColor indexed="64"/>
      </patternFill>
    </fill>
    <fill>
      <patternFill patternType="solid">
        <fgColor rgb="FFEBF0EB"/>
        <bgColor indexed="64"/>
      </patternFill>
    </fill>
    <fill>
      <patternFill patternType="solid">
        <fgColor rgb="FF00414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4" fillId="0" borderId="0"/>
  </cellStyleXfs>
  <cellXfs count="93">
    <xf numFmtId="0" fontId="0" fillId="0" borderId="0" xfId="0"/>
    <xf numFmtId="0" fontId="7" fillId="0" borderId="0" xfId="0" applyFont="1" applyProtection="1"/>
    <xf numFmtId="0" fontId="7" fillId="0" borderId="0" xfId="0" applyFont="1" applyAlignment="1" applyProtection="1">
      <alignment horizontal="center"/>
    </xf>
    <xf numFmtId="0" fontId="10" fillId="0" borderId="0" xfId="0" applyFont="1" applyFill="1" applyProtection="1"/>
    <xf numFmtId="49" fontId="12" fillId="0" borderId="1" xfId="0" applyNumberFormat="1"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4" fontId="17" fillId="0" borderId="1" xfId="0" applyNumberFormat="1" applyFont="1" applyFill="1" applyBorder="1" applyAlignment="1" applyProtection="1">
      <alignment horizontal="right" vertical="center"/>
    </xf>
    <xf numFmtId="4" fontId="18" fillId="0" borderId="1" xfId="0" applyNumberFormat="1" applyFont="1" applyFill="1" applyBorder="1" applyAlignment="1" applyProtection="1">
      <alignment horizontal="right" vertical="center"/>
    </xf>
    <xf numFmtId="0" fontId="3" fillId="0" borderId="0" xfId="0" applyFont="1" applyProtection="1"/>
    <xf numFmtId="0" fontId="3" fillId="0" borderId="0" xfId="0" applyFont="1" applyAlignment="1" applyProtection="1">
      <alignment horizontal="center"/>
    </xf>
    <xf numFmtId="0" fontId="23" fillId="0" borderId="0" xfId="0" applyFont="1" applyFill="1" applyAlignment="1" applyProtection="1">
      <alignment horizontal="center" vertical="center"/>
    </xf>
    <xf numFmtId="0" fontId="3" fillId="0" borderId="0" xfId="0" applyFont="1"/>
    <xf numFmtId="49" fontId="8" fillId="0" borderId="0" xfId="0" applyNumberFormat="1" applyFont="1" applyFill="1" applyBorder="1" applyAlignment="1" applyProtection="1">
      <alignment vertical="center" wrapText="1"/>
    </xf>
    <xf numFmtId="49" fontId="25" fillId="0" borderId="1" xfId="0" applyNumberFormat="1" applyFont="1" applyFill="1" applyBorder="1" applyAlignment="1" applyProtection="1">
      <alignment horizontal="left" vertical="center" wrapText="1"/>
    </xf>
    <xf numFmtId="0" fontId="16" fillId="0" borderId="1" xfId="0" applyFont="1" applyBorder="1" applyAlignment="1">
      <alignment vertical="center" wrapText="1"/>
    </xf>
    <xf numFmtId="3" fontId="17" fillId="0" borderId="1" xfId="0" applyNumberFormat="1" applyFont="1" applyFill="1" applyBorder="1" applyAlignment="1" applyProtection="1">
      <alignment vertical="center" wrapText="1"/>
    </xf>
    <xf numFmtId="4" fontId="12" fillId="3" borderId="1" xfId="0" applyNumberFormat="1" applyFont="1" applyFill="1" applyBorder="1" applyAlignment="1" applyProtection="1">
      <alignment horizontal="right" vertical="center"/>
      <protection locked="0"/>
    </xf>
    <xf numFmtId="0" fontId="14" fillId="6"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49" fontId="8" fillId="4" borderId="6" xfId="0" applyNumberFormat="1" applyFont="1" applyFill="1" applyBorder="1" applyAlignment="1" applyProtection="1">
      <alignment vertical="center" wrapText="1"/>
    </xf>
    <xf numFmtId="0" fontId="8" fillId="4" borderId="6" xfId="0" applyFont="1" applyFill="1" applyBorder="1" applyAlignment="1" applyProtection="1">
      <alignment vertical="center" wrapText="1"/>
    </xf>
    <xf numFmtId="0" fontId="14" fillId="6" borderId="1" xfId="0" applyFont="1" applyFill="1" applyBorder="1" applyAlignment="1" applyProtection="1">
      <alignment horizontal="left" vertical="center" wrapText="1"/>
    </xf>
    <xf numFmtId="0" fontId="20" fillId="7" borderId="1" xfId="0" applyFont="1" applyFill="1" applyBorder="1" applyAlignment="1" applyProtection="1">
      <alignment vertical="center" wrapText="1"/>
    </xf>
    <xf numFmtId="4" fontId="14" fillId="4" borderId="1" xfId="0" applyNumberFormat="1" applyFont="1" applyFill="1" applyBorder="1" applyAlignment="1" applyProtection="1">
      <alignment horizontal="right" vertical="center"/>
    </xf>
    <xf numFmtId="0" fontId="18" fillId="6" borderId="3" xfId="0" applyFont="1" applyFill="1" applyBorder="1" applyAlignment="1" applyProtection="1">
      <alignment vertical="center" wrapText="1"/>
    </xf>
    <xf numFmtId="0" fontId="18" fillId="6" borderId="4" xfId="0" applyFont="1" applyFill="1" applyBorder="1" applyAlignment="1" applyProtection="1">
      <alignment vertical="center" wrapText="1"/>
    </xf>
    <xf numFmtId="49" fontId="18" fillId="6" borderId="2" xfId="0" applyNumberFormat="1" applyFont="1" applyFill="1" applyBorder="1" applyAlignment="1" applyProtection="1">
      <alignment vertical="center" wrapText="1"/>
    </xf>
    <xf numFmtId="0" fontId="15" fillId="6" borderId="1" xfId="0" applyFont="1" applyFill="1" applyBorder="1" applyAlignment="1" applyProtection="1">
      <alignment horizontal="center" vertical="center"/>
    </xf>
    <xf numFmtId="0" fontId="14" fillId="6" borderId="1" xfId="0" applyFont="1" applyFill="1" applyBorder="1" applyAlignment="1" applyProtection="1">
      <alignment horizontal="center" vertical="center"/>
    </xf>
    <xf numFmtId="0" fontId="2" fillId="0" borderId="0" xfId="0" applyFont="1" applyProtection="1"/>
    <xf numFmtId="4" fontId="27" fillId="0" borderId="1" xfId="0" applyNumberFormat="1" applyFont="1" applyFill="1" applyBorder="1" applyAlignment="1" applyProtection="1">
      <alignment horizontal="right" vertical="center" wrapText="1"/>
    </xf>
    <xf numFmtId="0" fontId="2" fillId="0" borderId="0" xfId="0" applyFont="1" applyAlignment="1" applyProtection="1">
      <alignment horizontal="center"/>
    </xf>
    <xf numFmtId="1" fontId="12" fillId="0" borderId="1" xfId="0" applyNumberFormat="1" applyFont="1" applyFill="1" applyBorder="1" applyAlignment="1" applyProtection="1">
      <alignment horizontal="center" vertical="center" wrapText="1"/>
    </xf>
    <xf numFmtId="1" fontId="25" fillId="0" borderId="3" xfId="0" applyNumberFormat="1" applyFont="1" applyFill="1" applyBorder="1" applyAlignment="1" applyProtection="1">
      <alignment horizontal="center" vertical="center" wrapText="1"/>
    </xf>
    <xf numFmtId="0" fontId="14" fillId="6" borderId="1" xfId="0" applyFont="1" applyFill="1" applyBorder="1" applyAlignment="1" applyProtection="1">
      <alignment horizontal="left" vertical="center" wrapText="1"/>
    </xf>
    <xf numFmtId="49" fontId="29" fillId="0" borderId="0" xfId="0" applyNumberFormat="1" applyFont="1" applyFill="1" applyBorder="1" applyAlignment="1" applyProtection="1">
      <alignment vertical="center" wrapText="1"/>
    </xf>
    <xf numFmtId="49" fontId="18" fillId="0" borderId="1" xfId="0" applyNumberFormat="1" applyFont="1" applyFill="1" applyBorder="1" applyAlignment="1" applyProtection="1">
      <alignment vertical="center" wrapText="1"/>
    </xf>
    <xf numFmtId="0" fontId="17" fillId="0" borderId="1" xfId="0" applyFont="1" applyFill="1" applyBorder="1" applyAlignment="1" applyProtection="1">
      <alignment horizontal="left" vertical="center" wrapText="1"/>
    </xf>
    <xf numFmtId="164" fontId="30" fillId="0" borderId="1" xfId="0" applyNumberFormat="1" applyFont="1" applyFill="1" applyBorder="1" applyAlignment="1" applyProtection="1">
      <alignment horizontal="center" vertical="center" wrapText="1"/>
    </xf>
    <xf numFmtId="165" fontId="19" fillId="0" borderId="1" xfId="0" applyNumberFormat="1" applyFont="1" applyFill="1" applyBorder="1" applyAlignment="1" applyProtection="1">
      <alignment horizontal="center" vertical="center" wrapText="1"/>
    </xf>
    <xf numFmtId="0" fontId="31" fillId="2" borderId="0" xfId="0" applyFont="1" applyFill="1" applyBorder="1" applyAlignment="1" applyProtection="1">
      <alignment horizontal="left" vertical="top" wrapText="1"/>
    </xf>
    <xf numFmtId="0" fontId="31" fillId="2" borderId="0" xfId="0" applyFont="1" applyFill="1" applyBorder="1" applyAlignment="1" applyProtection="1">
      <alignment horizontal="left" vertical="top" wrapText="1"/>
    </xf>
    <xf numFmtId="0" fontId="14" fillId="4" borderId="2" xfId="0" applyFont="1" applyFill="1" applyBorder="1" applyAlignment="1" applyProtection="1">
      <alignment horizontal="right" vertical="center" wrapText="1"/>
    </xf>
    <xf numFmtId="0" fontId="14" fillId="4" borderId="3" xfId="0" applyFont="1" applyFill="1" applyBorder="1" applyAlignment="1" applyProtection="1">
      <alignment horizontal="right" vertical="center" wrapText="1"/>
    </xf>
    <xf numFmtId="0" fontId="14" fillId="4" borderId="4" xfId="0" applyFont="1" applyFill="1" applyBorder="1" applyAlignment="1" applyProtection="1">
      <alignment horizontal="right" vertical="center" wrapText="1"/>
    </xf>
    <xf numFmtId="0" fontId="21" fillId="2" borderId="5" xfId="0" applyFont="1" applyFill="1" applyBorder="1" applyAlignment="1" applyProtection="1">
      <alignment horizontal="left" vertical="top" wrapText="1"/>
    </xf>
    <xf numFmtId="0" fontId="25" fillId="0" borderId="2" xfId="0" applyNumberFormat="1" applyFont="1" applyFill="1" applyBorder="1" applyAlignment="1" applyProtection="1">
      <alignment horizontal="right" vertical="center" wrapText="1"/>
    </xf>
    <xf numFmtId="0" fontId="25" fillId="0" borderId="3" xfId="0" applyNumberFormat="1" applyFont="1" applyFill="1" applyBorder="1" applyAlignment="1" applyProtection="1">
      <alignment horizontal="right" vertical="center" wrapText="1"/>
    </xf>
    <xf numFmtId="0" fontId="6" fillId="5" borderId="2" xfId="0" applyFont="1" applyFill="1" applyBorder="1" applyAlignment="1" applyProtection="1">
      <alignment horizontal="left" vertical="center"/>
    </xf>
    <xf numFmtId="0" fontId="6" fillId="5" borderId="3" xfId="0" applyFont="1" applyFill="1" applyBorder="1" applyAlignment="1" applyProtection="1">
      <alignment horizontal="left" vertical="center"/>
    </xf>
    <xf numFmtId="0" fontId="6" fillId="5" borderId="4" xfId="0" applyFont="1" applyFill="1" applyBorder="1" applyAlignment="1" applyProtection="1">
      <alignment horizontal="left" vertical="center"/>
    </xf>
    <xf numFmtId="0" fontId="11" fillId="5" borderId="2" xfId="0" applyFont="1" applyFill="1" applyBorder="1" applyAlignment="1" applyProtection="1">
      <alignment horizontal="center" vertical="center"/>
    </xf>
    <xf numFmtId="0" fontId="11" fillId="5" borderId="4" xfId="0" applyFont="1" applyFill="1" applyBorder="1" applyAlignment="1" applyProtection="1">
      <alignment horizontal="center" vertical="center"/>
    </xf>
    <xf numFmtId="0" fontId="13" fillId="0" borderId="2" xfId="1" applyFont="1" applyFill="1" applyBorder="1" applyAlignment="1" applyProtection="1">
      <alignment horizontal="left" vertical="center" wrapText="1"/>
    </xf>
    <xf numFmtId="0" fontId="13" fillId="0" borderId="3" xfId="1" applyFont="1" applyFill="1" applyBorder="1" applyAlignment="1" applyProtection="1">
      <alignment horizontal="left" vertical="center" wrapText="1"/>
    </xf>
    <xf numFmtId="0" fontId="13" fillId="0" borderId="4" xfId="1" applyFont="1" applyFill="1" applyBorder="1" applyAlignment="1" applyProtection="1">
      <alignment horizontal="left" vertical="center" wrapText="1"/>
    </xf>
    <xf numFmtId="0" fontId="18" fillId="6" borderId="2" xfId="0" applyFont="1" applyFill="1" applyBorder="1" applyAlignment="1" applyProtection="1">
      <alignment horizontal="left" vertical="center" wrapText="1"/>
    </xf>
    <xf numFmtId="0" fontId="18" fillId="6" borderId="3" xfId="0" applyFont="1" applyFill="1" applyBorder="1" applyAlignment="1" applyProtection="1">
      <alignment horizontal="left" vertical="center" wrapText="1"/>
    </xf>
    <xf numFmtId="0" fontId="18" fillId="6" borderId="4" xfId="0" applyFont="1" applyFill="1" applyBorder="1" applyAlignment="1" applyProtection="1">
      <alignment horizontal="left" vertical="center" wrapText="1"/>
    </xf>
    <xf numFmtId="0" fontId="18" fillId="0" borderId="2" xfId="0" applyFont="1" applyFill="1" applyBorder="1" applyAlignment="1" applyProtection="1">
      <alignment horizontal="left" vertical="center" wrapText="1"/>
    </xf>
    <xf numFmtId="0" fontId="18" fillId="0" borderId="3" xfId="0" applyFont="1" applyFill="1" applyBorder="1" applyAlignment="1" applyProtection="1">
      <alignment horizontal="left" vertical="center" wrapText="1"/>
    </xf>
    <xf numFmtId="0" fontId="18" fillId="0" borderId="4" xfId="0" applyFont="1" applyFill="1" applyBorder="1" applyAlignment="1" applyProtection="1">
      <alignment horizontal="left" vertical="center" wrapText="1"/>
    </xf>
    <xf numFmtId="1" fontId="18" fillId="0" borderId="2" xfId="0" applyNumberFormat="1" applyFont="1" applyFill="1" applyBorder="1" applyAlignment="1" applyProtection="1">
      <alignment horizontal="right" vertical="center"/>
    </xf>
    <xf numFmtId="1" fontId="18" fillId="0" borderId="3" xfId="0" applyNumberFormat="1" applyFont="1" applyFill="1" applyBorder="1" applyAlignment="1" applyProtection="1">
      <alignment horizontal="right" vertical="center"/>
    </xf>
    <xf numFmtId="1" fontId="18" fillId="0" borderId="4" xfId="0" applyNumberFormat="1" applyFont="1" applyFill="1" applyBorder="1" applyAlignment="1" applyProtection="1">
      <alignment horizontal="right" vertical="center"/>
    </xf>
    <xf numFmtId="0" fontId="31" fillId="2" borderId="0" xfId="0" applyFont="1" applyFill="1" applyBorder="1" applyAlignment="1" applyProtection="1">
      <alignment horizontal="left" vertical="top" wrapText="1"/>
    </xf>
    <xf numFmtId="0" fontId="8" fillId="4" borderId="2"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9" fillId="4" borderId="1" xfId="0" applyFont="1" applyFill="1" applyBorder="1" applyAlignment="1" applyProtection="1">
      <alignment horizontal="center" vertical="center" wrapText="1"/>
    </xf>
    <xf numFmtId="49" fontId="8" fillId="5" borderId="2" xfId="0" applyNumberFormat="1" applyFont="1" applyFill="1" applyBorder="1" applyAlignment="1" applyProtection="1">
      <alignment horizontal="left" vertical="center" wrapText="1"/>
    </xf>
    <xf numFmtId="49" fontId="8" fillId="5" borderId="3" xfId="0" applyNumberFormat="1" applyFont="1" applyFill="1" applyBorder="1" applyAlignment="1" applyProtection="1">
      <alignment horizontal="left" vertical="center" wrapText="1"/>
    </xf>
    <xf numFmtId="49" fontId="8" fillId="5" borderId="4" xfId="0" applyNumberFormat="1" applyFont="1" applyFill="1" applyBorder="1" applyAlignment="1" applyProtection="1">
      <alignment horizontal="left" vertical="center" wrapText="1"/>
    </xf>
    <xf numFmtId="0" fontId="6" fillId="6" borderId="2" xfId="0" applyFont="1" applyFill="1" applyBorder="1" applyAlignment="1" applyProtection="1">
      <alignment horizontal="left" vertical="center"/>
    </xf>
    <xf numFmtId="0" fontId="6" fillId="6" borderId="3" xfId="0" applyFont="1" applyFill="1" applyBorder="1" applyAlignment="1" applyProtection="1">
      <alignment horizontal="left" vertical="center"/>
    </xf>
    <xf numFmtId="0" fontId="6" fillId="6" borderId="4" xfId="0" applyFont="1" applyFill="1" applyBorder="1" applyAlignment="1" applyProtection="1">
      <alignment horizontal="left" vertical="center"/>
    </xf>
    <xf numFmtId="0" fontId="11" fillId="6" borderId="2" xfId="0" applyFont="1" applyFill="1" applyBorder="1" applyAlignment="1" applyProtection="1">
      <alignment horizontal="center" vertical="center"/>
    </xf>
    <xf numFmtId="0" fontId="11" fillId="6" borderId="4" xfId="0" applyFont="1" applyFill="1" applyBorder="1" applyAlignment="1" applyProtection="1">
      <alignment horizontal="center" vertical="center"/>
    </xf>
    <xf numFmtId="0" fontId="1" fillId="6" borderId="2" xfId="0" applyFont="1" applyFill="1" applyBorder="1" applyAlignment="1" applyProtection="1">
      <alignment horizontal="left" vertical="center" wrapText="1"/>
    </xf>
    <xf numFmtId="0" fontId="1" fillId="6" borderId="3" xfId="0" applyFont="1" applyFill="1" applyBorder="1" applyAlignment="1" applyProtection="1">
      <alignment horizontal="left" vertical="center" wrapText="1"/>
    </xf>
    <xf numFmtId="0" fontId="1" fillId="6" borderId="4" xfId="0" applyFont="1" applyFill="1" applyBorder="1" applyAlignment="1" applyProtection="1">
      <alignment horizontal="left" vertical="center" wrapText="1"/>
    </xf>
    <xf numFmtId="0" fontId="20" fillId="7" borderId="2" xfId="0" applyFont="1" applyFill="1" applyBorder="1" applyAlignment="1" applyProtection="1">
      <alignment horizontal="left" vertical="center" wrapText="1"/>
    </xf>
    <xf numFmtId="0" fontId="20" fillId="7" borderId="3" xfId="0" applyFont="1" applyFill="1" applyBorder="1" applyAlignment="1" applyProtection="1">
      <alignment horizontal="left" vertical="center" wrapText="1"/>
    </xf>
    <xf numFmtId="0" fontId="20" fillId="7" borderId="4"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1" fontId="27" fillId="0" borderId="1" xfId="0" applyNumberFormat="1" applyFont="1" applyFill="1" applyBorder="1" applyAlignment="1" applyProtection="1">
      <alignment horizontal="left" vertical="center" wrapText="1"/>
    </xf>
    <xf numFmtId="0" fontId="22"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4" fontId="17" fillId="3" borderId="0" xfId="0" applyNumberFormat="1" applyFont="1" applyFill="1" applyBorder="1" applyAlignment="1" applyProtection="1">
      <alignment horizontal="center" vertical="center" wrapText="1"/>
    </xf>
    <xf numFmtId="0" fontId="32" fillId="0" borderId="0" xfId="0" applyFont="1" applyAlignment="1" applyProtection="1">
      <alignment horizontal="center" vertical="center" wrapText="1"/>
    </xf>
    <xf numFmtId="1" fontId="8" fillId="4" borderId="1" xfId="0" applyNumberFormat="1" applyFont="1" applyFill="1" applyBorder="1" applyAlignment="1" applyProtection="1">
      <alignment horizontal="right" vertical="center" wrapText="1"/>
    </xf>
    <xf numFmtId="4" fontId="28" fillId="4" borderId="1" xfId="0" applyNumberFormat="1" applyFont="1" applyFill="1" applyBorder="1" applyAlignment="1" applyProtection="1">
      <alignment horizontal="right" vertical="center"/>
    </xf>
    <xf numFmtId="0" fontId="20" fillId="7" borderId="1" xfId="0" applyFont="1" applyFill="1" applyBorder="1" applyAlignment="1" applyProtection="1">
      <alignment horizontal="left" vertical="center" wrapText="1"/>
    </xf>
  </cellXfs>
  <cellStyles count="2">
    <cellStyle name="Standard" xfId="0" builtinId="0"/>
    <cellStyle name="Standard 2" xfId="1" xr:uid="{00000000-0005-0000-0000-000001000000}"/>
  </cellStyles>
  <dxfs count="0"/>
  <tableStyles count="0" defaultTableStyle="TableStyleMedium2" defaultPivotStyle="PivotStyleLight16"/>
  <colors>
    <mruColors>
      <color rgb="FFC3C8C3"/>
      <color rgb="FF004141"/>
      <color rgb="FFDCE1DC"/>
      <color rgb="FFE9A4BE"/>
      <color rgb="FFC4F20C"/>
      <color rgb="FFEBF0EB"/>
      <color rgb="FFC8E1A6"/>
      <color rgb="FF9EDCFF"/>
      <color rgb="FFC4F27B"/>
      <color rgb="FFDB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115956</xdr:colOff>
      <xdr:row>0</xdr:row>
      <xdr:rowOff>49696</xdr:rowOff>
    </xdr:from>
    <xdr:to>
      <xdr:col>1</xdr:col>
      <xdr:colOff>1187333</xdr:colOff>
      <xdr:row>0</xdr:row>
      <xdr:rowOff>376744</xdr:rowOff>
    </xdr:to>
    <xdr:pic>
      <xdr:nvPicPr>
        <xdr:cNvPr id="2" name="Grafi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115956" y="49696"/>
          <a:ext cx="1883073" cy="32704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41"/>
  <sheetViews>
    <sheetView showGridLines="0" tabSelected="1" view="pageBreakPreview" zoomScale="115" zoomScaleNormal="100" zoomScaleSheetLayoutView="115" workbookViewId="0">
      <selection sqref="A1:XFD1048576"/>
    </sheetView>
  </sheetViews>
  <sheetFormatPr baseColWidth="10" defaultColWidth="11" defaultRowHeight="15" x14ac:dyDescent="0.25"/>
  <cols>
    <col min="1" max="1" width="10.625" style="1" customWidth="1"/>
    <col min="2" max="2" width="36.875" style="1" customWidth="1"/>
    <col min="3" max="3" width="13" style="1" customWidth="1"/>
    <col min="4" max="4" width="9" style="1" customWidth="1"/>
    <col min="5" max="5" width="13.625" style="2" customWidth="1"/>
    <col min="6" max="6" width="13.625" style="1" customWidth="1"/>
    <col min="7" max="7" width="11.875" style="1" customWidth="1"/>
    <col min="8" max="8" width="13.625" style="1" customWidth="1"/>
    <col min="9" max="16384" width="11" style="1"/>
  </cols>
  <sheetData>
    <row r="1" spans="1:8" s="8" customFormat="1" ht="30" customHeight="1" x14ac:dyDescent="0.25">
      <c r="E1" s="9"/>
    </row>
    <row r="2" spans="1:8" s="8" customFormat="1" ht="9.9499999999999993" customHeight="1" x14ac:dyDescent="0.25">
      <c r="A2" s="10"/>
      <c r="B2" s="10"/>
      <c r="C2" s="10"/>
      <c r="D2" s="10"/>
      <c r="E2" s="10"/>
      <c r="F2" s="10"/>
      <c r="G2" s="10"/>
      <c r="H2" s="10"/>
    </row>
    <row r="3" spans="1:8" s="8" customFormat="1" ht="18.75" x14ac:dyDescent="0.25">
      <c r="A3" s="86" t="s">
        <v>17</v>
      </c>
      <c r="B3" s="86"/>
      <c r="C3" s="86"/>
      <c r="D3" s="86"/>
      <c r="E3" s="86"/>
      <c r="F3" s="86"/>
      <c r="G3" s="86"/>
      <c r="H3" s="86"/>
    </row>
    <row r="4" spans="1:8" s="11" customFormat="1" ht="23.25" x14ac:dyDescent="0.25">
      <c r="A4" s="89" t="s">
        <v>192</v>
      </c>
      <c r="B4" s="89"/>
      <c r="C4" s="89"/>
      <c r="D4" s="89"/>
      <c r="E4" s="89"/>
      <c r="F4" s="89"/>
      <c r="G4" s="89"/>
      <c r="H4" s="89"/>
    </row>
    <row r="5" spans="1:8" s="8" customFormat="1" ht="9.9499999999999993" customHeight="1" x14ac:dyDescent="0.25">
      <c r="A5" s="10"/>
      <c r="B5" s="10"/>
      <c r="C5" s="10"/>
      <c r="D5" s="10"/>
      <c r="E5" s="10"/>
      <c r="F5" s="10"/>
      <c r="G5" s="10"/>
      <c r="H5" s="10"/>
    </row>
    <row r="6" spans="1:8" s="8" customFormat="1" x14ac:dyDescent="0.25">
      <c r="A6" s="87" t="s">
        <v>49</v>
      </c>
      <c r="B6" s="87"/>
      <c r="C6" s="87"/>
      <c r="D6" s="87"/>
      <c r="E6" s="87"/>
      <c r="F6" s="87"/>
      <c r="G6" s="87"/>
      <c r="H6" s="87"/>
    </row>
    <row r="7" spans="1:8" s="8" customFormat="1" x14ac:dyDescent="0.25">
      <c r="A7" s="10"/>
      <c r="B7" s="10"/>
      <c r="C7" s="10"/>
      <c r="D7" s="10"/>
      <c r="E7" s="10"/>
      <c r="F7" s="10"/>
      <c r="G7" s="10"/>
      <c r="H7" s="10"/>
    </row>
    <row r="8" spans="1:8" s="11" customFormat="1" ht="14.25" customHeight="1" x14ac:dyDescent="0.25">
      <c r="A8" s="88" t="s">
        <v>18</v>
      </c>
      <c r="B8" s="88"/>
      <c r="C8" s="88"/>
      <c r="D8" s="88"/>
      <c r="E8" s="88"/>
      <c r="F8" s="88"/>
      <c r="G8" s="88"/>
      <c r="H8" s="88"/>
    </row>
    <row r="9" spans="1:8" s="8" customFormat="1" ht="9.9499999999999993" customHeight="1" x14ac:dyDescent="0.25">
      <c r="A9" s="10"/>
      <c r="B9" s="10"/>
      <c r="C9" s="10"/>
      <c r="D9" s="10"/>
      <c r="E9" s="10"/>
      <c r="F9" s="10"/>
      <c r="G9" s="10"/>
      <c r="H9" s="10"/>
    </row>
    <row r="10" spans="1:8" s="3" customFormat="1" ht="39.950000000000003" customHeight="1" x14ac:dyDescent="0.25">
      <c r="A10" s="22" t="s">
        <v>30</v>
      </c>
      <c r="B10" s="22" t="s">
        <v>50</v>
      </c>
      <c r="C10" s="80" t="s">
        <v>51</v>
      </c>
      <c r="D10" s="81"/>
      <c r="E10" s="81"/>
      <c r="F10" s="81"/>
      <c r="G10" s="81"/>
      <c r="H10" s="82"/>
    </row>
    <row r="11" spans="1:8" s="3" customFormat="1" ht="30.75" customHeight="1" x14ac:dyDescent="0.25">
      <c r="A11" s="19" t="s">
        <v>13</v>
      </c>
      <c r="B11" s="20" t="str">
        <f>B10</f>
        <v>WE 104993</v>
      </c>
      <c r="C11" s="66" t="s">
        <v>24</v>
      </c>
      <c r="D11" s="67"/>
      <c r="E11" s="67"/>
      <c r="F11" s="67"/>
      <c r="G11" s="67"/>
      <c r="H11" s="83"/>
    </row>
    <row r="12" spans="1:8" s="3" customFormat="1" ht="30" customHeight="1" x14ac:dyDescent="0.25">
      <c r="A12" s="69" t="s">
        <v>15</v>
      </c>
      <c r="B12" s="70"/>
      <c r="C12" s="70"/>
      <c r="D12" s="70"/>
      <c r="E12" s="70"/>
      <c r="F12" s="70"/>
      <c r="G12" s="70"/>
      <c r="H12" s="71"/>
    </row>
    <row r="13" spans="1:8" s="12" customFormat="1" ht="38.25" x14ac:dyDescent="0.2">
      <c r="A13" s="17" t="s">
        <v>23</v>
      </c>
      <c r="B13" s="21" t="s">
        <v>0</v>
      </c>
      <c r="C13" s="17" t="s">
        <v>193</v>
      </c>
      <c r="D13" s="28" t="s">
        <v>1</v>
      </c>
      <c r="E13" s="17" t="s">
        <v>194</v>
      </c>
      <c r="F13" s="17" t="s">
        <v>41</v>
      </c>
      <c r="G13" s="17" t="s">
        <v>195</v>
      </c>
      <c r="H13" s="17" t="s">
        <v>21</v>
      </c>
    </row>
    <row r="14" spans="1:8" s="12" customFormat="1" ht="15.75" x14ac:dyDescent="0.2">
      <c r="A14" s="18" t="s">
        <v>3</v>
      </c>
      <c r="B14" s="18" t="s">
        <v>4</v>
      </c>
      <c r="C14" s="18" t="s">
        <v>5</v>
      </c>
      <c r="D14" s="27" t="s">
        <v>6</v>
      </c>
      <c r="E14" s="18" t="s">
        <v>7</v>
      </c>
      <c r="F14" s="18" t="s">
        <v>8</v>
      </c>
      <c r="G14" s="18" t="s">
        <v>9</v>
      </c>
      <c r="H14" s="18" t="s">
        <v>10</v>
      </c>
    </row>
    <row r="15" spans="1:8" s="12" customFormat="1" ht="15.75" customHeight="1" x14ac:dyDescent="0.2">
      <c r="A15" s="26" t="s">
        <v>52</v>
      </c>
      <c r="B15" s="24" t="s">
        <v>25</v>
      </c>
      <c r="C15" s="24"/>
      <c r="D15" s="24"/>
      <c r="E15" s="24"/>
      <c r="F15" s="24"/>
      <c r="G15" s="24"/>
      <c r="H15" s="25"/>
    </row>
    <row r="16" spans="1:8" s="12" customFormat="1" ht="15.75" customHeight="1" x14ac:dyDescent="0.2">
      <c r="A16" s="36" t="s">
        <v>53</v>
      </c>
      <c r="B16" s="84" t="s">
        <v>54</v>
      </c>
      <c r="C16" s="84"/>
      <c r="D16" s="84"/>
      <c r="E16" s="84"/>
      <c r="F16" s="84"/>
      <c r="G16" s="84"/>
      <c r="H16" s="84"/>
    </row>
    <row r="17" spans="1:8" s="12" customFormat="1" ht="15.75" x14ac:dyDescent="0.2">
      <c r="A17" s="4" t="s">
        <v>75</v>
      </c>
      <c r="B17" s="14" t="s">
        <v>189</v>
      </c>
      <c r="C17" s="15">
        <v>300</v>
      </c>
      <c r="D17" s="5" t="s">
        <v>2</v>
      </c>
      <c r="E17" s="16"/>
      <c r="F17" s="6" t="str">
        <f t="shared" ref="F17" si="0">IF(E17="","",C17*E17)</f>
        <v/>
      </c>
      <c r="G17" s="38">
        <v>12</v>
      </c>
      <c r="H17" s="6" t="str">
        <f t="shared" ref="H17" si="1">IF(E17="","",F17*G17)</f>
        <v/>
      </c>
    </row>
    <row r="18" spans="1:8" s="35" customFormat="1" ht="15.75" x14ac:dyDescent="0.2">
      <c r="A18" s="46" t="str">
        <f>B15&amp;" - Zwischensumme "</f>
        <v xml:space="preserve">Grauflächenreinigung öffentliche Flächen - Zwischensumme </v>
      </c>
      <c r="B18" s="47"/>
      <c r="C18" s="47"/>
      <c r="D18" s="47"/>
      <c r="E18" s="47"/>
      <c r="F18" s="7" t="str">
        <f>IF(SUM(F17:F17)=0,"",SUM(F17:F17))</f>
        <v/>
      </c>
      <c r="G18" s="33"/>
      <c r="H18" s="7" t="str">
        <f>IF(SUM(H17:H17)=0,"",SUM(H17:H17))</f>
        <v/>
      </c>
    </row>
    <row r="19" spans="1:8" s="12" customFormat="1" ht="24.95" customHeight="1" x14ac:dyDescent="0.2">
      <c r="A19" s="42" t="str">
        <f>A11&amp;" "&amp;B11&amp;" "&amp;C11&amp;" - Gesamtsumme"</f>
        <v>1.1 WE 104993 GRAUFLÄCHENREINIGUNG - Gesamtsumme</v>
      </c>
      <c r="B19" s="43"/>
      <c r="C19" s="43"/>
      <c r="D19" s="43"/>
      <c r="E19" s="43"/>
      <c r="F19" s="43"/>
      <c r="G19" s="44"/>
      <c r="H19" s="23" t="str">
        <f>IFERROR(H18,"")</f>
        <v/>
      </c>
    </row>
    <row r="20" spans="1:8" s="12" customFormat="1" ht="71.25" customHeight="1" x14ac:dyDescent="0.2">
      <c r="A20" s="65" t="s">
        <v>44</v>
      </c>
      <c r="B20" s="65"/>
      <c r="C20" s="65"/>
      <c r="D20" s="65"/>
      <c r="E20" s="65"/>
      <c r="F20" s="65"/>
      <c r="G20" s="65"/>
      <c r="H20" s="65"/>
    </row>
    <row r="21" spans="1:8" s="12" customFormat="1" ht="15.75" x14ac:dyDescent="0.2">
      <c r="A21" s="40"/>
      <c r="B21" s="40"/>
      <c r="C21" s="40"/>
      <c r="D21" s="40"/>
      <c r="E21" s="40"/>
      <c r="F21" s="40"/>
      <c r="G21" s="40"/>
      <c r="H21" s="40"/>
    </row>
    <row r="22" spans="1:8" s="3" customFormat="1" ht="30.75" customHeight="1" x14ac:dyDescent="0.25">
      <c r="A22" s="19" t="s">
        <v>45</v>
      </c>
      <c r="B22" s="20" t="str">
        <f>B10</f>
        <v>WE 104993</v>
      </c>
      <c r="C22" s="66" t="s">
        <v>16</v>
      </c>
      <c r="D22" s="67"/>
      <c r="E22" s="68" t="s">
        <v>32</v>
      </c>
      <c r="F22" s="68"/>
      <c r="G22" s="68"/>
      <c r="H22" s="68"/>
    </row>
    <row r="23" spans="1:8" s="3" customFormat="1" ht="30" customHeight="1" x14ac:dyDescent="0.25">
      <c r="A23" s="69" t="s">
        <v>15</v>
      </c>
      <c r="B23" s="70"/>
      <c r="C23" s="70"/>
      <c r="D23" s="70"/>
      <c r="E23" s="70"/>
      <c r="F23" s="70"/>
      <c r="G23" s="70"/>
      <c r="H23" s="71"/>
    </row>
    <row r="24" spans="1:8" s="12" customFormat="1" ht="30" customHeight="1" x14ac:dyDescent="0.2">
      <c r="A24" s="72" t="s">
        <v>33</v>
      </c>
      <c r="B24" s="73"/>
      <c r="C24" s="73"/>
      <c r="D24" s="73"/>
      <c r="E24" s="73"/>
      <c r="F24" s="74"/>
      <c r="G24" s="75" t="s">
        <v>11</v>
      </c>
      <c r="H24" s="76"/>
    </row>
    <row r="25" spans="1:8" s="12" customFormat="1" ht="34.5" customHeight="1" x14ac:dyDescent="0.2">
      <c r="A25" s="77" t="s">
        <v>34</v>
      </c>
      <c r="B25" s="78"/>
      <c r="C25" s="78"/>
      <c r="D25" s="78"/>
      <c r="E25" s="78"/>
      <c r="F25" s="78"/>
      <c r="G25" s="78"/>
      <c r="H25" s="79"/>
    </row>
    <row r="26" spans="1:8" s="12" customFormat="1" ht="51" x14ac:dyDescent="0.2">
      <c r="A26" s="17" t="s">
        <v>23</v>
      </c>
      <c r="B26" s="21" t="s">
        <v>0</v>
      </c>
      <c r="C26" s="17" t="s">
        <v>193</v>
      </c>
      <c r="D26" s="28" t="s">
        <v>1</v>
      </c>
      <c r="E26" s="17" t="s">
        <v>35</v>
      </c>
      <c r="F26" s="17" t="s">
        <v>36</v>
      </c>
      <c r="G26" s="17" t="s">
        <v>37</v>
      </c>
      <c r="H26" s="17" t="s">
        <v>38</v>
      </c>
    </row>
    <row r="27" spans="1:8" s="12" customFormat="1" ht="15.75" x14ac:dyDescent="0.2">
      <c r="A27" s="18" t="s">
        <v>3</v>
      </c>
      <c r="B27" s="18" t="s">
        <v>4</v>
      </c>
      <c r="C27" s="18" t="s">
        <v>5</v>
      </c>
      <c r="D27" s="27" t="s">
        <v>6</v>
      </c>
      <c r="E27" s="18" t="s">
        <v>7</v>
      </c>
      <c r="F27" s="18" t="s">
        <v>8</v>
      </c>
      <c r="G27" s="18" t="s">
        <v>9</v>
      </c>
      <c r="H27" s="18" t="s">
        <v>10</v>
      </c>
    </row>
    <row r="28" spans="1:8" s="12" customFormat="1" ht="15.75" x14ac:dyDescent="0.2">
      <c r="A28" s="13" t="s">
        <v>55</v>
      </c>
      <c r="B28" s="59" t="s">
        <v>27</v>
      </c>
      <c r="C28" s="60"/>
      <c r="D28" s="60"/>
      <c r="E28" s="60"/>
      <c r="F28" s="60"/>
      <c r="G28" s="60"/>
      <c r="H28" s="61"/>
    </row>
    <row r="29" spans="1:8" s="12" customFormat="1" ht="25.5" x14ac:dyDescent="0.2">
      <c r="A29" s="4" t="s">
        <v>56</v>
      </c>
      <c r="B29" s="14" t="s">
        <v>167</v>
      </c>
      <c r="C29" s="15">
        <v>300</v>
      </c>
      <c r="D29" s="5" t="s">
        <v>2</v>
      </c>
      <c r="E29" s="16"/>
      <c r="F29" s="6" t="str">
        <f>IF(E29="","",C29*E29)</f>
        <v/>
      </c>
      <c r="G29" s="32">
        <v>5</v>
      </c>
      <c r="H29" s="6" t="str">
        <f>IF(E29="","",F29*G29)</f>
        <v/>
      </c>
    </row>
    <row r="30" spans="1:8" s="12" customFormat="1" ht="25.5" x14ac:dyDescent="0.2">
      <c r="A30" s="4" t="s">
        <v>57</v>
      </c>
      <c r="B30" s="14" t="s">
        <v>172</v>
      </c>
      <c r="C30" s="15">
        <v>50</v>
      </c>
      <c r="D30" s="5" t="s">
        <v>2</v>
      </c>
      <c r="E30" s="16"/>
      <c r="F30" s="6" t="str">
        <f>IF(E30="","",C30*E30)</f>
        <v/>
      </c>
      <c r="G30" s="32">
        <v>5</v>
      </c>
      <c r="H30" s="6" t="str">
        <f>IF(E30="","",F30*G30)</f>
        <v/>
      </c>
    </row>
    <row r="31" spans="1:8" s="35" customFormat="1" ht="15.75" x14ac:dyDescent="0.2">
      <c r="A31" s="46" t="str">
        <f>A24&amp;" - Zwischensumme"</f>
        <v>Monatspauschale innerhalb der Winterdienstsaison - Zwischensumme</v>
      </c>
      <c r="B31" s="47"/>
      <c r="C31" s="47"/>
      <c r="D31" s="47"/>
      <c r="E31" s="47"/>
      <c r="F31" s="7" t="str">
        <f>IF(SUM(F28:F30)=0,"",SUM(F28:F30))</f>
        <v/>
      </c>
      <c r="G31" s="33"/>
      <c r="H31" s="7" t="str">
        <f>IF(SUM(H28:H30)=0,"",SUM(H28:H30))</f>
        <v/>
      </c>
    </row>
    <row r="32" spans="1:8" s="12" customFormat="1" ht="30" customHeight="1" x14ac:dyDescent="0.2">
      <c r="A32" s="48" t="s">
        <v>22</v>
      </c>
      <c r="B32" s="49"/>
      <c r="C32" s="49"/>
      <c r="D32" s="49"/>
      <c r="E32" s="49"/>
      <c r="F32" s="50"/>
      <c r="G32" s="51" t="s">
        <v>31</v>
      </c>
      <c r="H32" s="52"/>
    </row>
    <row r="33" spans="1:8" s="12" customFormat="1" ht="30" customHeight="1" x14ac:dyDescent="0.2">
      <c r="A33" s="53" t="s">
        <v>39</v>
      </c>
      <c r="B33" s="54"/>
      <c r="C33" s="54"/>
      <c r="D33" s="54"/>
      <c r="E33" s="54"/>
      <c r="F33" s="54"/>
      <c r="G33" s="54"/>
      <c r="H33" s="55"/>
    </row>
    <row r="34" spans="1:8" s="12" customFormat="1" ht="51" x14ac:dyDescent="0.2">
      <c r="A34" s="17" t="s">
        <v>23</v>
      </c>
      <c r="B34" s="21" t="s">
        <v>0</v>
      </c>
      <c r="C34" s="17" t="s">
        <v>193</v>
      </c>
      <c r="D34" s="28" t="s">
        <v>1</v>
      </c>
      <c r="E34" s="17" t="s">
        <v>40</v>
      </c>
      <c r="F34" s="17" t="s">
        <v>196</v>
      </c>
      <c r="G34" s="17" t="s">
        <v>20</v>
      </c>
      <c r="H34" s="17" t="s">
        <v>197</v>
      </c>
    </row>
    <row r="35" spans="1:8" s="12" customFormat="1" ht="15.75" x14ac:dyDescent="0.2">
      <c r="A35" s="18" t="s">
        <v>3</v>
      </c>
      <c r="B35" s="18" t="s">
        <v>4</v>
      </c>
      <c r="C35" s="18" t="s">
        <v>5</v>
      </c>
      <c r="D35" s="27" t="s">
        <v>6</v>
      </c>
      <c r="E35" s="18" t="s">
        <v>7</v>
      </c>
      <c r="F35" s="18" t="s">
        <v>8</v>
      </c>
      <c r="G35" s="18" t="s">
        <v>9</v>
      </c>
      <c r="H35" s="18" t="s">
        <v>10</v>
      </c>
    </row>
    <row r="36" spans="1:8" s="12" customFormat="1" ht="15.75" customHeight="1" x14ac:dyDescent="0.2">
      <c r="A36" s="56" t="s">
        <v>12</v>
      </c>
      <c r="B36" s="57"/>
      <c r="C36" s="57"/>
      <c r="D36" s="57"/>
      <c r="E36" s="57"/>
      <c r="F36" s="57"/>
      <c r="G36" s="57"/>
      <c r="H36" s="58"/>
    </row>
    <row r="37" spans="1:8" s="12" customFormat="1" ht="15.75" x14ac:dyDescent="0.2">
      <c r="A37" s="13" t="s">
        <v>55</v>
      </c>
      <c r="B37" s="59" t="s">
        <v>27</v>
      </c>
      <c r="C37" s="60"/>
      <c r="D37" s="60"/>
      <c r="E37" s="60"/>
      <c r="F37" s="60"/>
      <c r="G37" s="60"/>
      <c r="H37" s="61"/>
    </row>
    <row r="38" spans="1:8" s="12" customFormat="1" ht="15.75" x14ac:dyDescent="0.2">
      <c r="A38" s="4" t="s">
        <v>56</v>
      </c>
      <c r="B38" s="14" t="s">
        <v>171</v>
      </c>
      <c r="C38" s="15">
        <v>300</v>
      </c>
      <c r="D38" s="5" t="s">
        <v>2</v>
      </c>
      <c r="E38" s="16"/>
      <c r="F38" s="6" t="str">
        <f>IF(E38="","",C38*E38)</f>
        <v/>
      </c>
      <c r="G38" s="39">
        <v>1</v>
      </c>
      <c r="H38" s="6" t="str">
        <f>IF(E38="","",F38*G38)</f>
        <v/>
      </c>
    </row>
    <row r="39" spans="1:8" s="12" customFormat="1" ht="15.75" x14ac:dyDescent="0.2">
      <c r="A39" s="4" t="s">
        <v>57</v>
      </c>
      <c r="B39" s="14" t="s">
        <v>43</v>
      </c>
      <c r="C39" s="15">
        <v>50</v>
      </c>
      <c r="D39" s="5" t="s">
        <v>2</v>
      </c>
      <c r="E39" s="16"/>
      <c r="F39" s="6" t="str">
        <f>IF(E39="","",C39*E39)</f>
        <v/>
      </c>
      <c r="G39" s="39">
        <v>1</v>
      </c>
      <c r="H39" s="6" t="str">
        <f>IF(E39="","",F39*G39)</f>
        <v/>
      </c>
    </row>
    <row r="40" spans="1:8" s="12" customFormat="1" ht="15.75" x14ac:dyDescent="0.2">
      <c r="A40" s="56" t="s">
        <v>19</v>
      </c>
      <c r="B40" s="57" t="s">
        <v>19</v>
      </c>
      <c r="C40" s="57"/>
      <c r="D40" s="57"/>
      <c r="E40" s="57"/>
      <c r="F40" s="57"/>
      <c r="G40" s="57"/>
      <c r="H40" s="58"/>
    </row>
    <row r="41" spans="1:8" s="12" customFormat="1" ht="15.75" x14ac:dyDescent="0.2">
      <c r="A41" s="13" t="s">
        <v>55</v>
      </c>
      <c r="B41" s="59" t="s">
        <v>27</v>
      </c>
      <c r="C41" s="60"/>
      <c r="D41" s="60"/>
      <c r="E41" s="60"/>
      <c r="F41" s="60"/>
      <c r="G41" s="60"/>
      <c r="H41" s="61"/>
    </row>
    <row r="42" spans="1:8" s="12" customFormat="1" ht="15.75" x14ac:dyDescent="0.2">
      <c r="A42" s="4" t="s">
        <v>56</v>
      </c>
      <c r="B42" s="14" t="s">
        <v>171</v>
      </c>
      <c r="C42" s="15">
        <v>300</v>
      </c>
      <c r="D42" s="5" t="s">
        <v>2</v>
      </c>
      <c r="E42" s="16"/>
      <c r="F42" s="6" t="str">
        <f>IF(E42="","",C42*E42)</f>
        <v/>
      </c>
      <c r="G42" s="39">
        <v>1</v>
      </c>
      <c r="H42" s="6" t="str">
        <f>IF(E42="","",F42*G42)</f>
        <v/>
      </c>
    </row>
    <row r="43" spans="1:8" s="12" customFormat="1" ht="15.75" x14ac:dyDescent="0.2">
      <c r="A43" s="4" t="s">
        <v>57</v>
      </c>
      <c r="B43" s="14" t="s">
        <v>43</v>
      </c>
      <c r="C43" s="15">
        <v>50</v>
      </c>
      <c r="D43" s="5" t="s">
        <v>2</v>
      </c>
      <c r="E43" s="16"/>
      <c r="F43" s="6" t="str">
        <f>IF(E43="","",C43*E43)</f>
        <v/>
      </c>
      <c r="G43" s="39">
        <v>1</v>
      </c>
      <c r="H43" s="6" t="str">
        <f>IF(E43="","",F43*G43)</f>
        <v/>
      </c>
    </row>
    <row r="44" spans="1:8" s="12" customFormat="1" ht="15.75" x14ac:dyDescent="0.2">
      <c r="A44" s="62" t="str">
        <f>A32&amp;" - Zwischensumme "</f>
        <v xml:space="preserve">Einsatzpauschalen außerhalb der Winterdienstsaison  - Zwischensumme </v>
      </c>
      <c r="B44" s="63"/>
      <c r="C44" s="63"/>
      <c r="D44" s="63"/>
      <c r="E44" s="63"/>
      <c r="F44" s="63"/>
      <c r="G44" s="64"/>
      <c r="H44" s="7" t="str">
        <f>IF(SUM(H37:H43)=0,"",SUM(H37:H43))</f>
        <v/>
      </c>
    </row>
    <row r="45" spans="1:8" s="12" customFormat="1" ht="24.95" customHeight="1" x14ac:dyDescent="0.2">
      <c r="A45" s="42" t="str">
        <f>A22&amp;" "&amp;B22&amp;" "&amp;C22&amp;" - Gesamtsumme"</f>
        <v>1.2 WE 104993 WINTERDIENST - Gesamtsumme</v>
      </c>
      <c r="B45" s="43"/>
      <c r="C45" s="43"/>
      <c r="D45" s="43"/>
      <c r="E45" s="43"/>
      <c r="F45" s="43"/>
      <c r="G45" s="44"/>
      <c r="H45" s="23" t="str">
        <f>IFERROR(H44+H31,"")</f>
        <v/>
      </c>
    </row>
    <row r="46" spans="1:8" s="12" customFormat="1" ht="24.95" customHeight="1" x14ac:dyDescent="0.2">
      <c r="A46" s="42" t="str">
        <f>A10&amp;" "&amp;B10&amp;" "&amp;C11&amp;" und "&amp;C22&amp;" "&amp;" - Gesamtsumme"</f>
        <v>1. WE 104993 GRAUFLÄCHENREINIGUNG und WINTERDIENST  - Gesamtsumme</v>
      </c>
      <c r="B46" s="43"/>
      <c r="C46" s="43"/>
      <c r="D46" s="43"/>
      <c r="E46" s="43"/>
      <c r="F46" s="43"/>
      <c r="G46" s="44"/>
      <c r="H46" s="23" t="str">
        <f>IFERROR(H19+H45,"")</f>
        <v/>
      </c>
    </row>
    <row r="47" spans="1:8" s="12" customFormat="1" ht="43.5" customHeight="1" x14ac:dyDescent="0.2">
      <c r="A47" s="45" t="s">
        <v>46</v>
      </c>
      <c r="B47" s="45"/>
      <c r="C47" s="45"/>
      <c r="D47" s="45"/>
      <c r="E47" s="45"/>
      <c r="F47" s="45"/>
      <c r="G47" s="45"/>
      <c r="H47" s="45"/>
    </row>
    <row r="48" spans="1:8" s="12" customFormat="1" ht="15.75" x14ac:dyDescent="0.2">
      <c r="A48" s="40"/>
      <c r="B48" s="40"/>
      <c r="C48" s="40"/>
      <c r="D48" s="40"/>
      <c r="E48" s="40"/>
      <c r="F48" s="40"/>
      <c r="G48" s="40"/>
      <c r="H48" s="40"/>
    </row>
    <row r="49" spans="1:8" s="3" customFormat="1" ht="39.950000000000003" customHeight="1" x14ac:dyDescent="0.25">
      <c r="A49" s="22" t="s">
        <v>28</v>
      </c>
      <c r="B49" s="22" t="s">
        <v>58</v>
      </c>
      <c r="C49" s="80" t="s">
        <v>59</v>
      </c>
      <c r="D49" s="81"/>
      <c r="E49" s="81"/>
      <c r="F49" s="81"/>
      <c r="G49" s="81"/>
      <c r="H49" s="82"/>
    </row>
    <row r="50" spans="1:8" s="3" customFormat="1" ht="30.75" customHeight="1" x14ac:dyDescent="0.25">
      <c r="A50" s="19" t="s">
        <v>26</v>
      </c>
      <c r="B50" s="20" t="str">
        <f>B49</f>
        <v>WE 105673</v>
      </c>
      <c r="C50" s="66" t="s">
        <v>16</v>
      </c>
      <c r="D50" s="67"/>
      <c r="E50" s="68" t="s">
        <v>32</v>
      </c>
      <c r="F50" s="68"/>
      <c r="G50" s="68"/>
      <c r="H50" s="68"/>
    </row>
    <row r="51" spans="1:8" s="3" customFormat="1" ht="30" customHeight="1" x14ac:dyDescent="0.25">
      <c r="A51" s="69" t="s">
        <v>15</v>
      </c>
      <c r="B51" s="70"/>
      <c r="C51" s="70"/>
      <c r="D51" s="70"/>
      <c r="E51" s="70"/>
      <c r="F51" s="70"/>
      <c r="G51" s="70"/>
      <c r="H51" s="71"/>
    </row>
    <row r="52" spans="1:8" s="12" customFormat="1" ht="30" customHeight="1" x14ac:dyDescent="0.2">
      <c r="A52" s="72" t="s">
        <v>33</v>
      </c>
      <c r="B52" s="73"/>
      <c r="C52" s="73"/>
      <c r="D52" s="73"/>
      <c r="E52" s="73"/>
      <c r="F52" s="74"/>
      <c r="G52" s="75" t="s">
        <v>11</v>
      </c>
      <c r="H52" s="76"/>
    </row>
    <row r="53" spans="1:8" s="12" customFormat="1" ht="34.5" customHeight="1" x14ac:dyDescent="0.2">
      <c r="A53" s="77" t="s">
        <v>34</v>
      </c>
      <c r="B53" s="78"/>
      <c r="C53" s="78"/>
      <c r="D53" s="78"/>
      <c r="E53" s="78"/>
      <c r="F53" s="78"/>
      <c r="G53" s="78"/>
      <c r="H53" s="79"/>
    </row>
    <row r="54" spans="1:8" s="12" customFormat="1" ht="51" x14ac:dyDescent="0.2">
      <c r="A54" s="17" t="s">
        <v>23</v>
      </c>
      <c r="B54" s="34" t="s">
        <v>0</v>
      </c>
      <c r="C54" s="17" t="s">
        <v>193</v>
      </c>
      <c r="D54" s="28" t="s">
        <v>1</v>
      </c>
      <c r="E54" s="17" t="s">
        <v>35</v>
      </c>
      <c r="F54" s="17" t="s">
        <v>36</v>
      </c>
      <c r="G54" s="17" t="s">
        <v>37</v>
      </c>
      <c r="H54" s="17" t="s">
        <v>38</v>
      </c>
    </row>
    <row r="55" spans="1:8" s="12" customFormat="1" ht="15.75" x14ac:dyDescent="0.2">
      <c r="A55" s="18" t="s">
        <v>3</v>
      </c>
      <c r="B55" s="18" t="s">
        <v>4</v>
      </c>
      <c r="C55" s="18" t="s">
        <v>5</v>
      </c>
      <c r="D55" s="27" t="s">
        <v>6</v>
      </c>
      <c r="E55" s="18" t="s">
        <v>7</v>
      </c>
      <c r="F55" s="18" t="s">
        <v>8</v>
      </c>
      <c r="G55" s="18" t="s">
        <v>9</v>
      </c>
      <c r="H55" s="18" t="s">
        <v>10</v>
      </c>
    </row>
    <row r="56" spans="1:8" s="12" customFormat="1" ht="15.75" x14ac:dyDescent="0.2">
      <c r="A56" s="13" t="s">
        <v>60</v>
      </c>
      <c r="B56" s="59" t="s">
        <v>14</v>
      </c>
      <c r="C56" s="60"/>
      <c r="D56" s="60"/>
      <c r="E56" s="60"/>
      <c r="F56" s="60"/>
      <c r="G56" s="60"/>
      <c r="H56" s="61"/>
    </row>
    <row r="57" spans="1:8" s="12" customFormat="1" ht="25.5" x14ac:dyDescent="0.2">
      <c r="A57" s="4" t="s">
        <v>61</v>
      </c>
      <c r="B57" s="14" t="s">
        <v>172</v>
      </c>
      <c r="C57" s="15">
        <v>720</v>
      </c>
      <c r="D57" s="37" t="s">
        <v>2</v>
      </c>
      <c r="E57" s="16"/>
      <c r="F57" s="6" t="str">
        <f>IF(E57="","",C57*E57)</f>
        <v/>
      </c>
      <c r="G57" s="32">
        <v>5</v>
      </c>
      <c r="H57" s="6" t="str">
        <f>IF(E57="","",F57*G57)</f>
        <v/>
      </c>
    </row>
    <row r="58" spans="1:8" s="12" customFormat="1" ht="25.5" x14ac:dyDescent="0.2">
      <c r="A58" s="4" t="s">
        <v>62</v>
      </c>
      <c r="B58" s="14" t="s">
        <v>173</v>
      </c>
      <c r="C58" s="15">
        <v>300</v>
      </c>
      <c r="D58" s="37" t="s">
        <v>2</v>
      </c>
      <c r="E58" s="16"/>
      <c r="F58" s="6" t="str">
        <f>IF(E58="","",C58*E58)</f>
        <v/>
      </c>
      <c r="G58" s="32">
        <v>5</v>
      </c>
      <c r="H58" s="6" t="str">
        <f>IF(E58="","",F58*G58)</f>
        <v/>
      </c>
    </row>
    <row r="59" spans="1:8" s="12" customFormat="1" ht="38.25" x14ac:dyDescent="0.2">
      <c r="A59" s="4" t="s">
        <v>63</v>
      </c>
      <c r="B59" s="14" t="s">
        <v>174</v>
      </c>
      <c r="C59" s="15">
        <v>120</v>
      </c>
      <c r="D59" s="37" t="s">
        <v>2</v>
      </c>
      <c r="E59" s="16"/>
      <c r="F59" s="6" t="str">
        <f>IF(E59="","",C59*E59)</f>
        <v/>
      </c>
      <c r="G59" s="32">
        <v>5</v>
      </c>
      <c r="H59" s="6" t="str">
        <f>IF(E59="","",F59*G59)</f>
        <v/>
      </c>
    </row>
    <row r="60" spans="1:8" s="35" customFormat="1" ht="15.75" x14ac:dyDescent="0.2">
      <c r="A60" s="46" t="str">
        <f>A52&amp;" - Zwischensumme"</f>
        <v>Monatspauschale innerhalb der Winterdienstsaison - Zwischensumme</v>
      </c>
      <c r="B60" s="47"/>
      <c r="C60" s="47"/>
      <c r="D60" s="47"/>
      <c r="E60" s="47"/>
      <c r="F60" s="7" t="str">
        <f>IF(SUM(F56:F59)=0,"",SUM(F56:F59))</f>
        <v/>
      </c>
      <c r="G60" s="33"/>
      <c r="H60" s="7" t="str">
        <f>IF(SUM(H56:H59)=0,"",SUM(H56:H59))</f>
        <v/>
      </c>
    </row>
    <row r="61" spans="1:8" s="12" customFormat="1" ht="30" customHeight="1" x14ac:dyDescent="0.2">
      <c r="A61" s="48" t="s">
        <v>22</v>
      </c>
      <c r="B61" s="49"/>
      <c r="C61" s="49"/>
      <c r="D61" s="49"/>
      <c r="E61" s="49"/>
      <c r="F61" s="50"/>
      <c r="G61" s="51" t="s">
        <v>31</v>
      </c>
      <c r="H61" s="52"/>
    </row>
    <row r="62" spans="1:8" s="12" customFormat="1" ht="30" customHeight="1" x14ac:dyDescent="0.2">
      <c r="A62" s="53" t="s">
        <v>39</v>
      </c>
      <c r="B62" s="54"/>
      <c r="C62" s="54"/>
      <c r="D62" s="54"/>
      <c r="E62" s="54"/>
      <c r="F62" s="54"/>
      <c r="G62" s="54"/>
      <c r="H62" s="55"/>
    </row>
    <row r="63" spans="1:8" s="12" customFormat="1" ht="51" x14ac:dyDescent="0.2">
      <c r="A63" s="17" t="s">
        <v>23</v>
      </c>
      <c r="B63" s="34" t="s">
        <v>0</v>
      </c>
      <c r="C63" s="17" t="s">
        <v>193</v>
      </c>
      <c r="D63" s="28" t="s">
        <v>1</v>
      </c>
      <c r="E63" s="17" t="s">
        <v>40</v>
      </c>
      <c r="F63" s="17" t="s">
        <v>196</v>
      </c>
      <c r="G63" s="17" t="s">
        <v>20</v>
      </c>
      <c r="H63" s="17" t="s">
        <v>197</v>
      </c>
    </row>
    <row r="64" spans="1:8" s="12" customFormat="1" ht="15.75" x14ac:dyDescent="0.2">
      <c r="A64" s="18" t="s">
        <v>3</v>
      </c>
      <c r="B64" s="18" t="s">
        <v>4</v>
      </c>
      <c r="C64" s="18" t="s">
        <v>5</v>
      </c>
      <c r="D64" s="27" t="s">
        <v>6</v>
      </c>
      <c r="E64" s="18" t="s">
        <v>7</v>
      </c>
      <c r="F64" s="18" t="s">
        <v>8</v>
      </c>
      <c r="G64" s="18" t="s">
        <v>9</v>
      </c>
      <c r="H64" s="18" t="s">
        <v>10</v>
      </c>
    </row>
    <row r="65" spans="1:8" s="12" customFormat="1" ht="15.75" customHeight="1" x14ac:dyDescent="0.2">
      <c r="A65" s="56" t="s">
        <v>12</v>
      </c>
      <c r="B65" s="57"/>
      <c r="C65" s="57"/>
      <c r="D65" s="57"/>
      <c r="E65" s="57"/>
      <c r="F65" s="57"/>
      <c r="G65" s="57"/>
      <c r="H65" s="58"/>
    </row>
    <row r="66" spans="1:8" s="12" customFormat="1" ht="15.75" x14ac:dyDescent="0.2">
      <c r="A66" s="13" t="s">
        <v>60</v>
      </c>
      <c r="B66" s="59" t="s">
        <v>14</v>
      </c>
      <c r="C66" s="60"/>
      <c r="D66" s="60"/>
      <c r="E66" s="60"/>
      <c r="F66" s="60"/>
      <c r="G66" s="60"/>
      <c r="H66" s="61"/>
    </row>
    <row r="67" spans="1:8" s="12" customFormat="1" ht="15.75" x14ac:dyDescent="0.2">
      <c r="A67" s="4" t="s">
        <v>61</v>
      </c>
      <c r="B67" s="14" t="s">
        <v>43</v>
      </c>
      <c r="C67" s="15">
        <v>720</v>
      </c>
      <c r="D67" s="37" t="s">
        <v>2</v>
      </c>
      <c r="E67" s="16"/>
      <c r="F67" s="6" t="str">
        <f>IF(E67="","",C67*E67)</f>
        <v/>
      </c>
      <c r="G67" s="39">
        <v>1</v>
      </c>
      <c r="H67" s="6" t="str">
        <f>IF(E67="","",F67*G67)</f>
        <v/>
      </c>
    </row>
    <row r="68" spans="1:8" s="12" customFormat="1" ht="15.75" x14ac:dyDescent="0.2">
      <c r="A68" s="4" t="s">
        <v>62</v>
      </c>
      <c r="B68" s="14" t="s">
        <v>175</v>
      </c>
      <c r="C68" s="15">
        <v>300</v>
      </c>
      <c r="D68" s="37" t="s">
        <v>2</v>
      </c>
      <c r="E68" s="16"/>
      <c r="F68" s="6" t="str">
        <f>IF(E68="","",C68*E68)</f>
        <v/>
      </c>
      <c r="G68" s="39">
        <v>1</v>
      </c>
      <c r="H68" s="6" t="str">
        <f>IF(E68="","",F68*G68)</f>
        <v/>
      </c>
    </row>
    <row r="69" spans="1:8" s="12" customFormat="1" ht="25.5" x14ac:dyDescent="0.2">
      <c r="A69" s="4" t="s">
        <v>63</v>
      </c>
      <c r="B69" s="14" t="s">
        <v>176</v>
      </c>
      <c r="C69" s="15">
        <v>120</v>
      </c>
      <c r="D69" s="37" t="s">
        <v>2</v>
      </c>
      <c r="E69" s="16"/>
      <c r="F69" s="6" t="str">
        <f>IF(E69="","",C69*E69)</f>
        <v/>
      </c>
      <c r="G69" s="39">
        <v>1</v>
      </c>
      <c r="H69" s="6" t="str">
        <f>IF(E69="","",F69*G69)</f>
        <v/>
      </c>
    </row>
    <row r="70" spans="1:8" s="12" customFormat="1" ht="15.75" x14ac:dyDescent="0.2">
      <c r="A70" s="56" t="s">
        <v>19</v>
      </c>
      <c r="B70" s="57" t="s">
        <v>19</v>
      </c>
      <c r="C70" s="57"/>
      <c r="D70" s="57"/>
      <c r="E70" s="57"/>
      <c r="F70" s="57"/>
      <c r="G70" s="57"/>
      <c r="H70" s="58"/>
    </row>
    <row r="71" spans="1:8" s="12" customFormat="1" ht="15.75" x14ac:dyDescent="0.2">
      <c r="A71" s="13" t="s">
        <v>60</v>
      </c>
      <c r="B71" s="59" t="s">
        <v>14</v>
      </c>
      <c r="C71" s="60"/>
      <c r="D71" s="60"/>
      <c r="E71" s="60"/>
      <c r="F71" s="60"/>
      <c r="G71" s="60"/>
      <c r="H71" s="61"/>
    </row>
    <row r="72" spans="1:8" s="12" customFormat="1" ht="15.75" x14ac:dyDescent="0.2">
      <c r="A72" s="4" t="s">
        <v>61</v>
      </c>
      <c r="B72" s="14" t="s">
        <v>43</v>
      </c>
      <c r="C72" s="15">
        <v>720</v>
      </c>
      <c r="D72" s="37" t="s">
        <v>2</v>
      </c>
      <c r="E72" s="16"/>
      <c r="F72" s="6" t="str">
        <f>IF(E72="","",C72*E72)</f>
        <v/>
      </c>
      <c r="G72" s="39">
        <v>1</v>
      </c>
      <c r="H72" s="6" t="str">
        <f>IF(E72="","",F72*G72)</f>
        <v/>
      </c>
    </row>
    <row r="73" spans="1:8" s="12" customFormat="1" ht="15.75" x14ac:dyDescent="0.2">
      <c r="A73" s="4" t="s">
        <v>62</v>
      </c>
      <c r="B73" s="14" t="s">
        <v>175</v>
      </c>
      <c r="C73" s="15">
        <v>300</v>
      </c>
      <c r="D73" s="37" t="s">
        <v>2</v>
      </c>
      <c r="E73" s="16"/>
      <c r="F73" s="6" t="str">
        <f>IF(E73="","",C73*E73)</f>
        <v/>
      </c>
      <c r="G73" s="39">
        <v>1</v>
      </c>
      <c r="H73" s="6" t="str">
        <f>IF(E73="","",F73*G73)</f>
        <v/>
      </c>
    </row>
    <row r="74" spans="1:8" s="12" customFormat="1" ht="25.5" x14ac:dyDescent="0.2">
      <c r="A74" s="4" t="s">
        <v>63</v>
      </c>
      <c r="B74" s="14" t="s">
        <v>176</v>
      </c>
      <c r="C74" s="15">
        <v>120</v>
      </c>
      <c r="D74" s="37" t="s">
        <v>2</v>
      </c>
      <c r="E74" s="16"/>
      <c r="F74" s="6" t="str">
        <f>IF(E74="","",C74*E74)</f>
        <v/>
      </c>
      <c r="G74" s="39">
        <v>1</v>
      </c>
      <c r="H74" s="6" t="str">
        <f>IF(E74="","",F74*G74)</f>
        <v/>
      </c>
    </row>
    <row r="75" spans="1:8" s="12" customFormat="1" ht="15.75" x14ac:dyDescent="0.2">
      <c r="A75" s="62" t="str">
        <f>A61&amp;" - Zwischensumme "</f>
        <v xml:space="preserve">Einsatzpauschalen außerhalb der Winterdienstsaison  - Zwischensumme </v>
      </c>
      <c r="B75" s="63"/>
      <c r="C75" s="63"/>
      <c r="D75" s="63"/>
      <c r="E75" s="63"/>
      <c r="F75" s="63"/>
      <c r="G75" s="64"/>
      <c r="H75" s="7" t="str">
        <f>IF(SUM(H66:H74)=0,"",SUM(H66:H74))</f>
        <v/>
      </c>
    </row>
    <row r="76" spans="1:8" s="12" customFormat="1" ht="24.95" customHeight="1" x14ac:dyDescent="0.2">
      <c r="A76" s="42" t="str">
        <f>A49&amp;" "&amp;B50&amp;" "&amp;C50&amp;" - Gesamtsumme"</f>
        <v>2. WE 105673 WINTERDIENST - Gesamtsumme</v>
      </c>
      <c r="B76" s="43"/>
      <c r="C76" s="43"/>
      <c r="D76" s="43"/>
      <c r="E76" s="43"/>
      <c r="F76" s="43"/>
      <c r="G76" s="44"/>
      <c r="H76" s="23" t="str">
        <f>IFERROR(H75+H60,"")</f>
        <v/>
      </c>
    </row>
    <row r="77" spans="1:8" s="12" customFormat="1" ht="43.5" customHeight="1" x14ac:dyDescent="0.2">
      <c r="A77" s="45" t="s">
        <v>46</v>
      </c>
      <c r="B77" s="45"/>
      <c r="C77" s="45"/>
      <c r="D77" s="45"/>
      <c r="E77" s="45"/>
      <c r="F77" s="45"/>
      <c r="G77" s="45"/>
      <c r="H77" s="45"/>
    </row>
    <row r="78" spans="1:8" s="12" customFormat="1" ht="15.75" x14ac:dyDescent="0.2">
      <c r="A78" s="41"/>
      <c r="B78" s="41"/>
      <c r="C78" s="41"/>
      <c r="D78" s="41"/>
      <c r="E78" s="41"/>
      <c r="F78" s="41"/>
      <c r="G78" s="41"/>
      <c r="H78" s="41"/>
    </row>
    <row r="79" spans="1:8" s="3" customFormat="1" ht="39.950000000000003" customHeight="1" x14ac:dyDescent="0.25">
      <c r="A79" s="22" t="s">
        <v>47</v>
      </c>
      <c r="B79" s="22" t="s">
        <v>64</v>
      </c>
      <c r="C79" s="80" t="s">
        <v>166</v>
      </c>
      <c r="D79" s="81"/>
      <c r="E79" s="81"/>
      <c r="F79" s="81"/>
      <c r="G79" s="81"/>
      <c r="H79" s="82"/>
    </row>
    <row r="80" spans="1:8" s="3" customFormat="1" ht="30.75" customHeight="1" x14ac:dyDescent="0.25">
      <c r="A80" s="19" t="s">
        <v>48</v>
      </c>
      <c r="B80" s="20" t="str">
        <f>B79</f>
        <v>WE 141258</v>
      </c>
      <c r="C80" s="66" t="s">
        <v>16</v>
      </c>
      <c r="D80" s="67"/>
      <c r="E80" s="68" t="s">
        <v>32</v>
      </c>
      <c r="F80" s="68"/>
      <c r="G80" s="68"/>
      <c r="H80" s="68"/>
    </row>
    <row r="81" spans="1:8" s="3" customFormat="1" ht="30" customHeight="1" x14ac:dyDescent="0.25">
      <c r="A81" s="69" t="s">
        <v>15</v>
      </c>
      <c r="B81" s="70"/>
      <c r="C81" s="70"/>
      <c r="D81" s="70"/>
      <c r="E81" s="70"/>
      <c r="F81" s="70"/>
      <c r="G81" s="70"/>
      <c r="H81" s="71"/>
    </row>
    <row r="82" spans="1:8" s="12" customFormat="1" ht="30" customHeight="1" x14ac:dyDescent="0.2">
      <c r="A82" s="72" t="s">
        <v>33</v>
      </c>
      <c r="B82" s="73"/>
      <c r="C82" s="73"/>
      <c r="D82" s="73"/>
      <c r="E82" s="73"/>
      <c r="F82" s="74"/>
      <c r="G82" s="75" t="s">
        <v>11</v>
      </c>
      <c r="H82" s="76"/>
    </row>
    <row r="83" spans="1:8" s="12" customFormat="1" ht="34.5" customHeight="1" x14ac:dyDescent="0.2">
      <c r="A83" s="77" t="s">
        <v>34</v>
      </c>
      <c r="B83" s="78"/>
      <c r="C83" s="78"/>
      <c r="D83" s="78"/>
      <c r="E83" s="78"/>
      <c r="F83" s="78"/>
      <c r="G83" s="78"/>
      <c r="H83" s="79"/>
    </row>
    <row r="84" spans="1:8" s="12" customFormat="1" ht="51" x14ac:dyDescent="0.2">
      <c r="A84" s="17" t="s">
        <v>23</v>
      </c>
      <c r="B84" s="34" t="s">
        <v>0</v>
      </c>
      <c r="C84" s="17" t="s">
        <v>193</v>
      </c>
      <c r="D84" s="28" t="s">
        <v>1</v>
      </c>
      <c r="E84" s="17" t="s">
        <v>35</v>
      </c>
      <c r="F84" s="17" t="s">
        <v>36</v>
      </c>
      <c r="G84" s="17" t="s">
        <v>37</v>
      </c>
      <c r="H84" s="17" t="s">
        <v>38</v>
      </c>
    </row>
    <row r="85" spans="1:8" s="12" customFormat="1" ht="15.75" x14ac:dyDescent="0.2">
      <c r="A85" s="18" t="s">
        <v>3</v>
      </c>
      <c r="B85" s="18" t="s">
        <v>4</v>
      </c>
      <c r="C85" s="18" t="s">
        <v>5</v>
      </c>
      <c r="D85" s="27" t="s">
        <v>6</v>
      </c>
      <c r="E85" s="18" t="s">
        <v>7</v>
      </c>
      <c r="F85" s="18" t="s">
        <v>8</v>
      </c>
      <c r="G85" s="18" t="s">
        <v>9</v>
      </c>
      <c r="H85" s="18" t="s">
        <v>10</v>
      </c>
    </row>
    <row r="86" spans="1:8" s="12" customFormat="1" ht="15.75" x14ac:dyDescent="0.2">
      <c r="A86" s="13" t="s">
        <v>65</v>
      </c>
      <c r="B86" s="59" t="s">
        <v>27</v>
      </c>
      <c r="C86" s="60"/>
      <c r="D86" s="60"/>
      <c r="E86" s="60"/>
      <c r="F86" s="60"/>
      <c r="G86" s="60"/>
      <c r="H86" s="61"/>
    </row>
    <row r="87" spans="1:8" s="12" customFormat="1" ht="25.5" x14ac:dyDescent="0.2">
      <c r="A87" s="4" t="s">
        <v>66</v>
      </c>
      <c r="B87" s="14" t="s">
        <v>167</v>
      </c>
      <c r="C87" s="15">
        <v>90</v>
      </c>
      <c r="D87" s="37" t="s">
        <v>2</v>
      </c>
      <c r="E87" s="16"/>
      <c r="F87" s="6" t="str">
        <f>IF(E87="","",C87*E87)</f>
        <v/>
      </c>
      <c r="G87" s="32">
        <v>5</v>
      </c>
      <c r="H87" s="6" t="str">
        <f>IF(E87="","",F87*G87)</f>
        <v/>
      </c>
    </row>
    <row r="88" spans="1:8" s="12" customFormat="1" ht="25.5" x14ac:dyDescent="0.2">
      <c r="A88" s="4" t="s">
        <v>67</v>
      </c>
      <c r="B88" s="14" t="s">
        <v>177</v>
      </c>
      <c r="C88" s="15">
        <v>55</v>
      </c>
      <c r="D88" s="37" t="s">
        <v>2</v>
      </c>
      <c r="E88" s="16"/>
      <c r="F88" s="6" t="str">
        <f>IF(E88="","",C88*E88)</f>
        <v/>
      </c>
      <c r="G88" s="32">
        <v>5</v>
      </c>
      <c r="H88" s="6" t="str">
        <f>IF(E88="","",F88*G88)</f>
        <v/>
      </c>
    </row>
    <row r="89" spans="1:8" s="35" customFormat="1" ht="15.75" x14ac:dyDescent="0.2">
      <c r="A89" s="46" t="str">
        <f>A82&amp;" - Zwischensumme"</f>
        <v>Monatspauschale innerhalb der Winterdienstsaison - Zwischensumme</v>
      </c>
      <c r="B89" s="47"/>
      <c r="C89" s="47"/>
      <c r="D89" s="47"/>
      <c r="E89" s="47"/>
      <c r="F89" s="7" t="str">
        <f>IF(SUM(F86:F88)=0,"",SUM(F86:F88))</f>
        <v/>
      </c>
      <c r="G89" s="33"/>
      <c r="H89" s="7" t="str">
        <f>IF(SUM(H86:H88)=0,"",SUM(H86:H88))</f>
        <v/>
      </c>
    </row>
    <row r="90" spans="1:8" s="12" customFormat="1" ht="30" customHeight="1" x14ac:dyDescent="0.2">
      <c r="A90" s="48" t="s">
        <v>22</v>
      </c>
      <c r="B90" s="49"/>
      <c r="C90" s="49"/>
      <c r="D90" s="49"/>
      <c r="E90" s="49"/>
      <c r="F90" s="50"/>
      <c r="G90" s="51" t="s">
        <v>31</v>
      </c>
      <c r="H90" s="52"/>
    </row>
    <row r="91" spans="1:8" s="12" customFormat="1" ht="30" customHeight="1" x14ac:dyDescent="0.2">
      <c r="A91" s="53" t="s">
        <v>39</v>
      </c>
      <c r="B91" s="54"/>
      <c r="C91" s="54"/>
      <c r="D91" s="54"/>
      <c r="E91" s="54"/>
      <c r="F91" s="54"/>
      <c r="G91" s="54"/>
      <c r="H91" s="55"/>
    </row>
    <row r="92" spans="1:8" s="12" customFormat="1" ht="51" x14ac:dyDescent="0.2">
      <c r="A92" s="17" t="s">
        <v>23</v>
      </c>
      <c r="B92" s="34" t="s">
        <v>0</v>
      </c>
      <c r="C92" s="17" t="s">
        <v>193</v>
      </c>
      <c r="D92" s="28" t="s">
        <v>1</v>
      </c>
      <c r="E92" s="17" t="s">
        <v>40</v>
      </c>
      <c r="F92" s="17" t="s">
        <v>196</v>
      </c>
      <c r="G92" s="17" t="s">
        <v>20</v>
      </c>
      <c r="H92" s="17" t="s">
        <v>197</v>
      </c>
    </row>
    <row r="93" spans="1:8" s="12" customFormat="1" ht="15.75" x14ac:dyDescent="0.2">
      <c r="A93" s="18" t="s">
        <v>3</v>
      </c>
      <c r="B93" s="18" t="s">
        <v>4</v>
      </c>
      <c r="C93" s="18" t="s">
        <v>5</v>
      </c>
      <c r="D93" s="27" t="s">
        <v>6</v>
      </c>
      <c r="E93" s="18" t="s">
        <v>7</v>
      </c>
      <c r="F93" s="18" t="s">
        <v>8</v>
      </c>
      <c r="G93" s="18" t="s">
        <v>9</v>
      </c>
      <c r="H93" s="18" t="s">
        <v>10</v>
      </c>
    </row>
    <row r="94" spans="1:8" s="12" customFormat="1" ht="15.75" customHeight="1" x14ac:dyDescent="0.2">
      <c r="A94" s="56" t="s">
        <v>12</v>
      </c>
      <c r="B94" s="57"/>
      <c r="C94" s="57"/>
      <c r="D94" s="57"/>
      <c r="E94" s="57"/>
      <c r="F94" s="57"/>
      <c r="G94" s="57"/>
      <c r="H94" s="58"/>
    </row>
    <row r="95" spans="1:8" s="12" customFormat="1" ht="15.75" x14ac:dyDescent="0.2">
      <c r="A95" s="13" t="s">
        <v>65</v>
      </c>
      <c r="B95" s="59" t="s">
        <v>27</v>
      </c>
      <c r="C95" s="60"/>
      <c r="D95" s="60"/>
      <c r="E95" s="60"/>
      <c r="F95" s="60"/>
      <c r="G95" s="60"/>
      <c r="H95" s="61"/>
    </row>
    <row r="96" spans="1:8" s="12" customFormat="1" ht="15.75" x14ac:dyDescent="0.2">
      <c r="A96" s="4" t="s">
        <v>66</v>
      </c>
      <c r="B96" s="14" t="s">
        <v>171</v>
      </c>
      <c r="C96" s="15">
        <v>90</v>
      </c>
      <c r="D96" s="37" t="s">
        <v>2</v>
      </c>
      <c r="E96" s="16"/>
      <c r="F96" s="6" t="str">
        <f>IF(E96="","",C96*E96)</f>
        <v/>
      </c>
      <c r="G96" s="39">
        <v>1</v>
      </c>
      <c r="H96" s="6" t="str">
        <f>IF(E96="","",F96*G96)</f>
        <v/>
      </c>
    </row>
    <row r="97" spans="1:8" s="12" customFormat="1" ht="25.5" x14ac:dyDescent="0.2">
      <c r="A97" s="4" t="s">
        <v>67</v>
      </c>
      <c r="B97" s="14" t="s">
        <v>178</v>
      </c>
      <c r="C97" s="15">
        <v>55</v>
      </c>
      <c r="D97" s="37" t="s">
        <v>2</v>
      </c>
      <c r="E97" s="16"/>
      <c r="F97" s="6" t="str">
        <f>IF(E97="","",C97*E97)</f>
        <v/>
      </c>
      <c r="G97" s="39">
        <v>1</v>
      </c>
      <c r="H97" s="6" t="str">
        <f>IF(E97="","",F97*G97)</f>
        <v/>
      </c>
    </row>
    <row r="98" spans="1:8" s="12" customFormat="1" ht="15.75" x14ac:dyDescent="0.2">
      <c r="A98" s="56" t="s">
        <v>19</v>
      </c>
      <c r="B98" s="57" t="s">
        <v>19</v>
      </c>
      <c r="C98" s="57"/>
      <c r="D98" s="57"/>
      <c r="E98" s="57"/>
      <c r="F98" s="57"/>
      <c r="G98" s="57"/>
      <c r="H98" s="58"/>
    </row>
    <row r="99" spans="1:8" s="12" customFormat="1" ht="15.75" x14ac:dyDescent="0.2">
      <c r="A99" s="13" t="s">
        <v>65</v>
      </c>
      <c r="B99" s="59" t="s">
        <v>27</v>
      </c>
      <c r="C99" s="60"/>
      <c r="D99" s="60"/>
      <c r="E99" s="60"/>
      <c r="F99" s="60"/>
      <c r="G99" s="60"/>
      <c r="H99" s="61"/>
    </row>
    <row r="100" spans="1:8" s="12" customFormat="1" ht="15.75" x14ac:dyDescent="0.2">
      <c r="A100" s="4" t="s">
        <v>66</v>
      </c>
      <c r="B100" s="14" t="s">
        <v>171</v>
      </c>
      <c r="C100" s="15">
        <v>90</v>
      </c>
      <c r="D100" s="37" t="s">
        <v>2</v>
      </c>
      <c r="E100" s="16"/>
      <c r="F100" s="6" t="str">
        <f>IF(E100="","",C100*E100)</f>
        <v/>
      </c>
      <c r="G100" s="39">
        <v>1</v>
      </c>
      <c r="H100" s="6" t="str">
        <f>IF(E100="","",F100*G100)</f>
        <v/>
      </c>
    </row>
    <row r="101" spans="1:8" s="12" customFormat="1" ht="25.5" x14ac:dyDescent="0.2">
      <c r="A101" s="4" t="s">
        <v>67</v>
      </c>
      <c r="B101" s="14" t="s">
        <v>178</v>
      </c>
      <c r="C101" s="15">
        <v>55</v>
      </c>
      <c r="D101" s="37" t="s">
        <v>2</v>
      </c>
      <c r="E101" s="16"/>
      <c r="F101" s="6" t="str">
        <f>IF(E101="","",C101*E101)</f>
        <v/>
      </c>
      <c r="G101" s="39">
        <v>1</v>
      </c>
      <c r="H101" s="6" t="str">
        <f>IF(E101="","",F101*G101)</f>
        <v/>
      </c>
    </row>
    <row r="102" spans="1:8" s="12" customFormat="1" ht="15.75" x14ac:dyDescent="0.2">
      <c r="A102" s="62" t="str">
        <f>A90&amp;" - Zwischensumme "</f>
        <v xml:space="preserve">Einsatzpauschalen außerhalb der Winterdienstsaison  - Zwischensumme </v>
      </c>
      <c r="B102" s="63"/>
      <c r="C102" s="63"/>
      <c r="D102" s="63"/>
      <c r="E102" s="63"/>
      <c r="F102" s="63"/>
      <c r="G102" s="64"/>
      <c r="H102" s="7" t="str">
        <f>IF(SUM(H95:H101)=0,"",SUM(H95:H101))</f>
        <v/>
      </c>
    </row>
    <row r="103" spans="1:8" s="12" customFormat="1" ht="24.95" customHeight="1" x14ac:dyDescent="0.2">
      <c r="A103" s="42" t="str">
        <f>A79&amp;" "&amp;B80&amp;" "&amp;C80&amp;" - Gesamtsumme"</f>
        <v>3. WE 141258 WINTERDIENST - Gesamtsumme</v>
      </c>
      <c r="B103" s="43"/>
      <c r="C103" s="43"/>
      <c r="D103" s="43"/>
      <c r="E103" s="43"/>
      <c r="F103" s="43"/>
      <c r="G103" s="44"/>
      <c r="H103" s="23" t="str">
        <f>IFERROR(H102+H89,"")</f>
        <v/>
      </c>
    </row>
    <row r="104" spans="1:8" s="12" customFormat="1" ht="43.5" customHeight="1" x14ac:dyDescent="0.2">
      <c r="A104" s="45" t="s">
        <v>46</v>
      </c>
      <c r="B104" s="45"/>
      <c r="C104" s="45"/>
      <c r="D104" s="45"/>
      <c r="E104" s="45"/>
      <c r="F104" s="45"/>
      <c r="G104" s="45"/>
      <c r="H104" s="45"/>
    </row>
    <row r="105" spans="1:8" s="12" customFormat="1" ht="15.75" x14ac:dyDescent="0.2">
      <c r="A105" s="41"/>
      <c r="B105" s="41"/>
      <c r="C105" s="41"/>
      <c r="D105" s="41"/>
      <c r="E105" s="41"/>
      <c r="F105" s="41"/>
      <c r="G105" s="41"/>
      <c r="H105" s="41"/>
    </row>
    <row r="106" spans="1:8" s="3" customFormat="1" ht="39.950000000000003" customHeight="1" x14ac:dyDescent="0.25">
      <c r="A106" s="22" t="s">
        <v>68</v>
      </c>
      <c r="B106" s="22" t="s">
        <v>69</v>
      </c>
      <c r="C106" s="80" t="s">
        <v>70</v>
      </c>
      <c r="D106" s="81"/>
      <c r="E106" s="81"/>
      <c r="F106" s="81"/>
      <c r="G106" s="81"/>
      <c r="H106" s="82"/>
    </row>
    <row r="107" spans="1:8" s="3" customFormat="1" ht="30.75" customHeight="1" x14ac:dyDescent="0.25">
      <c r="A107" s="19" t="s">
        <v>71</v>
      </c>
      <c r="B107" s="20" t="str">
        <f>B106</f>
        <v>WE 304401</v>
      </c>
      <c r="C107" s="66" t="s">
        <v>24</v>
      </c>
      <c r="D107" s="67"/>
      <c r="E107" s="67"/>
      <c r="F107" s="67"/>
      <c r="G107" s="67"/>
      <c r="H107" s="83"/>
    </row>
    <row r="108" spans="1:8" s="3" customFormat="1" ht="30" customHeight="1" x14ac:dyDescent="0.25">
      <c r="A108" s="69" t="s">
        <v>15</v>
      </c>
      <c r="B108" s="70"/>
      <c r="C108" s="70"/>
      <c r="D108" s="70"/>
      <c r="E108" s="70"/>
      <c r="F108" s="70"/>
      <c r="G108" s="70"/>
      <c r="H108" s="71"/>
    </row>
    <row r="109" spans="1:8" s="12" customFormat="1" ht="38.25" x14ac:dyDescent="0.2">
      <c r="A109" s="17" t="s">
        <v>23</v>
      </c>
      <c r="B109" s="34" t="s">
        <v>0</v>
      </c>
      <c r="C109" s="17" t="s">
        <v>193</v>
      </c>
      <c r="D109" s="28" t="s">
        <v>1</v>
      </c>
      <c r="E109" s="17" t="s">
        <v>194</v>
      </c>
      <c r="F109" s="17" t="s">
        <v>41</v>
      </c>
      <c r="G109" s="17" t="s">
        <v>195</v>
      </c>
      <c r="H109" s="17" t="s">
        <v>21</v>
      </c>
    </row>
    <row r="110" spans="1:8" s="12" customFormat="1" ht="15.75" x14ac:dyDescent="0.2">
      <c r="A110" s="18" t="s">
        <v>3</v>
      </c>
      <c r="B110" s="18" t="s">
        <v>4</v>
      </c>
      <c r="C110" s="18" t="s">
        <v>5</v>
      </c>
      <c r="D110" s="27" t="s">
        <v>6</v>
      </c>
      <c r="E110" s="18" t="s">
        <v>7</v>
      </c>
      <c r="F110" s="18" t="s">
        <v>8</v>
      </c>
      <c r="G110" s="18" t="s">
        <v>9</v>
      </c>
      <c r="H110" s="18" t="s">
        <v>10</v>
      </c>
    </row>
    <row r="111" spans="1:8" s="12" customFormat="1" ht="15.75" customHeight="1" x14ac:dyDescent="0.2">
      <c r="A111" s="26" t="s">
        <v>72</v>
      </c>
      <c r="B111" s="24" t="s">
        <v>25</v>
      </c>
      <c r="C111" s="24"/>
      <c r="D111" s="24"/>
      <c r="E111" s="24"/>
      <c r="F111" s="24"/>
      <c r="G111" s="24"/>
      <c r="H111" s="25"/>
    </row>
    <row r="112" spans="1:8" s="12" customFormat="1" ht="15.75" customHeight="1" x14ac:dyDescent="0.2">
      <c r="A112" s="36" t="s">
        <v>73</v>
      </c>
      <c r="B112" s="84" t="s">
        <v>54</v>
      </c>
      <c r="C112" s="84"/>
      <c r="D112" s="84"/>
      <c r="E112" s="84"/>
      <c r="F112" s="84"/>
      <c r="G112" s="84"/>
      <c r="H112" s="84"/>
    </row>
    <row r="113" spans="1:8" s="12" customFormat="1" ht="15.75" x14ac:dyDescent="0.2">
      <c r="A113" s="4" t="s">
        <v>74</v>
      </c>
      <c r="B113" s="14" t="s">
        <v>191</v>
      </c>
      <c r="C113" s="15">
        <v>300</v>
      </c>
      <c r="D113" s="37" t="s">
        <v>2</v>
      </c>
      <c r="E113" s="16"/>
      <c r="F113" s="6" t="str">
        <f t="shared" ref="F113" si="2">IF(E113="","",C113*E113)</f>
        <v/>
      </c>
      <c r="G113" s="38">
        <v>12</v>
      </c>
      <c r="H113" s="6" t="str">
        <f t="shared" ref="H113" si="3">IF(E113="","",F113*G113)</f>
        <v/>
      </c>
    </row>
    <row r="114" spans="1:8" s="35" customFormat="1" ht="15.75" x14ac:dyDescent="0.2">
      <c r="A114" s="46" t="str">
        <f>B111&amp;" - Zwischensumme "</f>
        <v xml:space="preserve">Grauflächenreinigung öffentliche Flächen - Zwischensumme </v>
      </c>
      <c r="B114" s="47"/>
      <c r="C114" s="47"/>
      <c r="D114" s="47"/>
      <c r="E114" s="47"/>
      <c r="F114" s="7" t="str">
        <f>IF(SUM(F113:F113)=0,"",SUM(F113:F113))</f>
        <v/>
      </c>
      <c r="G114" s="33"/>
      <c r="H114" s="7" t="str">
        <f>IF(SUM(H113:H113)=0,"",SUM(H113:H113))</f>
        <v/>
      </c>
    </row>
    <row r="115" spans="1:8" s="12" customFormat="1" ht="24.95" customHeight="1" x14ac:dyDescent="0.2">
      <c r="A115" s="42" t="str">
        <f>A107&amp;" "&amp;B107&amp;" "&amp;C107&amp;" - Gesamtsumme"</f>
        <v>4.1 WE 304401 GRAUFLÄCHENREINIGUNG - Gesamtsumme</v>
      </c>
      <c r="B115" s="43"/>
      <c r="C115" s="43"/>
      <c r="D115" s="43"/>
      <c r="E115" s="43"/>
      <c r="F115" s="43"/>
      <c r="G115" s="44"/>
      <c r="H115" s="23" t="str">
        <f>IFERROR(H114,"")</f>
        <v/>
      </c>
    </row>
    <row r="116" spans="1:8" s="12" customFormat="1" ht="71.25" customHeight="1" x14ac:dyDescent="0.2">
      <c r="A116" s="65" t="s">
        <v>44</v>
      </c>
      <c r="B116" s="65"/>
      <c r="C116" s="65"/>
      <c r="D116" s="65"/>
      <c r="E116" s="65"/>
      <c r="F116" s="65"/>
      <c r="G116" s="65"/>
      <c r="H116" s="65"/>
    </row>
    <row r="117" spans="1:8" s="12" customFormat="1" ht="15.75" x14ac:dyDescent="0.2">
      <c r="A117" s="41"/>
      <c r="B117" s="41"/>
      <c r="C117" s="41"/>
      <c r="D117" s="41"/>
      <c r="E117" s="41"/>
      <c r="F117" s="41"/>
      <c r="G117" s="41"/>
      <c r="H117" s="41"/>
    </row>
    <row r="118" spans="1:8" s="3" customFormat="1" ht="30.75" customHeight="1" x14ac:dyDescent="0.25">
      <c r="A118" s="19" t="s">
        <v>76</v>
      </c>
      <c r="B118" s="20" t="str">
        <f>B106</f>
        <v>WE 304401</v>
      </c>
      <c r="C118" s="66" t="s">
        <v>16</v>
      </c>
      <c r="D118" s="67"/>
      <c r="E118" s="68" t="s">
        <v>32</v>
      </c>
      <c r="F118" s="68"/>
      <c r="G118" s="68"/>
      <c r="H118" s="68"/>
    </row>
    <row r="119" spans="1:8" s="3" customFormat="1" ht="30" customHeight="1" x14ac:dyDescent="0.25">
      <c r="A119" s="69" t="s">
        <v>15</v>
      </c>
      <c r="B119" s="70"/>
      <c r="C119" s="70"/>
      <c r="D119" s="70"/>
      <c r="E119" s="70"/>
      <c r="F119" s="70"/>
      <c r="G119" s="70"/>
      <c r="H119" s="71"/>
    </row>
    <row r="120" spans="1:8" s="12" customFormat="1" ht="30" customHeight="1" x14ac:dyDescent="0.2">
      <c r="A120" s="72" t="s">
        <v>33</v>
      </c>
      <c r="B120" s="73"/>
      <c r="C120" s="73"/>
      <c r="D120" s="73"/>
      <c r="E120" s="73"/>
      <c r="F120" s="74"/>
      <c r="G120" s="75" t="s">
        <v>11</v>
      </c>
      <c r="H120" s="76"/>
    </row>
    <row r="121" spans="1:8" s="12" customFormat="1" ht="34.5" customHeight="1" x14ac:dyDescent="0.2">
      <c r="A121" s="77" t="s">
        <v>34</v>
      </c>
      <c r="B121" s="78"/>
      <c r="C121" s="78"/>
      <c r="D121" s="78"/>
      <c r="E121" s="78"/>
      <c r="F121" s="78"/>
      <c r="G121" s="78"/>
      <c r="H121" s="79"/>
    </row>
    <row r="122" spans="1:8" s="12" customFormat="1" ht="51" x14ac:dyDescent="0.2">
      <c r="A122" s="17" t="s">
        <v>23</v>
      </c>
      <c r="B122" s="34" t="s">
        <v>0</v>
      </c>
      <c r="C122" s="17" t="s">
        <v>193</v>
      </c>
      <c r="D122" s="28" t="s">
        <v>1</v>
      </c>
      <c r="E122" s="17" t="s">
        <v>35</v>
      </c>
      <c r="F122" s="17" t="s">
        <v>36</v>
      </c>
      <c r="G122" s="17" t="s">
        <v>37</v>
      </c>
      <c r="H122" s="17" t="s">
        <v>38</v>
      </c>
    </row>
    <row r="123" spans="1:8" s="12" customFormat="1" ht="15.75" x14ac:dyDescent="0.2">
      <c r="A123" s="18" t="s">
        <v>3</v>
      </c>
      <c r="B123" s="18" t="s">
        <v>4</v>
      </c>
      <c r="C123" s="18" t="s">
        <v>5</v>
      </c>
      <c r="D123" s="27" t="s">
        <v>6</v>
      </c>
      <c r="E123" s="18" t="s">
        <v>7</v>
      </c>
      <c r="F123" s="18" t="s">
        <v>8</v>
      </c>
      <c r="G123" s="18" t="s">
        <v>9</v>
      </c>
      <c r="H123" s="18" t="s">
        <v>10</v>
      </c>
    </row>
    <row r="124" spans="1:8" s="12" customFormat="1" ht="15.75" x14ac:dyDescent="0.2">
      <c r="A124" s="13" t="s">
        <v>77</v>
      </c>
      <c r="B124" s="59" t="s">
        <v>27</v>
      </c>
      <c r="C124" s="60"/>
      <c r="D124" s="60"/>
      <c r="E124" s="60"/>
      <c r="F124" s="60"/>
      <c r="G124" s="60"/>
      <c r="H124" s="61"/>
    </row>
    <row r="125" spans="1:8" s="12" customFormat="1" ht="25.5" x14ac:dyDescent="0.2">
      <c r="A125" s="4" t="s">
        <v>78</v>
      </c>
      <c r="B125" s="14" t="s">
        <v>168</v>
      </c>
      <c r="C125" s="15">
        <v>300</v>
      </c>
      <c r="D125" s="37" t="s">
        <v>2</v>
      </c>
      <c r="E125" s="16"/>
      <c r="F125" s="6" t="str">
        <f>IF(E125="","",C125*E125)</f>
        <v/>
      </c>
      <c r="G125" s="32">
        <v>5</v>
      </c>
      <c r="H125" s="6" t="str">
        <f>IF(E125="","",F125*G125)</f>
        <v/>
      </c>
    </row>
    <row r="126" spans="1:8" s="35" customFormat="1" ht="15.75" x14ac:dyDescent="0.2">
      <c r="A126" s="46" t="str">
        <f>A120&amp;" - Zwischensumme"</f>
        <v>Monatspauschale innerhalb der Winterdienstsaison - Zwischensumme</v>
      </c>
      <c r="B126" s="47"/>
      <c r="C126" s="47"/>
      <c r="D126" s="47"/>
      <c r="E126" s="47"/>
      <c r="F126" s="7" t="str">
        <f>IF(SUM(F124:F125)=0,"",SUM(F124:F125))</f>
        <v/>
      </c>
      <c r="G126" s="33"/>
      <c r="H126" s="7" t="str">
        <f>IF(SUM(H124:H125)=0,"",SUM(H124:H125))</f>
        <v/>
      </c>
    </row>
    <row r="127" spans="1:8" s="12" customFormat="1" ht="30" customHeight="1" x14ac:dyDescent="0.2">
      <c r="A127" s="48" t="s">
        <v>22</v>
      </c>
      <c r="B127" s="49"/>
      <c r="C127" s="49"/>
      <c r="D127" s="49"/>
      <c r="E127" s="49"/>
      <c r="F127" s="50"/>
      <c r="G127" s="51" t="s">
        <v>31</v>
      </c>
      <c r="H127" s="52"/>
    </row>
    <row r="128" spans="1:8" s="12" customFormat="1" ht="30" customHeight="1" x14ac:dyDescent="0.2">
      <c r="A128" s="53" t="s">
        <v>39</v>
      </c>
      <c r="B128" s="54"/>
      <c r="C128" s="54"/>
      <c r="D128" s="54"/>
      <c r="E128" s="54"/>
      <c r="F128" s="54"/>
      <c r="G128" s="54"/>
      <c r="H128" s="55"/>
    </row>
    <row r="129" spans="1:8" s="12" customFormat="1" ht="51" x14ac:dyDescent="0.2">
      <c r="A129" s="17" t="s">
        <v>23</v>
      </c>
      <c r="B129" s="34" t="s">
        <v>0</v>
      </c>
      <c r="C129" s="17" t="s">
        <v>193</v>
      </c>
      <c r="D129" s="28" t="s">
        <v>1</v>
      </c>
      <c r="E129" s="17" t="s">
        <v>40</v>
      </c>
      <c r="F129" s="17" t="s">
        <v>196</v>
      </c>
      <c r="G129" s="17" t="s">
        <v>20</v>
      </c>
      <c r="H129" s="17" t="s">
        <v>197</v>
      </c>
    </row>
    <row r="130" spans="1:8" s="12" customFormat="1" ht="15.75" x14ac:dyDescent="0.2">
      <c r="A130" s="18" t="s">
        <v>3</v>
      </c>
      <c r="B130" s="18" t="s">
        <v>4</v>
      </c>
      <c r="C130" s="18" t="s">
        <v>5</v>
      </c>
      <c r="D130" s="27" t="s">
        <v>6</v>
      </c>
      <c r="E130" s="18" t="s">
        <v>7</v>
      </c>
      <c r="F130" s="18" t="s">
        <v>8</v>
      </c>
      <c r="G130" s="18" t="s">
        <v>9</v>
      </c>
      <c r="H130" s="18" t="s">
        <v>10</v>
      </c>
    </row>
    <row r="131" spans="1:8" s="12" customFormat="1" ht="15.75" customHeight="1" x14ac:dyDescent="0.2">
      <c r="A131" s="56" t="s">
        <v>12</v>
      </c>
      <c r="B131" s="57"/>
      <c r="C131" s="57"/>
      <c r="D131" s="57"/>
      <c r="E131" s="57"/>
      <c r="F131" s="57"/>
      <c r="G131" s="57"/>
      <c r="H131" s="58"/>
    </row>
    <row r="132" spans="1:8" s="12" customFormat="1" ht="15.75" x14ac:dyDescent="0.2">
      <c r="A132" s="13" t="s">
        <v>77</v>
      </c>
      <c r="B132" s="59" t="s">
        <v>27</v>
      </c>
      <c r="C132" s="60"/>
      <c r="D132" s="60"/>
      <c r="E132" s="60"/>
      <c r="F132" s="60"/>
      <c r="G132" s="60"/>
      <c r="H132" s="61"/>
    </row>
    <row r="133" spans="1:8" s="12" customFormat="1" ht="15.75" x14ac:dyDescent="0.2">
      <c r="A133" s="4" t="s">
        <v>78</v>
      </c>
      <c r="B133" s="14" t="s">
        <v>42</v>
      </c>
      <c r="C133" s="15">
        <v>300</v>
      </c>
      <c r="D133" s="37" t="s">
        <v>2</v>
      </c>
      <c r="E133" s="16"/>
      <c r="F133" s="6" t="str">
        <f>IF(E133="","",C133*E133)</f>
        <v/>
      </c>
      <c r="G133" s="39">
        <v>1</v>
      </c>
      <c r="H133" s="6" t="str">
        <f>IF(E133="","",F133*G133)</f>
        <v/>
      </c>
    </row>
    <row r="134" spans="1:8" s="12" customFormat="1" ht="15.75" x14ac:dyDescent="0.2">
      <c r="A134" s="56" t="s">
        <v>19</v>
      </c>
      <c r="B134" s="57" t="s">
        <v>19</v>
      </c>
      <c r="C134" s="57"/>
      <c r="D134" s="57"/>
      <c r="E134" s="57"/>
      <c r="F134" s="57"/>
      <c r="G134" s="57"/>
      <c r="H134" s="58"/>
    </row>
    <row r="135" spans="1:8" s="12" customFormat="1" ht="15.75" x14ac:dyDescent="0.2">
      <c r="A135" s="13" t="s">
        <v>77</v>
      </c>
      <c r="B135" s="59" t="s">
        <v>27</v>
      </c>
      <c r="C135" s="60"/>
      <c r="D135" s="60"/>
      <c r="E135" s="60"/>
      <c r="F135" s="60"/>
      <c r="G135" s="60"/>
      <c r="H135" s="61"/>
    </row>
    <row r="136" spans="1:8" s="12" customFormat="1" ht="15.75" x14ac:dyDescent="0.2">
      <c r="A136" s="4" t="s">
        <v>78</v>
      </c>
      <c r="B136" s="14" t="s">
        <v>42</v>
      </c>
      <c r="C136" s="15">
        <v>300</v>
      </c>
      <c r="D136" s="37" t="s">
        <v>2</v>
      </c>
      <c r="E136" s="16"/>
      <c r="F136" s="6" t="str">
        <f>IF(E136="","",C136*E136)</f>
        <v/>
      </c>
      <c r="G136" s="39">
        <v>1</v>
      </c>
      <c r="H136" s="6" t="str">
        <f>IF(E136="","",F136*G136)</f>
        <v/>
      </c>
    </row>
    <row r="137" spans="1:8" s="12" customFormat="1" ht="15.75" x14ac:dyDescent="0.2">
      <c r="A137" s="62" t="str">
        <f>A127&amp;" - Zwischensumme "</f>
        <v xml:space="preserve">Einsatzpauschalen außerhalb der Winterdienstsaison  - Zwischensumme </v>
      </c>
      <c r="B137" s="63"/>
      <c r="C137" s="63"/>
      <c r="D137" s="63"/>
      <c r="E137" s="63"/>
      <c r="F137" s="63"/>
      <c r="G137" s="64"/>
      <c r="H137" s="7" t="str">
        <f>IF(SUM(H132:H136)=0,"",SUM(H132:H136))</f>
        <v/>
      </c>
    </row>
    <row r="138" spans="1:8" s="12" customFormat="1" ht="24.95" customHeight="1" x14ac:dyDescent="0.2">
      <c r="A138" s="42" t="str">
        <f>A118&amp;" "&amp;B118&amp;" "&amp;C118&amp;" - Gesamtsumme"</f>
        <v>4.2 WE 304401 WINTERDIENST - Gesamtsumme</v>
      </c>
      <c r="B138" s="43"/>
      <c r="C138" s="43"/>
      <c r="D138" s="43"/>
      <c r="E138" s="43"/>
      <c r="F138" s="43"/>
      <c r="G138" s="44"/>
      <c r="H138" s="23" t="str">
        <f>IFERROR(H137+H126,"")</f>
        <v/>
      </c>
    </row>
    <row r="139" spans="1:8" s="12" customFormat="1" ht="24.95" customHeight="1" x14ac:dyDescent="0.2">
      <c r="A139" s="42" t="str">
        <f>A106&amp;" "&amp;B106&amp;" "&amp;C107&amp;" und "&amp;C118&amp;" "&amp;" - Gesamtsumme"</f>
        <v>4. WE 304401 GRAUFLÄCHENREINIGUNG und WINTERDIENST  - Gesamtsumme</v>
      </c>
      <c r="B139" s="43"/>
      <c r="C139" s="43"/>
      <c r="D139" s="43"/>
      <c r="E139" s="43"/>
      <c r="F139" s="43"/>
      <c r="G139" s="44"/>
      <c r="H139" s="23" t="str">
        <f>IFERROR(H115+H138,"")</f>
        <v/>
      </c>
    </row>
    <row r="140" spans="1:8" s="12" customFormat="1" ht="43.5" customHeight="1" x14ac:dyDescent="0.2">
      <c r="A140" s="45" t="s">
        <v>46</v>
      </c>
      <c r="B140" s="45"/>
      <c r="C140" s="45"/>
      <c r="D140" s="45"/>
      <c r="E140" s="45"/>
      <c r="F140" s="45"/>
      <c r="G140" s="45"/>
      <c r="H140" s="45"/>
    </row>
    <row r="141" spans="1:8" s="12" customFormat="1" ht="15.75" x14ac:dyDescent="0.2">
      <c r="A141" s="41"/>
      <c r="B141" s="41"/>
      <c r="C141" s="41"/>
      <c r="D141" s="41"/>
      <c r="E141" s="41"/>
      <c r="F141" s="41"/>
      <c r="G141" s="41"/>
      <c r="H141" s="41"/>
    </row>
    <row r="142" spans="1:8" s="3" customFormat="1" ht="39.950000000000003" customHeight="1" x14ac:dyDescent="0.25">
      <c r="A142" s="22" t="s">
        <v>79</v>
      </c>
      <c r="B142" s="22" t="s">
        <v>80</v>
      </c>
      <c r="C142" s="80" t="s">
        <v>81</v>
      </c>
      <c r="D142" s="81"/>
      <c r="E142" s="81"/>
      <c r="F142" s="81"/>
      <c r="G142" s="81"/>
      <c r="H142" s="82"/>
    </row>
    <row r="143" spans="1:8" s="3" customFormat="1" ht="30.75" customHeight="1" x14ac:dyDescent="0.25">
      <c r="A143" s="19" t="s">
        <v>82</v>
      </c>
      <c r="B143" s="20" t="str">
        <f>B142</f>
        <v>WE 304911</v>
      </c>
      <c r="C143" s="66" t="s">
        <v>24</v>
      </c>
      <c r="D143" s="67"/>
      <c r="E143" s="67"/>
      <c r="F143" s="67"/>
      <c r="G143" s="67"/>
      <c r="H143" s="83"/>
    </row>
    <row r="144" spans="1:8" s="3" customFormat="1" ht="30" customHeight="1" x14ac:dyDescent="0.25">
      <c r="A144" s="69" t="s">
        <v>15</v>
      </c>
      <c r="B144" s="70"/>
      <c r="C144" s="70"/>
      <c r="D144" s="70"/>
      <c r="E144" s="70"/>
      <c r="F144" s="70"/>
      <c r="G144" s="70"/>
      <c r="H144" s="71"/>
    </row>
    <row r="145" spans="1:8" s="12" customFormat="1" ht="38.25" x14ac:dyDescent="0.2">
      <c r="A145" s="17" t="s">
        <v>23</v>
      </c>
      <c r="B145" s="34" t="s">
        <v>0</v>
      </c>
      <c r="C145" s="17" t="s">
        <v>193</v>
      </c>
      <c r="D145" s="28" t="s">
        <v>1</v>
      </c>
      <c r="E145" s="17" t="s">
        <v>194</v>
      </c>
      <c r="F145" s="17" t="s">
        <v>41</v>
      </c>
      <c r="G145" s="17" t="s">
        <v>195</v>
      </c>
      <c r="H145" s="17" t="s">
        <v>21</v>
      </c>
    </row>
    <row r="146" spans="1:8" s="12" customFormat="1" ht="15.75" x14ac:dyDescent="0.2">
      <c r="A146" s="18" t="s">
        <v>3</v>
      </c>
      <c r="B146" s="18" t="s">
        <v>4</v>
      </c>
      <c r="C146" s="18" t="s">
        <v>5</v>
      </c>
      <c r="D146" s="27" t="s">
        <v>6</v>
      </c>
      <c r="E146" s="18" t="s">
        <v>7</v>
      </c>
      <c r="F146" s="18" t="s">
        <v>8</v>
      </c>
      <c r="G146" s="18" t="s">
        <v>9</v>
      </c>
      <c r="H146" s="18" t="s">
        <v>10</v>
      </c>
    </row>
    <row r="147" spans="1:8" s="12" customFormat="1" ht="15.75" customHeight="1" x14ac:dyDescent="0.2">
      <c r="A147" s="26" t="s">
        <v>83</v>
      </c>
      <c r="B147" s="24" t="s">
        <v>25</v>
      </c>
      <c r="C147" s="24"/>
      <c r="D147" s="24"/>
      <c r="E147" s="24"/>
      <c r="F147" s="24"/>
      <c r="G147" s="24"/>
      <c r="H147" s="25"/>
    </row>
    <row r="148" spans="1:8" s="12" customFormat="1" ht="15.75" customHeight="1" x14ac:dyDescent="0.2">
      <c r="A148" s="36" t="s">
        <v>84</v>
      </c>
      <c r="B148" s="84" t="s">
        <v>54</v>
      </c>
      <c r="C148" s="84"/>
      <c r="D148" s="84"/>
      <c r="E148" s="84"/>
      <c r="F148" s="84"/>
      <c r="G148" s="84"/>
      <c r="H148" s="84"/>
    </row>
    <row r="149" spans="1:8" s="12" customFormat="1" ht="15.75" x14ac:dyDescent="0.2">
      <c r="A149" s="4" t="s">
        <v>85</v>
      </c>
      <c r="B149" s="14" t="s">
        <v>142</v>
      </c>
      <c r="C149" s="15">
        <v>75</v>
      </c>
      <c r="D149" s="37" t="s">
        <v>2</v>
      </c>
      <c r="E149" s="16"/>
      <c r="F149" s="6" t="str">
        <f t="shared" ref="F149" si="4">IF(E149="","",C149*E149)</f>
        <v/>
      </c>
      <c r="G149" s="38">
        <v>12</v>
      </c>
      <c r="H149" s="6" t="str">
        <f t="shared" ref="H149" si="5">IF(E149="","",F149*G149)</f>
        <v/>
      </c>
    </row>
    <row r="150" spans="1:8" s="12" customFormat="1" ht="25.5" x14ac:dyDescent="0.2">
      <c r="A150" s="4" t="s">
        <v>86</v>
      </c>
      <c r="B150" s="14" t="s">
        <v>143</v>
      </c>
      <c r="C150" s="15">
        <v>8</v>
      </c>
      <c r="D150" s="37" t="s">
        <v>2</v>
      </c>
      <c r="E150" s="16"/>
      <c r="F150" s="6" t="str">
        <f t="shared" ref="F150" si="6">IF(E150="","",C150*E150)</f>
        <v/>
      </c>
      <c r="G150" s="38">
        <v>12</v>
      </c>
      <c r="H150" s="6" t="str">
        <f t="shared" ref="H150" si="7">IF(E150="","",F150*G150)</f>
        <v/>
      </c>
    </row>
    <row r="151" spans="1:8" s="35" customFormat="1" ht="15.75" x14ac:dyDescent="0.2">
      <c r="A151" s="46" t="str">
        <f>B147&amp;" - Zwischensumme "</f>
        <v xml:space="preserve">Grauflächenreinigung öffentliche Flächen - Zwischensumme </v>
      </c>
      <c r="B151" s="47"/>
      <c r="C151" s="47"/>
      <c r="D151" s="47"/>
      <c r="E151" s="47"/>
      <c r="F151" s="7" t="str">
        <f>IF(SUM(F148:F150)=0,"",SUM(F148:F150))</f>
        <v/>
      </c>
      <c r="G151" s="33"/>
      <c r="H151" s="7" t="str">
        <f>IF(SUM(H148:H150)=0,"",SUM(H148:H150))</f>
        <v/>
      </c>
    </row>
    <row r="152" spans="1:8" s="12" customFormat="1" ht="24.95" customHeight="1" x14ac:dyDescent="0.2">
      <c r="A152" s="42" t="str">
        <f>A143&amp;" "&amp;B143&amp;" "&amp;C143&amp;" - Gesamtsumme"</f>
        <v>5.1 WE 304911 GRAUFLÄCHENREINIGUNG - Gesamtsumme</v>
      </c>
      <c r="B152" s="43"/>
      <c r="C152" s="43"/>
      <c r="D152" s="43"/>
      <c r="E152" s="43"/>
      <c r="F152" s="43"/>
      <c r="G152" s="44"/>
      <c r="H152" s="23" t="str">
        <f>IFERROR(H151,"")</f>
        <v/>
      </c>
    </row>
    <row r="153" spans="1:8" s="12" customFormat="1" ht="71.25" customHeight="1" x14ac:dyDescent="0.2">
      <c r="A153" s="65" t="s">
        <v>44</v>
      </c>
      <c r="B153" s="65"/>
      <c r="C153" s="65"/>
      <c r="D153" s="65"/>
      <c r="E153" s="65"/>
      <c r="F153" s="65"/>
      <c r="G153" s="65"/>
      <c r="H153" s="65"/>
    </row>
    <row r="154" spans="1:8" s="12" customFormat="1" ht="15.75" x14ac:dyDescent="0.2">
      <c r="A154" s="41"/>
      <c r="B154" s="41"/>
      <c r="C154" s="41"/>
      <c r="D154" s="41"/>
      <c r="E154" s="41"/>
      <c r="F154" s="41"/>
      <c r="G154" s="41"/>
      <c r="H154" s="41"/>
    </row>
    <row r="155" spans="1:8" s="3" customFormat="1" ht="30.75" customHeight="1" x14ac:dyDescent="0.25">
      <c r="A155" s="19" t="s">
        <v>87</v>
      </c>
      <c r="B155" s="20" t="str">
        <f>B142</f>
        <v>WE 304911</v>
      </c>
      <c r="C155" s="66" t="s">
        <v>16</v>
      </c>
      <c r="D155" s="67"/>
      <c r="E155" s="68" t="s">
        <v>32</v>
      </c>
      <c r="F155" s="68"/>
      <c r="G155" s="68"/>
      <c r="H155" s="68"/>
    </row>
    <row r="156" spans="1:8" s="3" customFormat="1" ht="30" customHeight="1" x14ac:dyDescent="0.25">
      <c r="A156" s="69" t="s">
        <v>15</v>
      </c>
      <c r="B156" s="70"/>
      <c r="C156" s="70"/>
      <c r="D156" s="70"/>
      <c r="E156" s="70"/>
      <c r="F156" s="70"/>
      <c r="G156" s="70"/>
      <c r="H156" s="71"/>
    </row>
    <row r="157" spans="1:8" s="12" customFormat="1" ht="30" customHeight="1" x14ac:dyDescent="0.2">
      <c r="A157" s="72" t="s">
        <v>33</v>
      </c>
      <c r="B157" s="73"/>
      <c r="C157" s="73"/>
      <c r="D157" s="73"/>
      <c r="E157" s="73"/>
      <c r="F157" s="74"/>
      <c r="G157" s="75" t="s">
        <v>11</v>
      </c>
      <c r="H157" s="76"/>
    </row>
    <row r="158" spans="1:8" s="12" customFormat="1" ht="34.5" customHeight="1" x14ac:dyDescent="0.2">
      <c r="A158" s="77" t="s">
        <v>34</v>
      </c>
      <c r="B158" s="78"/>
      <c r="C158" s="78"/>
      <c r="D158" s="78"/>
      <c r="E158" s="78"/>
      <c r="F158" s="78"/>
      <c r="G158" s="78"/>
      <c r="H158" s="79"/>
    </row>
    <row r="159" spans="1:8" s="12" customFormat="1" ht="51" x14ac:dyDescent="0.2">
      <c r="A159" s="17" t="s">
        <v>23</v>
      </c>
      <c r="B159" s="34" t="s">
        <v>0</v>
      </c>
      <c r="C159" s="17" t="s">
        <v>193</v>
      </c>
      <c r="D159" s="28" t="s">
        <v>1</v>
      </c>
      <c r="E159" s="17" t="s">
        <v>35</v>
      </c>
      <c r="F159" s="17" t="s">
        <v>36</v>
      </c>
      <c r="G159" s="17" t="s">
        <v>37</v>
      </c>
      <c r="H159" s="17" t="s">
        <v>38</v>
      </c>
    </row>
    <row r="160" spans="1:8" s="12" customFormat="1" ht="15.75" x14ac:dyDescent="0.2">
      <c r="A160" s="18" t="s">
        <v>3</v>
      </c>
      <c r="B160" s="18" t="s">
        <v>4</v>
      </c>
      <c r="C160" s="18" t="s">
        <v>5</v>
      </c>
      <c r="D160" s="27" t="s">
        <v>6</v>
      </c>
      <c r="E160" s="18" t="s">
        <v>7</v>
      </c>
      <c r="F160" s="18" t="s">
        <v>8</v>
      </c>
      <c r="G160" s="18" t="s">
        <v>9</v>
      </c>
      <c r="H160" s="18" t="s">
        <v>10</v>
      </c>
    </row>
    <row r="161" spans="1:8" s="12" customFormat="1" ht="15.75" x14ac:dyDescent="0.2">
      <c r="A161" s="13" t="s">
        <v>88</v>
      </c>
      <c r="B161" s="59" t="s">
        <v>27</v>
      </c>
      <c r="C161" s="60"/>
      <c r="D161" s="60"/>
      <c r="E161" s="60"/>
      <c r="F161" s="60"/>
      <c r="G161" s="60"/>
      <c r="H161" s="61"/>
    </row>
    <row r="162" spans="1:8" s="12" customFormat="1" ht="25.5" x14ac:dyDescent="0.2">
      <c r="A162" s="4" t="s">
        <v>90</v>
      </c>
      <c r="B162" s="14" t="s">
        <v>179</v>
      </c>
      <c r="C162" s="15">
        <v>75</v>
      </c>
      <c r="D162" s="37" t="s">
        <v>2</v>
      </c>
      <c r="E162" s="16"/>
      <c r="F162" s="6" t="str">
        <f>IF(E162="","",C162*E162)</f>
        <v/>
      </c>
      <c r="G162" s="32">
        <v>5</v>
      </c>
      <c r="H162" s="6" t="str">
        <f>IF(E162="","",F162*G162)</f>
        <v/>
      </c>
    </row>
    <row r="163" spans="1:8" s="12" customFormat="1" ht="25.5" x14ac:dyDescent="0.2">
      <c r="A163" s="4" t="s">
        <v>89</v>
      </c>
      <c r="B163" s="14" t="s">
        <v>180</v>
      </c>
      <c r="C163" s="15">
        <v>8</v>
      </c>
      <c r="D163" s="37" t="s">
        <v>2</v>
      </c>
      <c r="E163" s="16"/>
      <c r="F163" s="6" t="str">
        <f>IF(E163="","",C163*E163)</f>
        <v/>
      </c>
      <c r="G163" s="32">
        <v>5</v>
      </c>
      <c r="H163" s="6" t="str">
        <f>IF(E163="","",F163*G163)</f>
        <v/>
      </c>
    </row>
    <row r="164" spans="1:8" s="35" customFormat="1" ht="15.75" x14ac:dyDescent="0.2">
      <c r="A164" s="46" t="str">
        <f>A157&amp;" - Zwischensumme"</f>
        <v>Monatspauschale innerhalb der Winterdienstsaison - Zwischensumme</v>
      </c>
      <c r="B164" s="47"/>
      <c r="C164" s="47"/>
      <c r="D164" s="47"/>
      <c r="E164" s="47"/>
      <c r="F164" s="7" t="str">
        <f>IF(SUM(F161:F163)=0,"",SUM(F161:F163))</f>
        <v/>
      </c>
      <c r="G164" s="33"/>
      <c r="H164" s="7" t="str">
        <f>IF(SUM(H161:H163)=0,"",SUM(H161:H163))</f>
        <v/>
      </c>
    </row>
    <row r="165" spans="1:8" s="12" customFormat="1" ht="30" customHeight="1" x14ac:dyDescent="0.2">
      <c r="A165" s="48" t="s">
        <v>22</v>
      </c>
      <c r="B165" s="49"/>
      <c r="C165" s="49"/>
      <c r="D165" s="49"/>
      <c r="E165" s="49"/>
      <c r="F165" s="50"/>
      <c r="G165" s="51" t="s">
        <v>31</v>
      </c>
      <c r="H165" s="52"/>
    </row>
    <row r="166" spans="1:8" s="12" customFormat="1" ht="30" customHeight="1" x14ac:dyDescent="0.2">
      <c r="A166" s="53" t="s">
        <v>39</v>
      </c>
      <c r="B166" s="54"/>
      <c r="C166" s="54"/>
      <c r="D166" s="54"/>
      <c r="E166" s="54"/>
      <c r="F166" s="54"/>
      <c r="G166" s="54"/>
      <c r="H166" s="55"/>
    </row>
    <row r="167" spans="1:8" s="12" customFormat="1" ht="51" x14ac:dyDescent="0.2">
      <c r="A167" s="17" t="s">
        <v>23</v>
      </c>
      <c r="B167" s="34" t="s">
        <v>0</v>
      </c>
      <c r="C167" s="17" t="s">
        <v>193</v>
      </c>
      <c r="D167" s="28" t="s">
        <v>1</v>
      </c>
      <c r="E167" s="17" t="s">
        <v>40</v>
      </c>
      <c r="F167" s="17" t="s">
        <v>196</v>
      </c>
      <c r="G167" s="17" t="s">
        <v>20</v>
      </c>
      <c r="H167" s="17" t="s">
        <v>197</v>
      </c>
    </row>
    <row r="168" spans="1:8" s="12" customFormat="1" ht="15.75" x14ac:dyDescent="0.2">
      <c r="A168" s="18" t="s">
        <v>3</v>
      </c>
      <c r="B168" s="18" t="s">
        <v>4</v>
      </c>
      <c r="C168" s="18" t="s">
        <v>5</v>
      </c>
      <c r="D168" s="27" t="s">
        <v>6</v>
      </c>
      <c r="E168" s="18" t="s">
        <v>7</v>
      </c>
      <c r="F168" s="18" t="s">
        <v>8</v>
      </c>
      <c r="G168" s="18" t="s">
        <v>9</v>
      </c>
      <c r="H168" s="18" t="s">
        <v>10</v>
      </c>
    </row>
    <row r="169" spans="1:8" s="12" customFormat="1" ht="15.75" customHeight="1" x14ac:dyDescent="0.2">
      <c r="A169" s="56" t="s">
        <v>12</v>
      </c>
      <c r="B169" s="57"/>
      <c r="C169" s="57"/>
      <c r="D169" s="57"/>
      <c r="E169" s="57"/>
      <c r="F169" s="57"/>
      <c r="G169" s="57"/>
      <c r="H169" s="58"/>
    </row>
    <row r="170" spans="1:8" s="12" customFormat="1" ht="15.75" x14ac:dyDescent="0.2">
      <c r="A170" s="13" t="s">
        <v>88</v>
      </c>
      <c r="B170" s="59" t="s">
        <v>27</v>
      </c>
      <c r="C170" s="60"/>
      <c r="D170" s="60"/>
      <c r="E170" s="60"/>
      <c r="F170" s="60"/>
      <c r="G170" s="60"/>
      <c r="H170" s="61"/>
    </row>
    <row r="171" spans="1:8" s="12" customFormat="1" ht="15.75" x14ac:dyDescent="0.2">
      <c r="A171" s="4" t="s">
        <v>90</v>
      </c>
      <c r="B171" s="14" t="s">
        <v>181</v>
      </c>
      <c r="C171" s="15">
        <v>75</v>
      </c>
      <c r="D171" s="37" t="s">
        <v>2</v>
      </c>
      <c r="E171" s="16"/>
      <c r="F171" s="6" t="str">
        <f>IF(E171="","",C171*E171)</f>
        <v/>
      </c>
      <c r="G171" s="39">
        <v>1</v>
      </c>
      <c r="H171" s="6" t="str">
        <f>IF(E171="","",F171*G171)</f>
        <v/>
      </c>
    </row>
    <row r="172" spans="1:8" s="12" customFormat="1" ht="25.5" x14ac:dyDescent="0.2">
      <c r="A172" s="4" t="s">
        <v>89</v>
      </c>
      <c r="B172" s="14" t="s">
        <v>143</v>
      </c>
      <c r="C172" s="15">
        <v>8</v>
      </c>
      <c r="D172" s="37" t="s">
        <v>2</v>
      </c>
      <c r="E172" s="16"/>
      <c r="F172" s="6" t="str">
        <f>IF(E172="","",C172*E172)</f>
        <v/>
      </c>
      <c r="G172" s="39">
        <v>1</v>
      </c>
      <c r="H172" s="6" t="str">
        <f>IF(E172="","",F172*G172)</f>
        <v/>
      </c>
    </row>
    <row r="173" spans="1:8" s="12" customFormat="1" ht="15.75" x14ac:dyDescent="0.2">
      <c r="A173" s="56" t="s">
        <v>19</v>
      </c>
      <c r="B173" s="57" t="s">
        <v>19</v>
      </c>
      <c r="C173" s="57"/>
      <c r="D173" s="57"/>
      <c r="E173" s="57"/>
      <c r="F173" s="57"/>
      <c r="G173" s="57"/>
      <c r="H173" s="58"/>
    </row>
    <row r="174" spans="1:8" s="12" customFormat="1" ht="15.75" x14ac:dyDescent="0.2">
      <c r="A174" s="13" t="s">
        <v>88</v>
      </c>
      <c r="B174" s="59" t="s">
        <v>27</v>
      </c>
      <c r="C174" s="60"/>
      <c r="D174" s="60"/>
      <c r="E174" s="60"/>
      <c r="F174" s="60"/>
      <c r="G174" s="60"/>
      <c r="H174" s="61"/>
    </row>
    <row r="175" spans="1:8" s="12" customFormat="1" ht="15.75" x14ac:dyDescent="0.2">
      <c r="A175" s="4" t="s">
        <v>90</v>
      </c>
      <c r="B175" s="14" t="s">
        <v>181</v>
      </c>
      <c r="C175" s="15">
        <v>75</v>
      </c>
      <c r="D175" s="37" t="s">
        <v>2</v>
      </c>
      <c r="E175" s="16"/>
      <c r="F175" s="6" t="str">
        <f>IF(E175="","",C175*E175)</f>
        <v/>
      </c>
      <c r="G175" s="39">
        <v>1</v>
      </c>
      <c r="H175" s="6" t="str">
        <f>IF(E175="","",F175*G175)</f>
        <v/>
      </c>
    </row>
    <row r="176" spans="1:8" s="12" customFormat="1" ht="25.5" x14ac:dyDescent="0.2">
      <c r="A176" s="4" t="s">
        <v>89</v>
      </c>
      <c r="B176" s="14" t="s">
        <v>143</v>
      </c>
      <c r="C176" s="15">
        <v>8</v>
      </c>
      <c r="D176" s="37" t="s">
        <v>2</v>
      </c>
      <c r="E176" s="16"/>
      <c r="F176" s="6" t="str">
        <f>IF(E176="","",C176*E176)</f>
        <v/>
      </c>
      <c r="G176" s="39">
        <v>1</v>
      </c>
      <c r="H176" s="6" t="str">
        <f>IF(E176="","",F176*G176)</f>
        <v/>
      </c>
    </row>
    <row r="177" spans="1:8" s="12" customFormat="1" ht="15.75" x14ac:dyDescent="0.2">
      <c r="A177" s="62" t="str">
        <f>A165&amp;" - Zwischensumme "</f>
        <v xml:space="preserve">Einsatzpauschalen außerhalb der Winterdienstsaison  - Zwischensumme </v>
      </c>
      <c r="B177" s="63"/>
      <c r="C177" s="63"/>
      <c r="D177" s="63"/>
      <c r="E177" s="63"/>
      <c r="F177" s="63"/>
      <c r="G177" s="64"/>
      <c r="H177" s="7" t="str">
        <f>IF(SUM(H170:H176)=0,"",SUM(H170:H176))</f>
        <v/>
      </c>
    </row>
    <row r="178" spans="1:8" s="12" customFormat="1" ht="24.95" customHeight="1" x14ac:dyDescent="0.2">
      <c r="A178" s="42" t="str">
        <f>A155&amp;" "&amp;B155&amp;" "&amp;C155&amp;" - Gesamtsumme"</f>
        <v>5.2 WE 304911 WINTERDIENST - Gesamtsumme</v>
      </c>
      <c r="B178" s="43"/>
      <c r="C178" s="43"/>
      <c r="D178" s="43"/>
      <c r="E178" s="43"/>
      <c r="F178" s="43"/>
      <c r="G178" s="44"/>
      <c r="H178" s="23" t="str">
        <f>IFERROR(H177+H164,"")</f>
        <v/>
      </c>
    </row>
    <row r="179" spans="1:8" s="12" customFormat="1" ht="24.95" customHeight="1" x14ac:dyDescent="0.2">
      <c r="A179" s="42" t="str">
        <f>A142&amp;" "&amp;B142&amp;" "&amp;C143&amp;" und "&amp;C155&amp;" "&amp;" - Gesamtsumme"</f>
        <v>5. WE 304911 GRAUFLÄCHENREINIGUNG und WINTERDIENST  - Gesamtsumme</v>
      </c>
      <c r="B179" s="43"/>
      <c r="C179" s="43"/>
      <c r="D179" s="43"/>
      <c r="E179" s="43"/>
      <c r="F179" s="43"/>
      <c r="G179" s="44"/>
      <c r="H179" s="23" t="str">
        <f>IFERROR(H152+H178,"")</f>
        <v/>
      </c>
    </row>
    <row r="180" spans="1:8" s="12" customFormat="1" ht="43.5" customHeight="1" x14ac:dyDescent="0.2">
      <c r="A180" s="45" t="s">
        <v>46</v>
      </c>
      <c r="B180" s="45"/>
      <c r="C180" s="45"/>
      <c r="D180" s="45"/>
      <c r="E180" s="45"/>
      <c r="F180" s="45"/>
      <c r="G180" s="45"/>
      <c r="H180" s="45"/>
    </row>
    <row r="181" spans="1:8" s="12" customFormat="1" ht="15.75" x14ac:dyDescent="0.2">
      <c r="A181" s="41"/>
      <c r="B181" s="41"/>
      <c r="C181" s="41"/>
      <c r="D181" s="41"/>
      <c r="E181" s="41"/>
      <c r="F181" s="41"/>
      <c r="G181" s="41"/>
      <c r="H181" s="41"/>
    </row>
    <row r="182" spans="1:8" s="3" customFormat="1" ht="39.950000000000003" customHeight="1" x14ac:dyDescent="0.25">
      <c r="A182" s="22" t="s">
        <v>91</v>
      </c>
      <c r="B182" s="22" t="s">
        <v>93</v>
      </c>
      <c r="C182" s="80" t="s">
        <v>94</v>
      </c>
      <c r="D182" s="81"/>
      <c r="E182" s="81"/>
      <c r="F182" s="81"/>
      <c r="G182" s="81"/>
      <c r="H182" s="82"/>
    </row>
    <row r="183" spans="1:8" s="3" customFormat="1" ht="30.75" customHeight="1" x14ac:dyDescent="0.25">
      <c r="A183" s="19" t="s">
        <v>92</v>
      </c>
      <c r="B183" s="20" t="str">
        <f>B182</f>
        <v>WE 305564</v>
      </c>
      <c r="C183" s="66" t="s">
        <v>16</v>
      </c>
      <c r="D183" s="67"/>
      <c r="E183" s="68" t="s">
        <v>32</v>
      </c>
      <c r="F183" s="68"/>
      <c r="G183" s="68"/>
      <c r="H183" s="68"/>
    </row>
    <row r="184" spans="1:8" s="3" customFormat="1" ht="30" customHeight="1" x14ac:dyDescent="0.25">
      <c r="A184" s="69" t="s">
        <v>15</v>
      </c>
      <c r="B184" s="70"/>
      <c r="C184" s="70"/>
      <c r="D184" s="70"/>
      <c r="E184" s="70"/>
      <c r="F184" s="70"/>
      <c r="G184" s="70"/>
      <c r="H184" s="71"/>
    </row>
    <row r="185" spans="1:8" s="12" customFormat="1" ht="30" customHeight="1" x14ac:dyDescent="0.2">
      <c r="A185" s="72" t="s">
        <v>33</v>
      </c>
      <c r="B185" s="73"/>
      <c r="C185" s="73"/>
      <c r="D185" s="73"/>
      <c r="E185" s="73"/>
      <c r="F185" s="74"/>
      <c r="G185" s="75" t="s">
        <v>11</v>
      </c>
      <c r="H185" s="76"/>
    </row>
    <row r="186" spans="1:8" s="12" customFormat="1" ht="34.5" customHeight="1" x14ac:dyDescent="0.2">
      <c r="A186" s="77" t="s">
        <v>34</v>
      </c>
      <c r="B186" s="78"/>
      <c r="C186" s="78"/>
      <c r="D186" s="78"/>
      <c r="E186" s="78"/>
      <c r="F186" s="78"/>
      <c r="G186" s="78"/>
      <c r="H186" s="79"/>
    </row>
    <row r="187" spans="1:8" s="12" customFormat="1" ht="51" x14ac:dyDescent="0.2">
      <c r="A187" s="17" t="s">
        <v>23</v>
      </c>
      <c r="B187" s="34" t="s">
        <v>0</v>
      </c>
      <c r="C187" s="17" t="s">
        <v>193</v>
      </c>
      <c r="D187" s="28" t="s">
        <v>1</v>
      </c>
      <c r="E187" s="17" t="s">
        <v>35</v>
      </c>
      <c r="F187" s="17" t="s">
        <v>36</v>
      </c>
      <c r="G187" s="17" t="s">
        <v>37</v>
      </c>
      <c r="H187" s="17" t="s">
        <v>38</v>
      </c>
    </row>
    <row r="188" spans="1:8" s="12" customFormat="1" ht="15.75" x14ac:dyDescent="0.2">
      <c r="A188" s="18" t="s">
        <v>3</v>
      </c>
      <c r="B188" s="18" t="s">
        <v>4</v>
      </c>
      <c r="C188" s="18" t="s">
        <v>5</v>
      </c>
      <c r="D188" s="27" t="s">
        <v>6</v>
      </c>
      <c r="E188" s="18" t="s">
        <v>7</v>
      </c>
      <c r="F188" s="18" t="s">
        <v>8</v>
      </c>
      <c r="G188" s="18" t="s">
        <v>9</v>
      </c>
      <c r="H188" s="18" t="s">
        <v>10</v>
      </c>
    </row>
    <row r="189" spans="1:8" s="12" customFormat="1" ht="15.75" x14ac:dyDescent="0.2">
      <c r="A189" s="13" t="s">
        <v>95</v>
      </c>
      <c r="B189" s="59" t="s">
        <v>27</v>
      </c>
      <c r="C189" s="60"/>
      <c r="D189" s="60"/>
      <c r="E189" s="60"/>
      <c r="F189" s="60"/>
      <c r="G189" s="60"/>
      <c r="H189" s="61"/>
    </row>
    <row r="190" spans="1:8" s="12" customFormat="1" ht="25.5" x14ac:dyDescent="0.2">
      <c r="A190" s="4" t="s">
        <v>96</v>
      </c>
      <c r="B190" s="14" t="s">
        <v>167</v>
      </c>
      <c r="C190" s="15">
        <v>95</v>
      </c>
      <c r="D190" s="37" t="s">
        <v>2</v>
      </c>
      <c r="E190" s="16"/>
      <c r="F190" s="6" t="str">
        <f>IF(E190="","",C190*E190)</f>
        <v/>
      </c>
      <c r="G190" s="32">
        <v>5</v>
      </c>
      <c r="H190" s="6" t="str">
        <f>IF(E190="","",F190*G190)</f>
        <v/>
      </c>
    </row>
    <row r="191" spans="1:8" s="35" customFormat="1" ht="15.75" x14ac:dyDescent="0.2">
      <c r="A191" s="46" t="str">
        <f>A185&amp;" - Zwischensumme"</f>
        <v>Monatspauschale innerhalb der Winterdienstsaison - Zwischensumme</v>
      </c>
      <c r="B191" s="47"/>
      <c r="C191" s="47"/>
      <c r="D191" s="47"/>
      <c r="E191" s="47"/>
      <c r="F191" s="7" t="str">
        <f>IF(SUM(F189:F190)=0,"",SUM(F189:F190))</f>
        <v/>
      </c>
      <c r="G191" s="33"/>
      <c r="H191" s="7" t="str">
        <f>IF(SUM(H189:H190)=0,"",SUM(H189:H190))</f>
        <v/>
      </c>
    </row>
    <row r="192" spans="1:8" s="12" customFormat="1" ht="30" customHeight="1" x14ac:dyDescent="0.2">
      <c r="A192" s="48" t="s">
        <v>22</v>
      </c>
      <c r="B192" s="49"/>
      <c r="C192" s="49"/>
      <c r="D192" s="49"/>
      <c r="E192" s="49"/>
      <c r="F192" s="50"/>
      <c r="G192" s="51" t="s">
        <v>31</v>
      </c>
      <c r="H192" s="52"/>
    </row>
    <row r="193" spans="1:8" s="12" customFormat="1" ht="30" customHeight="1" x14ac:dyDescent="0.2">
      <c r="A193" s="53" t="s">
        <v>39</v>
      </c>
      <c r="B193" s="54"/>
      <c r="C193" s="54"/>
      <c r="D193" s="54"/>
      <c r="E193" s="54"/>
      <c r="F193" s="54"/>
      <c r="G193" s="54"/>
      <c r="H193" s="55"/>
    </row>
    <row r="194" spans="1:8" s="12" customFormat="1" ht="51" x14ac:dyDescent="0.2">
      <c r="A194" s="17" t="s">
        <v>23</v>
      </c>
      <c r="B194" s="34" t="s">
        <v>0</v>
      </c>
      <c r="C194" s="17" t="s">
        <v>193</v>
      </c>
      <c r="D194" s="28" t="s">
        <v>1</v>
      </c>
      <c r="E194" s="17" t="s">
        <v>40</v>
      </c>
      <c r="F194" s="17" t="s">
        <v>196</v>
      </c>
      <c r="G194" s="17" t="s">
        <v>20</v>
      </c>
      <c r="H194" s="17" t="s">
        <v>197</v>
      </c>
    </row>
    <row r="195" spans="1:8" s="12" customFormat="1" ht="15.75" x14ac:dyDescent="0.2">
      <c r="A195" s="18" t="s">
        <v>3</v>
      </c>
      <c r="B195" s="18" t="s">
        <v>4</v>
      </c>
      <c r="C195" s="18" t="s">
        <v>5</v>
      </c>
      <c r="D195" s="27" t="s">
        <v>6</v>
      </c>
      <c r="E195" s="18" t="s">
        <v>7</v>
      </c>
      <c r="F195" s="18" t="s">
        <v>8</v>
      </c>
      <c r="G195" s="18" t="s">
        <v>9</v>
      </c>
      <c r="H195" s="18" t="s">
        <v>10</v>
      </c>
    </row>
    <row r="196" spans="1:8" s="12" customFormat="1" ht="15.75" customHeight="1" x14ac:dyDescent="0.2">
      <c r="A196" s="56" t="s">
        <v>12</v>
      </c>
      <c r="B196" s="57"/>
      <c r="C196" s="57"/>
      <c r="D196" s="57"/>
      <c r="E196" s="57"/>
      <c r="F196" s="57"/>
      <c r="G196" s="57"/>
      <c r="H196" s="58"/>
    </row>
    <row r="197" spans="1:8" s="12" customFormat="1" ht="15.75" x14ac:dyDescent="0.2">
      <c r="A197" s="13" t="s">
        <v>95</v>
      </c>
      <c r="B197" s="59" t="s">
        <v>27</v>
      </c>
      <c r="C197" s="60"/>
      <c r="D197" s="60"/>
      <c r="E197" s="60"/>
      <c r="F197" s="60"/>
      <c r="G197" s="60"/>
      <c r="H197" s="61"/>
    </row>
    <row r="198" spans="1:8" s="12" customFormat="1" ht="15.75" x14ac:dyDescent="0.2">
      <c r="A198" s="4" t="s">
        <v>96</v>
      </c>
      <c r="B198" s="14" t="s">
        <v>171</v>
      </c>
      <c r="C198" s="15">
        <v>95</v>
      </c>
      <c r="D198" s="37" t="s">
        <v>2</v>
      </c>
      <c r="E198" s="16"/>
      <c r="F198" s="6" t="str">
        <f>IF(E198="","",C198*E198)</f>
        <v/>
      </c>
      <c r="G198" s="39">
        <v>1</v>
      </c>
      <c r="H198" s="6" t="str">
        <f>IF(E198="","",F198*G198)</f>
        <v/>
      </c>
    </row>
    <row r="199" spans="1:8" s="12" customFormat="1" ht="15.75" x14ac:dyDescent="0.2">
      <c r="A199" s="56" t="s">
        <v>19</v>
      </c>
      <c r="B199" s="57" t="s">
        <v>19</v>
      </c>
      <c r="C199" s="57"/>
      <c r="D199" s="57"/>
      <c r="E199" s="57"/>
      <c r="F199" s="57"/>
      <c r="G199" s="57"/>
      <c r="H199" s="58"/>
    </row>
    <row r="200" spans="1:8" s="12" customFormat="1" ht="15.75" x14ac:dyDescent="0.2">
      <c r="A200" s="13" t="s">
        <v>95</v>
      </c>
      <c r="B200" s="59" t="s">
        <v>27</v>
      </c>
      <c r="C200" s="60"/>
      <c r="D200" s="60"/>
      <c r="E200" s="60"/>
      <c r="F200" s="60"/>
      <c r="G200" s="60"/>
      <c r="H200" s="61"/>
    </row>
    <row r="201" spans="1:8" s="12" customFormat="1" ht="15.75" x14ac:dyDescent="0.2">
      <c r="A201" s="4" t="s">
        <v>96</v>
      </c>
      <c r="B201" s="14" t="s">
        <v>171</v>
      </c>
      <c r="C201" s="15">
        <v>95</v>
      </c>
      <c r="D201" s="37" t="s">
        <v>2</v>
      </c>
      <c r="E201" s="16"/>
      <c r="F201" s="6" t="str">
        <f>IF(E201="","",C201*E201)</f>
        <v/>
      </c>
      <c r="G201" s="39">
        <v>1</v>
      </c>
      <c r="H201" s="6" t="str">
        <f>IF(E201="","",F201*G201)</f>
        <v/>
      </c>
    </row>
    <row r="202" spans="1:8" s="12" customFormat="1" ht="15.75" x14ac:dyDescent="0.2">
      <c r="A202" s="62" t="str">
        <f>A192&amp;" - Zwischensumme "</f>
        <v xml:space="preserve">Einsatzpauschalen außerhalb der Winterdienstsaison  - Zwischensumme </v>
      </c>
      <c r="B202" s="63"/>
      <c r="C202" s="63"/>
      <c r="D202" s="63"/>
      <c r="E202" s="63"/>
      <c r="F202" s="63"/>
      <c r="G202" s="64"/>
      <c r="H202" s="7" t="str">
        <f>IF(SUM(H197:H201)=0,"",SUM(H197:H201))</f>
        <v/>
      </c>
    </row>
    <row r="203" spans="1:8" s="12" customFormat="1" ht="24.95" customHeight="1" x14ac:dyDescent="0.2">
      <c r="A203" s="42" t="str">
        <f>A182&amp;" "&amp;B183&amp;" "&amp;C183&amp;" - Gesamtsumme"</f>
        <v>6. WE 305564 WINTERDIENST - Gesamtsumme</v>
      </c>
      <c r="B203" s="43"/>
      <c r="C203" s="43"/>
      <c r="D203" s="43"/>
      <c r="E203" s="43"/>
      <c r="F203" s="43"/>
      <c r="G203" s="44"/>
      <c r="H203" s="23" t="str">
        <f>IFERROR(H202+H191,"")</f>
        <v/>
      </c>
    </row>
    <row r="204" spans="1:8" s="12" customFormat="1" ht="43.5" customHeight="1" x14ac:dyDescent="0.2">
      <c r="A204" s="45" t="s">
        <v>46</v>
      </c>
      <c r="B204" s="45"/>
      <c r="C204" s="45"/>
      <c r="D204" s="45"/>
      <c r="E204" s="45"/>
      <c r="F204" s="45"/>
      <c r="G204" s="45"/>
      <c r="H204" s="45"/>
    </row>
    <row r="205" spans="1:8" s="12" customFormat="1" ht="15.75" x14ac:dyDescent="0.2">
      <c r="A205" s="41"/>
      <c r="B205" s="41"/>
      <c r="C205" s="41"/>
      <c r="D205" s="41"/>
      <c r="E205" s="41"/>
      <c r="F205" s="41"/>
      <c r="G205" s="41"/>
      <c r="H205" s="41"/>
    </row>
    <row r="206" spans="1:8" s="3" customFormat="1" ht="39.950000000000003" customHeight="1" x14ac:dyDescent="0.25">
      <c r="A206" s="22" t="s">
        <v>97</v>
      </c>
      <c r="B206" s="22" t="s">
        <v>99</v>
      </c>
      <c r="C206" s="80" t="s">
        <v>100</v>
      </c>
      <c r="D206" s="81"/>
      <c r="E206" s="81"/>
      <c r="F206" s="81"/>
      <c r="G206" s="81"/>
      <c r="H206" s="82"/>
    </row>
    <row r="207" spans="1:8" s="3" customFormat="1" ht="30.75" customHeight="1" x14ac:dyDescent="0.25">
      <c r="A207" s="19" t="s">
        <v>98</v>
      </c>
      <c r="B207" s="20" t="str">
        <f>B206</f>
        <v>WE 306633</v>
      </c>
      <c r="C207" s="66" t="s">
        <v>24</v>
      </c>
      <c r="D207" s="67"/>
      <c r="E207" s="67"/>
      <c r="F207" s="67"/>
      <c r="G207" s="67"/>
      <c r="H207" s="83"/>
    </row>
    <row r="208" spans="1:8" s="3" customFormat="1" ht="30" customHeight="1" x14ac:dyDescent="0.25">
      <c r="A208" s="69" t="s">
        <v>15</v>
      </c>
      <c r="B208" s="70"/>
      <c r="C208" s="70"/>
      <c r="D208" s="70"/>
      <c r="E208" s="70"/>
      <c r="F208" s="70"/>
      <c r="G208" s="70"/>
      <c r="H208" s="71"/>
    </row>
    <row r="209" spans="1:8" s="12" customFormat="1" ht="38.25" x14ac:dyDescent="0.2">
      <c r="A209" s="17" t="s">
        <v>23</v>
      </c>
      <c r="B209" s="34" t="s">
        <v>0</v>
      </c>
      <c r="C209" s="17" t="s">
        <v>193</v>
      </c>
      <c r="D209" s="28" t="s">
        <v>1</v>
      </c>
      <c r="E209" s="17" t="s">
        <v>194</v>
      </c>
      <c r="F209" s="17" t="s">
        <v>41</v>
      </c>
      <c r="G209" s="17" t="s">
        <v>195</v>
      </c>
      <c r="H209" s="17" t="s">
        <v>21</v>
      </c>
    </row>
    <row r="210" spans="1:8" s="12" customFormat="1" ht="15.75" x14ac:dyDescent="0.2">
      <c r="A210" s="18" t="s">
        <v>3</v>
      </c>
      <c r="B210" s="18" t="s">
        <v>4</v>
      </c>
      <c r="C210" s="18" t="s">
        <v>5</v>
      </c>
      <c r="D210" s="27" t="s">
        <v>6</v>
      </c>
      <c r="E210" s="18" t="s">
        <v>7</v>
      </c>
      <c r="F210" s="18" t="s">
        <v>8</v>
      </c>
      <c r="G210" s="18" t="s">
        <v>9</v>
      </c>
      <c r="H210" s="18" t="s">
        <v>10</v>
      </c>
    </row>
    <row r="211" spans="1:8" s="12" customFormat="1" ht="15.75" customHeight="1" x14ac:dyDescent="0.2">
      <c r="A211" s="26" t="s">
        <v>101</v>
      </c>
      <c r="B211" s="24" t="s">
        <v>25</v>
      </c>
      <c r="C211" s="24"/>
      <c r="D211" s="24"/>
      <c r="E211" s="24"/>
      <c r="F211" s="24"/>
      <c r="G211" s="24"/>
      <c r="H211" s="25"/>
    </row>
    <row r="212" spans="1:8" s="12" customFormat="1" ht="15.75" customHeight="1" x14ac:dyDescent="0.2">
      <c r="A212" s="36" t="s">
        <v>102</v>
      </c>
      <c r="B212" s="84" t="s">
        <v>54</v>
      </c>
      <c r="C212" s="84"/>
      <c r="D212" s="84"/>
      <c r="E212" s="84"/>
      <c r="F212" s="84"/>
      <c r="G212" s="84"/>
      <c r="H212" s="84"/>
    </row>
    <row r="213" spans="1:8" s="12" customFormat="1" ht="15.75" x14ac:dyDescent="0.2">
      <c r="A213" s="4" t="s">
        <v>103</v>
      </c>
      <c r="B213" s="14" t="s">
        <v>139</v>
      </c>
      <c r="C213" s="15">
        <v>90</v>
      </c>
      <c r="D213" s="37" t="s">
        <v>2</v>
      </c>
      <c r="E213" s="16"/>
      <c r="F213" s="6" t="str">
        <f t="shared" ref="F213:F215" si="8">IF(E213="","",C213*E213)</f>
        <v/>
      </c>
      <c r="G213" s="38">
        <v>12</v>
      </c>
      <c r="H213" s="6" t="str">
        <f t="shared" ref="H213:H215" si="9">IF(E213="","",F213*G213)</f>
        <v/>
      </c>
    </row>
    <row r="214" spans="1:8" s="12" customFormat="1" ht="15.75" x14ac:dyDescent="0.2">
      <c r="A214" s="4" t="s">
        <v>104</v>
      </c>
      <c r="B214" s="14" t="s">
        <v>42</v>
      </c>
      <c r="C214" s="15">
        <v>90</v>
      </c>
      <c r="D214" s="37" t="s">
        <v>2</v>
      </c>
      <c r="E214" s="16"/>
      <c r="F214" s="6" t="str">
        <f t="shared" si="8"/>
        <v/>
      </c>
      <c r="G214" s="38">
        <v>12</v>
      </c>
      <c r="H214" s="6" t="str">
        <f t="shared" si="9"/>
        <v/>
      </c>
    </row>
    <row r="215" spans="1:8" s="12" customFormat="1" ht="25.5" x14ac:dyDescent="0.2">
      <c r="A215" s="4" t="s">
        <v>105</v>
      </c>
      <c r="B215" s="14" t="s">
        <v>140</v>
      </c>
      <c r="C215" s="15">
        <v>130</v>
      </c>
      <c r="D215" s="37" t="s">
        <v>2</v>
      </c>
      <c r="E215" s="16"/>
      <c r="F215" s="6" t="str">
        <f t="shared" si="8"/>
        <v/>
      </c>
      <c r="G215" s="38">
        <v>12</v>
      </c>
      <c r="H215" s="6" t="str">
        <f t="shared" si="9"/>
        <v/>
      </c>
    </row>
    <row r="216" spans="1:8" s="12" customFormat="1" ht="15.75" x14ac:dyDescent="0.2">
      <c r="A216" s="4" t="s">
        <v>106</v>
      </c>
      <c r="B216" s="14" t="s">
        <v>141</v>
      </c>
      <c r="C216" s="15">
        <v>36</v>
      </c>
      <c r="D216" s="37" t="s">
        <v>2</v>
      </c>
      <c r="E216" s="16"/>
      <c r="F216" s="6" t="str">
        <f t="shared" ref="F216" si="10">IF(E216="","",C216*E216)</f>
        <v/>
      </c>
      <c r="G216" s="38">
        <v>12</v>
      </c>
      <c r="H216" s="6" t="str">
        <f t="shared" ref="H216" si="11">IF(E216="","",F216*G216)</f>
        <v/>
      </c>
    </row>
    <row r="217" spans="1:8" s="35" customFormat="1" ht="15.75" x14ac:dyDescent="0.2">
      <c r="A217" s="46" t="str">
        <f>B211&amp;" - Zwischensumme "</f>
        <v xml:space="preserve">Grauflächenreinigung öffentliche Flächen - Zwischensumme </v>
      </c>
      <c r="B217" s="47"/>
      <c r="C217" s="47"/>
      <c r="D217" s="47"/>
      <c r="E217" s="47"/>
      <c r="F217" s="7" t="str">
        <f>IF(SUM(F212:F216)=0,"",SUM(F212:F216))</f>
        <v/>
      </c>
      <c r="G217" s="33"/>
      <c r="H217" s="7" t="str">
        <f>IF(SUM(H212:H216)=0,"",SUM(H212:H216))</f>
        <v/>
      </c>
    </row>
    <row r="218" spans="1:8" s="12" customFormat="1" ht="24.95" customHeight="1" x14ac:dyDescent="0.2">
      <c r="A218" s="42" t="str">
        <f>A207&amp;" "&amp;B207&amp;" "&amp;C207&amp;" - Gesamtsumme"</f>
        <v>7.1 WE 306633 GRAUFLÄCHENREINIGUNG - Gesamtsumme</v>
      </c>
      <c r="B218" s="43"/>
      <c r="C218" s="43"/>
      <c r="D218" s="43"/>
      <c r="E218" s="43"/>
      <c r="F218" s="43"/>
      <c r="G218" s="44"/>
      <c r="H218" s="23" t="str">
        <f>IFERROR(H217,"")</f>
        <v/>
      </c>
    </row>
    <row r="219" spans="1:8" s="12" customFormat="1" ht="71.25" customHeight="1" x14ac:dyDescent="0.2">
      <c r="A219" s="65" t="s">
        <v>44</v>
      </c>
      <c r="B219" s="65"/>
      <c r="C219" s="65"/>
      <c r="D219" s="65"/>
      <c r="E219" s="65"/>
      <c r="F219" s="65"/>
      <c r="G219" s="65"/>
      <c r="H219" s="65"/>
    </row>
    <row r="220" spans="1:8" s="3" customFormat="1" ht="30.75" customHeight="1" x14ac:dyDescent="0.25">
      <c r="A220" s="19" t="s">
        <v>107</v>
      </c>
      <c r="B220" s="20" t="str">
        <f>B206</f>
        <v>WE 306633</v>
      </c>
      <c r="C220" s="66" t="s">
        <v>16</v>
      </c>
      <c r="D220" s="67"/>
      <c r="E220" s="68" t="s">
        <v>32</v>
      </c>
      <c r="F220" s="68"/>
      <c r="G220" s="68"/>
      <c r="H220" s="68"/>
    </row>
    <row r="221" spans="1:8" s="3" customFormat="1" ht="30" customHeight="1" x14ac:dyDescent="0.25">
      <c r="A221" s="69" t="s">
        <v>15</v>
      </c>
      <c r="B221" s="70"/>
      <c r="C221" s="70"/>
      <c r="D221" s="70"/>
      <c r="E221" s="70"/>
      <c r="F221" s="70"/>
      <c r="G221" s="70"/>
      <c r="H221" s="71"/>
    </row>
    <row r="222" spans="1:8" s="12" customFormat="1" ht="30" customHeight="1" x14ac:dyDescent="0.2">
      <c r="A222" s="72" t="s">
        <v>33</v>
      </c>
      <c r="B222" s="73"/>
      <c r="C222" s="73"/>
      <c r="D222" s="73"/>
      <c r="E222" s="73"/>
      <c r="F222" s="74"/>
      <c r="G222" s="75" t="s">
        <v>11</v>
      </c>
      <c r="H222" s="76"/>
    </row>
    <row r="223" spans="1:8" s="12" customFormat="1" ht="34.5" customHeight="1" x14ac:dyDescent="0.2">
      <c r="A223" s="77" t="s">
        <v>34</v>
      </c>
      <c r="B223" s="78"/>
      <c r="C223" s="78"/>
      <c r="D223" s="78"/>
      <c r="E223" s="78"/>
      <c r="F223" s="78"/>
      <c r="G223" s="78"/>
      <c r="H223" s="79"/>
    </row>
    <row r="224" spans="1:8" s="12" customFormat="1" ht="51" x14ac:dyDescent="0.2">
      <c r="A224" s="17" t="s">
        <v>23</v>
      </c>
      <c r="B224" s="34" t="s">
        <v>0</v>
      </c>
      <c r="C224" s="17" t="s">
        <v>193</v>
      </c>
      <c r="D224" s="28" t="s">
        <v>1</v>
      </c>
      <c r="E224" s="17" t="s">
        <v>35</v>
      </c>
      <c r="F224" s="17" t="s">
        <v>36</v>
      </c>
      <c r="G224" s="17" t="s">
        <v>37</v>
      </c>
      <c r="H224" s="17" t="s">
        <v>38</v>
      </c>
    </row>
    <row r="225" spans="1:8" s="12" customFormat="1" ht="15.75" x14ac:dyDescent="0.2">
      <c r="A225" s="18" t="s">
        <v>3</v>
      </c>
      <c r="B225" s="18" t="s">
        <v>4</v>
      </c>
      <c r="C225" s="18" t="s">
        <v>5</v>
      </c>
      <c r="D225" s="27" t="s">
        <v>6</v>
      </c>
      <c r="E225" s="18" t="s">
        <v>7</v>
      </c>
      <c r="F225" s="18" t="s">
        <v>8</v>
      </c>
      <c r="G225" s="18" t="s">
        <v>9</v>
      </c>
      <c r="H225" s="18" t="s">
        <v>10</v>
      </c>
    </row>
    <row r="226" spans="1:8" s="12" customFormat="1" ht="15.75" x14ac:dyDescent="0.2">
      <c r="A226" s="13" t="s">
        <v>108</v>
      </c>
      <c r="B226" s="59" t="s">
        <v>27</v>
      </c>
      <c r="C226" s="60"/>
      <c r="D226" s="60"/>
      <c r="E226" s="60"/>
      <c r="F226" s="60"/>
      <c r="G226" s="60"/>
      <c r="H226" s="61"/>
    </row>
    <row r="227" spans="1:8" s="12" customFormat="1" ht="25.5" x14ac:dyDescent="0.2">
      <c r="A227" s="4" t="s">
        <v>109</v>
      </c>
      <c r="B227" s="14" t="s">
        <v>167</v>
      </c>
      <c r="C227" s="15">
        <v>90</v>
      </c>
      <c r="D227" s="37" t="s">
        <v>2</v>
      </c>
      <c r="E227" s="16"/>
      <c r="F227" s="6" t="str">
        <f>IF(E227="","",C227*E227)</f>
        <v/>
      </c>
      <c r="G227" s="32">
        <v>5</v>
      </c>
      <c r="H227" s="6" t="str">
        <f>IF(E227="","",F227*G227)</f>
        <v/>
      </c>
    </row>
    <row r="228" spans="1:8" s="12" customFormat="1" ht="25.5" x14ac:dyDescent="0.2">
      <c r="A228" s="4" t="s">
        <v>110</v>
      </c>
      <c r="B228" s="14" t="s">
        <v>168</v>
      </c>
      <c r="C228" s="15">
        <v>90</v>
      </c>
      <c r="D228" s="37" t="s">
        <v>2</v>
      </c>
      <c r="E228" s="16"/>
      <c r="F228" s="6" t="str">
        <f>IF(E228="","",C228*E228)</f>
        <v/>
      </c>
      <c r="G228" s="32">
        <v>5</v>
      </c>
      <c r="H228" s="6" t="str">
        <f>IF(E228="","",F228*G228)</f>
        <v/>
      </c>
    </row>
    <row r="229" spans="1:8" s="12" customFormat="1" ht="25.5" x14ac:dyDescent="0.2">
      <c r="A229" s="4" t="s">
        <v>111</v>
      </c>
      <c r="B229" s="14" t="s">
        <v>169</v>
      </c>
      <c r="C229" s="15">
        <v>36</v>
      </c>
      <c r="D229" s="37" t="s">
        <v>2</v>
      </c>
      <c r="E229" s="16"/>
      <c r="F229" s="6" t="str">
        <f>IF(E229="","",C229*E229)</f>
        <v/>
      </c>
      <c r="G229" s="32">
        <v>5</v>
      </c>
      <c r="H229" s="6" t="str">
        <f>IF(E229="","",F229*G229)</f>
        <v/>
      </c>
    </row>
    <row r="230" spans="1:8" s="12" customFormat="1" ht="25.5" x14ac:dyDescent="0.2">
      <c r="A230" s="4" t="s">
        <v>112</v>
      </c>
      <c r="B230" s="14" t="s">
        <v>170</v>
      </c>
      <c r="C230" s="15">
        <v>130</v>
      </c>
      <c r="D230" s="37" t="s">
        <v>2</v>
      </c>
      <c r="E230" s="16"/>
      <c r="F230" s="6" t="str">
        <f>IF(E230="","",C230*E230)</f>
        <v/>
      </c>
      <c r="G230" s="32">
        <v>5</v>
      </c>
      <c r="H230" s="6" t="str">
        <f>IF(E230="","",F230*G230)</f>
        <v/>
      </c>
    </row>
    <row r="231" spans="1:8" s="35" customFormat="1" ht="15.75" x14ac:dyDescent="0.2">
      <c r="A231" s="46" t="str">
        <f>A222&amp;" - Zwischensumme"</f>
        <v>Monatspauschale innerhalb der Winterdienstsaison - Zwischensumme</v>
      </c>
      <c r="B231" s="47"/>
      <c r="C231" s="47"/>
      <c r="D231" s="47"/>
      <c r="E231" s="47"/>
      <c r="F231" s="7" t="str">
        <f>IF(SUM(F226:F230)=0,"",SUM(F226:F230))</f>
        <v/>
      </c>
      <c r="G231" s="33"/>
      <c r="H231" s="7" t="str">
        <f>IF(SUM(H226:H230)=0,"",SUM(H226:H230))</f>
        <v/>
      </c>
    </row>
    <row r="232" spans="1:8" s="12" customFormat="1" ht="30" customHeight="1" x14ac:dyDescent="0.2">
      <c r="A232" s="48" t="s">
        <v>22</v>
      </c>
      <c r="B232" s="49"/>
      <c r="C232" s="49"/>
      <c r="D232" s="49"/>
      <c r="E232" s="49"/>
      <c r="F232" s="50"/>
      <c r="G232" s="51" t="s">
        <v>31</v>
      </c>
      <c r="H232" s="52"/>
    </row>
    <row r="233" spans="1:8" s="12" customFormat="1" ht="30" customHeight="1" x14ac:dyDescent="0.2">
      <c r="A233" s="53" t="s">
        <v>39</v>
      </c>
      <c r="B233" s="54"/>
      <c r="C233" s="54"/>
      <c r="D233" s="54"/>
      <c r="E233" s="54"/>
      <c r="F233" s="54"/>
      <c r="G233" s="54"/>
      <c r="H233" s="55"/>
    </row>
    <row r="234" spans="1:8" s="12" customFormat="1" ht="51" x14ac:dyDescent="0.2">
      <c r="A234" s="17" t="s">
        <v>23</v>
      </c>
      <c r="B234" s="34" t="s">
        <v>0</v>
      </c>
      <c r="C234" s="17" t="s">
        <v>193</v>
      </c>
      <c r="D234" s="28" t="s">
        <v>1</v>
      </c>
      <c r="E234" s="17" t="s">
        <v>40</v>
      </c>
      <c r="F234" s="17" t="s">
        <v>196</v>
      </c>
      <c r="G234" s="17" t="s">
        <v>20</v>
      </c>
      <c r="H234" s="17" t="s">
        <v>197</v>
      </c>
    </row>
    <row r="235" spans="1:8" s="12" customFormat="1" ht="15.75" x14ac:dyDescent="0.2">
      <c r="A235" s="18" t="s">
        <v>3</v>
      </c>
      <c r="B235" s="18" t="s">
        <v>4</v>
      </c>
      <c r="C235" s="18" t="s">
        <v>5</v>
      </c>
      <c r="D235" s="27" t="s">
        <v>6</v>
      </c>
      <c r="E235" s="18" t="s">
        <v>7</v>
      </c>
      <c r="F235" s="18" t="s">
        <v>8</v>
      </c>
      <c r="G235" s="18" t="s">
        <v>9</v>
      </c>
      <c r="H235" s="18" t="s">
        <v>10</v>
      </c>
    </row>
    <row r="236" spans="1:8" s="12" customFormat="1" ht="15.75" customHeight="1" x14ac:dyDescent="0.2">
      <c r="A236" s="56" t="s">
        <v>12</v>
      </c>
      <c r="B236" s="57"/>
      <c r="C236" s="57"/>
      <c r="D236" s="57"/>
      <c r="E236" s="57"/>
      <c r="F236" s="57"/>
      <c r="G236" s="57"/>
      <c r="H236" s="58"/>
    </row>
    <row r="237" spans="1:8" s="12" customFormat="1" ht="15.75" x14ac:dyDescent="0.2">
      <c r="A237" s="13" t="s">
        <v>108</v>
      </c>
      <c r="B237" s="59" t="s">
        <v>27</v>
      </c>
      <c r="C237" s="60"/>
      <c r="D237" s="60"/>
      <c r="E237" s="60"/>
      <c r="F237" s="60"/>
      <c r="G237" s="60"/>
      <c r="H237" s="61"/>
    </row>
    <row r="238" spans="1:8" s="12" customFormat="1" ht="15.75" x14ac:dyDescent="0.2">
      <c r="A238" s="4" t="s">
        <v>109</v>
      </c>
      <c r="B238" s="14" t="s">
        <v>171</v>
      </c>
      <c r="C238" s="15">
        <v>90</v>
      </c>
      <c r="D238" s="37" t="s">
        <v>2</v>
      </c>
      <c r="E238" s="16"/>
      <c r="F238" s="6" t="str">
        <f>IF(E238="","",C238*E238)</f>
        <v/>
      </c>
      <c r="G238" s="39">
        <v>1</v>
      </c>
      <c r="H238" s="6" t="str">
        <f>IF(E238="","",F238*G238)</f>
        <v/>
      </c>
    </row>
    <row r="239" spans="1:8" s="12" customFormat="1" ht="15.75" x14ac:dyDescent="0.2">
      <c r="A239" s="4" t="s">
        <v>110</v>
      </c>
      <c r="B239" s="14" t="s">
        <v>42</v>
      </c>
      <c r="C239" s="15">
        <v>90</v>
      </c>
      <c r="D239" s="37" t="s">
        <v>2</v>
      </c>
      <c r="E239" s="16"/>
      <c r="F239" s="6" t="str">
        <f>IF(E239="","",C239*E239)</f>
        <v/>
      </c>
      <c r="G239" s="39">
        <v>1</v>
      </c>
      <c r="H239" s="6" t="str">
        <f>IF(E239="","",F239*G239)</f>
        <v/>
      </c>
    </row>
    <row r="240" spans="1:8" s="12" customFormat="1" ht="15.75" x14ac:dyDescent="0.2">
      <c r="A240" s="4" t="s">
        <v>111</v>
      </c>
      <c r="B240" s="14" t="s">
        <v>141</v>
      </c>
      <c r="C240" s="15">
        <v>36</v>
      </c>
      <c r="D240" s="37" t="s">
        <v>2</v>
      </c>
      <c r="E240" s="16"/>
      <c r="F240" s="6" t="str">
        <f>IF(E240="","",C240*E240)</f>
        <v/>
      </c>
      <c r="G240" s="39">
        <v>1</v>
      </c>
      <c r="H240" s="6" t="str">
        <f>IF(E240="","",F240*G240)</f>
        <v/>
      </c>
    </row>
    <row r="241" spans="1:8" s="12" customFormat="1" ht="25.5" x14ac:dyDescent="0.2">
      <c r="A241" s="4" t="s">
        <v>112</v>
      </c>
      <c r="B241" s="14" t="s">
        <v>140</v>
      </c>
      <c r="C241" s="15">
        <v>130</v>
      </c>
      <c r="D241" s="37" t="s">
        <v>2</v>
      </c>
      <c r="E241" s="16"/>
      <c r="F241" s="6" t="str">
        <f>IF(E241="","",C241*E241)</f>
        <v/>
      </c>
      <c r="G241" s="39">
        <v>1</v>
      </c>
      <c r="H241" s="6" t="str">
        <f>IF(E241="","",F241*G241)</f>
        <v/>
      </c>
    </row>
    <row r="242" spans="1:8" s="12" customFormat="1" ht="15.75" x14ac:dyDescent="0.2">
      <c r="A242" s="56" t="s">
        <v>19</v>
      </c>
      <c r="B242" s="57" t="s">
        <v>19</v>
      </c>
      <c r="C242" s="57"/>
      <c r="D242" s="57"/>
      <c r="E242" s="57"/>
      <c r="F242" s="57"/>
      <c r="G242" s="57"/>
      <c r="H242" s="58"/>
    </row>
    <row r="243" spans="1:8" s="12" customFormat="1" ht="15.75" x14ac:dyDescent="0.2">
      <c r="A243" s="13" t="s">
        <v>108</v>
      </c>
      <c r="B243" s="59" t="s">
        <v>27</v>
      </c>
      <c r="C243" s="60"/>
      <c r="D243" s="60"/>
      <c r="E243" s="60"/>
      <c r="F243" s="60"/>
      <c r="G243" s="60"/>
      <c r="H243" s="61"/>
    </row>
    <row r="244" spans="1:8" s="12" customFormat="1" ht="15.75" x14ac:dyDescent="0.2">
      <c r="A244" s="4" t="s">
        <v>109</v>
      </c>
      <c r="B244" s="14" t="s">
        <v>171</v>
      </c>
      <c r="C244" s="15">
        <v>90</v>
      </c>
      <c r="D244" s="37" t="s">
        <v>2</v>
      </c>
      <c r="E244" s="16"/>
      <c r="F244" s="6" t="str">
        <f>IF(E244="","",C244*E244)</f>
        <v/>
      </c>
      <c r="G244" s="39">
        <v>1</v>
      </c>
      <c r="H244" s="6" t="str">
        <f>IF(E244="","",F244*G244)</f>
        <v/>
      </c>
    </row>
    <row r="245" spans="1:8" s="12" customFormat="1" ht="15.75" x14ac:dyDescent="0.2">
      <c r="A245" s="4" t="s">
        <v>110</v>
      </c>
      <c r="B245" s="14" t="s">
        <v>42</v>
      </c>
      <c r="C245" s="15">
        <v>90</v>
      </c>
      <c r="D245" s="37" t="s">
        <v>2</v>
      </c>
      <c r="E245" s="16"/>
      <c r="F245" s="6" t="str">
        <f>IF(E245="","",C245*E245)</f>
        <v/>
      </c>
      <c r="G245" s="39">
        <v>1</v>
      </c>
      <c r="H245" s="6" t="str">
        <f>IF(E245="","",F245*G245)</f>
        <v/>
      </c>
    </row>
    <row r="246" spans="1:8" s="12" customFormat="1" ht="15.75" x14ac:dyDescent="0.2">
      <c r="A246" s="4" t="s">
        <v>111</v>
      </c>
      <c r="B246" s="14" t="s">
        <v>141</v>
      </c>
      <c r="C246" s="15">
        <v>36</v>
      </c>
      <c r="D246" s="37" t="s">
        <v>2</v>
      </c>
      <c r="E246" s="16"/>
      <c r="F246" s="6" t="str">
        <f>IF(E246="","",C246*E246)</f>
        <v/>
      </c>
      <c r="G246" s="39">
        <v>1</v>
      </c>
      <c r="H246" s="6" t="str">
        <f>IF(E246="","",F246*G246)</f>
        <v/>
      </c>
    </row>
    <row r="247" spans="1:8" s="12" customFormat="1" ht="25.5" x14ac:dyDescent="0.2">
      <c r="A247" s="4" t="s">
        <v>112</v>
      </c>
      <c r="B247" s="14" t="s">
        <v>140</v>
      </c>
      <c r="C247" s="15">
        <v>130</v>
      </c>
      <c r="D247" s="37" t="s">
        <v>2</v>
      </c>
      <c r="E247" s="16"/>
      <c r="F247" s="6" t="str">
        <f>IF(E247="","",C247*E247)</f>
        <v/>
      </c>
      <c r="G247" s="39">
        <v>1</v>
      </c>
      <c r="H247" s="6" t="str">
        <f>IF(E247="","",F247*G247)</f>
        <v/>
      </c>
    </row>
    <row r="248" spans="1:8" s="12" customFormat="1" ht="15.75" x14ac:dyDescent="0.2">
      <c r="A248" s="62" t="str">
        <f>A232&amp;" - Zwischensumme "</f>
        <v xml:space="preserve">Einsatzpauschalen außerhalb der Winterdienstsaison  - Zwischensumme </v>
      </c>
      <c r="B248" s="63"/>
      <c r="C248" s="63"/>
      <c r="D248" s="63"/>
      <c r="E248" s="63"/>
      <c r="F248" s="63"/>
      <c r="G248" s="64"/>
      <c r="H248" s="7" t="str">
        <f>IF(SUM(H237:H247)=0,"",SUM(H237:H247))</f>
        <v/>
      </c>
    </row>
    <row r="249" spans="1:8" s="12" customFormat="1" ht="24.95" customHeight="1" x14ac:dyDescent="0.2">
      <c r="A249" s="42" t="str">
        <f>A220&amp;" "&amp;B220&amp;" "&amp;C220&amp;" - Gesamtsumme"</f>
        <v>7.2 WE 306633 WINTERDIENST - Gesamtsumme</v>
      </c>
      <c r="B249" s="43"/>
      <c r="C249" s="43"/>
      <c r="D249" s="43"/>
      <c r="E249" s="43"/>
      <c r="F249" s="43"/>
      <c r="G249" s="44"/>
      <c r="H249" s="23" t="str">
        <f>IFERROR(H248+H231,"")</f>
        <v/>
      </c>
    </row>
    <row r="250" spans="1:8" s="12" customFormat="1" ht="24.95" customHeight="1" x14ac:dyDescent="0.2">
      <c r="A250" s="42" t="str">
        <f>A206&amp;" "&amp;B206&amp;" "&amp;C207&amp;" und "&amp;C220&amp;" "&amp;" - Gesamtsumme"</f>
        <v>7. WE 306633 GRAUFLÄCHENREINIGUNG und WINTERDIENST  - Gesamtsumme</v>
      </c>
      <c r="B250" s="43"/>
      <c r="C250" s="43"/>
      <c r="D250" s="43"/>
      <c r="E250" s="43"/>
      <c r="F250" s="43"/>
      <c r="G250" s="44"/>
      <c r="H250" s="23" t="str">
        <f>IFERROR(H218+H249,"")</f>
        <v/>
      </c>
    </row>
    <row r="251" spans="1:8" s="12" customFormat="1" ht="43.5" customHeight="1" x14ac:dyDescent="0.2">
      <c r="A251" s="45" t="s">
        <v>46</v>
      </c>
      <c r="B251" s="45"/>
      <c r="C251" s="45"/>
      <c r="D251" s="45"/>
      <c r="E251" s="45"/>
      <c r="F251" s="45"/>
      <c r="G251" s="45"/>
      <c r="H251" s="45"/>
    </row>
    <row r="252" spans="1:8" s="12" customFormat="1" ht="15.75" x14ac:dyDescent="0.2">
      <c r="A252" s="41"/>
      <c r="B252" s="41"/>
      <c r="C252" s="41"/>
      <c r="D252" s="41"/>
      <c r="E252" s="41"/>
      <c r="F252" s="41"/>
      <c r="G252" s="41"/>
      <c r="H252" s="41"/>
    </row>
    <row r="253" spans="1:8" s="3" customFormat="1" ht="39.950000000000003" customHeight="1" x14ac:dyDescent="0.25">
      <c r="A253" s="22" t="s">
        <v>113</v>
      </c>
      <c r="B253" s="22" t="s">
        <v>114</v>
      </c>
      <c r="C253" s="80" t="s">
        <v>115</v>
      </c>
      <c r="D253" s="81"/>
      <c r="E253" s="81"/>
      <c r="F253" s="81"/>
      <c r="G253" s="81"/>
      <c r="H253" s="82"/>
    </row>
    <row r="254" spans="1:8" s="3" customFormat="1" ht="30.75" customHeight="1" x14ac:dyDescent="0.25">
      <c r="A254" s="19" t="s">
        <v>116</v>
      </c>
      <c r="B254" s="20" t="str">
        <f>B253</f>
        <v>WE 307959</v>
      </c>
      <c r="C254" s="66" t="s">
        <v>24</v>
      </c>
      <c r="D254" s="67"/>
      <c r="E254" s="67"/>
      <c r="F254" s="67"/>
      <c r="G254" s="67"/>
      <c r="H254" s="83"/>
    </row>
    <row r="255" spans="1:8" s="3" customFormat="1" ht="30" customHeight="1" x14ac:dyDescent="0.25">
      <c r="A255" s="69" t="s">
        <v>15</v>
      </c>
      <c r="B255" s="70"/>
      <c r="C255" s="70"/>
      <c r="D255" s="70"/>
      <c r="E255" s="70"/>
      <c r="F255" s="70"/>
      <c r="G255" s="70"/>
      <c r="H255" s="71"/>
    </row>
    <row r="256" spans="1:8" s="12" customFormat="1" ht="38.25" x14ac:dyDescent="0.2">
      <c r="A256" s="17" t="s">
        <v>23</v>
      </c>
      <c r="B256" s="34" t="s">
        <v>0</v>
      </c>
      <c r="C256" s="17" t="s">
        <v>193</v>
      </c>
      <c r="D256" s="28" t="s">
        <v>1</v>
      </c>
      <c r="E256" s="17" t="s">
        <v>194</v>
      </c>
      <c r="F256" s="17" t="s">
        <v>41</v>
      </c>
      <c r="G256" s="17" t="s">
        <v>195</v>
      </c>
      <c r="H256" s="17" t="s">
        <v>21</v>
      </c>
    </row>
    <row r="257" spans="1:8" s="12" customFormat="1" ht="15.75" x14ac:dyDescent="0.2">
      <c r="A257" s="18" t="s">
        <v>3</v>
      </c>
      <c r="B257" s="18" t="s">
        <v>4</v>
      </c>
      <c r="C257" s="18" t="s">
        <v>5</v>
      </c>
      <c r="D257" s="27" t="s">
        <v>6</v>
      </c>
      <c r="E257" s="18" t="s">
        <v>7</v>
      </c>
      <c r="F257" s="18" t="s">
        <v>8</v>
      </c>
      <c r="G257" s="18" t="s">
        <v>9</v>
      </c>
      <c r="H257" s="18" t="s">
        <v>10</v>
      </c>
    </row>
    <row r="258" spans="1:8" s="12" customFormat="1" ht="15.75" customHeight="1" x14ac:dyDescent="0.2">
      <c r="A258" s="26" t="s">
        <v>117</v>
      </c>
      <c r="B258" s="24" t="s">
        <v>25</v>
      </c>
      <c r="C258" s="24"/>
      <c r="D258" s="24"/>
      <c r="E258" s="24"/>
      <c r="F258" s="24"/>
      <c r="G258" s="24"/>
      <c r="H258" s="25"/>
    </row>
    <row r="259" spans="1:8" s="12" customFormat="1" ht="15.75" customHeight="1" x14ac:dyDescent="0.2">
      <c r="A259" s="36" t="s">
        <v>118</v>
      </c>
      <c r="B259" s="84" t="s">
        <v>54</v>
      </c>
      <c r="C259" s="84"/>
      <c r="D259" s="84"/>
      <c r="E259" s="84"/>
      <c r="F259" s="84"/>
      <c r="G259" s="84"/>
      <c r="H259" s="84"/>
    </row>
    <row r="260" spans="1:8" s="12" customFormat="1" ht="15.75" x14ac:dyDescent="0.2">
      <c r="A260" s="4" t="s">
        <v>119</v>
      </c>
      <c r="B260" s="14" t="s">
        <v>42</v>
      </c>
      <c r="C260" s="15">
        <v>220</v>
      </c>
      <c r="D260" s="37" t="s">
        <v>2</v>
      </c>
      <c r="E260" s="16"/>
      <c r="F260" s="6" t="str">
        <f t="shared" ref="F260:F261" si="12">IF(E260="","",C260*E260)</f>
        <v/>
      </c>
      <c r="G260" s="38">
        <v>12</v>
      </c>
      <c r="H260" s="6" t="str">
        <f t="shared" ref="H260:H261" si="13">IF(E260="","",F260*G260)</f>
        <v/>
      </c>
    </row>
    <row r="261" spans="1:8" s="12" customFormat="1" ht="15.75" x14ac:dyDescent="0.2">
      <c r="A261" s="4" t="s">
        <v>120</v>
      </c>
      <c r="B261" s="14" t="s">
        <v>138</v>
      </c>
      <c r="C261" s="15">
        <v>110</v>
      </c>
      <c r="D261" s="37" t="s">
        <v>2</v>
      </c>
      <c r="E261" s="16"/>
      <c r="F261" s="6" t="str">
        <f t="shared" si="12"/>
        <v/>
      </c>
      <c r="G261" s="38">
        <v>12</v>
      </c>
      <c r="H261" s="6" t="str">
        <f t="shared" si="13"/>
        <v/>
      </c>
    </row>
    <row r="262" spans="1:8" s="35" customFormat="1" ht="15.75" x14ac:dyDescent="0.2">
      <c r="A262" s="46" t="str">
        <f>B258&amp;" - Zwischensumme "</f>
        <v xml:space="preserve">Grauflächenreinigung öffentliche Flächen - Zwischensumme </v>
      </c>
      <c r="B262" s="47"/>
      <c r="C262" s="47"/>
      <c r="D262" s="47"/>
      <c r="E262" s="47"/>
      <c r="F262" s="7" t="str">
        <f>IF(SUM(F259:F261)=0,"",SUM(F259:F261))</f>
        <v/>
      </c>
      <c r="G262" s="33"/>
      <c r="H262" s="7" t="str">
        <f>IF(SUM(H259:H261)=0,"",SUM(H259:H261))</f>
        <v/>
      </c>
    </row>
    <row r="263" spans="1:8" s="12" customFormat="1" ht="24.95" customHeight="1" x14ac:dyDescent="0.2">
      <c r="A263" s="42" t="str">
        <f>A254&amp;" "&amp;B254&amp;" "&amp;C254&amp;" - Gesamtsumme"</f>
        <v>8.1 WE 307959 GRAUFLÄCHENREINIGUNG - Gesamtsumme</v>
      </c>
      <c r="B263" s="43"/>
      <c r="C263" s="43"/>
      <c r="D263" s="43"/>
      <c r="E263" s="43"/>
      <c r="F263" s="43"/>
      <c r="G263" s="44"/>
      <c r="H263" s="23" t="str">
        <f>IFERROR(H262,"")</f>
        <v/>
      </c>
    </row>
    <row r="264" spans="1:8" s="12" customFormat="1" ht="71.25" customHeight="1" x14ac:dyDescent="0.2">
      <c r="A264" s="65" t="s">
        <v>44</v>
      </c>
      <c r="B264" s="65"/>
      <c r="C264" s="65"/>
      <c r="D264" s="65"/>
      <c r="E264" s="65"/>
      <c r="F264" s="65"/>
      <c r="G264" s="65"/>
      <c r="H264" s="65"/>
    </row>
    <row r="265" spans="1:8" s="12" customFormat="1" ht="15.75" x14ac:dyDescent="0.2">
      <c r="A265" s="41"/>
      <c r="B265" s="41"/>
      <c r="C265" s="41"/>
      <c r="D265" s="41"/>
      <c r="E265" s="41"/>
      <c r="F265" s="41"/>
      <c r="G265" s="41"/>
      <c r="H265" s="41"/>
    </row>
    <row r="266" spans="1:8" s="3" customFormat="1" ht="30.75" customHeight="1" x14ac:dyDescent="0.25">
      <c r="A266" s="19" t="s">
        <v>121</v>
      </c>
      <c r="B266" s="20" t="str">
        <f>B253</f>
        <v>WE 307959</v>
      </c>
      <c r="C266" s="66" t="s">
        <v>16</v>
      </c>
      <c r="D266" s="67"/>
      <c r="E266" s="68" t="s">
        <v>32</v>
      </c>
      <c r="F266" s="68"/>
      <c r="G266" s="68"/>
      <c r="H266" s="68"/>
    </row>
    <row r="267" spans="1:8" s="3" customFormat="1" ht="30" customHeight="1" x14ac:dyDescent="0.25">
      <c r="A267" s="69" t="s">
        <v>15</v>
      </c>
      <c r="B267" s="70"/>
      <c r="C267" s="70"/>
      <c r="D267" s="70"/>
      <c r="E267" s="70"/>
      <c r="F267" s="70"/>
      <c r="G267" s="70"/>
      <c r="H267" s="71"/>
    </row>
    <row r="268" spans="1:8" s="12" customFormat="1" ht="30" customHeight="1" x14ac:dyDescent="0.2">
      <c r="A268" s="72" t="s">
        <v>33</v>
      </c>
      <c r="B268" s="73"/>
      <c r="C268" s="73"/>
      <c r="D268" s="73"/>
      <c r="E268" s="73"/>
      <c r="F268" s="74"/>
      <c r="G268" s="75" t="s">
        <v>11</v>
      </c>
      <c r="H268" s="76"/>
    </row>
    <row r="269" spans="1:8" s="12" customFormat="1" ht="34.5" customHeight="1" x14ac:dyDescent="0.2">
      <c r="A269" s="77" t="s">
        <v>34</v>
      </c>
      <c r="B269" s="78"/>
      <c r="C269" s="78"/>
      <c r="D269" s="78"/>
      <c r="E269" s="78"/>
      <c r="F269" s="78"/>
      <c r="G269" s="78"/>
      <c r="H269" s="79"/>
    </row>
    <row r="270" spans="1:8" s="12" customFormat="1" ht="51" x14ac:dyDescent="0.2">
      <c r="A270" s="17" t="s">
        <v>23</v>
      </c>
      <c r="B270" s="34" t="s">
        <v>0</v>
      </c>
      <c r="C270" s="17" t="s">
        <v>193</v>
      </c>
      <c r="D270" s="28" t="s">
        <v>1</v>
      </c>
      <c r="E270" s="17" t="s">
        <v>35</v>
      </c>
      <c r="F270" s="17" t="s">
        <v>36</v>
      </c>
      <c r="G270" s="17" t="s">
        <v>37</v>
      </c>
      <c r="H270" s="17" t="s">
        <v>38</v>
      </c>
    </row>
    <row r="271" spans="1:8" s="12" customFormat="1" ht="15.75" x14ac:dyDescent="0.2">
      <c r="A271" s="18" t="s">
        <v>3</v>
      </c>
      <c r="B271" s="18" t="s">
        <v>4</v>
      </c>
      <c r="C271" s="18" t="s">
        <v>5</v>
      </c>
      <c r="D271" s="27" t="s">
        <v>6</v>
      </c>
      <c r="E271" s="18" t="s">
        <v>7</v>
      </c>
      <c r="F271" s="18" t="s">
        <v>8</v>
      </c>
      <c r="G271" s="18" t="s">
        <v>9</v>
      </c>
      <c r="H271" s="18" t="s">
        <v>10</v>
      </c>
    </row>
    <row r="272" spans="1:8" s="12" customFormat="1" ht="15.75" x14ac:dyDescent="0.2">
      <c r="A272" s="13" t="s">
        <v>122</v>
      </c>
      <c r="B272" s="59" t="s">
        <v>27</v>
      </c>
      <c r="C272" s="60"/>
      <c r="D272" s="60"/>
      <c r="E272" s="60"/>
      <c r="F272" s="60"/>
      <c r="G272" s="60"/>
      <c r="H272" s="61"/>
    </row>
    <row r="273" spans="1:8" s="12" customFormat="1" ht="25.5" x14ac:dyDescent="0.2">
      <c r="A273" s="4" t="s">
        <v>123</v>
      </c>
      <c r="B273" s="14" t="s">
        <v>168</v>
      </c>
      <c r="C273" s="15">
        <v>220</v>
      </c>
      <c r="D273" s="37" t="s">
        <v>2</v>
      </c>
      <c r="E273" s="16"/>
      <c r="F273" s="6" t="str">
        <f>IF(E273="","",C273*E273)</f>
        <v/>
      </c>
      <c r="G273" s="32">
        <v>5</v>
      </c>
      <c r="H273" s="6" t="str">
        <f>IF(E273="","",F273*G273)</f>
        <v/>
      </c>
    </row>
    <row r="274" spans="1:8" s="12" customFormat="1" ht="25.5" x14ac:dyDescent="0.2">
      <c r="A274" s="4" t="s">
        <v>124</v>
      </c>
      <c r="B274" s="14" t="s">
        <v>170</v>
      </c>
      <c r="C274" s="15">
        <v>110</v>
      </c>
      <c r="D274" s="37" t="s">
        <v>2</v>
      </c>
      <c r="E274" s="16"/>
      <c r="F274" s="6" t="str">
        <f>IF(E274="","",C274*E274)</f>
        <v/>
      </c>
      <c r="G274" s="32">
        <v>5</v>
      </c>
      <c r="H274" s="6" t="str">
        <f>IF(E274="","",F274*G274)</f>
        <v/>
      </c>
    </row>
    <row r="275" spans="1:8" s="35" customFormat="1" ht="15.75" x14ac:dyDescent="0.2">
      <c r="A275" s="46" t="str">
        <f>A268&amp;" - Zwischensumme"</f>
        <v>Monatspauschale innerhalb der Winterdienstsaison - Zwischensumme</v>
      </c>
      <c r="B275" s="47"/>
      <c r="C275" s="47"/>
      <c r="D275" s="47"/>
      <c r="E275" s="47"/>
      <c r="F275" s="7" t="str">
        <f>IF(SUM(F272:F274)=0,"",SUM(F272:F274))</f>
        <v/>
      </c>
      <c r="G275" s="33"/>
      <c r="H275" s="7" t="str">
        <f>IF(SUM(H272:H274)=0,"",SUM(H272:H274))</f>
        <v/>
      </c>
    </row>
    <row r="276" spans="1:8" s="12" customFormat="1" ht="30" customHeight="1" x14ac:dyDescent="0.2">
      <c r="A276" s="48" t="s">
        <v>22</v>
      </c>
      <c r="B276" s="49"/>
      <c r="C276" s="49"/>
      <c r="D276" s="49"/>
      <c r="E276" s="49"/>
      <c r="F276" s="50"/>
      <c r="G276" s="51" t="s">
        <v>31</v>
      </c>
      <c r="H276" s="52"/>
    </row>
    <row r="277" spans="1:8" s="12" customFormat="1" ht="30" customHeight="1" x14ac:dyDescent="0.2">
      <c r="A277" s="53" t="s">
        <v>39</v>
      </c>
      <c r="B277" s="54"/>
      <c r="C277" s="54"/>
      <c r="D277" s="54"/>
      <c r="E277" s="54"/>
      <c r="F277" s="54"/>
      <c r="G277" s="54"/>
      <c r="H277" s="55"/>
    </row>
    <row r="278" spans="1:8" s="12" customFormat="1" ht="51" x14ac:dyDescent="0.2">
      <c r="A278" s="17" t="s">
        <v>23</v>
      </c>
      <c r="B278" s="34" t="s">
        <v>0</v>
      </c>
      <c r="C278" s="17" t="s">
        <v>193</v>
      </c>
      <c r="D278" s="28" t="s">
        <v>1</v>
      </c>
      <c r="E278" s="17" t="s">
        <v>40</v>
      </c>
      <c r="F278" s="17" t="s">
        <v>196</v>
      </c>
      <c r="G278" s="17" t="s">
        <v>20</v>
      </c>
      <c r="H278" s="17" t="s">
        <v>197</v>
      </c>
    </row>
    <row r="279" spans="1:8" s="12" customFormat="1" ht="15.75" x14ac:dyDescent="0.2">
      <c r="A279" s="18" t="s">
        <v>3</v>
      </c>
      <c r="B279" s="18" t="s">
        <v>4</v>
      </c>
      <c r="C279" s="18" t="s">
        <v>5</v>
      </c>
      <c r="D279" s="27" t="s">
        <v>6</v>
      </c>
      <c r="E279" s="18" t="s">
        <v>7</v>
      </c>
      <c r="F279" s="18" t="s">
        <v>8</v>
      </c>
      <c r="G279" s="18" t="s">
        <v>9</v>
      </c>
      <c r="H279" s="18" t="s">
        <v>10</v>
      </c>
    </row>
    <row r="280" spans="1:8" s="12" customFormat="1" ht="15.75" customHeight="1" x14ac:dyDescent="0.2">
      <c r="A280" s="56" t="s">
        <v>12</v>
      </c>
      <c r="B280" s="57"/>
      <c r="C280" s="57"/>
      <c r="D280" s="57"/>
      <c r="E280" s="57"/>
      <c r="F280" s="57"/>
      <c r="G280" s="57"/>
      <c r="H280" s="58"/>
    </row>
    <row r="281" spans="1:8" s="12" customFormat="1" ht="15.75" x14ac:dyDescent="0.2">
      <c r="A281" s="13" t="s">
        <v>122</v>
      </c>
      <c r="B281" s="59" t="s">
        <v>27</v>
      </c>
      <c r="C281" s="60"/>
      <c r="D281" s="60"/>
      <c r="E281" s="60"/>
      <c r="F281" s="60"/>
      <c r="G281" s="60"/>
      <c r="H281" s="61"/>
    </row>
    <row r="282" spans="1:8" s="12" customFormat="1" ht="15.75" x14ac:dyDescent="0.2">
      <c r="A282" s="4" t="s">
        <v>123</v>
      </c>
      <c r="B282" s="14" t="s">
        <v>42</v>
      </c>
      <c r="C282" s="15">
        <v>220</v>
      </c>
      <c r="D282" s="37" t="s">
        <v>2</v>
      </c>
      <c r="E282" s="16"/>
      <c r="F282" s="6" t="str">
        <f>IF(E282="","",C282*E282)</f>
        <v/>
      </c>
      <c r="G282" s="39">
        <v>1</v>
      </c>
      <c r="H282" s="6" t="str">
        <f>IF(E282="","",F282*G282)</f>
        <v/>
      </c>
    </row>
    <row r="283" spans="1:8" s="12" customFormat="1" ht="25.5" x14ac:dyDescent="0.2">
      <c r="A283" s="4" t="s">
        <v>124</v>
      </c>
      <c r="B283" s="14" t="s">
        <v>140</v>
      </c>
      <c r="C283" s="15">
        <v>110</v>
      </c>
      <c r="D283" s="37" t="s">
        <v>2</v>
      </c>
      <c r="E283" s="16"/>
      <c r="F283" s="6" t="str">
        <f>IF(E283="","",C283*E283)</f>
        <v/>
      </c>
      <c r="G283" s="39">
        <v>1</v>
      </c>
      <c r="H283" s="6" t="str">
        <f>IF(E283="","",F283*G283)</f>
        <v/>
      </c>
    </row>
    <row r="284" spans="1:8" s="12" customFormat="1" ht="15.75" x14ac:dyDescent="0.2">
      <c r="A284" s="56" t="s">
        <v>19</v>
      </c>
      <c r="B284" s="57" t="s">
        <v>19</v>
      </c>
      <c r="C284" s="57"/>
      <c r="D284" s="57"/>
      <c r="E284" s="57"/>
      <c r="F284" s="57"/>
      <c r="G284" s="57"/>
      <c r="H284" s="58"/>
    </row>
    <row r="285" spans="1:8" s="12" customFormat="1" ht="15.75" x14ac:dyDescent="0.2">
      <c r="A285" s="13" t="s">
        <v>122</v>
      </c>
      <c r="B285" s="59" t="s">
        <v>27</v>
      </c>
      <c r="C285" s="60"/>
      <c r="D285" s="60"/>
      <c r="E285" s="60"/>
      <c r="F285" s="60"/>
      <c r="G285" s="60"/>
      <c r="H285" s="61"/>
    </row>
    <row r="286" spans="1:8" s="12" customFormat="1" ht="15.75" x14ac:dyDescent="0.2">
      <c r="A286" s="4" t="s">
        <v>123</v>
      </c>
      <c r="B286" s="14" t="s">
        <v>42</v>
      </c>
      <c r="C286" s="15">
        <v>220</v>
      </c>
      <c r="D286" s="37" t="s">
        <v>2</v>
      </c>
      <c r="E286" s="16"/>
      <c r="F286" s="6" t="str">
        <f>IF(E286="","",C286*E286)</f>
        <v/>
      </c>
      <c r="G286" s="39">
        <v>1</v>
      </c>
      <c r="H286" s="6" t="str">
        <f>IF(E286="","",F286*G286)</f>
        <v/>
      </c>
    </row>
    <row r="287" spans="1:8" s="12" customFormat="1" ht="25.5" x14ac:dyDescent="0.2">
      <c r="A287" s="4" t="s">
        <v>124</v>
      </c>
      <c r="B287" s="14" t="s">
        <v>140</v>
      </c>
      <c r="C287" s="15">
        <v>110</v>
      </c>
      <c r="D287" s="37" t="s">
        <v>2</v>
      </c>
      <c r="E287" s="16"/>
      <c r="F287" s="6" t="str">
        <f>IF(E287="","",C287*E287)</f>
        <v/>
      </c>
      <c r="G287" s="39">
        <v>1</v>
      </c>
      <c r="H287" s="6" t="str">
        <f>IF(E287="","",F287*G287)</f>
        <v/>
      </c>
    </row>
    <row r="288" spans="1:8" s="12" customFormat="1" ht="15.75" x14ac:dyDescent="0.2">
      <c r="A288" s="62" t="str">
        <f>A276&amp;" - Zwischensumme "</f>
        <v xml:space="preserve">Einsatzpauschalen außerhalb der Winterdienstsaison  - Zwischensumme </v>
      </c>
      <c r="B288" s="63"/>
      <c r="C288" s="63"/>
      <c r="D288" s="63"/>
      <c r="E288" s="63"/>
      <c r="F288" s="63"/>
      <c r="G288" s="64"/>
      <c r="H288" s="7" t="str">
        <f>IF(SUM(H281:H287)=0,"",SUM(H281:H287))</f>
        <v/>
      </c>
    </row>
    <row r="289" spans="1:8" s="12" customFormat="1" ht="24.95" customHeight="1" x14ac:dyDescent="0.2">
      <c r="A289" s="42" t="str">
        <f>A266&amp;" "&amp;B266&amp;" "&amp;C266&amp;" - Gesamtsumme"</f>
        <v>8.2 WE 307959 WINTERDIENST - Gesamtsumme</v>
      </c>
      <c r="B289" s="43"/>
      <c r="C289" s="43"/>
      <c r="D289" s="43"/>
      <c r="E289" s="43"/>
      <c r="F289" s="43"/>
      <c r="G289" s="44"/>
      <c r="H289" s="23" t="str">
        <f>IFERROR(H288+H275,"")</f>
        <v/>
      </c>
    </row>
    <row r="290" spans="1:8" s="12" customFormat="1" ht="24.95" customHeight="1" x14ac:dyDescent="0.2">
      <c r="A290" s="42" t="str">
        <f>A253&amp;" "&amp;B253&amp;" "&amp;C254&amp;" und "&amp;C266&amp;" "&amp;" - Gesamtsumme"</f>
        <v>8. WE 307959 GRAUFLÄCHENREINIGUNG und WINTERDIENST  - Gesamtsumme</v>
      </c>
      <c r="B290" s="43"/>
      <c r="C290" s="43"/>
      <c r="D290" s="43"/>
      <c r="E290" s="43"/>
      <c r="F290" s="43"/>
      <c r="G290" s="44"/>
      <c r="H290" s="23" t="str">
        <f>IFERROR(H263+H289,"")</f>
        <v/>
      </c>
    </row>
    <row r="291" spans="1:8" s="12" customFormat="1" ht="43.5" customHeight="1" x14ac:dyDescent="0.2">
      <c r="A291" s="45" t="s">
        <v>46</v>
      </c>
      <c r="B291" s="45"/>
      <c r="C291" s="45"/>
      <c r="D291" s="45"/>
      <c r="E291" s="45"/>
      <c r="F291" s="45"/>
      <c r="G291" s="45"/>
      <c r="H291" s="45"/>
    </row>
    <row r="292" spans="1:8" s="12" customFormat="1" ht="15.75" x14ac:dyDescent="0.2">
      <c r="A292" s="41"/>
      <c r="B292" s="41"/>
      <c r="C292" s="41"/>
      <c r="D292" s="41"/>
      <c r="E292" s="41"/>
      <c r="F292" s="41"/>
      <c r="G292" s="41"/>
      <c r="H292" s="41"/>
    </row>
    <row r="293" spans="1:8" s="3" customFormat="1" ht="39.950000000000003" customHeight="1" x14ac:dyDescent="0.25">
      <c r="A293" s="22" t="s">
        <v>125</v>
      </c>
      <c r="B293" s="22" t="s">
        <v>127</v>
      </c>
      <c r="C293" s="80" t="s">
        <v>128</v>
      </c>
      <c r="D293" s="81"/>
      <c r="E293" s="81"/>
      <c r="F293" s="81"/>
      <c r="G293" s="81"/>
      <c r="H293" s="82"/>
    </row>
    <row r="294" spans="1:8" s="3" customFormat="1" ht="30.75" customHeight="1" x14ac:dyDescent="0.25">
      <c r="A294" s="19" t="s">
        <v>126</v>
      </c>
      <c r="B294" s="20" t="str">
        <f>B293</f>
        <v>WE 308137</v>
      </c>
      <c r="C294" s="66" t="s">
        <v>24</v>
      </c>
      <c r="D294" s="67"/>
      <c r="E294" s="67"/>
      <c r="F294" s="67"/>
      <c r="G294" s="67"/>
      <c r="H294" s="83"/>
    </row>
    <row r="295" spans="1:8" s="3" customFormat="1" ht="30" customHeight="1" x14ac:dyDescent="0.25">
      <c r="A295" s="69" t="s">
        <v>15</v>
      </c>
      <c r="B295" s="70"/>
      <c r="C295" s="70"/>
      <c r="D295" s="70"/>
      <c r="E295" s="70"/>
      <c r="F295" s="70"/>
      <c r="G295" s="70"/>
      <c r="H295" s="71"/>
    </row>
    <row r="296" spans="1:8" s="12" customFormat="1" ht="38.25" x14ac:dyDescent="0.2">
      <c r="A296" s="17" t="s">
        <v>23</v>
      </c>
      <c r="B296" s="34" t="s">
        <v>0</v>
      </c>
      <c r="C296" s="17" t="s">
        <v>193</v>
      </c>
      <c r="D296" s="28" t="s">
        <v>1</v>
      </c>
      <c r="E296" s="17" t="s">
        <v>194</v>
      </c>
      <c r="F296" s="17" t="s">
        <v>41</v>
      </c>
      <c r="G296" s="17" t="s">
        <v>195</v>
      </c>
      <c r="H296" s="17" t="s">
        <v>21</v>
      </c>
    </row>
    <row r="297" spans="1:8" s="12" customFormat="1" ht="15.75" x14ac:dyDescent="0.2">
      <c r="A297" s="18" t="s">
        <v>3</v>
      </c>
      <c r="B297" s="18" t="s">
        <v>4</v>
      </c>
      <c r="C297" s="18" t="s">
        <v>5</v>
      </c>
      <c r="D297" s="27" t="s">
        <v>6</v>
      </c>
      <c r="E297" s="18" t="s">
        <v>7</v>
      </c>
      <c r="F297" s="18" t="s">
        <v>8</v>
      </c>
      <c r="G297" s="18" t="s">
        <v>9</v>
      </c>
      <c r="H297" s="18" t="s">
        <v>10</v>
      </c>
    </row>
    <row r="298" spans="1:8" s="12" customFormat="1" ht="15.75" customHeight="1" x14ac:dyDescent="0.2">
      <c r="A298" s="26" t="s">
        <v>129</v>
      </c>
      <c r="B298" s="24" t="s">
        <v>25</v>
      </c>
      <c r="C298" s="24"/>
      <c r="D298" s="24"/>
      <c r="E298" s="24"/>
      <c r="F298" s="24"/>
      <c r="G298" s="24"/>
      <c r="H298" s="25"/>
    </row>
    <row r="299" spans="1:8" s="12" customFormat="1" ht="15.75" customHeight="1" x14ac:dyDescent="0.2">
      <c r="A299" s="36" t="s">
        <v>130</v>
      </c>
      <c r="B299" s="84" t="s">
        <v>54</v>
      </c>
      <c r="C299" s="84"/>
      <c r="D299" s="84"/>
      <c r="E299" s="84"/>
      <c r="F299" s="84"/>
      <c r="G299" s="84"/>
      <c r="H299" s="84"/>
    </row>
    <row r="300" spans="1:8" s="12" customFormat="1" ht="15.75" x14ac:dyDescent="0.2">
      <c r="A300" s="4" t="s">
        <v>131</v>
      </c>
      <c r="B300" s="14" t="s">
        <v>187</v>
      </c>
      <c r="C300" s="15">
        <v>70</v>
      </c>
      <c r="D300" s="37" t="s">
        <v>2</v>
      </c>
      <c r="E300" s="16"/>
      <c r="F300" s="6" t="str">
        <f t="shared" ref="F300" si="14">IF(E300="","",C300*E300)</f>
        <v/>
      </c>
      <c r="G300" s="38">
        <v>12</v>
      </c>
      <c r="H300" s="6" t="str">
        <f t="shared" ref="H300" si="15">IF(E300="","",F300*G300)</f>
        <v/>
      </c>
    </row>
    <row r="301" spans="1:8" s="12" customFormat="1" ht="15.75" x14ac:dyDescent="0.2">
      <c r="A301" s="4" t="s">
        <v>184</v>
      </c>
      <c r="B301" s="14" t="s">
        <v>188</v>
      </c>
      <c r="C301" s="15">
        <v>25</v>
      </c>
      <c r="D301" s="37" t="s">
        <v>2</v>
      </c>
      <c r="E301" s="16"/>
      <c r="F301" s="6" t="str">
        <f t="shared" ref="F301:F303" si="16">IF(E301="","",C301*E301)</f>
        <v/>
      </c>
      <c r="G301" s="38">
        <v>12</v>
      </c>
      <c r="H301" s="6" t="str">
        <f t="shared" ref="H301:H303" si="17">IF(E301="","",F301*G301)</f>
        <v/>
      </c>
    </row>
    <row r="302" spans="1:8" s="12" customFormat="1" ht="15.75" x14ac:dyDescent="0.2">
      <c r="A302" s="4" t="s">
        <v>185</v>
      </c>
      <c r="B302" s="14" t="s">
        <v>189</v>
      </c>
      <c r="C302" s="15">
        <v>140</v>
      </c>
      <c r="D302" s="37" t="s">
        <v>2</v>
      </c>
      <c r="E302" s="16"/>
      <c r="F302" s="6" t="str">
        <f t="shared" si="16"/>
        <v/>
      </c>
      <c r="G302" s="38">
        <v>12</v>
      </c>
      <c r="H302" s="6" t="str">
        <f t="shared" si="17"/>
        <v/>
      </c>
    </row>
    <row r="303" spans="1:8" s="12" customFormat="1" ht="25.5" x14ac:dyDescent="0.2">
      <c r="A303" s="4" t="s">
        <v>186</v>
      </c>
      <c r="B303" s="14" t="s">
        <v>190</v>
      </c>
      <c r="C303" s="15">
        <v>15</v>
      </c>
      <c r="D303" s="37" t="s">
        <v>2</v>
      </c>
      <c r="E303" s="16"/>
      <c r="F303" s="6" t="str">
        <f t="shared" si="16"/>
        <v/>
      </c>
      <c r="G303" s="38">
        <v>12</v>
      </c>
      <c r="H303" s="6" t="str">
        <f t="shared" si="17"/>
        <v/>
      </c>
    </row>
    <row r="304" spans="1:8" s="35" customFormat="1" ht="15.75" x14ac:dyDescent="0.2">
      <c r="A304" s="46" t="str">
        <f>B298&amp;" - Zwischensumme "</f>
        <v xml:space="preserve">Grauflächenreinigung öffentliche Flächen - Zwischensumme </v>
      </c>
      <c r="B304" s="47"/>
      <c r="C304" s="47"/>
      <c r="D304" s="47"/>
      <c r="E304" s="47"/>
      <c r="F304" s="7" t="str">
        <f>IF(SUM(F299:F303)=0,"",SUM(F299:F303))</f>
        <v/>
      </c>
      <c r="G304" s="33"/>
      <c r="H304" s="7" t="str">
        <f>IF(SUM(H299:H303)=0,"",SUM(H299:H303))</f>
        <v/>
      </c>
    </row>
    <row r="305" spans="1:8" s="12" customFormat="1" ht="24.95" customHeight="1" x14ac:dyDescent="0.2">
      <c r="A305" s="42" t="str">
        <f>A294&amp;" "&amp;B294&amp;" "&amp;C294&amp;" - Gesamtsumme"</f>
        <v>9.1 WE 308137 GRAUFLÄCHENREINIGUNG - Gesamtsumme</v>
      </c>
      <c r="B305" s="43"/>
      <c r="C305" s="43"/>
      <c r="D305" s="43"/>
      <c r="E305" s="43"/>
      <c r="F305" s="43"/>
      <c r="G305" s="44"/>
      <c r="H305" s="23" t="str">
        <f>IFERROR(H304,"")</f>
        <v/>
      </c>
    </row>
    <row r="306" spans="1:8" s="12" customFormat="1" ht="71.25" customHeight="1" x14ac:dyDescent="0.2">
      <c r="A306" s="65" t="s">
        <v>44</v>
      </c>
      <c r="B306" s="65"/>
      <c r="C306" s="65"/>
      <c r="D306" s="65"/>
      <c r="E306" s="65"/>
      <c r="F306" s="65"/>
      <c r="G306" s="65"/>
      <c r="H306" s="65"/>
    </row>
    <row r="307" spans="1:8" s="12" customFormat="1" ht="15.75" x14ac:dyDescent="0.2">
      <c r="A307" s="41"/>
      <c r="B307" s="41"/>
      <c r="C307" s="41"/>
      <c r="D307" s="41"/>
      <c r="E307" s="41"/>
      <c r="F307" s="41"/>
      <c r="G307" s="41"/>
      <c r="H307" s="41"/>
    </row>
    <row r="308" spans="1:8" s="3" customFormat="1" ht="30.75" customHeight="1" x14ac:dyDescent="0.25">
      <c r="A308" s="19" t="s">
        <v>132</v>
      </c>
      <c r="B308" s="20" t="str">
        <f>B293</f>
        <v>WE 308137</v>
      </c>
      <c r="C308" s="66" t="s">
        <v>16</v>
      </c>
      <c r="D308" s="67"/>
      <c r="E308" s="68" t="s">
        <v>32</v>
      </c>
      <c r="F308" s="68"/>
      <c r="G308" s="68"/>
      <c r="H308" s="68"/>
    </row>
    <row r="309" spans="1:8" s="3" customFormat="1" ht="30" customHeight="1" x14ac:dyDescent="0.25">
      <c r="A309" s="69" t="s">
        <v>15</v>
      </c>
      <c r="B309" s="70"/>
      <c r="C309" s="70"/>
      <c r="D309" s="70"/>
      <c r="E309" s="70"/>
      <c r="F309" s="70"/>
      <c r="G309" s="70"/>
      <c r="H309" s="71"/>
    </row>
    <row r="310" spans="1:8" s="12" customFormat="1" ht="30" customHeight="1" x14ac:dyDescent="0.2">
      <c r="A310" s="72" t="s">
        <v>33</v>
      </c>
      <c r="B310" s="73"/>
      <c r="C310" s="73"/>
      <c r="D310" s="73"/>
      <c r="E310" s="73"/>
      <c r="F310" s="74"/>
      <c r="G310" s="75" t="s">
        <v>11</v>
      </c>
      <c r="H310" s="76"/>
    </row>
    <row r="311" spans="1:8" s="12" customFormat="1" ht="34.5" customHeight="1" x14ac:dyDescent="0.2">
      <c r="A311" s="77" t="s">
        <v>34</v>
      </c>
      <c r="B311" s="78"/>
      <c r="C311" s="78"/>
      <c r="D311" s="78"/>
      <c r="E311" s="78"/>
      <c r="F311" s="78"/>
      <c r="G311" s="78"/>
      <c r="H311" s="79"/>
    </row>
    <row r="312" spans="1:8" s="12" customFormat="1" ht="51" x14ac:dyDescent="0.2">
      <c r="A312" s="17" t="s">
        <v>23</v>
      </c>
      <c r="B312" s="34" t="s">
        <v>0</v>
      </c>
      <c r="C312" s="17" t="s">
        <v>193</v>
      </c>
      <c r="D312" s="28" t="s">
        <v>1</v>
      </c>
      <c r="E312" s="17" t="s">
        <v>35</v>
      </c>
      <c r="F312" s="17" t="s">
        <v>36</v>
      </c>
      <c r="G312" s="17" t="s">
        <v>37</v>
      </c>
      <c r="H312" s="17" t="s">
        <v>38</v>
      </c>
    </row>
    <row r="313" spans="1:8" s="12" customFormat="1" ht="15.75" x14ac:dyDescent="0.2">
      <c r="A313" s="18" t="s">
        <v>3</v>
      </c>
      <c r="B313" s="18" t="s">
        <v>4</v>
      </c>
      <c r="C313" s="18" t="s">
        <v>5</v>
      </c>
      <c r="D313" s="27" t="s">
        <v>6</v>
      </c>
      <c r="E313" s="18" t="s">
        <v>7</v>
      </c>
      <c r="F313" s="18" t="s">
        <v>8</v>
      </c>
      <c r="G313" s="18" t="s">
        <v>9</v>
      </c>
      <c r="H313" s="18" t="s">
        <v>10</v>
      </c>
    </row>
    <row r="314" spans="1:8" s="12" customFormat="1" ht="15.75" x14ac:dyDescent="0.2">
      <c r="A314" s="13" t="s">
        <v>133</v>
      </c>
      <c r="B314" s="59" t="s">
        <v>27</v>
      </c>
      <c r="C314" s="60"/>
      <c r="D314" s="60"/>
      <c r="E314" s="60"/>
      <c r="F314" s="60"/>
      <c r="G314" s="60"/>
      <c r="H314" s="61"/>
    </row>
    <row r="315" spans="1:8" s="12" customFormat="1" ht="25.5" x14ac:dyDescent="0.2">
      <c r="A315" s="4" t="s">
        <v>134</v>
      </c>
      <c r="B315" s="14" t="s">
        <v>169</v>
      </c>
      <c r="C315" s="15">
        <v>70</v>
      </c>
      <c r="D315" s="37" t="s">
        <v>2</v>
      </c>
      <c r="E315" s="16"/>
      <c r="F315" s="6" t="str">
        <f>IF(E315="","",C315*E315)</f>
        <v/>
      </c>
      <c r="G315" s="32">
        <v>5</v>
      </c>
      <c r="H315" s="6" t="str">
        <f>IF(E315="","",F315*G315)</f>
        <v/>
      </c>
    </row>
    <row r="316" spans="1:8" s="12" customFormat="1" ht="25.5" x14ac:dyDescent="0.2">
      <c r="A316" s="4" t="s">
        <v>135</v>
      </c>
      <c r="B316" s="14" t="s">
        <v>168</v>
      </c>
      <c r="C316" s="15">
        <v>25</v>
      </c>
      <c r="D316" s="37" t="s">
        <v>2</v>
      </c>
      <c r="E316" s="16"/>
      <c r="F316" s="6" t="str">
        <f>IF(E316="","",C316*E316)</f>
        <v/>
      </c>
      <c r="G316" s="32">
        <v>5</v>
      </c>
      <c r="H316" s="6" t="str">
        <f>IF(E316="","",F316*G316)</f>
        <v/>
      </c>
    </row>
    <row r="317" spans="1:8" s="12" customFormat="1" ht="25.5" x14ac:dyDescent="0.2">
      <c r="A317" s="4" t="s">
        <v>136</v>
      </c>
      <c r="B317" s="14" t="s">
        <v>167</v>
      </c>
      <c r="C317" s="15">
        <v>140</v>
      </c>
      <c r="D317" s="37" t="s">
        <v>2</v>
      </c>
      <c r="E317" s="16"/>
      <c r="F317" s="6" t="str">
        <f>IF(E317="","",C317*E317)</f>
        <v/>
      </c>
      <c r="G317" s="32">
        <v>5</v>
      </c>
      <c r="H317" s="6" t="str">
        <f>IF(E317="","",F317*G317)</f>
        <v/>
      </c>
    </row>
    <row r="318" spans="1:8" s="12" customFormat="1" ht="25.5" x14ac:dyDescent="0.2">
      <c r="A318" s="4" t="s">
        <v>137</v>
      </c>
      <c r="B318" s="14" t="s">
        <v>170</v>
      </c>
      <c r="C318" s="15">
        <v>15</v>
      </c>
      <c r="D318" s="37" t="s">
        <v>2</v>
      </c>
      <c r="E318" s="16"/>
      <c r="F318" s="6" t="str">
        <f>IF(E318="","",C318*E318)</f>
        <v/>
      </c>
      <c r="G318" s="32">
        <v>5</v>
      </c>
      <c r="H318" s="6" t="str">
        <f>IF(E318="","",F318*G318)</f>
        <v/>
      </c>
    </row>
    <row r="319" spans="1:8" s="35" customFormat="1" ht="15.75" x14ac:dyDescent="0.2">
      <c r="A319" s="46" t="str">
        <f>A310&amp;" - Zwischensumme"</f>
        <v>Monatspauschale innerhalb der Winterdienstsaison - Zwischensumme</v>
      </c>
      <c r="B319" s="47"/>
      <c r="C319" s="47"/>
      <c r="D319" s="47"/>
      <c r="E319" s="47"/>
      <c r="F319" s="7" t="str">
        <f>IF(SUM(F314:F318)=0,"",SUM(F314:F318))</f>
        <v/>
      </c>
      <c r="G319" s="33"/>
      <c r="H319" s="7" t="str">
        <f>IF(SUM(H314:H318)=0,"",SUM(H314:H318))</f>
        <v/>
      </c>
    </row>
    <row r="320" spans="1:8" s="12" customFormat="1" ht="30" customHeight="1" x14ac:dyDescent="0.2">
      <c r="A320" s="48" t="s">
        <v>22</v>
      </c>
      <c r="B320" s="49"/>
      <c r="C320" s="49"/>
      <c r="D320" s="49"/>
      <c r="E320" s="49"/>
      <c r="F320" s="50"/>
      <c r="G320" s="51" t="s">
        <v>31</v>
      </c>
      <c r="H320" s="52"/>
    </row>
    <row r="321" spans="1:8" s="12" customFormat="1" ht="30" customHeight="1" x14ac:dyDescent="0.2">
      <c r="A321" s="53" t="s">
        <v>39</v>
      </c>
      <c r="B321" s="54"/>
      <c r="C321" s="54"/>
      <c r="D321" s="54"/>
      <c r="E321" s="54"/>
      <c r="F321" s="54"/>
      <c r="G321" s="54"/>
      <c r="H321" s="55"/>
    </row>
    <row r="322" spans="1:8" s="12" customFormat="1" ht="51" x14ac:dyDescent="0.2">
      <c r="A322" s="17" t="s">
        <v>23</v>
      </c>
      <c r="B322" s="34" t="s">
        <v>0</v>
      </c>
      <c r="C322" s="17" t="s">
        <v>193</v>
      </c>
      <c r="D322" s="28" t="s">
        <v>1</v>
      </c>
      <c r="E322" s="17" t="s">
        <v>40</v>
      </c>
      <c r="F322" s="17" t="s">
        <v>196</v>
      </c>
      <c r="G322" s="17" t="s">
        <v>20</v>
      </c>
      <c r="H322" s="17" t="s">
        <v>197</v>
      </c>
    </row>
    <row r="323" spans="1:8" s="12" customFormat="1" ht="15.75" x14ac:dyDescent="0.2">
      <c r="A323" s="18" t="s">
        <v>3</v>
      </c>
      <c r="B323" s="18" t="s">
        <v>4</v>
      </c>
      <c r="C323" s="18" t="s">
        <v>5</v>
      </c>
      <c r="D323" s="27" t="s">
        <v>6</v>
      </c>
      <c r="E323" s="18" t="s">
        <v>7</v>
      </c>
      <c r="F323" s="18" t="s">
        <v>8</v>
      </c>
      <c r="G323" s="18" t="s">
        <v>9</v>
      </c>
      <c r="H323" s="18" t="s">
        <v>10</v>
      </c>
    </row>
    <row r="324" spans="1:8" s="12" customFormat="1" ht="15.75" customHeight="1" x14ac:dyDescent="0.2">
      <c r="A324" s="56" t="s">
        <v>12</v>
      </c>
      <c r="B324" s="57"/>
      <c r="C324" s="57"/>
      <c r="D324" s="57"/>
      <c r="E324" s="57"/>
      <c r="F324" s="57"/>
      <c r="G324" s="57"/>
      <c r="H324" s="58"/>
    </row>
    <row r="325" spans="1:8" s="12" customFormat="1" ht="15.75" x14ac:dyDescent="0.2">
      <c r="A325" s="13" t="s">
        <v>108</v>
      </c>
      <c r="B325" s="59" t="s">
        <v>27</v>
      </c>
      <c r="C325" s="60"/>
      <c r="D325" s="60"/>
      <c r="E325" s="60"/>
      <c r="F325" s="60"/>
      <c r="G325" s="60"/>
      <c r="H325" s="61"/>
    </row>
    <row r="326" spans="1:8" s="12" customFormat="1" ht="15.75" x14ac:dyDescent="0.2">
      <c r="A326" s="4" t="s">
        <v>134</v>
      </c>
      <c r="B326" s="14" t="s">
        <v>141</v>
      </c>
      <c r="C326" s="15">
        <v>70</v>
      </c>
      <c r="D326" s="37" t="s">
        <v>2</v>
      </c>
      <c r="E326" s="16"/>
      <c r="F326" s="6" t="str">
        <f>IF(E326="","",C326*E326)</f>
        <v/>
      </c>
      <c r="G326" s="39">
        <v>1</v>
      </c>
      <c r="H326" s="6" t="str">
        <f>IF(E326="","",F326*G326)</f>
        <v/>
      </c>
    </row>
    <row r="327" spans="1:8" s="12" customFormat="1" ht="15.75" x14ac:dyDescent="0.2">
      <c r="A327" s="4" t="s">
        <v>135</v>
      </c>
      <c r="B327" s="14" t="s">
        <v>42</v>
      </c>
      <c r="C327" s="15">
        <v>25</v>
      </c>
      <c r="D327" s="37" t="s">
        <v>2</v>
      </c>
      <c r="E327" s="16"/>
      <c r="F327" s="6" t="str">
        <f>IF(E327="","",C327*E327)</f>
        <v/>
      </c>
      <c r="G327" s="39">
        <v>1</v>
      </c>
      <c r="H327" s="6" t="str">
        <f>IF(E327="","",F327*G327)</f>
        <v/>
      </c>
    </row>
    <row r="328" spans="1:8" s="12" customFormat="1" ht="15.75" x14ac:dyDescent="0.2">
      <c r="A328" s="4" t="s">
        <v>136</v>
      </c>
      <c r="B328" s="14" t="s">
        <v>171</v>
      </c>
      <c r="C328" s="15">
        <v>140</v>
      </c>
      <c r="D328" s="37" t="s">
        <v>2</v>
      </c>
      <c r="E328" s="16"/>
      <c r="F328" s="6" t="str">
        <f>IF(E328="","",C328*E328)</f>
        <v/>
      </c>
      <c r="G328" s="39">
        <v>1</v>
      </c>
      <c r="H328" s="6" t="str">
        <f>IF(E328="","",F328*G328)</f>
        <v/>
      </c>
    </row>
    <row r="329" spans="1:8" s="12" customFormat="1" ht="25.5" x14ac:dyDescent="0.2">
      <c r="A329" s="4" t="s">
        <v>137</v>
      </c>
      <c r="B329" s="14" t="s">
        <v>140</v>
      </c>
      <c r="C329" s="15">
        <v>15</v>
      </c>
      <c r="D329" s="37" t="s">
        <v>2</v>
      </c>
      <c r="E329" s="16"/>
      <c r="F329" s="6" t="str">
        <f>IF(E329="","",C329*E329)</f>
        <v/>
      </c>
      <c r="G329" s="39">
        <v>1</v>
      </c>
      <c r="H329" s="6" t="str">
        <f>IF(E329="","",F329*G329)</f>
        <v/>
      </c>
    </row>
    <row r="330" spans="1:8" s="12" customFormat="1" ht="15.75" x14ac:dyDescent="0.2">
      <c r="A330" s="56" t="s">
        <v>19</v>
      </c>
      <c r="B330" s="57" t="s">
        <v>19</v>
      </c>
      <c r="C330" s="57"/>
      <c r="D330" s="57"/>
      <c r="E330" s="57"/>
      <c r="F330" s="57"/>
      <c r="G330" s="57"/>
      <c r="H330" s="58"/>
    </row>
    <row r="331" spans="1:8" s="12" customFormat="1" ht="15.75" x14ac:dyDescent="0.2">
      <c r="A331" s="13" t="s">
        <v>133</v>
      </c>
      <c r="B331" s="59" t="s">
        <v>27</v>
      </c>
      <c r="C331" s="60"/>
      <c r="D331" s="60"/>
      <c r="E331" s="60"/>
      <c r="F331" s="60"/>
      <c r="G331" s="60"/>
      <c r="H331" s="61"/>
    </row>
    <row r="332" spans="1:8" s="12" customFormat="1" ht="15.75" x14ac:dyDescent="0.2">
      <c r="A332" s="4" t="s">
        <v>134</v>
      </c>
      <c r="B332" s="14" t="s">
        <v>141</v>
      </c>
      <c r="C332" s="15">
        <v>70</v>
      </c>
      <c r="D332" s="37" t="s">
        <v>2</v>
      </c>
      <c r="E332" s="16"/>
      <c r="F332" s="6" t="str">
        <f>IF(E332="","",C332*E332)</f>
        <v/>
      </c>
      <c r="G332" s="39">
        <v>1</v>
      </c>
      <c r="H332" s="6" t="str">
        <f>IF(E332="","",F332*G332)</f>
        <v/>
      </c>
    </row>
    <row r="333" spans="1:8" s="12" customFormat="1" ht="15.75" x14ac:dyDescent="0.2">
      <c r="A333" s="4" t="s">
        <v>135</v>
      </c>
      <c r="B333" s="14" t="s">
        <v>42</v>
      </c>
      <c r="C333" s="15">
        <v>25</v>
      </c>
      <c r="D333" s="37" t="s">
        <v>2</v>
      </c>
      <c r="E333" s="16"/>
      <c r="F333" s="6" t="str">
        <f>IF(E333="","",C333*E333)</f>
        <v/>
      </c>
      <c r="G333" s="39">
        <v>1</v>
      </c>
      <c r="H333" s="6" t="str">
        <f>IF(E333="","",F333*G333)</f>
        <v/>
      </c>
    </row>
    <row r="334" spans="1:8" s="12" customFormat="1" ht="15.75" x14ac:dyDescent="0.2">
      <c r="A334" s="4" t="s">
        <v>136</v>
      </c>
      <c r="B334" s="14" t="s">
        <v>171</v>
      </c>
      <c r="C334" s="15">
        <v>140</v>
      </c>
      <c r="D334" s="37" t="s">
        <v>2</v>
      </c>
      <c r="E334" s="16"/>
      <c r="F334" s="6" t="str">
        <f>IF(E334="","",C334*E334)</f>
        <v/>
      </c>
      <c r="G334" s="39">
        <v>1</v>
      </c>
      <c r="H334" s="6" t="str">
        <f>IF(E334="","",F334*G334)</f>
        <v/>
      </c>
    </row>
    <row r="335" spans="1:8" s="12" customFormat="1" ht="25.5" x14ac:dyDescent="0.2">
      <c r="A335" s="4" t="s">
        <v>137</v>
      </c>
      <c r="B335" s="14" t="s">
        <v>140</v>
      </c>
      <c r="C335" s="15">
        <v>15</v>
      </c>
      <c r="D335" s="37" t="s">
        <v>2</v>
      </c>
      <c r="E335" s="16"/>
      <c r="F335" s="6" t="str">
        <f>IF(E335="","",C335*E335)</f>
        <v/>
      </c>
      <c r="G335" s="39">
        <v>1</v>
      </c>
      <c r="H335" s="6" t="str">
        <f>IF(E335="","",F335*G335)</f>
        <v/>
      </c>
    </row>
    <row r="336" spans="1:8" s="12" customFormat="1" ht="15.75" x14ac:dyDescent="0.2">
      <c r="A336" s="62" t="str">
        <f>A320&amp;" - Zwischensumme "</f>
        <v xml:space="preserve">Einsatzpauschalen außerhalb der Winterdienstsaison  - Zwischensumme </v>
      </c>
      <c r="B336" s="63"/>
      <c r="C336" s="63"/>
      <c r="D336" s="63"/>
      <c r="E336" s="63"/>
      <c r="F336" s="63"/>
      <c r="G336" s="64"/>
      <c r="H336" s="7" t="str">
        <f>IF(SUM(H325:H335)=0,"",SUM(H325:H335))</f>
        <v/>
      </c>
    </row>
    <row r="337" spans="1:8" s="12" customFormat="1" ht="24.95" customHeight="1" x14ac:dyDescent="0.2">
      <c r="A337" s="42" t="str">
        <f>A308&amp;" "&amp;B308&amp;" "&amp;C308&amp;" - Gesamtsumme"</f>
        <v>9.2 WE 308137 WINTERDIENST - Gesamtsumme</v>
      </c>
      <c r="B337" s="43"/>
      <c r="C337" s="43"/>
      <c r="D337" s="43"/>
      <c r="E337" s="43"/>
      <c r="F337" s="43"/>
      <c r="G337" s="44"/>
      <c r="H337" s="23" t="str">
        <f>IFERROR(H336+H319,"")</f>
        <v/>
      </c>
    </row>
    <row r="338" spans="1:8" s="12" customFormat="1" ht="24.95" customHeight="1" x14ac:dyDescent="0.2">
      <c r="A338" s="42" t="str">
        <f>A293&amp;" "&amp;B293&amp;" "&amp;C294&amp;" und "&amp;C308&amp;" "&amp;" - Gesamtsumme"</f>
        <v>9. WE 308137 GRAUFLÄCHENREINIGUNG und WINTERDIENST  - Gesamtsumme</v>
      </c>
      <c r="B338" s="43"/>
      <c r="C338" s="43"/>
      <c r="D338" s="43"/>
      <c r="E338" s="43"/>
      <c r="F338" s="43"/>
      <c r="G338" s="44"/>
      <c r="H338" s="23" t="str">
        <f>IFERROR(H305+H337,"")</f>
        <v/>
      </c>
    </row>
    <row r="339" spans="1:8" s="12" customFormat="1" ht="43.5" customHeight="1" x14ac:dyDescent="0.2">
      <c r="A339" s="45" t="s">
        <v>46</v>
      </c>
      <c r="B339" s="45"/>
      <c r="C339" s="45"/>
      <c r="D339" s="45"/>
      <c r="E339" s="45"/>
      <c r="F339" s="45"/>
      <c r="G339" s="45"/>
      <c r="H339" s="45"/>
    </row>
    <row r="340" spans="1:8" s="12" customFormat="1" ht="15.75" x14ac:dyDescent="0.2">
      <c r="A340" s="41"/>
      <c r="B340" s="41"/>
      <c r="C340" s="41"/>
      <c r="D340" s="41"/>
      <c r="E340" s="41"/>
      <c r="F340" s="41"/>
      <c r="G340" s="41"/>
      <c r="H340" s="41"/>
    </row>
    <row r="341" spans="1:8" s="3" customFormat="1" ht="39.950000000000003" customHeight="1" x14ac:dyDescent="0.25">
      <c r="A341" s="22" t="s">
        <v>144</v>
      </c>
      <c r="B341" s="22" t="s">
        <v>146</v>
      </c>
      <c r="C341" s="80" t="s">
        <v>147</v>
      </c>
      <c r="D341" s="81"/>
      <c r="E341" s="81"/>
      <c r="F341" s="81"/>
      <c r="G341" s="81"/>
      <c r="H341" s="82"/>
    </row>
    <row r="342" spans="1:8" s="3" customFormat="1" ht="30.75" customHeight="1" x14ac:dyDescent="0.25">
      <c r="A342" s="19" t="s">
        <v>145</v>
      </c>
      <c r="B342" s="20" t="str">
        <f>B341</f>
        <v>WE 322835</v>
      </c>
      <c r="C342" s="66" t="s">
        <v>16</v>
      </c>
      <c r="D342" s="67"/>
      <c r="E342" s="68" t="s">
        <v>32</v>
      </c>
      <c r="F342" s="68"/>
      <c r="G342" s="68"/>
      <c r="H342" s="68"/>
    </row>
    <row r="343" spans="1:8" s="3" customFormat="1" ht="30" customHeight="1" x14ac:dyDescent="0.25">
      <c r="A343" s="69" t="s">
        <v>15</v>
      </c>
      <c r="B343" s="70"/>
      <c r="C343" s="70"/>
      <c r="D343" s="70"/>
      <c r="E343" s="70"/>
      <c r="F343" s="70"/>
      <c r="G343" s="70"/>
      <c r="H343" s="71"/>
    </row>
    <row r="344" spans="1:8" s="12" customFormat="1" ht="30" customHeight="1" x14ac:dyDescent="0.2">
      <c r="A344" s="72" t="s">
        <v>33</v>
      </c>
      <c r="B344" s="73"/>
      <c r="C344" s="73"/>
      <c r="D344" s="73"/>
      <c r="E344" s="73"/>
      <c r="F344" s="74"/>
      <c r="G344" s="75" t="s">
        <v>11</v>
      </c>
      <c r="H344" s="76"/>
    </row>
    <row r="345" spans="1:8" s="12" customFormat="1" ht="34.5" customHeight="1" x14ac:dyDescent="0.2">
      <c r="A345" s="77" t="s">
        <v>34</v>
      </c>
      <c r="B345" s="78"/>
      <c r="C345" s="78"/>
      <c r="D345" s="78"/>
      <c r="E345" s="78"/>
      <c r="F345" s="78"/>
      <c r="G345" s="78"/>
      <c r="H345" s="79"/>
    </row>
    <row r="346" spans="1:8" s="12" customFormat="1" ht="51" x14ac:dyDescent="0.2">
      <c r="A346" s="17" t="s">
        <v>23</v>
      </c>
      <c r="B346" s="34" t="s">
        <v>0</v>
      </c>
      <c r="C346" s="17" t="s">
        <v>193</v>
      </c>
      <c r="D346" s="28" t="s">
        <v>1</v>
      </c>
      <c r="E346" s="17" t="s">
        <v>35</v>
      </c>
      <c r="F346" s="17" t="s">
        <v>36</v>
      </c>
      <c r="G346" s="17" t="s">
        <v>37</v>
      </c>
      <c r="H346" s="17" t="s">
        <v>38</v>
      </c>
    </row>
    <row r="347" spans="1:8" s="12" customFormat="1" ht="15.75" x14ac:dyDescent="0.2">
      <c r="A347" s="18" t="s">
        <v>3</v>
      </c>
      <c r="B347" s="18" t="s">
        <v>4</v>
      </c>
      <c r="C347" s="18" t="s">
        <v>5</v>
      </c>
      <c r="D347" s="27" t="s">
        <v>6</v>
      </c>
      <c r="E347" s="18" t="s">
        <v>7</v>
      </c>
      <c r="F347" s="18" t="s">
        <v>8</v>
      </c>
      <c r="G347" s="18" t="s">
        <v>9</v>
      </c>
      <c r="H347" s="18" t="s">
        <v>10</v>
      </c>
    </row>
    <row r="348" spans="1:8" s="12" customFormat="1" ht="15.75" x14ac:dyDescent="0.2">
      <c r="A348" s="13" t="s">
        <v>148</v>
      </c>
      <c r="B348" s="59" t="s">
        <v>27</v>
      </c>
      <c r="C348" s="60"/>
      <c r="D348" s="60"/>
      <c r="E348" s="60"/>
      <c r="F348" s="60"/>
      <c r="G348" s="60"/>
      <c r="H348" s="61"/>
    </row>
    <row r="349" spans="1:8" s="12" customFormat="1" ht="25.5" x14ac:dyDescent="0.2">
      <c r="A349" s="4" t="s">
        <v>149</v>
      </c>
      <c r="B349" s="14" t="s">
        <v>182</v>
      </c>
      <c r="C349" s="15">
        <v>20</v>
      </c>
      <c r="D349" s="37" t="s">
        <v>2</v>
      </c>
      <c r="E349" s="16"/>
      <c r="F349" s="6" t="str">
        <f>IF(E349="","",C349*E349)</f>
        <v/>
      </c>
      <c r="G349" s="32">
        <v>5</v>
      </c>
      <c r="H349" s="6" t="str">
        <f>IF(E349="","",F349*G349)</f>
        <v/>
      </c>
    </row>
    <row r="350" spans="1:8" s="35" customFormat="1" ht="15.75" x14ac:dyDescent="0.2">
      <c r="A350" s="46" t="str">
        <f>A344&amp;" - Zwischensumme"</f>
        <v>Monatspauschale innerhalb der Winterdienstsaison - Zwischensumme</v>
      </c>
      <c r="B350" s="47"/>
      <c r="C350" s="47"/>
      <c r="D350" s="47"/>
      <c r="E350" s="47"/>
      <c r="F350" s="7" t="str">
        <f>IF(SUM(F348:F349)=0,"",SUM(F348:F349))</f>
        <v/>
      </c>
      <c r="G350" s="33"/>
      <c r="H350" s="7" t="str">
        <f>IF(SUM(H348:H349)=0,"",SUM(H348:H349))</f>
        <v/>
      </c>
    </row>
    <row r="351" spans="1:8" s="12" customFormat="1" ht="30" customHeight="1" x14ac:dyDescent="0.2">
      <c r="A351" s="48" t="s">
        <v>22</v>
      </c>
      <c r="B351" s="49"/>
      <c r="C351" s="49"/>
      <c r="D351" s="49"/>
      <c r="E351" s="49"/>
      <c r="F351" s="50"/>
      <c r="G351" s="51" t="s">
        <v>31</v>
      </c>
      <c r="H351" s="52"/>
    </row>
    <row r="352" spans="1:8" s="12" customFormat="1" ht="30" customHeight="1" x14ac:dyDescent="0.2">
      <c r="A352" s="53" t="s">
        <v>39</v>
      </c>
      <c r="B352" s="54"/>
      <c r="C352" s="54"/>
      <c r="D352" s="54"/>
      <c r="E352" s="54"/>
      <c r="F352" s="54"/>
      <c r="G352" s="54"/>
      <c r="H352" s="55"/>
    </row>
    <row r="353" spans="1:8" s="12" customFormat="1" ht="51" x14ac:dyDescent="0.2">
      <c r="A353" s="17" t="s">
        <v>23</v>
      </c>
      <c r="B353" s="34" t="s">
        <v>0</v>
      </c>
      <c r="C353" s="17" t="s">
        <v>193</v>
      </c>
      <c r="D353" s="28" t="s">
        <v>1</v>
      </c>
      <c r="E353" s="17" t="s">
        <v>40</v>
      </c>
      <c r="F353" s="17" t="s">
        <v>196</v>
      </c>
      <c r="G353" s="17" t="s">
        <v>20</v>
      </c>
      <c r="H353" s="17" t="s">
        <v>197</v>
      </c>
    </row>
    <row r="354" spans="1:8" s="12" customFormat="1" ht="15.75" x14ac:dyDescent="0.2">
      <c r="A354" s="18" t="s">
        <v>3</v>
      </c>
      <c r="B354" s="18" t="s">
        <v>4</v>
      </c>
      <c r="C354" s="18" t="s">
        <v>5</v>
      </c>
      <c r="D354" s="27" t="s">
        <v>6</v>
      </c>
      <c r="E354" s="18" t="s">
        <v>7</v>
      </c>
      <c r="F354" s="18" t="s">
        <v>8</v>
      </c>
      <c r="G354" s="18" t="s">
        <v>9</v>
      </c>
      <c r="H354" s="18" t="s">
        <v>10</v>
      </c>
    </row>
    <row r="355" spans="1:8" s="12" customFormat="1" ht="15.75" customHeight="1" x14ac:dyDescent="0.2">
      <c r="A355" s="56" t="s">
        <v>12</v>
      </c>
      <c r="B355" s="57"/>
      <c r="C355" s="57"/>
      <c r="D355" s="57"/>
      <c r="E355" s="57"/>
      <c r="F355" s="57"/>
      <c r="G355" s="57"/>
      <c r="H355" s="58"/>
    </row>
    <row r="356" spans="1:8" s="12" customFormat="1" ht="15.75" x14ac:dyDescent="0.2">
      <c r="A356" s="13" t="s">
        <v>148</v>
      </c>
      <c r="B356" s="59" t="s">
        <v>27</v>
      </c>
      <c r="C356" s="60"/>
      <c r="D356" s="60"/>
      <c r="E356" s="60"/>
      <c r="F356" s="60"/>
      <c r="G356" s="60"/>
      <c r="H356" s="61"/>
    </row>
    <row r="357" spans="1:8" s="12" customFormat="1" ht="15.75" x14ac:dyDescent="0.2">
      <c r="A357" s="4" t="s">
        <v>149</v>
      </c>
      <c r="B357" s="14" t="s">
        <v>183</v>
      </c>
      <c r="C357" s="15">
        <v>20</v>
      </c>
      <c r="D357" s="37" t="s">
        <v>2</v>
      </c>
      <c r="E357" s="16"/>
      <c r="F357" s="6" t="str">
        <f>IF(E357="","",C357*E357)</f>
        <v/>
      </c>
      <c r="G357" s="39">
        <v>1</v>
      </c>
      <c r="H357" s="6" t="str">
        <f>IF(E357="","",F357*G357)</f>
        <v/>
      </c>
    </row>
    <row r="358" spans="1:8" s="12" customFormat="1" ht="15.75" x14ac:dyDescent="0.2">
      <c r="A358" s="56" t="s">
        <v>19</v>
      </c>
      <c r="B358" s="57" t="s">
        <v>19</v>
      </c>
      <c r="C358" s="57"/>
      <c r="D358" s="57"/>
      <c r="E358" s="57"/>
      <c r="F358" s="57"/>
      <c r="G358" s="57"/>
      <c r="H358" s="58"/>
    </row>
    <row r="359" spans="1:8" s="12" customFormat="1" ht="15.75" x14ac:dyDescent="0.2">
      <c r="A359" s="13" t="s">
        <v>148</v>
      </c>
      <c r="B359" s="59" t="s">
        <v>27</v>
      </c>
      <c r="C359" s="60"/>
      <c r="D359" s="60"/>
      <c r="E359" s="60"/>
      <c r="F359" s="60"/>
      <c r="G359" s="60"/>
      <c r="H359" s="61"/>
    </row>
    <row r="360" spans="1:8" s="12" customFormat="1" ht="15.75" x14ac:dyDescent="0.2">
      <c r="A360" s="4" t="s">
        <v>149</v>
      </c>
      <c r="B360" s="14" t="s">
        <v>183</v>
      </c>
      <c r="C360" s="15">
        <v>20</v>
      </c>
      <c r="D360" s="37" t="s">
        <v>2</v>
      </c>
      <c r="E360" s="16"/>
      <c r="F360" s="6" t="str">
        <f>IF(E360="","",C360*E360)</f>
        <v/>
      </c>
      <c r="G360" s="39">
        <v>1</v>
      </c>
      <c r="H360" s="6" t="str">
        <f>IF(E360="","",F360*G360)</f>
        <v/>
      </c>
    </row>
    <row r="361" spans="1:8" s="12" customFormat="1" ht="15.75" x14ac:dyDescent="0.2">
      <c r="A361" s="62" t="str">
        <f>A351&amp;" - Zwischensumme "</f>
        <v xml:space="preserve">Einsatzpauschalen außerhalb der Winterdienstsaison  - Zwischensumme </v>
      </c>
      <c r="B361" s="63"/>
      <c r="C361" s="63"/>
      <c r="D361" s="63"/>
      <c r="E361" s="63"/>
      <c r="F361" s="63"/>
      <c r="G361" s="64"/>
      <c r="H361" s="7" t="str">
        <f>IF(SUM(H356:H360)=0,"",SUM(H356:H360))</f>
        <v/>
      </c>
    </row>
    <row r="362" spans="1:8" s="12" customFormat="1" ht="24.95" customHeight="1" x14ac:dyDescent="0.2">
      <c r="A362" s="42" t="str">
        <f>A341&amp;" "&amp;B342&amp;" "&amp;C342&amp;" - Gesamtsumme"</f>
        <v>10. WE 322835 WINTERDIENST - Gesamtsumme</v>
      </c>
      <c r="B362" s="43"/>
      <c r="C362" s="43"/>
      <c r="D362" s="43"/>
      <c r="E362" s="43"/>
      <c r="F362" s="43"/>
      <c r="G362" s="44"/>
      <c r="H362" s="23" t="str">
        <f>IFERROR(H361+H350,"")</f>
        <v/>
      </c>
    </row>
    <row r="363" spans="1:8" s="12" customFormat="1" ht="43.5" customHeight="1" x14ac:dyDescent="0.2">
      <c r="A363" s="45" t="s">
        <v>46</v>
      </c>
      <c r="B363" s="45"/>
      <c r="C363" s="45"/>
      <c r="D363" s="45"/>
      <c r="E363" s="45"/>
      <c r="F363" s="45"/>
      <c r="G363" s="45"/>
      <c r="H363" s="45"/>
    </row>
    <row r="364" spans="1:8" s="12" customFormat="1" ht="15.75" x14ac:dyDescent="0.2">
      <c r="A364" s="41"/>
      <c r="B364" s="41"/>
      <c r="C364" s="41"/>
      <c r="D364" s="41"/>
      <c r="E364" s="41"/>
      <c r="F364" s="41"/>
      <c r="G364" s="41"/>
      <c r="H364" s="41"/>
    </row>
    <row r="365" spans="1:8" s="3" customFormat="1" ht="39.950000000000003" customHeight="1" x14ac:dyDescent="0.25">
      <c r="A365" s="22" t="s">
        <v>150</v>
      </c>
      <c r="B365" s="22" t="s">
        <v>154</v>
      </c>
      <c r="C365" s="80" t="s">
        <v>155</v>
      </c>
      <c r="D365" s="81"/>
      <c r="E365" s="81"/>
      <c r="F365" s="81"/>
      <c r="G365" s="81"/>
      <c r="H365" s="82"/>
    </row>
    <row r="366" spans="1:8" s="3" customFormat="1" ht="30.75" customHeight="1" x14ac:dyDescent="0.25">
      <c r="A366" s="19" t="s">
        <v>151</v>
      </c>
      <c r="B366" s="20" t="str">
        <f>B365</f>
        <v>WE 324072</v>
      </c>
      <c r="C366" s="66" t="s">
        <v>16</v>
      </c>
      <c r="D366" s="67"/>
      <c r="E366" s="68" t="s">
        <v>32</v>
      </c>
      <c r="F366" s="68"/>
      <c r="G366" s="68"/>
      <c r="H366" s="68"/>
    </row>
    <row r="367" spans="1:8" s="3" customFormat="1" ht="30" customHeight="1" x14ac:dyDescent="0.25">
      <c r="A367" s="69" t="s">
        <v>15</v>
      </c>
      <c r="B367" s="70"/>
      <c r="C367" s="70"/>
      <c r="D367" s="70"/>
      <c r="E367" s="70"/>
      <c r="F367" s="70"/>
      <c r="G367" s="70"/>
      <c r="H367" s="71"/>
    </row>
    <row r="368" spans="1:8" s="12" customFormat="1" ht="30" customHeight="1" x14ac:dyDescent="0.2">
      <c r="A368" s="72" t="s">
        <v>33</v>
      </c>
      <c r="B368" s="73"/>
      <c r="C368" s="73"/>
      <c r="D368" s="73"/>
      <c r="E368" s="73"/>
      <c r="F368" s="74"/>
      <c r="G368" s="75" t="s">
        <v>11</v>
      </c>
      <c r="H368" s="76"/>
    </row>
    <row r="369" spans="1:8" s="12" customFormat="1" ht="34.5" customHeight="1" x14ac:dyDescent="0.2">
      <c r="A369" s="77" t="s">
        <v>34</v>
      </c>
      <c r="B369" s="78"/>
      <c r="C369" s="78"/>
      <c r="D369" s="78"/>
      <c r="E369" s="78"/>
      <c r="F369" s="78"/>
      <c r="G369" s="78"/>
      <c r="H369" s="79"/>
    </row>
    <row r="370" spans="1:8" s="12" customFormat="1" ht="51" x14ac:dyDescent="0.2">
      <c r="A370" s="17" t="s">
        <v>23</v>
      </c>
      <c r="B370" s="34" t="s">
        <v>0</v>
      </c>
      <c r="C370" s="17" t="s">
        <v>193</v>
      </c>
      <c r="D370" s="28" t="s">
        <v>1</v>
      </c>
      <c r="E370" s="17" t="s">
        <v>35</v>
      </c>
      <c r="F370" s="17" t="s">
        <v>36</v>
      </c>
      <c r="G370" s="17" t="s">
        <v>37</v>
      </c>
      <c r="H370" s="17" t="s">
        <v>38</v>
      </c>
    </row>
    <row r="371" spans="1:8" s="12" customFormat="1" ht="15.75" x14ac:dyDescent="0.2">
      <c r="A371" s="18" t="s">
        <v>3</v>
      </c>
      <c r="B371" s="18" t="s">
        <v>4</v>
      </c>
      <c r="C371" s="18" t="s">
        <v>5</v>
      </c>
      <c r="D371" s="27" t="s">
        <v>6</v>
      </c>
      <c r="E371" s="18" t="s">
        <v>7</v>
      </c>
      <c r="F371" s="18" t="s">
        <v>8</v>
      </c>
      <c r="G371" s="18" t="s">
        <v>9</v>
      </c>
      <c r="H371" s="18" t="s">
        <v>10</v>
      </c>
    </row>
    <row r="372" spans="1:8" s="12" customFormat="1" ht="15.75" x14ac:dyDescent="0.2">
      <c r="A372" s="13" t="s">
        <v>152</v>
      </c>
      <c r="B372" s="59" t="s">
        <v>27</v>
      </c>
      <c r="C372" s="60"/>
      <c r="D372" s="60"/>
      <c r="E372" s="60"/>
      <c r="F372" s="60"/>
      <c r="G372" s="60"/>
      <c r="H372" s="61"/>
    </row>
    <row r="373" spans="1:8" s="12" customFormat="1" ht="25.5" x14ac:dyDescent="0.2">
      <c r="A373" s="4" t="s">
        <v>153</v>
      </c>
      <c r="B373" s="14" t="s">
        <v>182</v>
      </c>
      <c r="C373" s="15">
        <v>30</v>
      </c>
      <c r="D373" s="37" t="s">
        <v>2</v>
      </c>
      <c r="E373" s="16"/>
      <c r="F373" s="6" t="str">
        <f>IF(E373="","",C373*E373)</f>
        <v/>
      </c>
      <c r="G373" s="32">
        <v>5</v>
      </c>
      <c r="H373" s="6" t="str">
        <f>IF(E373="","",F373*G373)</f>
        <v/>
      </c>
    </row>
    <row r="374" spans="1:8" s="35" customFormat="1" ht="15.75" x14ac:dyDescent="0.2">
      <c r="A374" s="46" t="str">
        <f>A368&amp;" - Zwischensumme"</f>
        <v>Monatspauschale innerhalb der Winterdienstsaison - Zwischensumme</v>
      </c>
      <c r="B374" s="47"/>
      <c r="C374" s="47"/>
      <c r="D374" s="47"/>
      <c r="E374" s="47"/>
      <c r="F374" s="7" t="str">
        <f>IF(SUM(F372:F373)=0,"",SUM(F372:F373))</f>
        <v/>
      </c>
      <c r="G374" s="33"/>
      <c r="H374" s="7" t="str">
        <f>IF(SUM(H372:H373)=0,"",SUM(H372:H373))</f>
        <v/>
      </c>
    </row>
    <row r="375" spans="1:8" s="12" customFormat="1" ht="30" customHeight="1" x14ac:dyDescent="0.2">
      <c r="A375" s="48" t="s">
        <v>22</v>
      </c>
      <c r="B375" s="49"/>
      <c r="C375" s="49"/>
      <c r="D375" s="49"/>
      <c r="E375" s="49"/>
      <c r="F375" s="50"/>
      <c r="G375" s="51" t="s">
        <v>31</v>
      </c>
      <c r="H375" s="52"/>
    </row>
    <row r="376" spans="1:8" s="12" customFormat="1" ht="30" customHeight="1" x14ac:dyDescent="0.2">
      <c r="A376" s="53" t="s">
        <v>39</v>
      </c>
      <c r="B376" s="54"/>
      <c r="C376" s="54"/>
      <c r="D376" s="54"/>
      <c r="E376" s="54"/>
      <c r="F376" s="54"/>
      <c r="G376" s="54"/>
      <c r="H376" s="55"/>
    </row>
    <row r="377" spans="1:8" s="12" customFormat="1" ht="51" x14ac:dyDescent="0.2">
      <c r="A377" s="17" t="s">
        <v>23</v>
      </c>
      <c r="B377" s="34" t="s">
        <v>0</v>
      </c>
      <c r="C377" s="17" t="s">
        <v>193</v>
      </c>
      <c r="D377" s="28" t="s">
        <v>1</v>
      </c>
      <c r="E377" s="17" t="s">
        <v>40</v>
      </c>
      <c r="F377" s="17" t="s">
        <v>196</v>
      </c>
      <c r="G377" s="17" t="s">
        <v>20</v>
      </c>
      <c r="H377" s="17" t="s">
        <v>197</v>
      </c>
    </row>
    <row r="378" spans="1:8" s="12" customFormat="1" ht="15.75" x14ac:dyDescent="0.2">
      <c r="A378" s="18" t="s">
        <v>3</v>
      </c>
      <c r="B378" s="18" t="s">
        <v>4</v>
      </c>
      <c r="C378" s="18" t="s">
        <v>5</v>
      </c>
      <c r="D378" s="27" t="s">
        <v>6</v>
      </c>
      <c r="E378" s="18" t="s">
        <v>7</v>
      </c>
      <c r="F378" s="18" t="s">
        <v>8</v>
      </c>
      <c r="G378" s="18" t="s">
        <v>9</v>
      </c>
      <c r="H378" s="18" t="s">
        <v>10</v>
      </c>
    </row>
    <row r="379" spans="1:8" s="12" customFormat="1" ht="15.75" customHeight="1" x14ac:dyDescent="0.2">
      <c r="A379" s="56" t="s">
        <v>12</v>
      </c>
      <c r="B379" s="57"/>
      <c r="C379" s="57"/>
      <c r="D379" s="57"/>
      <c r="E379" s="57"/>
      <c r="F379" s="57"/>
      <c r="G379" s="57"/>
      <c r="H379" s="58"/>
    </row>
    <row r="380" spans="1:8" s="12" customFormat="1" ht="15.75" x14ac:dyDescent="0.2">
      <c r="A380" s="13" t="s">
        <v>152</v>
      </c>
      <c r="B380" s="59" t="s">
        <v>27</v>
      </c>
      <c r="C380" s="60"/>
      <c r="D380" s="60"/>
      <c r="E380" s="60"/>
      <c r="F380" s="60"/>
      <c r="G380" s="60"/>
      <c r="H380" s="61"/>
    </row>
    <row r="381" spans="1:8" s="12" customFormat="1" ht="15.75" x14ac:dyDescent="0.2">
      <c r="A381" s="4" t="s">
        <v>153</v>
      </c>
      <c r="B381" s="14" t="s">
        <v>183</v>
      </c>
      <c r="C381" s="15">
        <v>30</v>
      </c>
      <c r="D381" s="37" t="s">
        <v>2</v>
      </c>
      <c r="E381" s="16"/>
      <c r="F381" s="6" t="str">
        <f>IF(E381="","",C381*E381)</f>
        <v/>
      </c>
      <c r="G381" s="39">
        <v>1</v>
      </c>
      <c r="H381" s="6" t="str">
        <f>IF(E381="","",F381*G381)</f>
        <v/>
      </c>
    </row>
    <row r="382" spans="1:8" s="12" customFormat="1" ht="15.75" x14ac:dyDescent="0.2">
      <c r="A382" s="56" t="s">
        <v>19</v>
      </c>
      <c r="B382" s="57" t="s">
        <v>19</v>
      </c>
      <c r="C382" s="57"/>
      <c r="D382" s="57"/>
      <c r="E382" s="57"/>
      <c r="F382" s="57"/>
      <c r="G382" s="57"/>
      <c r="H382" s="58"/>
    </row>
    <row r="383" spans="1:8" s="12" customFormat="1" ht="15.75" x14ac:dyDescent="0.2">
      <c r="A383" s="13" t="s">
        <v>152</v>
      </c>
      <c r="B383" s="59" t="s">
        <v>27</v>
      </c>
      <c r="C383" s="60"/>
      <c r="D383" s="60"/>
      <c r="E383" s="60"/>
      <c r="F383" s="60"/>
      <c r="G383" s="60"/>
      <c r="H383" s="61"/>
    </row>
    <row r="384" spans="1:8" s="12" customFormat="1" ht="15.75" x14ac:dyDescent="0.2">
      <c r="A384" s="4" t="s">
        <v>149</v>
      </c>
      <c r="B384" s="14" t="s">
        <v>183</v>
      </c>
      <c r="C384" s="15">
        <v>30</v>
      </c>
      <c r="D384" s="37" t="s">
        <v>2</v>
      </c>
      <c r="E384" s="16"/>
      <c r="F384" s="6" t="str">
        <f>IF(E384="","",C384*E384)</f>
        <v/>
      </c>
      <c r="G384" s="39">
        <v>1</v>
      </c>
      <c r="H384" s="6" t="str">
        <f>IF(E384="","",F384*G384)</f>
        <v/>
      </c>
    </row>
    <row r="385" spans="1:8" s="12" customFormat="1" ht="15.75" x14ac:dyDescent="0.2">
      <c r="A385" s="62" t="str">
        <f>A375&amp;" - Zwischensumme "</f>
        <v xml:space="preserve">Einsatzpauschalen außerhalb der Winterdienstsaison  - Zwischensumme </v>
      </c>
      <c r="B385" s="63"/>
      <c r="C385" s="63"/>
      <c r="D385" s="63"/>
      <c r="E385" s="63"/>
      <c r="F385" s="63"/>
      <c r="G385" s="64"/>
      <c r="H385" s="7" t="str">
        <f>IF(SUM(H380:H384)=0,"",SUM(H380:H384))</f>
        <v/>
      </c>
    </row>
    <row r="386" spans="1:8" s="12" customFormat="1" ht="24.95" customHeight="1" x14ac:dyDescent="0.2">
      <c r="A386" s="42" t="str">
        <f>A365&amp;" "&amp;B366&amp;" "&amp;C366&amp;" - Gesamtsumme"</f>
        <v>11. WE 324072 WINTERDIENST - Gesamtsumme</v>
      </c>
      <c r="B386" s="43"/>
      <c r="C386" s="43"/>
      <c r="D386" s="43"/>
      <c r="E386" s="43"/>
      <c r="F386" s="43"/>
      <c r="G386" s="44"/>
      <c r="H386" s="23" t="str">
        <f>IFERROR(H385+H374,"")</f>
        <v/>
      </c>
    </row>
    <row r="387" spans="1:8" s="12" customFormat="1" ht="43.5" customHeight="1" x14ac:dyDescent="0.2">
      <c r="A387" s="45" t="s">
        <v>46</v>
      </c>
      <c r="B387" s="45"/>
      <c r="C387" s="45"/>
      <c r="D387" s="45"/>
      <c r="E387" s="45"/>
      <c r="F387" s="45"/>
      <c r="G387" s="45"/>
      <c r="H387" s="45"/>
    </row>
    <row r="388" spans="1:8" s="12" customFormat="1" ht="15.75" x14ac:dyDescent="0.2">
      <c r="A388" s="41"/>
      <c r="B388" s="41"/>
      <c r="C388" s="41"/>
      <c r="D388" s="41"/>
      <c r="E388" s="41"/>
      <c r="F388" s="41"/>
      <c r="G388" s="41"/>
      <c r="H388" s="41"/>
    </row>
    <row r="389" spans="1:8" s="3" customFormat="1" ht="39.950000000000003" customHeight="1" x14ac:dyDescent="0.25">
      <c r="A389" s="22" t="s">
        <v>156</v>
      </c>
      <c r="B389" s="22" t="s">
        <v>158</v>
      </c>
      <c r="C389" s="80" t="s">
        <v>159</v>
      </c>
      <c r="D389" s="81"/>
      <c r="E389" s="81"/>
      <c r="F389" s="81"/>
      <c r="G389" s="81"/>
      <c r="H389" s="82"/>
    </row>
    <row r="390" spans="1:8" s="3" customFormat="1" ht="30.75" customHeight="1" x14ac:dyDescent="0.25">
      <c r="A390" s="19" t="s">
        <v>157</v>
      </c>
      <c r="B390" s="20" t="str">
        <f>B389</f>
        <v>WE 324276</v>
      </c>
      <c r="C390" s="66" t="s">
        <v>24</v>
      </c>
      <c r="D390" s="67"/>
      <c r="E390" s="67"/>
      <c r="F390" s="67"/>
      <c r="G390" s="67"/>
      <c r="H390" s="83"/>
    </row>
    <row r="391" spans="1:8" s="3" customFormat="1" ht="30" customHeight="1" x14ac:dyDescent="0.25">
      <c r="A391" s="69" t="s">
        <v>15</v>
      </c>
      <c r="B391" s="70"/>
      <c r="C391" s="70"/>
      <c r="D391" s="70"/>
      <c r="E391" s="70"/>
      <c r="F391" s="70"/>
      <c r="G391" s="70"/>
      <c r="H391" s="71"/>
    </row>
    <row r="392" spans="1:8" s="12" customFormat="1" ht="38.25" x14ac:dyDescent="0.2">
      <c r="A392" s="17" t="s">
        <v>23</v>
      </c>
      <c r="B392" s="34" t="s">
        <v>0</v>
      </c>
      <c r="C392" s="17" t="s">
        <v>193</v>
      </c>
      <c r="D392" s="28" t="s">
        <v>1</v>
      </c>
      <c r="E392" s="17" t="s">
        <v>194</v>
      </c>
      <c r="F392" s="17" t="s">
        <v>41</v>
      </c>
      <c r="G392" s="17" t="s">
        <v>195</v>
      </c>
      <c r="H392" s="17" t="s">
        <v>21</v>
      </c>
    </row>
    <row r="393" spans="1:8" s="12" customFormat="1" ht="15.75" x14ac:dyDescent="0.2">
      <c r="A393" s="18" t="s">
        <v>3</v>
      </c>
      <c r="B393" s="18" t="s">
        <v>4</v>
      </c>
      <c r="C393" s="18" t="s">
        <v>5</v>
      </c>
      <c r="D393" s="27" t="s">
        <v>6</v>
      </c>
      <c r="E393" s="18" t="s">
        <v>7</v>
      </c>
      <c r="F393" s="18" t="s">
        <v>8</v>
      </c>
      <c r="G393" s="18" t="s">
        <v>9</v>
      </c>
      <c r="H393" s="18" t="s">
        <v>10</v>
      </c>
    </row>
    <row r="394" spans="1:8" s="12" customFormat="1" ht="15.75" customHeight="1" x14ac:dyDescent="0.2">
      <c r="A394" s="26" t="s">
        <v>160</v>
      </c>
      <c r="B394" s="24" t="s">
        <v>25</v>
      </c>
      <c r="C394" s="24"/>
      <c r="D394" s="24"/>
      <c r="E394" s="24"/>
      <c r="F394" s="24"/>
      <c r="G394" s="24"/>
      <c r="H394" s="25"/>
    </row>
    <row r="395" spans="1:8" s="12" customFormat="1" ht="15.75" customHeight="1" x14ac:dyDescent="0.2">
      <c r="A395" s="36" t="s">
        <v>161</v>
      </c>
      <c r="B395" s="84" t="s">
        <v>54</v>
      </c>
      <c r="C395" s="84"/>
      <c r="D395" s="84"/>
      <c r="E395" s="84"/>
      <c r="F395" s="84"/>
      <c r="G395" s="84"/>
      <c r="H395" s="84"/>
    </row>
    <row r="396" spans="1:8" s="12" customFormat="1" ht="15.75" x14ac:dyDescent="0.2">
      <c r="A396" s="4" t="s">
        <v>162</v>
      </c>
      <c r="B396" s="14" t="s">
        <v>191</v>
      </c>
      <c r="C396" s="15">
        <v>120</v>
      </c>
      <c r="D396" s="37" t="s">
        <v>2</v>
      </c>
      <c r="E396" s="16"/>
      <c r="F396" s="6" t="str">
        <f t="shared" ref="F396" si="18">IF(E396="","",C396*E396)</f>
        <v/>
      </c>
      <c r="G396" s="38">
        <v>12</v>
      </c>
      <c r="H396" s="6" t="str">
        <f t="shared" ref="H396" si="19">IF(E396="","",F396*G396)</f>
        <v/>
      </c>
    </row>
    <row r="397" spans="1:8" s="35" customFormat="1" ht="15.75" x14ac:dyDescent="0.2">
      <c r="A397" s="46" t="str">
        <f>B394&amp;" - Zwischensumme "</f>
        <v xml:space="preserve">Grauflächenreinigung öffentliche Flächen - Zwischensumme </v>
      </c>
      <c r="B397" s="47"/>
      <c r="C397" s="47"/>
      <c r="D397" s="47"/>
      <c r="E397" s="47"/>
      <c r="F397" s="7" t="str">
        <f>IF(SUM(F395:F396)=0,"",SUM(F395:F396))</f>
        <v/>
      </c>
      <c r="G397" s="33"/>
      <c r="H397" s="7" t="str">
        <f>IF(SUM(H395:H396)=0,"",SUM(H395:H396))</f>
        <v/>
      </c>
    </row>
    <row r="398" spans="1:8" s="12" customFormat="1" ht="24.95" customHeight="1" x14ac:dyDescent="0.2">
      <c r="A398" s="42" t="str">
        <f>A390&amp;" "&amp;B390&amp;" "&amp;C390&amp;" - Gesamtsumme"</f>
        <v>12.1 WE 324276 GRAUFLÄCHENREINIGUNG - Gesamtsumme</v>
      </c>
      <c r="B398" s="43"/>
      <c r="C398" s="43"/>
      <c r="D398" s="43"/>
      <c r="E398" s="43"/>
      <c r="F398" s="43"/>
      <c r="G398" s="44"/>
      <c r="H398" s="23" t="str">
        <f>IFERROR(H397,"")</f>
        <v/>
      </c>
    </row>
    <row r="399" spans="1:8" s="12" customFormat="1" ht="71.25" customHeight="1" x14ac:dyDescent="0.2">
      <c r="A399" s="65" t="s">
        <v>44</v>
      </c>
      <c r="B399" s="65"/>
      <c r="C399" s="65"/>
      <c r="D399" s="65"/>
      <c r="E399" s="65"/>
      <c r="F399" s="65"/>
      <c r="G399" s="65"/>
      <c r="H399" s="65"/>
    </row>
    <row r="400" spans="1:8" s="12" customFormat="1" ht="15.75" x14ac:dyDescent="0.2">
      <c r="A400" s="41"/>
      <c r="B400" s="41"/>
      <c r="C400" s="41"/>
      <c r="D400" s="41"/>
      <c r="E400" s="41"/>
      <c r="F400" s="41"/>
      <c r="G400" s="41"/>
      <c r="H400" s="41"/>
    </row>
    <row r="401" spans="1:8" s="3" customFormat="1" ht="30.75" customHeight="1" x14ac:dyDescent="0.25">
      <c r="A401" s="19" t="s">
        <v>163</v>
      </c>
      <c r="B401" s="20" t="str">
        <f>B389</f>
        <v>WE 324276</v>
      </c>
      <c r="C401" s="66" t="s">
        <v>16</v>
      </c>
      <c r="D401" s="67"/>
      <c r="E401" s="68" t="s">
        <v>32</v>
      </c>
      <c r="F401" s="68"/>
      <c r="G401" s="68"/>
      <c r="H401" s="68"/>
    </row>
    <row r="402" spans="1:8" s="3" customFormat="1" ht="30" customHeight="1" x14ac:dyDescent="0.25">
      <c r="A402" s="69" t="s">
        <v>15</v>
      </c>
      <c r="B402" s="70"/>
      <c r="C402" s="70"/>
      <c r="D402" s="70"/>
      <c r="E402" s="70"/>
      <c r="F402" s="70"/>
      <c r="G402" s="70"/>
      <c r="H402" s="71"/>
    </row>
    <row r="403" spans="1:8" s="12" customFormat="1" ht="30" customHeight="1" x14ac:dyDescent="0.2">
      <c r="A403" s="72" t="s">
        <v>33</v>
      </c>
      <c r="B403" s="73"/>
      <c r="C403" s="73"/>
      <c r="D403" s="73"/>
      <c r="E403" s="73"/>
      <c r="F403" s="74"/>
      <c r="G403" s="75" t="s">
        <v>11</v>
      </c>
      <c r="H403" s="76"/>
    </row>
    <row r="404" spans="1:8" s="12" customFormat="1" ht="34.5" customHeight="1" x14ac:dyDescent="0.2">
      <c r="A404" s="77" t="s">
        <v>34</v>
      </c>
      <c r="B404" s="78"/>
      <c r="C404" s="78"/>
      <c r="D404" s="78"/>
      <c r="E404" s="78"/>
      <c r="F404" s="78"/>
      <c r="G404" s="78"/>
      <c r="H404" s="79"/>
    </row>
    <row r="405" spans="1:8" s="12" customFormat="1" ht="51" x14ac:dyDescent="0.2">
      <c r="A405" s="17" t="s">
        <v>23</v>
      </c>
      <c r="B405" s="34" t="s">
        <v>0</v>
      </c>
      <c r="C405" s="17" t="s">
        <v>193</v>
      </c>
      <c r="D405" s="28" t="s">
        <v>1</v>
      </c>
      <c r="E405" s="17" t="s">
        <v>35</v>
      </c>
      <c r="F405" s="17" t="s">
        <v>36</v>
      </c>
      <c r="G405" s="17" t="s">
        <v>37</v>
      </c>
      <c r="H405" s="17" t="s">
        <v>38</v>
      </c>
    </row>
    <row r="406" spans="1:8" s="12" customFormat="1" ht="15.75" x14ac:dyDescent="0.2">
      <c r="A406" s="18" t="s">
        <v>3</v>
      </c>
      <c r="B406" s="18" t="s">
        <v>4</v>
      </c>
      <c r="C406" s="18" t="s">
        <v>5</v>
      </c>
      <c r="D406" s="27" t="s">
        <v>6</v>
      </c>
      <c r="E406" s="18" t="s">
        <v>7</v>
      </c>
      <c r="F406" s="18" t="s">
        <v>8</v>
      </c>
      <c r="G406" s="18" t="s">
        <v>9</v>
      </c>
      <c r="H406" s="18" t="s">
        <v>10</v>
      </c>
    </row>
    <row r="407" spans="1:8" s="12" customFormat="1" ht="15.75" x14ac:dyDescent="0.2">
      <c r="A407" s="13" t="s">
        <v>164</v>
      </c>
      <c r="B407" s="59" t="s">
        <v>27</v>
      </c>
      <c r="C407" s="60"/>
      <c r="D407" s="60"/>
      <c r="E407" s="60"/>
      <c r="F407" s="60"/>
      <c r="G407" s="60"/>
      <c r="H407" s="61"/>
    </row>
    <row r="408" spans="1:8" s="12" customFormat="1" ht="25.5" x14ac:dyDescent="0.2">
      <c r="A408" s="4" t="s">
        <v>165</v>
      </c>
      <c r="B408" s="14" t="s">
        <v>168</v>
      </c>
      <c r="C408" s="15">
        <v>120</v>
      </c>
      <c r="D408" s="37" t="s">
        <v>2</v>
      </c>
      <c r="E408" s="16"/>
      <c r="F408" s="6" t="str">
        <f>IF(E408="","",C408*E408)</f>
        <v/>
      </c>
      <c r="G408" s="32">
        <v>5</v>
      </c>
      <c r="H408" s="6" t="str">
        <f>IF(E408="","",F408*G408)</f>
        <v/>
      </c>
    </row>
    <row r="409" spans="1:8" s="35" customFormat="1" ht="15.75" x14ac:dyDescent="0.2">
      <c r="A409" s="46" t="str">
        <f>A403&amp;" - Zwischensumme"</f>
        <v>Monatspauschale innerhalb der Winterdienstsaison - Zwischensumme</v>
      </c>
      <c r="B409" s="47"/>
      <c r="C409" s="47"/>
      <c r="D409" s="47"/>
      <c r="E409" s="47"/>
      <c r="F409" s="7" t="str">
        <f>IF(SUM(F407:F408)=0,"",SUM(F407:F408))</f>
        <v/>
      </c>
      <c r="G409" s="33"/>
      <c r="H409" s="7" t="str">
        <f>IF(SUM(H407:H408)=0,"",SUM(H407:H408))</f>
        <v/>
      </c>
    </row>
    <row r="410" spans="1:8" s="12" customFormat="1" ht="30" customHeight="1" x14ac:dyDescent="0.2">
      <c r="A410" s="48" t="s">
        <v>22</v>
      </c>
      <c r="B410" s="49"/>
      <c r="C410" s="49"/>
      <c r="D410" s="49"/>
      <c r="E410" s="49"/>
      <c r="F410" s="50"/>
      <c r="G410" s="51" t="s">
        <v>31</v>
      </c>
      <c r="H410" s="52"/>
    </row>
    <row r="411" spans="1:8" s="12" customFormat="1" ht="30" customHeight="1" x14ac:dyDescent="0.2">
      <c r="A411" s="53" t="s">
        <v>39</v>
      </c>
      <c r="B411" s="54"/>
      <c r="C411" s="54"/>
      <c r="D411" s="54"/>
      <c r="E411" s="54"/>
      <c r="F411" s="54"/>
      <c r="G411" s="54"/>
      <c r="H411" s="55"/>
    </row>
    <row r="412" spans="1:8" s="12" customFormat="1" ht="51" x14ac:dyDescent="0.2">
      <c r="A412" s="17" t="s">
        <v>23</v>
      </c>
      <c r="B412" s="34" t="s">
        <v>0</v>
      </c>
      <c r="C412" s="17" t="s">
        <v>193</v>
      </c>
      <c r="D412" s="28" t="s">
        <v>1</v>
      </c>
      <c r="E412" s="17" t="s">
        <v>40</v>
      </c>
      <c r="F412" s="17" t="s">
        <v>196</v>
      </c>
      <c r="G412" s="17" t="s">
        <v>20</v>
      </c>
      <c r="H412" s="17" t="s">
        <v>197</v>
      </c>
    </row>
    <row r="413" spans="1:8" s="12" customFormat="1" ht="15.75" x14ac:dyDescent="0.2">
      <c r="A413" s="18" t="s">
        <v>3</v>
      </c>
      <c r="B413" s="18" t="s">
        <v>4</v>
      </c>
      <c r="C413" s="18" t="s">
        <v>5</v>
      </c>
      <c r="D413" s="27" t="s">
        <v>6</v>
      </c>
      <c r="E413" s="18" t="s">
        <v>7</v>
      </c>
      <c r="F413" s="18" t="s">
        <v>8</v>
      </c>
      <c r="G413" s="18" t="s">
        <v>9</v>
      </c>
      <c r="H413" s="18" t="s">
        <v>10</v>
      </c>
    </row>
    <row r="414" spans="1:8" s="12" customFormat="1" ht="15.75" customHeight="1" x14ac:dyDescent="0.2">
      <c r="A414" s="56" t="s">
        <v>12</v>
      </c>
      <c r="B414" s="57"/>
      <c r="C414" s="57"/>
      <c r="D414" s="57"/>
      <c r="E414" s="57"/>
      <c r="F414" s="57"/>
      <c r="G414" s="57"/>
      <c r="H414" s="58"/>
    </row>
    <row r="415" spans="1:8" s="12" customFormat="1" ht="15.75" x14ac:dyDescent="0.2">
      <c r="A415" s="13" t="s">
        <v>164</v>
      </c>
      <c r="B415" s="59" t="s">
        <v>27</v>
      </c>
      <c r="C415" s="60"/>
      <c r="D415" s="60"/>
      <c r="E415" s="60"/>
      <c r="F415" s="60"/>
      <c r="G415" s="60"/>
      <c r="H415" s="61"/>
    </row>
    <row r="416" spans="1:8" s="12" customFormat="1" ht="15.75" x14ac:dyDescent="0.2">
      <c r="A416" s="4" t="s">
        <v>165</v>
      </c>
      <c r="B416" s="14" t="s">
        <v>42</v>
      </c>
      <c r="C416" s="15">
        <v>120</v>
      </c>
      <c r="D416" s="37" t="s">
        <v>2</v>
      </c>
      <c r="E416" s="16"/>
      <c r="F416" s="6" t="str">
        <f>IF(E416="","",C416*E416)</f>
        <v/>
      </c>
      <c r="G416" s="39">
        <v>1</v>
      </c>
      <c r="H416" s="6" t="str">
        <f>IF(E416="","",F416*G416)</f>
        <v/>
      </c>
    </row>
    <row r="417" spans="1:8" s="12" customFormat="1" ht="15.75" x14ac:dyDescent="0.2">
      <c r="A417" s="56" t="s">
        <v>19</v>
      </c>
      <c r="B417" s="57" t="s">
        <v>19</v>
      </c>
      <c r="C417" s="57"/>
      <c r="D417" s="57"/>
      <c r="E417" s="57"/>
      <c r="F417" s="57"/>
      <c r="G417" s="57"/>
      <c r="H417" s="58"/>
    </row>
    <row r="418" spans="1:8" s="12" customFormat="1" ht="15.75" x14ac:dyDescent="0.2">
      <c r="A418" s="13" t="s">
        <v>164</v>
      </c>
      <c r="B418" s="59" t="s">
        <v>27</v>
      </c>
      <c r="C418" s="60"/>
      <c r="D418" s="60"/>
      <c r="E418" s="60"/>
      <c r="F418" s="60"/>
      <c r="G418" s="60"/>
      <c r="H418" s="61"/>
    </row>
    <row r="419" spans="1:8" s="12" customFormat="1" ht="15.75" x14ac:dyDescent="0.2">
      <c r="A419" s="4" t="s">
        <v>165</v>
      </c>
      <c r="B419" s="14" t="s">
        <v>42</v>
      </c>
      <c r="C419" s="15">
        <v>120</v>
      </c>
      <c r="D419" s="37" t="s">
        <v>2</v>
      </c>
      <c r="E419" s="16"/>
      <c r="F419" s="6" t="str">
        <f>IF(E419="","",C419*E419)</f>
        <v/>
      </c>
      <c r="G419" s="39">
        <v>1</v>
      </c>
      <c r="H419" s="6" t="str">
        <f>IF(E419="","",F419*G419)</f>
        <v/>
      </c>
    </row>
    <row r="420" spans="1:8" s="12" customFormat="1" ht="15.75" x14ac:dyDescent="0.2">
      <c r="A420" s="62" t="str">
        <f>A410&amp;" - Zwischensumme "</f>
        <v xml:space="preserve">Einsatzpauschalen außerhalb der Winterdienstsaison  - Zwischensumme </v>
      </c>
      <c r="B420" s="63"/>
      <c r="C420" s="63"/>
      <c r="D420" s="63"/>
      <c r="E420" s="63"/>
      <c r="F420" s="63"/>
      <c r="G420" s="64"/>
      <c r="H420" s="7" t="str">
        <f>IF(SUM(H415:H419)=0,"",SUM(H415:H419))</f>
        <v/>
      </c>
    </row>
    <row r="421" spans="1:8" s="12" customFormat="1" ht="24.95" customHeight="1" x14ac:dyDescent="0.2">
      <c r="A421" s="42" t="str">
        <f>A401&amp;" "&amp;B401&amp;" "&amp;C401&amp;" - Gesamtsumme"</f>
        <v>12.2 WE 324276 WINTERDIENST - Gesamtsumme</v>
      </c>
      <c r="B421" s="43"/>
      <c r="C421" s="43"/>
      <c r="D421" s="43"/>
      <c r="E421" s="43"/>
      <c r="F421" s="43"/>
      <c r="G421" s="44"/>
      <c r="H421" s="23" t="str">
        <f>IFERROR(H420+H409,"")</f>
        <v/>
      </c>
    </row>
    <row r="422" spans="1:8" s="12" customFormat="1" ht="24.95" customHeight="1" x14ac:dyDescent="0.2">
      <c r="A422" s="42" t="str">
        <f>A389&amp;" "&amp;B389&amp;" "&amp;C390&amp;" und "&amp;C401&amp;" "&amp;" - Gesamtsumme"</f>
        <v>12. WE 324276 GRAUFLÄCHENREINIGUNG und WINTERDIENST  - Gesamtsumme</v>
      </c>
      <c r="B422" s="43"/>
      <c r="C422" s="43"/>
      <c r="D422" s="43"/>
      <c r="E422" s="43"/>
      <c r="F422" s="43"/>
      <c r="G422" s="44"/>
      <c r="H422" s="23" t="str">
        <f>IFERROR(H398+H421,"")</f>
        <v/>
      </c>
    </row>
    <row r="423" spans="1:8" s="12" customFormat="1" ht="43.5" customHeight="1" x14ac:dyDescent="0.2">
      <c r="A423" s="45" t="s">
        <v>46</v>
      </c>
      <c r="B423" s="45"/>
      <c r="C423" s="45"/>
      <c r="D423" s="45"/>
      <c r="E423" s="45"/>
      <c r="F423" s="45"/>
      <c r="G423" s="45"/>
      <c r="H423" s="45"/>
    </row>
    <row r="425" spans="1:8" s="29" customFormat="1" ht="25.5" customHeight="1" x14ac:dyDescent="0.25">
      <c r="A425" s="92" t="s">
        <v>29</v>
      </c>
      <c r="B425" s="92"/>
      <c r="C425" s="92"/>
      <c r="D425" s="92"/>
      <c r="E425" s="92"/>
      <c r="F425" s="92"/>
      <c r="G425" s="92"/>
      <c r="H425" s="92"/>
    </row>
    <row r="426" spans="1:8" s="29" customFormat="1" ht="35.25" customHeight="1" x14ac:dyDescent="0.25">
      <c r="A426" s="85" t="str">
        <f>A46</f>
        <v>1. WE 104993 GRAUFLÄCHENREINIGUNG und WINTERDIENST  - Gesamtsumme</v>
      </c>
      <c r="B426" s="85"/>
      <c r="C426" s="85"/>
      <c r="D426" s="85" t="str">
        <f>C10</f>
        <v>DD Melitta-Bentz-Str. 2 in 01099 Dresden (Flurstück 2672, Gemarkung Neustadt)</v>
      </c>
      <c r="E426" s="85"/>
      <c r="F426" s="85"/>
      <c r="G426" s="85"/>
      <c r="H426" s="30" t="str">
        <f>H46</f>
        <v/>
      </c>
    </row>
    <row r="427" spans="1:8" s="29" customFormat="1" ht="35.25" customHeight="1" x14ac:dyDescent="0.25">
      <c r="A427" s="85" t="str">
        <f>A76</f>
        <v>2. WE 105673 WINTERDIENST - Gesamtsumme</v>
      </c>
      <c r="B427" s="85"/>
      <c r="C427" s="85"/>
      <c r="D427" s="85" t="str">
        <f>C49</f>
        <v>DD Verfügungsgebäude 116, August-Bebel-Straße 30, 01219 Dresden (Teilfläche v. Flurstück 475/12, Gemarkung Strehlen)</v>
      </c>
      <c r="E427" s="85"/>
      <c r="F427" s="85"/>
      <c r="G427" s="85"/>
      <c r="H427" s="30" t="str">
        <f>H76</f>
        <v/>
      </c>
    </row>
    <row r="428" spans="1:8" s="29" customFormat="1" ht="35.25" customHeight="1" x14ac:dyDescent="0.25">
      <c r="A428" s="85" t="str">
        <f>A103</f>
        <v>3. WE 141258 WINTERDIENST - Gesamtsumme</v>
      </c>
      <c r="B428" s="85"/>
      <c r="C428" s="85"/>
      <c r="D428" s="85" t="str">
        <f>C79</f>
        <v>DD TLG-Gärten Georg-Marwitz-Straße in 01237 Dresden (Flurstück 51/5, Gemarkung Dobritz)</v>
      </c>
      <c r="E428" s="85"/>
      <c r="F428" s="85"/>
      <c r="G428" s="85"/>
      <c r="H428" s="30" t="str">
        <f>H103</f>
        <v/>
      </c>
    </row>
    <row r="429" spans="1:8" s="29" customFormat="1" ht="35.25" customHeight="1" x14ac:dyDescent="0.25">
      <c r="A429" s="85" t="str">
        <f>A139</f>
        <v>4. WE 304401 GRAUFLÄCHENREINIGUNG und WINTERDIENST  - Gesamtsumme</v>
      </c>
      <c r="B429" s="85"/>
      <c r="C429" s="85"/>
      <c r="D429" s="85" t="str">
        <f>C106</f>
        <v>DD C-Viebig/Tharandt Vorhaltefläche Wohnen Clara-Viebig-Str. 2/ Tharandter Str. 30a, 01159 Dresden (Flurstück 182/1, Gemarkung Löbtau)</v>
      </c>
      <c r="E429" s="85"/>
      <c r="F429" s="85"/>
      <c r="G429" s="85"/>
      <c r="H429" s="30" t="str">
        <f>H139</f>
        <v/>
      </c>
    </row>
    <row r="430" spans="1:8" s="29" customFormat="1" ht="35.25" customHeight="1" x14ac:dyDescent="0.25">
      <c r="A430" s="85" t="str">
        <f>A179</f>
        <v>5. WE 304911 GRAUFLÄCHENREINIGUNG und WINTERDIENST  - Gesamtsumme</v>
      </c>
      <c r="B430" s="85"/>
      <c r="C430" s="85"/>
      <c r="D430" s="85" t="str">
        <f>C142</f>
        <v>DD Berliner Str. m. Abrissgebäude - Vorhaltefläche Wohnen - Berliner Straße 38, 01067 Dresden (Flurstück 19/1, Gemarkung Friedrichstadt)</v>
      </c>
      <c r="E430" s="85"/>
      <c r="F430" s="85"/>
      <c r="G430" s="85"/>
      <c r="H430" s="30" t="str">
        <f>H179</f>
        <v/>
      </c>
    </row>
    <row r="431" spans="1:8" s="29" customFormat="1" ht="35.25" customHeight="1" x14ac:dyDescent="0.25">
      <c r="A431" s="85" t="str">
        <f>A203</f>
        <v>6. WE 305564 WINTERDIENST - Gesamtsumme</v>
      </c>
      <c r="B431" s="85"/>
      <c r="C431" s="85"/>
      <c r="D431" s="85" t="str">
        <f>C182</f>
        <v>DD Freifläche Buchner-/Geystraße in 01217 Dresden (Flurstück 444/64, Gemarkung Strehlen)</v>
      </c>
      <c r="E431" s="85"/>
      <c r="F431" s="85"/>
      <c r="G431" s="85"/>
      <c r="H431" s="30" t="str">
        <f>H203</f>
        <v/>
      </c>
    </row>
    <row r="432" spans="1:8" s="29" customFormat="1" ht="35.25" customHeight="1" x14ac:dyDescent="0.25">
      <c r="A432" s="85" t="str">
        <f>A250</f>
        <v>7. WE 306633 GRAUFLÄCHENREINIGUNG und WINTERDIENST  - Gesamtsumme</v>
      </c>
      <c r="B432" s="85"/>
      <c r="C432" s="85"/>
      <c r="D432" s="85" t="str">
        <f>C206</f>
        <v>DD Freifl. Comeniusstraße/Lipsiusstraße/Stübelallee - Vorhaltefläche Wohnen in 01309 Dresden (Flurstück 207/8, Gemar-kung Altstadt II)</v>
      </c>
      <c r="E432" s="85"/>
      <c r="F432" s="85"/>
      <c r="G432" s="85"/>
      <c r="H432" s="30" t="str">
        <f>H250</f>
        <v/>
      </c>
    </row>
    <row r="433" spans="1:8" s="29" customFormat="1" ht="35.25" customHeight="1" x14ac:dyDescent="0.25">
      <c r="A433" s="85" t="str">
        <f>A290</f>
        <v>8. WE 307959 GRAUFLÄCHENREINIGUNG und WINTERDIENST  - Gesamtsumme</v>
      </c>
      <c r="B433" s="85"/>
      <c r="C433" s="85"/>
      <c r="D433" s="85" t="str">
        <f>C253</f>
        <v>DD BVS-Am Schillergarten 37/14 - Vorhaltefläche Wohnen in 01309 Dresden (Flurstück 37/14, Gemarkung Blasewitz)</v>
      </c>
      <c r="E433" s="85"/>
      <c r="F433" s="85"/>
      <c r="G433" s="85"/>
      <c r="H433" s="30" t="str">
        <f>H290</f>
        <v/>
      </c>
    </row>
    <row r="434" spans="1:8" s="29" customFormat="1" ht="35.25" customHeight="1" x14ac:dyDescent="0.25">
      <c r="A434" s="85" t="str">
        <f>A338</f>
        <v>9. WE 308137 GRAUFLÄCHENREINIGUNG und WINTERDIENST  - Gesamtsumme</v>
      </c>
      <c r="B434" s="85"/>
      <c r="C434" s="85"/>
      <c r="D434" s="85" t="str">
        <f>C293</f>
        <v>DD Windmühlenstraße 55 - Vorhaltefläche Wohnen in 01257 Dresden (Flurstück 668, Gemarkung Niedersedlitz)</v>
      </c>
      <c r="E434" s="85"/>
      <c r="F434" s="85"/>
      <c r="G434" s="85"/>
      <c r="H434" s="30" t="str">
        <f>H338</f>
        <v/>
      </c>
    </row>
    <row r="435" spans="1:8" s="29" customFormat="1" ht="35.25" customHeight="1" x14ac:dyDescent="0.25">
      <c r="A435" s="85" t="str">
        <f>A362</f>
        <v>10. WE 322835 WINTERDIENST - Gesamtsumme</v>
      </c>
      <c r="B435" s="85"/>
      <c r="C435" s="85"/>
      <c r="D435" s="85" t="str">
        <f>C341</f>
        <v>BT Flst. 430 / Bruchteil EG Huhn - Berthold-Haupt-Straße in 01259 Dresden (Flurstück 430, Gemarkung Zschieren)</v>
      </c>
      <c r="E435" s="85"/>
      <c r="F435" s="85"/>
      <c r="G435" s="85"/>
      <c r="H435" s="30" t="str">
        <f>H362</f>
        <v/>
      </c>
    </row>
    <row r="436" spans="1:8" s="29" customFormat="1" ht="35.25" customHeight="1" x14ac:dyDescent="0.25">
      <c r="A436" s="85" t="str">
        <f>A386</f>
        <v>11. WE 324072 WINTERDIENST - Gesamtsumme</v>
      </c>
      <c r="B436" s="85"/>
      <c r="C436" s="85"/>
      <c r="D436" s="85" t="str">
        <f>C365</f>
        <v>DD Kohlenstraße / Brendelweg in 01189 Dresden (Flurstück 582/5, Gemarkung Coschütz)</v>
      </c>
      <c r="E436" s="85"/>
      <c r="F436" s="85"/>
      <c r="G436" s="85"/>
      <c r="H436" s="30" t="str">
        <f>H386</f>
        <v/>
      </c>
    </row>
    <row r="437" spans="1:8" s="29" customFormat="1" ht="35.25" customHeight="1" x14ac:dyDescent="0.25">
      <c r="A437" s="85" t="str">
        <f>A422</f>
        <v>12. WE 324276 GRAUFLÄCHENREINIGUNG und WINTERDIENST  - Gesamtsumme</v>
      </c>
      <c r="B437" s="85"/>
      <c r="C437" s="85"/>
      <c r="D437" s="85" t="str">
        <f>C389</f>
        <v xml:space="preserve">DD Oederaner Straße (an der Weißeritzbrücke) in 01159 Dresden (Flurstück 321+321n, Gemarkung Löbtau) </v>
      </c>
      <c r="E437" s="85"/>
      <c r="F437" s="85"/>
      <c r="G437" s="85"/>
      <c r="H437" s="30" t="str">
        <f>H422</f>
        <v/>
      </c>
    </row>
    <row r="438" spans="1:8" s="29" customFormat="1" ht="39.75" customHeight="1" x14ac:dyDescent="0.25">
      <c r="A438" s="90" t="str">
        <f>A6&amp;": kalk. Wertungssumme in € / Jahr (netto)"</f>
        <v>VOEK 246-25, Los 1: kalk. Wertungssumme in € / Jahr (netto)</v>
      </c>
      <c r="B438" s="90"/>
      <c r="C438" s="90"/>
      <c r="D438" s="90"/>
      <c r="E438" s="90"/>
      <c r="F438" s="90"/>
      <c r="G438" s="91" t="str">
        <f>IF(SUM(H426:H437)=0,"",SUM(H426:H437))</f>
        <v/>
      </c>
      <c r="H438" s="91"/>
    </row>
    <row r="439" spans="1:8" s="29" customFormat="1" x14ac:dyDescent="0.25">
      <c r="E439" s="31"/>
    </row>
    <row r="440" spans="1:8" s="29" customFormat="1" x14ac:dyDescent="0.25">
      <c r="E440" s="31"/>
    </row>
    <row r="441" spans="1:8" s="29" customFormat="1" x14ac:dyDescent="0.25">
      <c r="E441" s="31"/>
    </row>
  </sheetData>
  <sheetProtection algorithmName="SHA-512" hashValue="92ncyRNebdddNusZjbsGom4A7k9jMowJtON2bI7U4QHvybKNfPe8Ui4ERV6oCtwJ8egm8g5eyEYaqUbL4sGjng==" saltValue="PwmpsTyXG2+x6JcDH9bnXA==" spinCount="100000" sheet="1" objects="1" scenarios="1"/>
  <mergeCells count="308">
    <mergeCell ref="D436:G436"/>
    <mergeCell ref="G24:H24"/>
    <mergeCell ref="A25:H25"/>
    <mergeCell ref="A62:H62"/>
    <mergeCell ref="A65:H65"/>
    <mergeCell ref="B66:H66"/>
    <mergeCell ref="A70:H70"/>
    <mergeCell ref="A75:G75"/>
    <mergeCell ref="A427:C427"/>
    <mergeCell ref="D427:G427"/>
    <mergeCell ref="B132:H132"/>
    <mergeCell ref="A134:H134"/>
    <mergeCell ref="B135:H135"/>
    <mergeCell ref="A120:F120"/>
    <mergeCell ref="G120:H120"/>
    <mergeCell ref="A81:H81"/>
    <mergeCell ref="A82:F82"/>
    <mergeCell ref="G82:H82"/>
    <mergeCell ref="A98:H98"/>
    <mergeCell ref="A89:E89"/>
    <mergeCell ref="A90:F90"/>
    <mergeCell ref="G90:H90"/>
    <mergeCell ref="A91:H91"/>
    <mergeCell ref="A94:H94"/>
    <mergeCell ref="B95:H95"/>
    <mergeCell ref="A438:F438"/>
    <mergeCell ref="G438:H438"/>
    <mergeCell ref="D426:G426"/>
    <mergeCell ref="A437:C437"/>
    <mergeCell ref="D437:G437"/>
    <mergeCell ref="A425:H425"/>
    <mergeCell ref="A426:C426"/>
    <mergeCell ref="A428:C428"/>
    <mergeCell ref="A429:C429"/>
    <mergeCell ref="A430:C430"/>
    <mergeCell ref="A431:C431"/>
    <mergeCell ref="A432:C432"/>
    <mergeCell ref="A433:C433"/>
    <mergeCell ref="A434:C434"/>
    <mergeCell ref="A435:C435"/>
    <mergeCell ref="A436:C436"/>
    <mergeCell ref="D428:G428"/>
    <mergeCell ref="D429:G429"/>
    <mergeCell ref="D430:G430"/>
    <mergeCell ref="D431:G431"/>
    <mergeCell ref="D432:G432"/>
    <mergeCell ref="D433:G433"/>
    <mergeCell ref="D434:G434"/>
    <mergeCell ref="D435:G435"/>
    <mergeCell ref="A3:H3"/>
    <mergeCell ref="A6:H6"/>
    <mergeCell ref="A8:H8"/>
    <mergeCell ref="A4:H4"/>
    <mergeCell ref="C49:H49"/>
    <mergeCell ref="C50:D50"/>
    <mergeCell ref="E50:H50"/>
    <mergeCell ref="A51:H51"/>
    <mergeCell ref="A103:G103"/>
    <mergeCell ref="C10:H10"/>
    <mergeCell ref="B71:H71"/>
    <mergeCell ref="A83:H83"/>
    <mergeCell ref="B86:H86"/>
    <mergeCell ref="C22:D22"/>
    <mergeCell ref="E22:H22"/>
    <mergeCell ref="A23:H23"/>
    <mergeCell ref="A24:F24"/>
    <mergeCell ref="B16:H16"/>
    <mergeCell ref="B28:H28"/>
    <mergeCell ref="A47:H47"/>
    <mergeCell ref="A53:H53"/>
    <mergeCell ref="A52:F52"/>
    <mergeCell ref="G52:H52"/>
    <mergeCell ref="C11:H11"/>
    <mergeCell ref="A12:H12"/>
    <mergeCell ref="A45:G45"/>
    <mergeCell ref="A40:H40"/>
    <mergeCell ref="A44:G44"/>
    <mergeCell ref="A76:G76"/>
    <mergeCell ref="A77:H77"/>
    <mergeCell ref="C79:H79"/>
    <mergeCell ref="A18:E18"/>
    <mergeCell ref="A19:G19"/>
    <mergeCell ref="A20:H20"/>
    <mergeCell ref="C80:D80"/>
    <mergeCell ref="E80:H80"/>
    <mergeCell ref="A60:E60"/>
    <mergeCell ref="A61:F61"/>
    <mergeCell ref="G61:H61"/>
    <mergeCell ref="A31:E31"/>
    <mergeCell ref="A32:F32"/>
    <mergeCell ref="G32:H32"/>
    <mergeCell ref="A33:H33"/>
    <mergeCell ref="A36:H36"/>
    <mergeCell ref="B37:H37"/>
    <mergeCell ref="B41:H41"/>
    <mergeCell ref="A46:G46"/>
    <mergeCell ref="B56:H56"/>
    <mergeCell ref="A102:G102"/>
    <mergeCell ref="A104:H104"/>
    <mergeCell ref="C106:H106"/>
    <mergeCell ref="B99:H99"/>
    <mergeCell ref="C107:H107"/>
    <mergeCell ref="A108:H108"/>
    <mergeCell ref="B112:H112"/>
    <mergeCell ref="A115:G115"/>
    <mergeCell ref="A116:H116"/>
    <mergeCell ref="C118:D118"/>
    <mergeCell ref="E118:H118"/>
    <mergeCell ref="A119:H119"/>
    <mergeCell ref="A114:E114"/>
    <mergeCell ref="A137:G137"/>
    <mergeCell ref="A138:G138"/>
    <mergeCell ref="A139:G139"/>
    <mergeCell ref="A140:H140"/>
    <mergeCell ref="C142:H142"/>
    <mergeCell ref="A121:H121"/>
    <mergeCell ref="B124:H124"/>
    <mergeCell ref="A126:E126"/>
    <mergeCell ref="A127:F127"/>
    <mergeCell ref="G127:H127"/>
    <mergeCell ref="A128:H128"/>
    <mergeCell ref="A131:H131"/>
    <mergeCell ref="C143:H143"/>
    <mergeCell ref="A144:H144"/>
    <mergeCell ref="B148:H148"/>
    <mergeCell ref="A151:E151"/>
    <mergeCell ref="A152:G152"/>
    <mergeCell ref="A153:H153"/>
    <mergeCell ref="C155:D155"/>
    <mergeCell ref="E155:H155"/>
    <mergeCell ref="A156:H156"/>
    <mergeCell ref="A157:F157"/>
    <mergeCell ref="G157:H157"/>
    <mergeCell ref="A158:H158"/>
    <mergeCell ref="B161:H161"/>
    <mergeCell ref="A164:E164"/>
    <mergeCell ref="A165:F165"/>
    <mergeCell ref="G165:H165"/>
    <mergeCell ref="A166:H166"/>
    <mergeCell ref="A169:H169"/>
    <mergeCell ref="B170:H170"/>
    <mergeCell ref="A173:H173"/>
    <mergeCell ref="B174:H174"/>
    <mergeCell ref="A177:G177"/>
    <mergeCell ref="A178:G178"/>
    <mergeCell ref="A179:G179"/>
    <mergeCell ref="A180:H180"/>
    <mergeCell ref="C182:H182"/>
    <mergeCell ref="C183:D183"/>
    <mergeCell ref="E183:H183"/>
    <mergeCell ref="A184:H184"/>
    <mergeCell ref="A185:F185"/>
    <mergeCell ref="G185:H185"/>
    <mergeCell ref="A186:H186"/>
    <mergeCell ref="B189:H189"/>
    <mergeCell ref="A191:E191"/>
    <mergeCell ref="A192:F192"/>
    <mergeCell ref="G192:H192"/>
    <mergeCell ref="A193:H193"/>
    <mergeCell ref="A196:H196"/>
    <mergeCell ref="B197:H197"/>
    <mergeCell ref="A199:H199"/>
    <mergeCell ref="B200:H200"/>
    <mergeCell ref="A202:G202"/>
    <mergeCell ref="A203:G203"/>
    <mergeCell ref="A204:H204"/>
    <mergeCell ref="C206:H206"/>
    <mergeCell ref="C207:H207"/>
    <mergeCell ref="A208:H208"/>
    <mergeCell ref="B212:H212"/>
    <mergeCell ref="A217:E217"/>
    <mergeCell ref="A218:G218"/>
    <mergeCell ref="A219:H219"/>
    <mergeCell ref="C220:D220"/>
    <mergeCell ref="E220:H220"/>
    <mergeCell ref="A221:H221"/>
    <mergeCell ref="A222:F222"/>
    <mergeCell ref="G222:H222"/>
    <mergeCell ref="A223:H223"/>
    <mergeCell ref="B226:H226"/>
    <mergeCell ref="A231:E231"/>
    <mergeCell ref="A232:F232"/>
    <mergeCell ref="G232:H232"/>
    <mergeCell ref="A233:H233"/>
    <mergeCell ref="A236:H236"/>
    <mergeCell ref="B237:H237"/>
    <mergeCell ref="A242:H242"/>
    <mergeCell ref="B243:H243"/>
    <mergeCell ref="A248:G248"/>
    <mergeCell ref="A249:G249"/>
    <mergeCell ref="A250:G250"/>
    <mergeCell ref="A251:H251"/>
    <mergeCell ref="C253:H253"/>
    <mergeCell ref="C254:H254"/>
    <mergeCell ref="A255:H255"/>
    <mergeCell ref="B259:H259"/>
    <mergeCell ref="A263:G263"/>
    <mergeCell ref="A262:E262"/>
    <mergeCell ref="A264:H264"/>
    <mergeCell ref="C266:D266"/>
    <mergeCell ref="E266:H266"/>
    <mergeCell ref="A267:H267"/>
    <mergeCell ref="A268:F268"/>
    <mergeCell ref="G268:H268"/>
    <mergeCell ref="A269:H269"/>
    <mergeCell ref="B272:H272"/>
    <mergeCell ref="A275:E275"/>
    <mergeCell ref="A276:F276"/>
    <mergeCell ref="G276:H276"/>
    <mergeCell ref="A277:H277"/>
    <mergeCell ref="A280:H280"/>
    <mergeCell ref="B281:H281"/>
    <mergeCell ref="A284:H284"/>
    <mergeCell ref="B285:H285"/>
    <mergeCell ref="A288:G288"/>
    <mergeCell ref="A289:G289"/>
    <mergeCell ref="A290:G290"/>
    <mergeCell ref="A291:H291"/>
    <mergeCell ref="C293:H293"/>
    <mergeCell ref="C294:H294"/>
    <mergeCell ref="A295:H295"/>
    <mergeCell ref="B299:H299"/>
    <mergeCell ref="A305:G305"/>
    <mergeCell ref="A306:H306"/>
    <mergeCell ref="A304:E304"/>
    <mergeCell ref="C308:D308"/>
    <mergeCell ref="E308:H308"/>
    <mergeCell ref="A309:H309"/>
    <mergeCell ref="A310:F310"/>
    <mergeCell ref="G310:H310"/>
    <mergeCell ref="A311:H311"/>
    <mergeCell ref="B314:H314"/>
    <mergeCell ref="A319:E319"/>
    <mergeCell ref="A320:F320"/>
    <mergeCell ref="G320:H320"/>
    <mergeCell ref="A321:H321"/>
    <mergeCell ref="A324:H324"/>
    <mergeCell ref="B325:H325"/>
    <mergeCell ref="A330:H330"/>
    <mergeCell ref="B331:H331"/>
    <mergeCell ref="A336:G336"/>
    <mergeCell ref="A337:G337"/>
    <mergeCell ref="A338:G338"/>
    <mergeCell ref="A339:H339"/>
    <mergeCell ref="C341:H341"/>
    <mergeCell ref="C342:D342"/>
    <mergeCell ref="E342:H342"/>
    <mergeCell ref="A343:H343"/>
    <mergeCell ref="A344:F344"/>
    <mergeCell ref="G344:H344"/>
    <mergeCell ref="A345:H345"/>
    <mergeCell ref="B348:H348"/>
    <mergeCell ref="A350:E350"/>
    <mergeCell ref="A351:F351"/>
    <mergeCell ref="G351:H351"/>
    <mergeCell ref="A352:H352"/>
    <mergeCell ref="A355:H355"/>
    <mergeCell ref="B356:H356"/>
    <mergeCell ref="A358:H358"/>
    <mergeCell ref="B359:H359"/>
    <mergeCell ref="A361:G361"/>
    <mergeCell ref="A362:G362"/>
    <mergeCell ref="A363:H363"/>
    <mergeCell ref="C365:H365"/>
    <mergeCell ref="C366:D366"/>
    <mergeCell ref="E366:H366"/>
    <mergeCell ref="A367:H367"/>
    <mergeCell ref="A368:F368"/>
    <mergeCell ref="G368:H368"/>
    <mergeCell ref="A369:H369"/>
    <mergeCell ref="B372:H372"/>
    <mergeCell ref="A374:E374"/>
    <mergeCell ref="A375:F375"/>
    <mergeCell ref="G375:H375"/>
    <mergeCell ref="A376:H376"/>
    <mergeCell ref="A379:H379"/>
    <mergeCell ref="B380:H380"/>
    <mergeCell ref="A382:H382"/>
    <mergeCell ref="B383:H383"/>
    <mergeCell ref="A385:G385"/>
    <mergeCell ref="A386:G386"/>
    <mergeCell ref="A387:H387"/>
    <mergeCell ref="C389:H389"/>
    <mergeCell ref="C390:H390"/>
    <mergeCell ref="A391:H391"/>
    <mergeCell ref="B395:H395"/>
    <mergeCell ref="A398:G398"/>
    <mergeCell ref="A399:H399"/>
    <mergeCell ref="A397:E397"/>
    <mergeCell ref="C401:D401"/>
    <mergeCell ref="E401:H401"/>
    <mergeCell ref="A402:H402"/>
    <mergeCell ref="A403:F403"/>
    <mergeCell ref="G403:H403"/>
    <mergeCell ref="A404:H404"/>
    <mergeCell ref="B407:H407"/>
    <mergeCell ref="A421:G421"/>
    <mergeCell ref="A422:G422"/>
    <mergeCell ref="A423:H423"/>
    <mergeCell ref="A409:E409"/>
    <mergeCell ref="A410:F410"/>
    <mergeCell ref="G410:H410"/>
    <mergeCell ref="A411:H411"/>
    <mergeCell ref="A414:H414"/>
    <mergeCell ref="B415:H415"/>
    <mergeCell ref="A417:H417"/>
    <mergeCell ref="B418:H418"/>
    <mergeCell ref="A420:G420"/>
  </mergeCells>
  <dataValidations count="3">
    <dataValidation type="list" allowBlank="1" showInputMessage="1" showErrorMessage="1" sqref="G44 G75 G102 G137 G177 G202 G248 G288 G336 G361 G385 G420" xr:uid="{00000000-0002-0000-0000-000000000000}">
      <formula1>"5,7"</formula1>
    </dataValidation>
    <dataValidation type="list" allowBlank="1" showInputMessage="1" showErrorMessage="1" sqref="F32 G24 F61 G52 F90 G82 F127 G120 F165 G157 F192 G185 F232 G222 F276 G268 F320 G310 F351 G344 F375 G368 F410 G403" xr:uid="{00000000-0002-0000-0000-000001000000}">
      <formula1>"01.11. - 31.03.,01.10. - 30.04."</formula1>
    </dataValidation>
    <dataValidation type="list" allowBlank="1" showInputMessage="1" showErrorMessage="1" sqref="G32:H32 G61:H61 G90:H90 G127:H127 G165:H165 G192:H192 G232:H232 G276:H276 G320:H320 G351:H351 G375:H375 G410:H410" xr:uid="{00000000-0002-0000-0000-000002000000}">
      <formula1>"01.04. - 31.10., 01.05. - 30.09."</formula1>
    </dataValidation>
  </dataValidations>
  <pageMargins left="0.78740157480314965" right="0.47244094488188981" top="0.39370078740157483" bottom="0.59055118110236227" header="0.19685039370078741" footer="0.19685039370078741"/>
  <pageSetup paperSize="9" scale="67" fitToHeight="0" orientation="portrait" r:id="rId1"/>
  <headerFooter>
    <oddHeader>&amp;RTeil B - Anlage B-02</oddHeader>
    <oddFooter>&amp;L&amp;A&amp;RSeite &amp;P von &amp;N</oddFooter>
  </headerFooter>
  <rowBreaks count="12" manualBreakCount="12">
    <brk id="48" max="7" man="1"/>
    <brk id="78" max="7" man="1"/>
    <brk id="105" max="16383" man="1"/>
    <brk id="141" max="7" man="1"/>
    <brk id="181" max="7" man="1"/>
    <brk id="205" max="7" man="1"/>
    <brk id="219" max="7" man="1"/>
    <brk id="252" max="7" man="1"/>
    <brk id="292" max="7" man="1"/>
    <brk id="364" max="7" man="1"/>
    <brk id="388" max="7" man="1"/>
    <brk id="424" max="7"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VOEK 246-25 Los 1</vt:lpstr>
      <vt:lpstr>'VOEK 246-25 Los 1'!Druckbereich</vt:lpstr>
      <vt:lpstr>'VOEK 246-25 Los 1'!Drucktitel</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Dober, Angela Kim</dc:creator>
  <cp:lastModifiedBy>Mittag, Wenke</cp:lastModifiedBy>
  <cp:lastPrinted>2025-10-20T07:49:42Z</cp:lastPrinted>
  <dcterms:created xsi:type="dcterms:W3CDTF">2021-01-19T08:45:11Z</dcterms:created>
  <dcterms:modified xsi:type="dcterms:W3CDTF">2026-02-10T08:49:01Z</dcterms:modified>
</cp:coreProperties>
</file>