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VOEK\Abt2\01_FG21_lfd\MAVA-AG\C_Verfahren\1_Vorbereitung\VOEK 575-25 DachRei DO\04_Vergabeunterlagen\Vergabeunterlagen\04_an_Verdingung\Final\"/>
    </mc:Choice>
  </mc:AlternateContent>
  <xr:revisionPtr revIDLastSave="0" documentId="8_{F76A2254-0B1B-4734-816D-7A3F41A803C5}" xr6:coauthVersionLast="47" xr6:coauthVersionMax="47" xr10:uidLastSave="{00000000-0000-0000-0000-000000000000}"/>
  <bookViews>
    <workbookView xWindow="-120" yWindow="-120" windowWidth="29040" windowHeight="17280" xr2:uid="{00000000-000D-0000-FFFF-FFFF00000000}"/>
  </bookViews>
  <sheets>
    <sheet name="Anlage B-02 Preisblatt" sheetId="1" r:id="rId1"/>
  </sheets>
  <definedNames>
    <definedName name="_xlnm._FilterDatabase" localSheetId="0" hidden="1">'Anlage B-02 Preisblatt'!#REF!</definedName>
    <definedName name="_xlnm.Print_Titles" localSheetId="0">'Anlage B-02 Preisblatt'!$5:$10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1" i="1"/>
  <c r="M11" i="1" s="1"/>
  <c r="XEV10" i="1" l="1"/>
  <c r="M12" i="1" l="1"/>
  <c r="M13" i="1"/>
  <c r="M14" i="1"/>
  <c r="M15" i="1"/>
  <c r="M16" i="1"/>
  <c r="I11" i="1" l="1"/>
  <c r="J11" i="1" s="1"/>
  <c r="N11" i="1" s="1"/>
  <c r="I12" i="1"/>
  <c r="J12" i="1" s="1"/>
  <c r="N12" i="1" s="1"/>
  <c r="I13" i="1"/>
  <c r="J13" i="1" s="1"/>
  <c r="N13" i="1" s="1"/>
  <c r="I14" i="1"/>
  <c r="I15" i="1"/>
  <c r="J15" i="1" s="1"/>
  <c r="N15" i="1" s="1"/>
  <c r="I16" i="1"/>
  <c r="J16" i="1" s="1"/>
  <c r="N16" i="1" s="1"/>
  <c r="L26" i="1"/>
  <c r="L27" i="1" s="1"/>
  <c r="M24" i="1"/>
  <c r="N24" i="1" s="1"/>
  <c r="N25" i="1" s="1"/>
  <c r="M21" i="1"/>
  <c r="N21" i="1" s="1"/>
  <c r="I17" i="1" l="1"/>
  <c r="J14" i="1"/>
  <c r="N14" i="1" s="1"/>
  <c r="M20" i="1"/>
  <c r="L19" i="1"/>
  <c r="J18" i="1" l="1"/>
  <c r="N22" i="1" s="1"/>
  <c r="N26" i="1" s="1"/>
  <c r="N27" i="1" s="1"/>
</calcChain>
</file>

<file path=xl/sharedStrings.xml><?xml version="1.0" encoding="utf-8"?>
<sst xmlns="http://schemas.openxmlformats.org/spreadsheetml/2006/main" count="76" uniqueCount="68">
  <si>
    <t>A</t>
  </si>
  <si>
    <t>B</t>
  </si>
  <si>
    <t>C</t>
  </si>
  <si>
    <t>D</t>
  </si>
  <si>
    <t>E</t>
  </si>
  <si>
    <t>F</t>
  </si>
  <si>
    <t>J</t>
  </si>
  <si>
    <t>Traufhöhe
Dach
in m</t>
  </si>
  <si>
    <t>Fallrohre
Stck.</t>
  </si>
  <si>
    <t>a</t>
  </si>
  <si>
    <t>b</t>
  </si>
  <si>
    <t>c</t>
  </si>
  <si>
    <t>d</t>
  </si>
  <si>
    <t>e</t>
  </si>
  <si>
    <t>Lohnkostenanteil in [%]</t>
  </si>
  <si>
    <t>Grundleistung</t>
  </si>
  <si>
    <t>Turnus
Ausführung / pro Jahr</t>
  </si>
  <si>
    <t>Hinweis : Vom Bieter sind alle Felder dieser Farbe zwingend auszufüllen</t>
  </si>
  <si>
    <t>EP netto
pro 
lfd. Meter in €</t>
  </si>
  <si>
    <t xml:space="preserve">
EP netto
pro Ausführung in €</t>
  </si>
  <si>
    <t>GP netto
pro Jahr in €</t>
  </si>
  <si>
    <t xml:space="preserve">
GP netto
pro Jahr in €</t>
  </si>
  <si>
    <t>Gesamtbetrag netto pro Jahr in €</t>
  </si>
  <si>
    <t>i</t>
  </si>
  <si>
    <t>Dacheindeckung</t>
  </si>
  <si>
    <t>Dach-
rinne
Gesamtlänge in m</t>
  </si>
  <si>
    <t>Bedarfsleistungen**</t>
  </si>
  <si>
    <t>Gesamtbetrag für Ausschreibungszeitraum 6 Jahre netto</t>
  </si>
  <si>
    <t xml:space="preserve">Reinigung der Fallrohre inkl. Laubfangsiebe, Fallrohrabläufe, Sinkkästen, Bodensiebe, Kehleinläufe und Dacheinläufe 
gem. Pkt. 7.2 der LB </t>
  </si>
  <si>
    <t>1. Summe Dachrinnenreinigung, pro Ausführung</t>
  </si>
  <si>
    <t>2. Summe Dachrinnenreinigung, pro Jahr</t>
  </si>
  <si>
    <t>3. Summe Fallrohre, Sinkkästen pro Ausführung</t>
  </si>
  <si>
    <t>4. Summe Fallrohre, Sinkkästen pro Jahr</t>
  </si>
  <si>
    <r>
      <t xml:space="preserve">Reinigung der Dachrinnen
gem. Pkt. 7.1 </t>
    </r>
    <r>
      <rPr>
        <b/>
        <sz val="11"/>
        <rFont val="BundesSans"/>
        <family val="2"/>
      </rPr>
      <t xml:space="preserve"> der </t>
    </r>
    <r>
      <rPr>
        <b/>
        <sz val="11"/>
        <color theme="1"/>
        <rFont val="BundesSans"/>
        <family val="2"/>
      </rPr>
      <t xml:space="preserve">LB </t>
    </r>
  </si>
  <si>
    <r>
      <t>*</t>
    </r>
    <r>
      <rPr>
        <i/>
        <vertAlign val="superscript"/>
        <sz val="11"/>
        <color theme="1"/>
        <rFont val="BundesSans"/>
        <family val="2"/>
      </rPr>
      <t xml:space="preserve"> </t>
    </r>
    <r>
      <rPr>
        <i/>
        <sz val="11"/>
        <color theme="1"/>
        <rFont val="BundesSans"/>
        <family val="2"/>
      </rPr>
      <t>Die dargestellte Anzahl dient ausschließlich der Wertung; die Abrechnung erfolgt nach den tatsächlich abgenommenen Leistungen auf Nachweis.</t>
    </r>
  </si>
  <si>
    <r>
      <t>**</t>
    </r>
    <r>
      <rPr>
        <i/>
        <vertAlign val="superscript"/>
        <sz val="11"/>
        <color theme="1"/>
        <rFont val="BundesSans"/>
        <family val="2"/>
      </rPr>
      <t xml:space="preserve"> </t>
    </r>
    <r>
      <rPr>
        <i/>
        <sz val="11"/>
        <color theme="1"/>
        <rFont val="BundesSans"/>
        <family val="2"/>
      </rPr>
      <t>Auf die Beauftragung und Vergütung der abgefragten Bedarfspositionen besteht kein Anspruch. Bei den angegebenen Mengen handelt es sich lediglich um Schätzwerte zu Wertungszwecken.</t>
    </r>
  </si>
  <si>
    <t>WE146517</t>
  </si>
  <si>
    <t>Buschstr. 2,4,6,8,10,12</t>
  </si>
  <si>
    <t>Dachpfanne</t>
  </si>
  <si>
    <t>WE146359</t>
  </si>
  <si>
    <t>Fitzmauriceweg 11,13,15,17,19,21,23</t>
  </si>
  <si>
    <t>WE146357</t>
  </si>
  <si>
    <t>Von-Hünefed-Weg 6,14,16,21,23,25,27,29,31,33</t>
  </si>
  <si>
    <t>WE146240</t>
  </si>
  <si>
    <t>Boelckeweg 33,35,37,39,41,43,45,47,59,51</t>
  </si>
  <si>
    <t>WE149296</t>
  </si>
  <si>
    <t>WE149297</t>
  </si>
  <si>
    <t>WE</t>
  </si>
  <si>
    <t xml:space="preserve">Anschrift/Bezeichnung Gebäude
</t>
  </si>
  <si>
    <t>j</t>
  </si>
  <si>
    <t>k</t>
  </si>
  <si>
    <t>l=c*k</t>
  </si>
  <si>
    <t>m=j*l</t>
  </si>
  <si>
    <t>n</t>
  </si>
  <si>
    <t>q=m+p</t>
  </si>
  <si>
    <t>Vergabe-Nr. VOEK 575-25</t>
  </si>
  <si>
    <t xml:space="preserve">Anlage B-02 Preisblatt Dachrinnenreinigung </t>
  </si>
  <si>
    <t>1.-5. Grundleistungen, Gesamtsumme jährlich netto</t>
  </si>
  <si>
    <t xml:space="preserve">6. Austausch Laubfangsiebe (Metall) gem. Pkt. 9 der LB Preis/Stück
</t>
  </si>
  <si>
    <t>6. Bedarfsleistungen, Gesamtsumme jährlich netto</t>
  </si>
  <si>
    <r>
      <t xml:space="preserve">1.-6. Grund- und Bedarfsleistungen Gesamtsumme jährlich netto - </t>
    </r>
    <r>
      <rPr>
        <b/>
        <sz val="16"/>
        <rFont val="BundesSans"/>
        <family val="2"/>
      </rPr>
      <t>Wertungssumme -</t>
    </r>
  </si>
  <si>
    <t>o=(d*e)+n</t>
  </si>
  <si>
    <r>
      <t>5. Pauschalbetrag für die fachgerechte Entsorgu</t>
    </r>
    <r>
      <rPr>
        <sz val="12"/>
        <rFont val="BundesSans"/>
        <family val="2"/>
      </rPr>
      <t>ng von Laub/Unrat gem. Pkt. 8 der LB</t>
    </r>
  </si>
  <si>
    <t>WE 146240 Reihenhäuser, Boelckeweg, 48155 Münster, WE 146357 Reihenhäuser, Von-Hünefeld-Weg, 48155 Münster, WE 146517 Reihenhäuser, Buschstr, 48161 Münster, WE 149297 Reihenhäuser, Köhlweg, 48147 Münster, WE 149296 Reihenhäuser, Torminweg, 48147 Münster, WE 146359 Reihenhäuser, Fitzmauriceweg, 48149 Münster</t>
  </si>
  <si>
    <t>Torminweg 17-62 ungrade</t>
  </si>
  <si>
    <t>Köhlweg 1-28 ungrade</t>
  </si>
  <si>
    <t>Grundleistungen</t>
  </si>
  <si>
    <t>p=(n*o)*j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</si>
</sst>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\ &quot;%&quot;"/>
    <numFmt numFmtId="165" formatCode="#,##0.00\ &quot;m²&quot;"/>
    <numFmt numFmtId="166" formatCode="#,##0&quot; mal jährlich&quot;"/>
    <numFmt numFmtId="167" formatCode="#,##0&quot; genutzte Gebäude&quot;"/>
    <numFmt numFmtId="168" formatCode="#,##0&quot; Stück/Jahr&quot;"/>
    <numFmt numFmtId="169" formatCode="#,##0.00\ &quot;€&quot;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6"/>
      <color theme="1"/>
      <name val="BundesSans"/>
      <family val="2"/>
    </font>
    <font>
      <sz val="11"/>
      <color theme="1"/>
      <name val="BundesSans"/>
      <family val="2"/>
    </font>
    <font>
      <sz val="10"/>
      <color theme="1"/>
      <name val="BundesSans"/>
      <family val="2"/>
    </font>
    <font>
      <b/>
      <sz val="16"/>
      <color theme="1"/>
      <name val="BundesSans"/>
      <family val="2"/>
    </font>
    <font>
      <b/>
      <sz val="12"/>
      <color theme="1"/>
      <name val="BundesSans"/>
      <family val="2"/>
    </font>
    <font>
      <b/>
      <sz val="10"/>
      <color theme="1"/>
      <name val="BundesSans"/>
      <family val="2"/>
    </font>
    <font>
      <b/>
      <sz val="14"/>
      <color theme="1"/>
      <name val="BundesSans"/>
      <family val="2"/>
    </font>
    <font>
      <b/>
      <sz val="12"/>
      <color rgb="FFFF0000"/>
      <name val="BundesSans"/>
      <family val="2"/>
    </font>
    <font>
      <b/>
      <sz val="11"/>
      <color theme="1"/>
      <name val="BundesSans"/>
      <family val="2"/>
    </font>
    <font>
      <sz val="9"/>
      <color theme="1"/>
      <name val="BundesSans"/>
      <family val="2"/>
    </font>
    <font>
      <b/>
      <sz val="11"/>
      <name val="BundesSans"/>
      <family val="2"/>
    </font>
    <font>
      <sz val="11"/>
      <name val="BundesSans"/>
      <family val="2"/>
    </font>
    <font>
      <b/>
      <i/>
      <sz val="9"/>
      <color theme="1"/>
      <name val="BundesSans"/>
      <family val="2"/>
    </font>
    <font>
      <i/>
      <sz val="9"/>
      <color theme="1"/>
      <name val="BundesSans"/>
      <family val="2"/>
    </font>
    <font>
      <sz val="12"/>
      <color theme="1"/>
      <name val="BundesSans"/>
      <family val="2"/>
    </font>
    <font>
      <sz val="12"/>
      <name val="BundesSans"/>
      <family val="2"/>
    </font>
    <font>
      <i/>
      <sz val="8"/>
      <color theme="1"/>
      <name val="BundesSans"/>
      <family val="2"/>
    </font>
    <font>
      <b/>
      <sz val="12"/>
      <name val="BundesSans"/>
      <family val="2"/>
    </font>
    <font>
      <i/>
      <sz val="11"/>
      <color theme="1"/>
      <name val="BundesSans"/>
      <family val="2"/>
    </font>
    <font>
      <i/>
      <vertAlign val="superscript"/>
      <sz val="11"/>
      <color theme="1"/>
      <name val="BundesSans"/>
      <family val="2"/>
    </font>
    <font>
      <b/>
      <sz val="16"/>
      <name val="BundesSans"/>
      <family val="2"/>
    </font>
    <font>
      <b/>
      <sz val="11"/>
      <color rgb="FFFF0000"/>
      <name val="BundesSans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2" fillId="0" borderId="0"/>
  </cellStyleXfs>
  <cellXfs count="142">
    <xf numFmtId="0" fontId="0" fillId="0" borderId="0" xfId="0"/>
    <xf numFmtId="0" fontId="3" fillId="3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165" fontId="8" fillId="3" borderId="0" xfId="0" applyNumberFormat="1" applyFont="1" applyFill="1" applyBorder="1" applyAlignment="1" applyProtection="1">
      <alignment vertical="center"/>
    </xf>
    <xf numFmtId="0" fontId="5" fillId="3" borderId="0" xfId="0" applyFont="1" applyFill="1" applyProtection="1"/>
    <xf numFmtId="0" fontId="8" fillId="3" borderId="0" xfId="0" applyFont="1" applyFill="1" applyAlignment="1" applyProtection="1">
      <alignment horizontal="right" vertical="center"/>
    </xf>
    <xf numFmtId="0" fontId="8" fillId="3" borderId="0" xfId="0" applyFont="1" applyFill="1" applyAlignment="1" applyProtection="1">
      <alignment horizontal="right"/>
    </xf>
    <xf numFmtId="0" fontId="5" fillId="3" borderId="0" xfId="0" applyFont="1" applyFill="1" applyAlignment="1" applyProtection="1"/>
    <xf numFmtId="0" fontId="8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/>
    <xf numFmtId="0" fontId="9" fillId="3" borderId="0" xfId="0" applyFont="1" applyFill="1" applyBorder="1" applyAlignment="1" applyProtection="1">
      <alignment vertical="center"/>
    </xf>
    <xf numFmtId="0" fontId="10" fillId="4" borderId="3" xfId="0" applyFont="1" applyFill="1" applyBorder="1" applyAlignment="1">
      <alignment horizontal="center" vertical="center"/>
    </xf>
    <xf numFmtId="0" fontId="11" fillId="0" borderId="0" xfId="0" applyFont="1"/>
    <xf numFmtId="0" fontId="11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4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0" borderId="0" xfId="0" applyFont="1"/>
    <xf numFmtId="0" fontId="16" fillId="0" borderId="0" xfId="0" applyFont="1" applyBorder="1"/>
    <xf numFmtId="0" fontId="4" fillId="0" borderId="20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5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7" xfId="0" applyFont="1" applyFill="1" applyBorder="1" applyAlignment="1">
      <alignment horizontal="left" vertical="top" wrapText="1"/>
    </xf>
    <xf numFmtId="44" fontId="17" fillId="3" borderId="6" xfId="2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4" fontId="17" fillId="2" borderId="21" xfId="0" applyNumberFormat="1" applyFont="1" applyFill="1" applyBorder="1" applyAlignment="1"/>
    <xf numFmtId="4" fontId="4" fillId="2" borderId="18" xfId="0" applyNumberFormat="1" applyFont="1" applyFill="1" applyBorder="1" applyAlignment="1">
      <alignment horizontal="center"/>
    </xf>
    <xf numFmtId="0" fontId="17" fillId="2" borderId="5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vertical="center" wrapText="1"/>
    </xf>
    <xf numFmtId="4" fontId="17" fillId="2" borderId="6" xfId="0" applyNumberFormat="1" applyFont="1" applyFill="1" applyBorder="1" applyAlignment="1"/>
    <xf numFmtId="4" fontId="17" fillId="2" borderId="5" xfId="0" applyNumberFormat="1" applyFont="1" applyFill="1" applyBorder="1" applyAlignment="1"/>
    <xf numFmtId="0" fontId="17" fillId="2" borderId="21" xfId="0" applyFont="1" applyFill="1" applyBorder="1" applyAlignment="1">
      <alignment horizontal="left" vertical="top" wrapText="1"/>
    </xf>
    <xf numFmtId="0" fontId="17" fillId="2" borderId="21" xfId="0" applyFont="1" applyFill="1" applyBorder="1" applyAlignment="1">
      <alignment vertical="center" wrapText="1"/>
    </xf>
    <xf numFmtId="4" fontId="17" fillId="2" borderId="21" xfId="0" applyNumberFormat="1" applyFont="1" applyFill="1" applyBorder="1" applyAlignment="1">
      <alignment vertical="center" wrapText="1"/>
    </xf>
    <xf numFmtId="0" fontId="17" fillId="2" borderId="18" xfId="0" applyFont="1" applyFill="1" applyBorder="1" applyAlignment="1">
      <alignment vertical="center" wrapText="1"/>
    </xf>
    <xf numFmtId="44" fontId="17" fillId="3" borderId="13" xfId="2" applyFont="1" applyFill="1" applyBorder="1" applyAlignment="1"/>
    <xf numFmtId="4" fontId="17" fillId="2" borderId="18" xfId="0" applyNumberFormat="1" applyFont="1" applyFill="1" applyBorder="1" applyAlignment="1">
      <alignment horizontal="center"/>
    </xf>
    <xf numFmtId="4" fontId="17" fillId="2" borderId="18" xfId="0" applyNumberFormat="1" applyFont="1" applyFill="1" applyBorder="1" applyAlignment="1"/>
    <xf numFmtId="0" fontId="17" fillId="2" borderId="6" xfId="0" applyFont="1" applyFill="1" applyBorder="1" applyAlignment="1">
      <alignment horizontal="left" vertical="center"/>
    </xf>
    <xf numFmtId="4" fontId="17" fillId="2" borderId="7" xfId="0" applyNumberFormat="1" applyFont="1" applyFill="1" applyBorder="1" applyAlignment="1">
      <alignment horizontal="center"/>
    </xf>
    <xf numFmtId="44" fontId="17" fillId="3" borderId="15" xfId="2" applyFont="1" applyFill="1" applyBorder="1" applyAlignment="1"/>
    <xf numFmtId="168" fontId="4" fillId="2" borderId="15" xfId="0" applyNumberFormat="1" applyFont="1" applyFill="1" applyBorder="1" applyAlignment="1">
      <alignment horizontal="right"/>
    </xf>
    <xf numFmtId="0" fontId="17" fillId="2" borderId="5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right" wrapText="1"/>
    </xf>
    <xf numFmtId="166" fontId="17" fillId="2" borderId="15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horizontal="right" wrapText="1"/>
    </xf>
    <xf numFmtId="4" fontId="7" fillId="2" borderId="5" xfId="0" applyNumberFormat="1" applyFont="1" applyFill="1" applyBorder="1" applyAlignment="1">
      <alignment horizontal="right"/>
    </xf>
    <xf numFmtId="44" fontId="7" fillId="3" borderId="15" xfId="2" applyFont="1" applyFill="1" applyBorder="1" applyAlignment="1"/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 applyProtection="1">
      <alignment horizontal="left"/>
    </xf>
    <xf numFmtId="0" fontId="19" fillId="3" borderId="0" xfId="0" applyFont="1" applyFill="1" applyAlignment="1" applyProtection="1">
      <alignment horizontal="left"/>
    </xf>
    <xf numFmtId="0" fontId="4" fillId="2" borderId="5" xfId="0" applyFont="1" applyFill="1" applyBorder="1" applyAlignment="1">
      <alignment horizontal="left" wrapText="1"/>
    </xf>
    <xf numFmtId="44" fontId="7" fillId="3" borderId="15" xfId="0" applyNumberFormat="1" applyFont="1" applyFill="1" applyBorder="1" applyAlignment="1">
      <alignment horizontal="left" wrapText="1"/>
    </xf>
    <xf numFmtId="4" fontId="17" fillId="2" borderId="7" xfId="0" applyNumberFormat="1" applyFont="1" applyFill="1" applyBorder="1" applyAlignment="1">
      <alignment horizontal="right"/>
    </xf>
    <xf numFmtId="4" fontId="17" fillId="2" borderId="5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 wrapText="1"/>
    </xf>
    <xf numFmtId="164" fontId="4" fillId="3" borderId="0" xfId="0" applyNumberFormat="1" applyFont="1" applyFill="1" applyBorder="1" applyAlignment="1"/>
    <xf numFmtId="0" fontId="21" fillId="3" borderId="0" xfId="0" applyFont="1" applyFill="1" applyAlignment="1" applyProtection="1">
      <alignment horizontal="left"/>
    </xf>
    <xf numFmtId="0" fontId="4" fillId="3" borderId="0" xfId="0" applyFont="1" applyFill="1" applyProtection="1"/>
    <xf numFmtId="0" fontId="4" fillId="3" borderId="0" xfId="0" applyFont="1" applyFill="1" applyAlignment="1" applyProtection="1">
      <alignment horizontal="center"/>
    </xf>
    <xf numFmtId="4" fontId="4" fillId="3" borderId="0" xfId="0" applyNumberFormat="1" applyFont="1" applyFill="1" applyAlignment="1" applyProtection="1">
      <alignment horizontal="center"/>
    </xf>
    <xf numFmtId="0" fontId="4" fillId="3" borderId="0" xfId="0" applyFont="1" applyFill="1"/>
    <xf numFmtId="0" fontId="4" fillId="0" borderId="0" xfId="0" applyFont="1" applyAlignment="1">
      <alignment horizontal="center"/>
    </xf>
    <xf numFmtId="0" fontId="4" fillId="0" borderId="29" xfId="0" applyFont="1" applyFill="1" applyBorder="1" applyAlignment="1">
      <alignment horizontal="center" vertical="center"/>
    </xf>
    <xf numFmtId="167" fontId="4" fillId="0" borderId="25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 vertical="center"/>
    </xf>
    <xf numFmtId="2" fontId="4" fillId="0" borderId="25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4" fontId="4" fillId="0" borderId="30" xfId="0" applyNumberFormat="1" applyFont="1" applyFill="1" applyBorder="1" applyAlignment="1">
      <alignment horizontal="center" vertical="center" wrapText="1"/>
    </xf>
    <xf numFmtId="4" fontId="4" fillId="3" borderId="31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top"/>
    </xf>
    <xf numFmtId="0" fontId="15" fillId="2" borderId="9" xfId="0" applyFont="1" applyFill="1" applyBorder="1" applyAlignment="1">
      <alignment horizontal="center" vertical="top"/>
    </xf>
    <xf numFmtId="0" fontId="15" fillId="2" borderId="9" xfId="0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top" wrapText="1"/>
    </xf>
    <xf numFmtId="169" fontId="17" fillId="3" borderId="15" xfId="2" applyNumberFormat="1" applyFont="1" applyFill="1" applyBorder="1" applyAlignment="1"/>
    <xf numFmtId="0" fontId="24" fillId="0" borderId="0" xfId="0" applyFont="1"/>
    <xf numFmtId="0" fontId="4" fillId="2" borderId="5" xfId="0" applyFont="1" applyFill="1" applyBorder="1" applyAlignment="1">
      <alignment horizontal="right" wrapText="1"/>
    </xf>
    <xf numFmtId="0" fontId="10" fillId="4" borderId="3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 wrapText="1"/>
    </xf>
    <xf numFmtId="0" fontId="17" fillId="0" borderId="21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1" fillId="3" borderId="6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right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0" fillId="0" borderId="23" xfId="0" applyBorder="1" applyAlignment="1"/>
    <xf numFmtId="0" fontId="6" fillId="0" borderId="0" xfId="3" applyFont="1" applyFill="1" applyAlignment="1" applyProtection="1">
      <alignment horizontal="right" vertical="center" wrapText="1"/>
    </xf>
    <xf numFmtId="0" fontId="0" fillId="0" borderId="0" xfId="0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right" wrapText="1"/>
    </xf>
    <xf numFmtId="0" fontId="12" fillId="2" borderId="2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21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7" fillId="2" borderId="24" xfId="0" applyFont="1" applyFill="1" applyBorder="1" applyAlignment="1">
      <alignment horizontal="left" vertical="center" wrapText="1"/>
    </xf>
    <xf numFmtId="0" fontId="17" fillId="0" borderId="23" xfId="0" applyFont="1" applyBorder="1" applyAlignment="1">
      <alignment vertical="center"/>
    </xf>
    <xf numFmtId="0" fontId="20" fillId="2" borderId="6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vertical="center"/>
    </xf>
    <xf numFmtId="0" fontId="7" fillId="3" borderId="0" xfId="0" applyFont="1" applyFill="1" applyBorder="1" applyAlignment="1" applyProtection="1">
      <alignment vertical="center" wrapText="1"/>
    </xf>
    <xf numFmtId="0" fontId="25" fillId="0" borderId="0" xfId="0" applyFont="1" applyAlignment="1">
      <alignment vertical="center"/>
    </xf>
    <xf numFmtId="4" fontId="4" fillId="4" borderId="25" xfId="0" applyNumberFormat="1" applyFont="1" applyFill="1" applyBorder="1" applyAlignment="1" applyProtection="1">
      <alignment horizontal="center" vertical="center"/>
      <protection locked="0"/>
    </xf>
    <xf numFmtId="4" fontId="4" fillId="4" borderId="1" xfId="0" applyNumberFormat="1" applyFont="1" applyFill="1" applyBorder="1" applyAlignment="1" applyProtection="1">
      <alignment horizontal="center" vertical="center"/>
      <protection locked="0"/>
    </xf>
    <xf numFmtId="4" fontId="4" fillId="4" borderId="25" xfId="2" applyNumberFormat="1" applyFont="1" applyFill="1" applyBorder="1" applyAlignment="1" applyProtection="1">
      <alignment horizontal="center" vertical="center"/>
      <protection locked="0"/>
    </xf>
    <xf numFmtId="4" fontId="4" fillId="4" borderId="1" xfId="2" applyNumberFormat="1" applyFont="1" applyFill="1" applyBorder="1" applyAlignment="1" applyProtection="1">
      <alignment horizontal="center" vertical="center"/>
      <protection locked="0"/>
    </xf>
    <xf numFmtId="44" fontId="17" fillId="4" borderId="15" xfId="2" applyNumberFormat="1" applyFont="1" applyFill="1" applyBorder="1" applyAlignment="1" applyProtection="1">
      <protection locked="0"/>
    </xf>
    <xf numFmtId="44" fontId="17" fillId="4" borderId="7" xfId="2" applyNumberFormat="1" applyFont="1" applyFill="1" applyBorder="1" applyAlignment="1" applyProtection="1">
      <alignment vertical="center"/>
      <protection locked="0"/>
    </xf>
    <xf numFmtId="164" fontId="4" fillId="4" borderId="7" xfId="0" applyNumberFormat="1" applyFont="1" applyFill="1" applyBorder="1" applyAlignment="1" applyProtection="1">
      <protection locked="0"/>
    </xf>
  </cellXfs>
  <cellStyles count="4">
    <cellStyle name="Standard" xfId="0" builtinId="0"/>
    <cellStyle name="Standard 2" xfId="1" xr:uid="{00000000-0005-0000-0000-000001000000}"/>
    <cellStyle name="Standard 5 3" xfId="3" xr:uid="{00000000-0005-0000-0000-000002000000}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V32"/>
  <sheetViews>
    <sheetView showGridLines="0" tabSelected="1" view="pageBreakPreview" topLeftCell="A3" zoomScaleNormal="100" zoomScaleSheetLayoutView="100" workbookViewId="0">
      <selection activeCell="H11" sqref="H11"/>
    </sheetView>
  </sheetViews>
  <sheetFormatPr baseColWidth="10" defaultRowHeight="15" x14ac:dyDescent="0.25"/>
  <cols>
    <col min="1" max="1" width="16.7109375" style="16" customWidth="1"/>
    <col min="2" max="2" width="30.7109375" style="19" customWidth="1"/>
    <col min="3" max="3" width="10.7109375" style="19" customWidth="1"/>
    <col min="4" max="4" width="9.85546875" style="19" customWidth="1"/>
    <col min="5" max="5" width="9.85546875" style="19" bestFit="1" customWidth="1"/>
    <col min="6" max="6" width="22.7109375" style="19" customWidth="1"/>
    <col min="7" max="7" width="12" style="19" customWidth="1"/>
    <col min="8" max="8" width="11.7109375" style="19" customWidth="1"/>
    <col min="9" max="9" width="18.42578125" style="76" customWidth="1"/>
    <col min="10" max="10" width="13.140625" style="76" customWidth="1"/>
    <col min="11" max="11" width="13.5703125" style="76" customWidth="1"/>
    <col min="12" max="12" width="16.42578125" style="76" customWidth="1"/>
    <col min="13" max="13" width="13.7109375" style="76" bestFit="1" customWidth="1"/>
    <col min="14" max="14" width="16.28515625" style="19" customWidth="1"/>
    <col min="15" max="15" width="11.42578125" style="19"/>
    <col min="16" max="16" width="56.28515625" style="19" customWidth="1"/>
    <col min="17" max="16384" width="11.42578125" style="19"/>
  </cols>
  <sheetData>
    <row r="1" spans="1:15 16376:16376" s="4" customFormat="1" ht="20.25" customHeight="1" x14ac:dyDescent="0.25">
      <c r="A1" s="1" t="s">
        <v>56</v>
      </c>
      <c r="B1" s="2"/>
      <c r="C1" s="2"/>
      <c r="D1" s="2"/>
      <c r="E1" s="3"/>
      <c r="F1" s="3"/>
      <c r="G1" s="3"/>
      <c r="H1" s="3"/>
      <c r="L1" s="114" t="s">
        <v>55</v>
      </c>
      <c r="M1" s="114"/>
      <c r="N1" s="115"/>
    </row>
    <row r="2" spans="1:15 16376:16376" s="8" customFormat="1" ht="10.5" customHeight="1" x14ac:dyDescent="0.2">
      <c r="A2" s="5"/>
      <c r="B2" s="6"/>
      <c r="C2" s="6"/>
      <c r="D2" s="6"/>
      <c r="E2" s="7"/>
      <c r="F2" s="7"/>
      <c r="G2" s="7"/>
      <c r="H2" s="6"/>
      <c r="I2" s="6"/>
      <c r="K2" s="9"/>
      <c r="L2" s="10"/>
      <c r="M2" s="10"/>
    </row>
    <row r="3" spans="1:15 16376:16376" s="11" customFormat="1" ht="71.25" customHeight="1" x14ac:dyDescent="0.2">
      <c r="A3" s="133" t="s">
        <v>63</v>
      </c>
      <c r="B3" s="134"/>
      <c r="C3" s="134"/>
      <c r="D3" s="134"/>
      <c r="E3" s="134"/>
      <c r="F3" s="134"/>
      <c r="G3" s="7"/>
      <c r="H3" s="6"/>
      <c r="I3" s="6"/>
      <c r="K3" s="12"/>
      <c r="L3" s="13"/>
      <c r="M3" s="13"/>
    </row>
    <row r="4" spans="1:15 16376:16376" s="11" customFormat="1" ht="21.75" customHeight="1" x14ac:dyDescent="0.2">
      <c r="A4" s="14"/>
      <c r="B4" s="14"/>
      <c r="C4" s="6"/>
      <c r="D4" s="6"/>
      <c r="E4" s="7"/>
      <c r="F4" s="7"/>
      <c r="G4" s="7"/>
      <c r="H4" s="6"/>
      <c r="I4" s="6"/>
      <c r="J4" s="6"/>
      <c r="K4" s="6"/>
      <c r="L4" s="7"/>
      <c r="M4" s="6"/>
    </row>
    <row r="5" spans="1:15 16376:16376" s="16" customFormat="1" ht="26.25" customHeight="1" x14ac:dyDescent="0.25">
      <c r="A5" s="100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5"/>
      <c r="M5" s="15"/>
      <c r="N5" s="91"/>
    </row>
    <row r="6" spans="1:15 16376:16376" ht="15.75" hidden="1" customHeight="1" thickBot="1" x14ac:dyDescent="0.3">
      <c r="A6" s="17" t="s">
        <v>0</v>
      </c>
      <c r="B6" s="17" t="s">
        <v>1</v>
      </c>
      <c r="C6" s="18" t="s">
        <v>2</v>
      </c>
      <c r="D6" s="17" t="s">
        <v>3</v>
      </c>
      <c r="E6" s="18" t="s">
        <v>4</v>
      </c>
      <c r="F6" s="18"/>
      <c r="G6" s="18"/>
      <c r="H6" s="18" t="s">
        <v>5</v>
      </c>
      <c r="I6" s="18"/>
      <c r="J6" s="18"/>
      <c r="K6" s="17" t="s">
        <v>6</v>
      </c>
      <c r="L6" s="17"/>
      <c r="M6" s="17"/>
      <c r="N6" s="17"/>
    </row>
    <row r="7" spans="1:15 16376:16376" ht="21" thickBot="1" x14ac:dyDescent="0.3">
      <c r="A7" s="112" t="s">
        <v>15</v>
      </c>
      <c r="B7" s="113"/>
      <c r="C7" s="113"/>
      <c r="D7" s="113"/>
      <c r="E7" s="113"/>
      <c r="F7" s="113"/>
      <c r="G7" s="112" t="s">
        <v>66</v>
      </c>
      <c r="H7" s="113"/>
      <c r="I7" s="113"/>
      <c r="J7" s="113"/>
      <c r="K7" s="113"/>
      <c r="L7" s="113"/>
      <c r="M7" s="113"/>
      <c r="N7" s="113"/>
    </row>
    <row r="8" spans="1:15 16376:16376" ht="59.25" customHeight="1" thickBot="1" x14ac:dyDescent="0.3">
      <c r="A8" s="110" t="s">
        <v>47</v>
      </c>
      <c r="B8" s="98" t="s">
        <v>48</v>
      </c>
      <c r="C8" s="98" t="s">
        <v>25</v>
      </c>
      <c r="D8" s="98" t="s">
        <v>7</v>
      </c>
      <c r="E8" s="98" t="s">
        <v>8</v>
      </c>
      <c r="F8" s="105" t="s">
        <v>24</v>
      </c>
      <c r="G8" s="107" t="s">
        <v>33</v>
      </c>
      <c r="H8" s="108"/>
      <c r="I8" s="108"/>
      <c r="J8" s="109"/>
      <c r="K8" s="102" t="s">
        <v>28</v>
      </c>
      <c r="L8" s="103"/>
      <c r="M8" s="104"/>
      <c r="N8" s="116" t="s">
        <v>22</v>
      </c>
    </row>
    <row r="9" spans="1:15 16376:16376" s="24" customFormat="1" ht="36.75" thickBot="1" x14ac:dyDescent="0.25">
      <c r="A9" s="111"/>
      <c r="B9" s="120"/>
      <c r="C9" s="99"/>
      <c r="D9" s="99"/>
      <c r="E9" s="99"/>
      <c r="F9" s="106" t="s">
        <v>24</v>
      </c>
      <c r="G9" s="22" t="s">
        <v>16</v>
      </c>
      <c r="H9" s="20" t="s">
        <v>18</v>
      </c>
      <c r="I9" s="20" t="s">
        <v>19</v>
      </c>
      <c r="J9" s="21" t="s">
        <v>21</v>
      </c>
      <c r="K9" s="22" t="s">
        <v>18</v>
      </c>
      <c r="L9" s="20" t="s">
        <v>19</v>
      </c>
      <c r="M9" s="23" t="s">
        <v>20</v>
      </c>
      <c r="N9" s="117"/>
    </row>
    <row r="10" spans="1:15 16376:16376" s="25" customFormat="1" ht="12.75" thickBot="1" x14ac:dyDescent="0.25">
      <c r="A10" s="84" t="s">
        <v>9</v>
      </c>
      <c r="B10" s="85" t="s">
        <v>10</v>
      </c>
      <c r="C10" s="86" t="s">
        <v>11</v>
      </c>
      <c r="D10" s="86" t="s">
        <v>12</v>
      </c>
      <c r="E10" s="86" t="s">
        <v>13</v>
      </c>
      <c r="F10" s="86" t="s">
        <v>23</v>
      </c>
      <c r="G10" s="86" t="s">
        <v>49</v>
      </c>
      <c r="H10" s="86" t="s">
        <v>50</v>
      </c>
      <c r="I10" s="86" t="s">
        <v>51</v>
      </c>
      <c r="J10" s="86" t="s">
        <v>52</v>
      </c>
      <c r="K10" s="86" t="s">
        <v>53</v>
      </c>
      <c r="L10" s="86" t="s">
        <v>61</v>
      </c>
      <c r="M10" s="86" t="s">
        <v>67</v>
      </c>
      <c r="N10" s="87" t="s">
        <v>54</v>
      </c>
      <c r="XEV10" s="25">
        <f>SUM(A10:XEU10)</f>
        <v>0</v>
      </c>
    </row>
    <row r="11" spans="1:15 16376:16376" ht="30.75" customHeight="1" x14ac:dyDescent="0.25">
      <c r="A11" s="77" t="s">
        <v>36</v>
      </c>
      <c r="B11" s="78" t="s">
        <v>37</v>
      </c>
      <c r="C11" s="79">
        <v>78</v>
      </c>
      <c r="D11" s="79">
        <v>7</v>
      </c>
      <c r="E11" s="79">
        <v>6</v>
      </c>
      <c r="F11" s="80" t="s">
        <v>38</v>
      </c>
      <c r="G11" s="81">
        <v>2</v>
      </c>
      <c r="H11" s="135"/>
      <c r="I11" s="33" t="str">
        <f t="shared" ref="I11:I16" si="0">IF(H11=0,"",((($C11*H11))))</f>
        <v/>
      </c>
      <c r="J11" s="33" t="str">
        <f t="shared" ref="J11:J16" si="1">IF(I11="","",(I11*$G11))</f>
        <v/>
      </c>
      <c r="K11" s="137"/>
      <c r="L11" s="33" t="str">
        <f>IF(K11=0,"",((($E11*$D11)*K11)))</f>
        <v/>
      </c>
      <c r="M11" s="82" t="str">
        <f>IF(K11="","",(L11*$G11))</f>
        <v/>
      </c>
      <c r="N11" s="83" t="str">
        <f>IF(AND(H11="",K11=""),"",IF(SUM(J11,M11)=0,0,IF(SUM(J11,M11)&gt;0,SUM(J11,M11))))</f>
        <v/>
      </c>
      <c r="O11" s="89"/>
    </row>
    <row r="12" spans="1:15 16376:16376" ht="30.75" customHeight="1" x14ac:dyDescent="0.25">
      <c r="A12" s="26" t="s">
        <v>39</v>
      </c>
      <c r="B12" s="27" t="s">
        <v>40</v>
      </c>
      <c r="C12" s="28">
        <v>102.5</v>
      </c>
      <c r="D12" s="28">
        <v>7</v>
      </c>
      <c r="E12" s="28">
        <v>8</v>
      </c>
      <c r="F12" s="29" t="s">
        <v>38</v>
      </c>
      <c r="G12" s="30">
        <v>2</v>
      </c>
      <c r="H12" s="136"/>
      <c r="I12" s="31" t="str">
        <f t="shared" si="0"/>
        <v/>
      </c>
      <c r="J12" s="31" t="str">
        <f t="shared" si="1"/>
        <v/>
      </c>
      <c r="K12" s="138"/>
      <c r="L12" s="33" t="str">
        <f t="shared" ref="L12:L16" si="2">IF(K12=0,"",((($E12*$D12)*K12)))</f>
        <v/>
      </c>
      <c r="M12" s="32" t="str">
        <f t="shared" ref="M12:M16" si="3">IF(K12="","",(L12*$G12))</f>
        <v/>
      </c>
      <c r="N12" s="83" t="str">
        <f t="shared" ref="N12:N16" si="4">IF(AND(H12="",K12=""),"",IF(SUM(J12,M12)=0,0,IF(SUM(J12,M12)&gt;0,SUM(J12,M12))))</f>
        <v/>
      </c>
      <c r="O12" s="89"/>
    </row>
    <row r="13" spans="1:15 16376:16376" ht="27.75" customHeight="1" x14ac:dyDescent="0.25">
      <c r="A13" s="26" t="s">
        <v>46</v>
      </c>
      <c r="B13" s="27" t="s">
        <v>65</v>
      </c>
      <c r="C13" s="28">
        <v>336</v>
      </c>
      <c r="D13" s="28">
        <v>7</v>
      </c>
      <c r="E13" s="28">
        <v>34</v>
      </c>
      <c r="F13" s="29" t="s">
        <v>38</v>
      </c>
      <c r="G13" s="30">
        <v>2</v>
      </c>
      <c r="H13" s="136"/>
      <c r="I13" s="31" t="str">
        <f t="shared" si="0"/>
        <v/>
      </c>
      <c r="J13" s="31" t="str">
        <f t="shared" si="1"/>
        <v/>
      </c>
      <c r="K13" s="138"/>
      <c r="L13" s="33" t="str">
        <f t="shared" si="2"/>
        <v/>
      </c>
      <c r="M13" s="32" t="str">
        <f t="shared" si="3"/>
        <v/>
      </c>
      <c r="N13" s="83" t="str">
        <f t="shared" si="4"/>
        <v/>
      </c>
      <c r="O13" s="89"/>
    </row>
    <row r="14" spans="1:15 16376:16376" ht="28.5" customHeight="1" x14ac:dyDescent="0.25">
      <c r="A14" s="26" t="s">
        <v>41</v>
      </c>
      <c r="B14" s="27" t="s">
        <v>42</v>
      </c>
      <c r="C14" s="28">
        <v>134</v>
      </c>
      <c r="D14" s="28">
        <v>7</v>
      </c>
      <c r="E14" s="28">
        <v>12</v>
      </c>
      <c r="F14" s="29" t="s">
        <v>38</v>
      </c>
      <c r="G14" s="30">
        <v>2</v>
      </c>
      <c r="H14" s="136"/>
      <c r="I14" s="31" t="str">
        <f t="shared" si="0"/>
        <v/>
      </c>
      <c r="J14" s="31" t="str">
        <f t="shared" si="1"/>
        <v/>
      </c>
      <c r="K14" s="138"/>
      <c r="L14" s="33" t="str">
        <f t="shared" si="2"/>
        <v/>
      </c>
      <c r="M14" s="32" t="str">
        <f t="shared" si="3"/>
        <v/>
      </c>
      <c r="N14" s="83" t="str">
        <f t="shared" si="4"/>
        <v/>
      </c>
    </row>
    <row r="15" spans="1:15 16376:16376" ht="31.5" customHeight="1" x14ac:dyDescent="0.25">
      <c r="A15" s="26" t="s">
        <v>45</v>
      </c>
      <c r="B15" s="27" t="s">
        <v>64</v>
      </c>
      <c r="C15" s="28">
        <v>602</v>
      </c>
      <c r="D15" s="28">
        <v>7</v>
      </c>
      <c r="E15" s="28">
        <v>48</v>
      </c>
      <c r="F15" s="29" t="s">
        <v>38</v>
      </c>
      <c r="G15" s="30">
        <v>2</v>
      </c>
      <c r="H15" s="136"/>
      <c r="I15" s="31" t="str">
        <f t="shared" si="0"/>
        <v/>
      </c>
      <c r="J15" s="31" t="str">
        <f t="shared" si="1"/>
        <v/>
      </c>
      <c r="K15" s="138"/>
      <c r="L15" s="33" t="str">
        <f t="shared" si="2"/>
        <v/>
      </c>
      <c r="M15" s="32" t="str">
        <f t="shared" si="3"/>
        <v/>
      </c>
      <c r="N15" s="83" t="str">
        <f t="shared" si="4"/>
        <v/>
      </c>
    </row>
    <row r="16" spans="1:15 16376:16376" ht="31.5" customHeight="1" thickBot="1" x14ac:dyDescent="0.3">
      <c r="A16" s="26" t="s">
        <v>43</v>
      </c>
      <c r="B16" s="27" t="s">
        <v>44</v>
      </c>
      <c r="C16" s="28">
        <v>123</v>
      </c>
      <c r="D16" s="28">
        <v>7</v>
      </c>
      <c r="E16" s="28">
        <v>8</v>
      </c>
      <c r="F16" s="29" t="s">
        <v>38</v>
      </c>
      <c r="G16" s="30">
        <v>2</v>
      </c>
      <c r="H16" s="136"/>
      <c r="I16" s="31" t="str">
        <f t="shared" si="0"/>
        <v/>
      </c>
      <c r="J16" s="31" t="str">
        <f t="shared" si="1"/>
        <v/>
      </c>
      <c r="K16" s="138"/>
      <c r="L16" s="33" t="str">
        <f t="shared" si="2"/>
        <v/>
      </c>
      <c r="M16" s="32" t="str">
        <f t="shared" si="3"/>
        <v/>
      </c>
      <c r="N16" s="83" t="str">
        <f t="shared" si="4"/>
        <v/>
      </c>
    </row>
    <row r="17" spans="1:16" ht="24.95" customHeight="1" thickBot="1" x14ac:dyDescent="0.3">
      <c r="A17" s="121" t="s">
        <v>29</v>
      </c>
      <c r="B17" s="122"/>
      <c r="C17" s="122"/>
      <c r="D17" s="122"/>
      <c r="E17" s="122"/>
      <c r="F17" s="34"/>
      <c r="G17" s="34"/>
      <c r="H17" s="35"/>
      <c r="I17" s="36">
        <f>SUM(I11:I16)</f>
        <v>0</v>
      </c>
      <c r="J17" s="37"/>
      <c r="K17" s="38"/>
      <c r="L17" s="38"/>
      <c r="M17" s="38"/>
      <c r="N17" s="39"/>
    </row>
    <row r="18" spans="1:16" ht="24.95" customHeight="1" thickBot="1" x14ac:dyDescent="0.3">
      <c r="A18" s="121" t="s">
        <v>30</v>
      </c>
      <c r="B18" s="122"/>
      <c r="C18" s="122"/>
      <c r="D18" s="122"/>
      <c r="E18" s="122"/>
      <c r="F18" s="34"/>
      <c r="G18" s="34"/>
      <c r="H18" s="40"/>
      <c r="I18" s="41"/>
      <c r="J18" s="36">
        <f>SUM(J11:J16)</f>
        <v>0</v>
      </c>
      <c r="K18" s="42"/>
      <c r="L18" s="43"/>
      <c r="M18" s="38"/>
      <c r="N18" s="39"/>
    </row>
    <row r="19" spans="1:16" ht="24.95" customHeight="1" thickBot="1" x14ac:dyDescent="0.3">
      <c r="A19" s="125" t="s">
        <v>31</v>
      </c>
      <c r="B19" s="126"/>
      <c r="C19" s="126"/>
      <c r="D19" s="126"/>
      <c r="E19" s="126"/>
      <c r="F19" s="44"/>
      <c r="G19" s="44"/>
      <c r="H19" s="45"/>
      <c r="I19" s="46"/>
      <c r="J19" s="45"/>
      <c r="K19" s="47"/>
      <c r="L19" s="48">
        <f>SUM(L11:L16)</f>
        <v>0</v>
      </c>
      <c r="M19" s="42"/>
      <c r="N19" s="49"/>
    </row>
    <row r="20" spans="1:16" ht="24.95" customHeight="1" thickBot="1" x14ac:dyDescent="0.3">
      <c r="A20" s="125" t="s">
        <v>32</v>
      </c>
      <c r="B20" s="126"/>
      <c r="C20" s="126"/>
      <c r="D20" s="126"/>
      <c r="E20" s="126"/>
      <c r="F20" s="44"/>
      <c r="G20" s="44"/>
      <c r="H20" s="45"/>
      <c r="I20" s="45"/>
      <c r="J20" s="46"/>
      <c r="K20" s="38"/>
      <c r="L20" s="50"/>
      <c r="M20" s="53">
        <f>SUM(M11:M16)</f>
        <v>0</v>
      </c>
      <c r="N20" s="49"/>
    </row>
    <row r="21" spans="1:16" ht="24.95" customHeight="1" thickBot="1" x14ac:dyDescent="0.3">
      <c r="A21" s="51" t="s">
        <v>62</v>
      </c>
      <c r="B21" s="55"/>
      <c r="C21" s="55"/>
      <c r="D21" s="55"/>
      <c r="E21" s="55"/>
      <c r="F21" s="55"/>
      <c r="G21" s="55"/>
      <c r="H21" s="55"/>
      <c r="I21" s="55"/>
      <c r="J21" s="56"/>
      <c r="K21" s="139"/>
      <c r="L21" s="57">
        <v>2</v>
      </c>
      <c r="M21" s="88" t="str">
        <f>IF(K21="","",K21*L21)</f>
        <v/>
      </c>
      <c r="N21" s="53" t="str">
        <f>IF(K21="","",M21)</f>
        <v/>
      </c>
    </row>
    <row r="22" spans="1:16" ht="24.95" customHeight="1" thickBot="1" x14ac:dyDescent="0.3">
      <c r="A22" s="123" t="s">
        <v>57</v>
      </c>
      <c r="B22" s="124"/>
      <c r="C22" s="124"/>
      <c r="D22" s="124"/>
      <c r="E22" s="124"/>
      <c r="F22" s="124"/>
      <c r="G22" s="124"/>
      <c r="H22" s="124"/>
      <c r="I22" s="58"/>
      <c r="J22" s="59"/>
      <c r="K22" s="59"/>
      <c r="L22" s="59"/>
      <c r="M22" s="59"/>
      <c r="N22" s="60" t="str">
        <f>IFERROR(SUM(J18+M20+N21),"")</f>
        <v/>
      </c>
    </row>
    <row r="23" spans="1:16" ht="24.95" customHeight="1" thickBot="1" x14ac:dyDescent="0.3">
      <c r="A23" s="95" t="s">
        <v>26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7"/>
    </row>
    <row r="24" spans="1:16" ht="19.5" customHeight="1" thickBot="1" x14ac:dyDescent="0.3">
      <c r="A24" s="127" t="s">
        <v>58</v>
      </c>
      <c r="B24" s="128"/>
      <c r="C24" s="128"/>
      <c r="D24" s="128"/>
      <c r="E24" s="128"/>
      <c r="F24" s="61"/>
      <c r="G24" s="61"/>
      <c r="H24" s="61"/>
      <c r="I24" s="61"/>
      <c r="J24" s="62"/>
      <c r="K24" s="140"/>
      <c r="L24" s="54">
        <v>40</v>
      </c>
      <c r="M24" s="88" t="str">
        <f>IF(K24="","",K24*$L24)</f>
        <v/>
      </c>
      <c r="N24" s="53" t="str">
        <f>IF(K24="","",M24)</f>
        <v/>
      </c>
      <c r="O24" s="63"/>
      <c r="P24" s="64"/>
    </row>
    <row r="25" spans="1:16" ht="24.95" customHeight="1" thickBot="1" x14ac:dyDescent="0.3">
      <c r="A25" s="129" t="s">
        <v>59</v>
      </c>
      <c r="B25" s="130"/>
      <c r="C25" s="130"/>
      <c r="D25" s="130"/>
      <c r="E25" s="130"/>
      <c r="F25" s="130"/>
      <c r="G25" s="130"/>
      <c r="H25" s="130"/>
      <c r="I25" s="130"/>
      <c r="J25" s="130"/>
      <c r="K25" s="94"/>
      <c r="L25" s="65"/>
      <c r="M25" s="65"/>
      <c r="N25" s="66" t="str">
        <f>N24</f>
        <v/>
      </c>
    </row>
    <row r="26" spans="1:16" ht="24.95" customHeight="1" thickBot="1" x14ac:dyDescent="0.3">
      <c r="A26" s="131" t="s">
        <v>60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65" t="str">
        <f>IF(I22="","",I22+L25)</f>
        <v/>
      </c>
      <c r="M26" s="65"/>
      <c r="N26" s="66" t="str">
        <f>IF(N22="","",N22+N25)</f>
        <v/>
      </c>
    </row>
    <row r="27" spans="1:16" s="64" customFormat="1" ht="24.95" customHeight="1" thickBot="1" x14ac:dyDescent="0.3">
      <c r="A27" s="92" t="s">
        <v>27</v>
      </c>
      <c r="B27" s="93"/>
      <c r="C27" s="93"/>
      <c r="D27" s="93"/>
      <c r="E27" s="93"/>
      <c r="F27" s="93"/>
      <c r="G27" s="93"/>
      <c r="H27" s="93"/>
      <c r="I27" s="93"/>
      <c r="J27" s="93"/>
      <c r="K27" s="94"/>
      <c r="L27" s="65" t="str">
        <f>IF(L26="","",L26*6)</f>
        <v/>
      </c>
      <c r="M27" s="65"/>
      <c r="N27" s="66" t="str">
        <f>IF(N26="","",N26*6)</f>
        <v/>
      </c>
    </row>
    <row r="28" spans="1:16" ht="24.95" customHeight="1" thickBot="1" x14ac:dyDescent="0.3">
      <c r="A28" s="118" t="s">
        <v>14</v>
      </c>
      <c r="B28" s="119"/>
      <c r="C28" s="119"/>
      <c r="D28" s="119"/>
      <c r="E28" s="119"/>
      <c r="F28" s="119"/>
      <c r="G28" s="119"/>
      <c r="H28" s="119"/>
      <c r="I28" s="90"/>
      <c r="J28" s="67"/>
      <c r="K28" s="141"/>
      <c r="L28" s="68"/>
      <c r="M28" s="68"/>
      <c r="N28" s="52"/>
    </row>
    <row r="29" spans="1:16" ht="30" customHeight="1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70"/>
      <c r="L29" s="70"/>
      <c r="M29" s="70"/>
    </row>
    <row r="30" spans="1:16" s="75" customFormat="1" ht="15" customHeight="1" x14ac:dyDescent="0.25">
      <c r="A30" s="71" t="s">
        <v>34</v>
      </c>
      <c r="B30" s="72"/>
      <c r="C30" s="72"/>
      <c r="D30" s="72"/>
      <c r="E30" s="73"/>
      <c r="F30" s="73"/>
      <c r="G30" s="73"/>
      <c r="H30" s="73"/>
      <c r="I30" s="73"/>
      <c r="J30" s="73"/>
      <c r="K30" s="74"/>
      <c r="L30" s="70"/>
      <c r="M30" s="70"/>
    </row>
    <row r="31" spans="1:16" s="72" customFormat="1" ht="17.25" x14ac:dyDescent="0.25">
      <c r="A31" s="71" t="s">
        <v>35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4"/>
      <c r="M31" s="74"/>
    </row>
    <row r="32" spans="1:16" s="64" customFormat="1" ht="14.25" customHeight="1" x14ac:dyDescent="0.25">
      <c r="A32" s="16"/>
      <c r="B32" s="19"/>
      <c r="C32" s="19"/>
      <c r="D32" s="19"/>
      <c r="E32" s="19"/>
      <c r="F32" s="19"/>
      <c r="G32" s="19"/>
      <c r="H32" s="19"/>
      <c r="I32" s="76"/>
      <c r="J32" s="76"/>
      <c r="K32" s="76"/>
      <c r="L32" s="71"/>
      <c r="M32" s="71"/>
      <c r="N32" s="71"/>
    </row>
  </sheetData>
  <sheetProtection algorithmName="SHA-512" hashValue="c8zGMb1iJEjJ3ZNXGur1vGILbBNHGNrkOEJ2vHfcd/1ONtEy7h6TOulShrxR0G3QpGv3mjcU7SQ5jMk7lBu0MQ==" saltValue="RkfYSmzpbmWxweVwLhVxlQ==" spinCount="100000" sheet="1" objects="1" formatColumns="0" selectLockedCells="1" autoFilter="0"/>
  <mergeCells count="25">
    <mergeCell ref="L1:N1"/>
    <mergeCell ref="N8:N9"/>
    <mergeCell ref="A28:H28"/>
    <mergeCell ref="B8:B9"/>
    <mergeCell ref="C8:C9"/>
    <mergeCell ref="D8:D9"/>
    <mergeCell ref="A17:E17"/>
    <mergeCell ref="A18:E18"/>
    <mergeCell ref="A22:H22"/>
    <mergeCell ref="A19:E19"/>
    <mergeCell ref="A24:E24"/>
    <mergeCell ref="A20:E20"/>
    <mergeCell ref="A25:K25"/>
    <mergeCell ref="A26:K26"/>
    <mergeCell ref="A3:F3"/>
    <mergeCell ref="A27:K27"/>
    <mergeCell ref="A23:N23"/>
    <mergeCell ref="E8:E9"/>
    <mergeCell ref="A5:K5"/>
    <mergeCell ref="K8:M8"/>
    <mergeCell ref="F8:F9"/>
    <mergeCell ref="G8:J8"/>
    <mergeCell ref="A8:A9"/>
    <mergeCell ref="A7:F7"/>
    <mergeCell ref="G7:N7"/>
  </mergeCells>
  <pageMargins left="0.70866141732283472" right="0.70866141732283472" top="0.78740157480314965" bottom="0.78740157480314965" header="0.31496062992125984" footer="0.31496062992125984"/>
  <pageSetup paperSize="9" scale="10" fitToHeight="0" orientation="portrait" r:id="rId1"/>
  <headerFoot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 B-02 Preisblatt</vt:lpstr>
      <vt:lpstr>'Anlage B-02 Preisblatt'!Drucktitel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 Pagel</dc:creator>
  <cp:lastModifiedBy>Dober, Angela Kim</cp:lastModifiedBy>
  <cp:lastPrinted>2019-01-08T10:40:58Z</cp:lastPrinted>
  <dcterms:created xsi:type="dcterms:W3CDTF">2019-01-08T10:17:19Z</dcterms:created>
  <dcterms:modified xsi:type="dcterms:W3CDTF">2026-01-23T07:21:14Z</dcterms:modified>
</cp:coreProperties>
</file>