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autoCompressPictures="0" defaultThemeVersion="124226"/>
  <mc:AlternateContent xmlns:mc="http://schemas.openxmlformats.org/markup-compatibility/2006">
    <mc:Choice Requires="x15">
      <x15ac:absPath xmlns:x15ac="http://schemas.microsoft.com/office/spreadsheetml/2010/11/ac" url="B:\VOEK\Abt1\Verdingung\2026\01_VOEK 2026\25-257 B-Köh\5_rechn. Prüfung\"/>
    </mc:Choice>
  </mc:AlternateContent>
  <xr:revisionPtr revIDLastSave="0" documentId="13_ncr:1_{466B146A-9765-43F8-BB16-8079BADC3122}" xr6:coauthVersionLast="47" xr6:coauthVersionMax="47" xr10:uidLastSave="{00000000-0000-0000-0000-000000000000}"/>
  <bookViews>
    <workbookView xWindow="-120" yWindow="-120" windowWidth="29040" windowHeight="15240" tabRatio="931" xr2:uid="{00000000-000D-0000-FFFF-FFFF00000000}"/>
  </bookViews>
  <sheets>
    <sheet name="Preisblatt" sheetId="50" r:id="rId1"/>
  </sheets>
  <externalReferences>
    <externalReference r:id="rId2"/>
  </externalReferences>
  <definedNames>
    <definedName name="_xlnm._FilterDatabase" localSheetId="0" hidden="1">Preisblatt!$A$19:$K$27</definedName>
    <definedName name="Bela">[1]Muster!$I$10:$I$127</definedName>
    <definedName name="Belag">[1]Muster!$E$10:$E$127</definedName>
    <definedName name="Beton" localSheetId="0">#REF!</definedName>
    <definedName name="Beton">#REF!</definedName>
    <definedName name="Bodenbelag" localSheetId="0">#REF!</definedName>
    <definedName name="Bodenbelag">#REF!</definedName>
    <definedName name="_xlnm.Print_Area" localSheetId="0">Preisblatt!$A:$K</definedName>
    <definedName name="_xlnm.Print_Titles" localSheetId="0">Preisblatt!$1:$7</definedName>
    <definedName name="Gesamtfläche" localSheetId="0">#REF!</definedName>
    <definedName name="Gesamtfläche">#REF!</definedName>
    <definedName name="Glascode" localSheetId="0">#REF!</definedName>
    <definedName name="Glascode">#REF!</definedName>
    <definedName name="Intervall" localSheetId="0">#REF!</definedName>
    <definedName name="Intervall">#REF!</definedName>
    <definedName name="Raumgruppe" localSheetId="0">#REF!</definedName>
    <definedName name="Raumgruppe">#REF!</definedName>
    <definedName name="Raumgruppen" localSheetId="0">#REF!</definedName>
    <definedName name="Raumgruppen">#REF!</definedName>
    <definedName name="Reinigungsfläche" localSheetId="0">#REF!</definedName>
    <definedName name="Reinigungsfläche">#REF!</definedName>
    <definedName name="Reinigungsintervalle" localSheetId="0">#REF!</definedName>
    <definedName name="Reinigungsintervalle">#REF!</definedName>
    <definedName name="Turnus" localSheetId="0">#REF!</definedName>
    <definedName name="Turnus">#REF!</definedName>
    <definedName name="Zusammenfassung" localSheetId="0">#REF!</definedName>
    <definedName name="Zusammenfassung">#REF!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D51" i="50" l="1"/>
  <c r="G50" i="50"/>
  <c r="G51" i="50" s="1"/>
  <c r="I50" i="50" l="1"/>
  <c r="J21" i="50"/>
  <c r="H21" i="50"/>
  <c r="I21" i="50" s="1"/>
  <c r="C27" i="50"/>
  <c r="G26" i="50"/>
  <c r="G25" i="50"/>
  <c r="G24" i="50"/>
  <c r="G23" i="50"/>
  <c r="G22" i="50"/>
  <c r="G21" i="50"/>
  <c r="G20" i="50"/>
  <c r="G27" i="50" l="1"/>
  <c r="I51" i="50"/>
  <c r="K50" i="50"/>
  <c r="K51" i="50" s="1"/>
  <c r="K59" i="50" s="1"/>
  <c r="K21" i="50"/>
  <c r="J33" i="50" l="1"/>
  <c r="J34" i="50"/>
  <c r="J35" i="50"/>
  <c r="J36" i="50"/>
  <c r="J37" i="50"/>
  <c r="J38" i="50"/>
  <c r="J32" i="50"/>
  <c r="J44" i="50" l="1"/>
  <c r="K44" i="50" s="1"/>
  <c r="K45" i="50" l="1"/>
  <c r="G37" i="50"/>
  <c r="I37" i="50"/>
  <c r="K37" i="50" s="1"/>
  <c r="H26" i="50"/>
  <c r="I26" i="50" s="1"/>
  <c r="J26" i="50"/>
  <c r="K26" i="50" l="1"/>
  <c r="C39" i="50" l="1"/>
  <c r="G38" i="50"/>
  <c r="I38" i="50" s="1"/>
  <c r="K38" i="50" s="1"/>
  <c r="G36" i="50"/>
  <c r="I36" i="50" s="1"/>
  <c r="K36" i="50" s="1"/>
  <c r="G35" i="50"/>
  <c r="I35" i="50" s="1"/>
  <c r="K35" i="50" s="1"/>
  <c r="G34" i="50"/>
  <c r="I34" i="50" s="1"/>
  <c r="K34" i="50" s="1"/>
  <c r="G33" i="50"/>
  <c r="I33" i="50" s="1"/>
  <c r="K33" i="50" s="1"/>
  <c r="G32" i="50"/>
  <c r="I32" i="50" s="1"/>
  <c r="I39" i="50" l="1"/>
  <c r="K32" i="50"/>
  <c r="K39" i="50" s="1"/>
  <c r="K57" i="50" s="1"/>
  <c r="G39" i="50"/>
  <c r="H23" i="50" l="1"/>
  <c r="I23" i="50" s="1"/>
  <c r="H24" i="50"/>
  <c r="H25" i="50"/>
  <c r="H22" i="50"/>
  <c r="I22" i="50" s="1"/>
  <c r="H20" i="50" l="1"/>
  <c r="J25" i="50" l="1"/>
  <c r="I25" i="50" l="1"/>
  <c r="K25" i="50" s="1"/>
  <c r="I20" i="50"/>
  <c r="J20" i="50"/>
  <c r="J22" i="50"/>
  <c r="J23" i="50"/>
  <c r="J24" i="50"/>
  <c r="K22" i="50" l="1"/>
  <c r="I24" i="50"/>
  <c r="K24" i="50" s="1"/>
  <c r="K23" i="50"/>
  <c r="K58" i="50"/>
  <c r="K20" i="50"/>
  <c r="I27" i="50" l="1"/>
  <c r="K62" i="50" s="1"/>
  <c r="K27" i="50"/>
  <c r="K56" i="50" s="1"/>
  <c r="K60" i="50" s="1"/>
  <c r="K64" i="50" s="1"/>
  <c r="K61" i="50" l="1"/>
  <c r="K63" i="50" l="1"/>
</calcChain>
</file>

<file path=xl/sharedStrings.xml><?xml version="1.0" encoding="utf-8"?>
<sst xmlns="http://schemas.openxmlformats.org/spreadsheetml/2006/main" count="207" uniqueCount="108">
  <si>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</si>
  <si>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</si>
  <si>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</si>
  <si>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</si>
  <si>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</si>
  <si>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</si>
  <si>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</si>
  <si>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</si>
  <si>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</si>
  <si>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</si>
  <si>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</si>
  <si>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</si>
  <si>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</si>
  <si>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</si>
  <si>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</si>
  <si>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</si>
  <si>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</si>
  <si>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jährliche 
Reinigungs-
fläche</t>
  </si>
  <si>
    <t>jährlicher 
Abrechnungs-
faktor</t>
  </si>
  <si>
    <t>Turnus</t>
  </si>
  <si>
    <t>Bodenbelag</t>
  </si>
  <si>
    <t>Grundfläche</t>
  </si>
  <si>
    <t>Raum-
gruppe</t>
  </si>
  <si>
    <t>zzgl. MwSt.</t>
  </si>
  <si>
    <t>Gesamtsumme jährlich brutto</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</si>
  <si>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</si>
  <si>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</si>
  <si>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</si>
  <si>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</si>
  <si>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</si>
  <si>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max. Richtleistung</t>
    </r>
    <r>
      <rPr>
        <sz val="9"/>
        <color rgb="FF82002A"/>
        <rFont val="Arial"/>
        <family val="2"/>
      </rPr>
      <t xml:space="preserve"> 
</t>
    </r>
    <r>
      <rPr>
        <sz val="8"/>
        <color rgb="FF82002A"/>
        <rFont val="Arial"/>
        <family val="2"/>
      </rPr>
      <t>* 1) + * 2)
(qm / Stunde / Reinigungskraft)</t>
    </r>
  </si>
  <si>
    <t>Stunden-
verrechnungs-
satz</t>
  </si>
  <si>
    <t>g</t>
  </si>
  <si>
    <t>i</t>
  </si>
  <si>
    <t>k = f * j</t>
  </si>
  <si>
    <t>Zwischensumme Unterhaltsreinigung</t>
  </si>
  <si>
    <t>Unterhaltsreinigung (UHR)</t>
  </si>
  <si>
    <r>
      <t xml:space="preserve">Stunden-
verrechnungs-
satz
</t>
    </r>
    <r>
      <rPr>
        <sz val="8"/>
        <color theme="0"/>
        <rFont val="Arial"/>
        <family val="2"/>
      </rPr>
      <t>(für alle Reinigungs-
bereiche identisch)</t>
    </r>
  </si>
  <si>
    <t>Unterhaltsreinigung</t>
  </si>
  <si>
    <t>(Std./Jahr) *</t>
  </si>
  <si>
    <t>Wertungssumme jährlich netto</t>
  </si>
  <si>
    <t xml:space="preserve">angebotene Richt-
leistung </t>
  </si>
  <si>
    <t xml:space="preserve">Hinweis: Der Bieter hat lediglich alle Felder dieser Farbe auszufüllen. </t>
  </si>
  <si>
    <t>Richt-
leistung</t>
  </si>
  <si>
    <t>Zwischensumme Grundreinigung/Intensivreinigung</t>
  </si>
  <si>
    <t>Zwischensumme Bedarfsleistungen</t>
  </si>
  <si>
    <t>Zwischensumme Grund-/Intensivreinigung</t>
  </si>
  <si>
    <t>* Sonn- und Feiertagszuschlag gem. Tarifvertrag</t>
  </si>
  <si>
    <t>in %</t>
  </si>
  <si>
    <t>Unterhaltsreinigung 
-Sonn- und Feiertag, nicht am 1. Mai, Neujahrstag, 1. und 2. Weihnachtsfeiertag-</t>
  </si>
  <si>
    <t>Grund-/Intensivreinigungsarbeiten 
-Sonn- und Feiertag, nicht am 1. Mai, Neujahrstag, 1. und 2. Weihnachtsfeiertag-</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</si>
  <si>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</si>
  <si>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r>
      <t xml:space="preserve">1. Unterhaltsreinigung
</t>
    </r>
    <r>
      <rPr>
        <sz val="9"/>
        <color theme="0"/>
        <rFont val="Arial"/>
        <family val="2"/>
      </rPr>
      <t>Es können weitere Leistungen zu erbringen sein, die von dem hier angegebenen Turnus abweichen. Diese Leistungen sind bei der Kalkulation mit zu berücksichtigen. Der Turnuss der weiteren Leistungen ist aus dem Leistungsverzeichnis (Anlage C-02.1) zu entnehmen.</t>
    </r>
  </si>
  <si>
    <t>WE 148164 - Bundesamt für Migration und Flüchtlinge, Otto-Schmerbach-Straße 20 in 09117 Chemnitz</t>
  </si>
  <si>
    <t>A</t>
  </si>
  <si>
    <t>Büro- und Verwaltungsräume</t>
  </si>
  <si>
    <t>C</t>
  </si>
  <si>
    <t>D</t>
  </si>
  <si>
    <t>F</t>
  </si>
  <si>
    <t>H</t>
  </si>
  <si>
    <t>Sozialräume, Teeküchen</t>
  </si>
  <si>
    <t>Sanitärräume, WC</t>
  </si>
  <si>
    <t>tägl. Verkehrswege (Flure, Treppen, Aufzüge)</t>
  </si>
  <si>
    <t>Büroneben-, Abstell-, Serverräume</t>
  </si>
  <si>
    <t>tägl. Verkehrswege (Flure)</t>
  </si>
  <si>
    <t>Büronebenräume (Kopierräume)</t>
  </si>
  <si>
    <t>Serverräume</t>
  </si>
  <si>
    <t>W5</t>
  </si>
  <si>
    <t>Teppich</t>
  </si>
  <si>
    <t>PVC</t>
  </si>
  <si>
    <t>W2</t>
  </si>
  <si>
    <t>Fliesen</t>
  </si>
  <si>
    <t>J4</t>
  </si>
  <si>
    <t>W1</t>
  </si>
  <si>
    <t>VOEK 257-25 Los 1</t>
  </si>
  <si>
    <t xml:space="preserve">J1 </t>
  </si>
  <si>
    <t>Auftragswert bei 6 Jahren</t>
  </si>
  <si>
    <t>B</t>
  </si>
  <si>
    <t>Besprechungs-/Schulungsraum</t>
  </si>
  <si>
    <t>Besprechungs-/Schulungsräume</t>
  </si>
  <si>
    <t>Glas-Code</t>
  </si>
  <si>
    <t>Reinigung 
ein- oder mehrseitig
?</t>
  </si>
  <si>
    <r>
      <t xml:space="preserve">Reinigungsfläche
</t>
    </r>
    <r>
      <rPr>
        <sz val="8"/>
        <color theme="0"/>
        <rFont val="Arial"/>
        <family val="2"/>
      </rPr>
      <t>einseitig</t>
    </r>
    <r>
      <rPr>
        <b/>
        <sz val="9"/>
        <color theme="0"/>
        <rFont val="Arial"/>
        <family val="2"/>
      </rPr>
      <t xml:space="preserve">
</t>
    </r>
    <r>
      <rPr>
        <sz val="9"/>
        <color theme="0"/>
        <rFont val="Arial"/>
        <family val="2"/>
      </rPr>
      <t>gem.</t>
    </r>
    <r>
      <rPr>
        <sz val="8"/>
        <color theme="0"/>
        <rFont val="Arial"/>
        <family val="2"/>
      </rPr>
      <t xml:space="preserve"> Anlage C-03</t>
    </r>
  </si>
  <si>
    <t>jährlicher
Abrechnungs-
faktor</t>
  </si>
  <si>
    <t xml:space="preserve">jährliche
Reinigungs-
stunden * </t>
  </si>
  <si>
    <r>
      <t xml:space="preserve">Stunden-
verrechnungs-
satz
</t>
    </r>
    <r>
      <rPr>
        <sz val="8"/>
        <color theme="0"/>
        <rFont val="Arial"/>
        <family val="2"/>
      </rPr>
      <t xml:space="preserve">(für alle Reinigungs-
bereiche identisch)         </t>
    </r>
    <r>
      <rPr>
        <b/>
        <sz val="10"/>
        <color theme="0"/>
        <rFont val="Arial"/>
        <family val="2"/>
      </rPr>
      <t xml:space="preserve">        </t>
    </r>
  </si>
  <si>
    <r>
      <t xml:space="preserve">jährlicher Nettogesamt-preis, 
</t>
    </r>
    <r>
      <rPr>
        <u/>
        <sz val="8"/>
        <color theme="0"/>
        <rFont val="Arial"/>
        <family val="2"/>
      </rPr>
      <t>maximal 2 Dezimalstellen</t>
    </r>
    <r>
      <rPr>
        <sz val="8"/>
        <color theme="0"/>
        <rFont val="Arial"/>
        <family val="2"/>
      </rPr>
      <t xml:space="preserve">   
(jährl. Reinigungsstunden x Stundenverrechnungssatz)</t>
    </r>
    <r>
      <rPr>
        <b/>
        <sz val="10"/>
        <color theme="0"/>
        <rFont val="Arial"/>
        <family val="2"/>
      </rPr>
      <t xml:space="preserve"> </t>
    </r>
  </si>
  <si>
    <t>Einsätze pro Jahr</t>
  </si>
  <si>
    <t>m² / Std. /
Reinigungskraft</t>
  </si>
  <si>
    <t>jährl. Reinigungsfläche ./.
Richtleistung</t>
  </si>
  <si>
    <t>netto Euro
pro Stunde</t>
  </si>
  <si>
    <t>netto Euro</t>
  </si>
  <si>
    <t>h = d * g</t>
  </si>
  <si>
    <t>j = h / i</t>
  </si>
  <si>
    <t>k</t>
  </si>
  <si>
    <t>l = j * k</t>
  </si>
  <si>
    <r>
      <rPr>
        <i/>
        <sz val="10"/>
        <rFont val="Arial"/>
        <family val="2"/>
      </rPr>
      <t>Glastüren - tlw. mit Oberlichtern und feststehenden Seitenteilen -</t>
    </r>
    <r>
      <rPr>
        <sz val="10"/>
        <rFont val="Arial"/>
        <family val="2"/>
      </rPr>
      <t xml:space="preserve">
Innenverbautes Glas, das keiner Witterung ausgesetzt ist, z. B. Glastüren, Innenfenster und -wände.
(beidseitige Reinigung inkl. Rahmen, Beschläge und Falze)</t>
    </r>
  </si>
  <si>
    <t>GTi2</t>
  </si>
  <si>
    <t>beidseitig</t>
  </si>
  <si>
    <t>Zwischensumme Innenglas:</t>
  </si>
  <si>
    <t xml:space="preserve">
* 3) Der Stundenverrechnungssatz UHR und GR wird in der jeweiligen Raumgruppe automatisch eingetragen. Die Kennzahlen können jedoch individuell in der entsprechenden Zelle des einzelnen Raumes angepasst werden, indem die Formel in der Spalte J dieses Blattes überschrieben wird.</t>
  </si>
  <si>
    <t>Zwischensumme Glasinnenreinigung</t>
  </si>
  <si>
    <t>Anlage B-02 Preisblatt</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</si>
  <si>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t>
    </r>
  </si>
  <si>
    <r>
      <t xml:space="preserve">4. Glasinnenreinigung
</t>
    </r>
    <r>
      <rPr>
        <sz val="9"/>
        <color theme="0"/>
        <rFont val="Arial"/>
        <family val="2"/>
      </rPr>
      <t>Weitere Informationen erhalten Sie in der Leistungsbeschreibung (Anlage C-02) und dem Flächenaufmaß (Anlage C-03).</t>
    </r>
  </si>
  <si>
    <r>
      <t xml:space="preserve">jährliche
Reinigungs-
fläche
</t>
    </r>
    <r>
      <rPr>
        <sz val="8"/>
        <color theme="0"/>
        <rFont val="Arial"/>
        <family val="2"/>
      </rPr>
      <t>(einseitig gemessen,
beidseitig zu reinigen)</t>
    </r>
    <r>
      <rPr>
        <sz val="10"/>
        <color theme="0"/>
        <rFont val="Arial"/>
        <family val="2"/>
      </rPr>
      <t xml:space="preserve"> </t>
    </r>
    <r>
      <rPr>
        <b/>
        <sz val="10"/>
        <color theme="0"/>
        <rFont val="Arial"/>
        <family val="2"/>
      </rPr>
      <t xml:space="preserve">              </t>
    </r>
  </si>
  <si>
    <r>
      <t>Stunden-verrechnungssatz UHR</t>
    </r>
    <r>
      <rPr>
        <sz val="10"/>
        <rFont val="Arial"/>
        <family val="2"/>
      </rPr>
      <t xml:space="preserve"> * 3)</t>
    </r>
    <r>
      <rPr>
        <b/>
        <sz val="10"/>
        <rFont val="Arial"/>
        <family val="2"/>
      </rPr>
      <t xml:space="preserve">
</t>
    </r>
    <r>
      <rPr>
        <sz val="10"/>
        <rFont val="Arial"/>
        <family val="2"/>
      </rPr>
      <t>netto in Euro / Stunde</t>
    </r>
  </si>
  <si>
    <t>Wertungsstunden jährlich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</si>
</sst>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Std./Jh&quot;"/>
  </numFmts>
  <fonts count="59" x14ac:knownFonts="1">
    <font>
      <sz val="11"/>
      <color theme="1"/>
      <name val="Calibri"/>
      <family val="2"/>
      <scheme val="minor"/>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2"/>
      <name val="Arial"/>
      <family val="2"/>
    </font>
    <font>
      <sz val="10"/>
      <color rgb="FF000000"/>
      <name val="Arial"/>
      <family val="2"/>
    </font>
    <font>
      <u/>
      <sz val="11"/>
      <color theme="10"/>
      <name val="Calibri"/>
      <family val="2"/>
      <scheme val="minor"/>
    </font>
    <font>
      <u/>
      <sz val="11"/>
      <color theme="11"/>
      <name val="Calibri"/>
      <family val="2"/>
      <scheme val="minor"/>
    </font>
    <font>
      <sz val="11"/>
      <color theme="1"/>
      <name val="Calibri"/>
      <family val="2"/>
    </font>
    <font>
      <sz val="11"/>
      <color theme="1"/>
      <name val="Calibri"/>
      <family val="2"/>
    </font>
    <font>
      <b/>
      <sz val="12"/>
      <color theme="5" tint="-0.249977111117893"/>
      <name val="Arial"/>
      <family val="2"/>
    </font>
    <font>
      <sz val="8"/>
      <color rgb="FFFF0000"/>
      <name val="Arial"/>
      <family val="2"/>
    </font>
    <font>
      <sz val="9"/>
      <color theme="0"/>
      <name val="Arial"/>
      <family val="2"/>
    </font>
    <font>
      <sz val="10"/>
      <color rgb="FFFF0000"/>
      <name val="Arial"/>
      <family val="2"/>
    </font>
    <font>
      <b/>
      <sz val="14"/>
      <color theme="1"/>
      <name val="Arial"/>
      <family val="2"/>
    </font>
    <font>
      <b/>
      <sz val="16"/>
      <name val="Arial"/>
      <family val="2"/>
    </font>
    <font>
      <sz val="10"/>
      <color theme="0"/>
      <name val="Arial"/>
      <family val="2"/>
    </font>
    <font>
      <b/>
      <sz val="10"/>
      <color theme="0"/>
      <name val="Arial"/>
      <family val="2"/>
    </font>
    <font>
      <i/>
      <sz val="10"/>
      <name val="Arial"/>
      <family val="2"/>
    </font>
  </fonts>
  <fills count="29">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s>
  <borders count="95">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right style="thin">
        <color auto="1"/>
      </right>
      <top/>
      <bottom style="medium">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top/>
      <bottom style="medium">
        <color indexed="64"/>
      </bottom>
      <diagonal/>
    </border>
    <border>
      <left style="thin">
        <color auto="1"/>
      </left>
      <right style="medium">
        <color indexed="64"/>
      </right>
      <top/>
      <bottom style="medium">
        <color indexed="64"/>
      </bottom>
      <diagonal/>
    </border>
  </borders>
  <cellStyleXfs count="35654">
    <xf numFmtId="0" fontId="0" fillId="0" borderId="0"/>
    <xf numFmtId="0" fontId="2" fillId="0" borderId="0"/>
    <xf numFmtId="0" fontId="2"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17" fillId="6" borderId="0" applyNumberFormat="0" applyBorder="0" applyAlignment="0" applyProtection="0"/>
    <xf numFmtId="0" fontId="6"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0" fontId="23" fillId="0" borderId="0" applyNumberFormat="0" applyFill="0" applyBorder="0" applyAlignment="0" applyProtection="0"/>
    <xf numFmtId="0" fontId="24" fillId="26" borderId="16" applyNumberFormat="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2" fillId="25" borderId="11" applyNumberFormat="0" applyFont="0" applyAlignment="0" applyProtection="0"/>
    <xf numFmtId="0" fontId="17" fillId="6" borderId="0" applyNumberFormat="0" applyBorder="0" applyAlignment="0" applyProtection="0"/>
    <xf numFmtId="0" fontId="2" fillId="0" borderId="0"/>
    <xf numFmtId="0" fontId="6" fillId="0" borderId="0"/>
    <xf numFmtId="0" fontId="6" fillId="0" borderId="0"/>
    <xf numFmtId="0" fontId="2"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0" fontId="23" fillId="0" borderId="0" applyNumberFormat="0" applyFill="0" applyBorder="0" applyAlignment="0" applyProtection="0"/>
    <xf numFmtId="0" fontId="24" fillId="26" borderId="16" applyNumberFormat="0" applyAlignment="0" applyProtection="0"/>
    <xf numFmtId="0" fontId="41" fillId="0" borderId="0"/>
    <xf numFmtId="0" fontId="6" fillId="0" borderId="0"/>
    <xf numFmtId="0" fontId="2" fillId="0" borderId="0"/>
    <xf numFmtId="0" fontId="2" fillId="0" borderId="0"/>
    <xf numFmtId="0" fontId="2"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 fillId="25" borderId="35" applyNumberFormat="0" applyFont="0" applyAlignment="0" applyProtection="0"/>
    <xf numFmtId="0" fontId="13" fillId="0" borderId="34" applyNumberFormat="0" applyFill="0" applyAlignment="0" applyProtection="0"/>
    <xf numFmtId="0" fontId="11" fillId="23" borderId="33" applyNumberFormat="0" applyAlignment="0" applyProtection="0"/>
    <xf numFmtId="0" fontId="13" fillId="0" borderId="34" applyNumberFormat="0" applyFill="0" applyAlignment="0" applyProtection="0"/>
    <xf numFmtId="0" fontId="10" fillId="23" borderId="32" applyNumberFormat="0" applyAlignment="0" applyProtection="0"/>
    <xf numFmtId="0" fontId="2" fillId="25" borderId="35" applyNumberFormat="0" applyFont="0" applyAlignment="0" applyProtection="0"/>
    <xf numFmtId="0" fontId="12" fillId="10" borderId="33" applyNumberFormat="0" applyAlignment="0" applyProtection="0"/>
    <xf numFmtId="0" fontId="10" fillId="23" borderId="32" applyNumberFormat="0" applyAlignment="0" applyProtection="0"/>
    <xf numFmtId="0" fontId="12" fillId="10" borderId="33" applyNumberFormat="0" applyAlignment="0" applyProtection="0"/>
    <xf numFmtId="0" fontId="11" fillId="23" borderId="33" applyNumberFormat="0" applyAlignment="0" applyProtection="0"/>
    <xf numFmtId="0" fontId="2" fillId="25" borderId="35"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2" fillId="25" borderId="40"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2" fillId="25" borderId="48" applyNumberFormat="0" applyFont="0" applyAlignment="0" applyProtection="0"/>
    <xf numFmtId="0" fontId="2" fillId="0" borderId="0"/>
    <xf numFmtId="0" fontId="2"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xf numFmtId="0" fontId="10" fillId="23" borderId="68" applyNumberFormat="0" applyAlignment="0" applyProtection="0"/>
    <xf numFmtId="0" fontId="10" fillId="23" borderId="68" applyNumberFormat="0" applyAlignment="0" applyProtection="0"/>
    <xf numFmtId="0" fontId="11" fillId="23" borderId="69" applyNumberFormat="0" applyAlignment="0" applyProtection="0"/>
    <xf numFmtId="0" fontId="11" fillId="23" borderId="69" applyNumberFormat="0" applyAlignment="0" applyProtection="0"/>
    <xf numFmtId="0" fontId="12" fillId="10" borderId="69" applyNumberFormat="0" applyAlignment="0" applyProtection="0"/>
    <xf numFmtId="0" fontId="12" fillId="10" borderId="69" applyNumberFormat="0" applyAlignment="0" applyProtection="0"/>
    <xf numFmtId="0" fontId="13" fillId="0" borderId="70" applyNumberFormat="0" applyFill="0" applyAlignment="0" applyProtection="0"/>
    <xf numFmtId="0" fontId="13" fillId="0" borderId="70" applyNumberFormat="0" applyFill="0" applyAlignment="0" applyProtection="0"/>
    <xf numFmtId="0" fontId="2" fillId="25" borderId="71" applyNumberFormat="0" applyFont="0" applyAlignment="0" applyProtection="0"/>
    <xf numFmtId="0" fontId="2" fillId="25" borderId="71" applyNumberFormat="0" applyFont="0" applyAlignment="0" applyProtection="0"/>
    <xf numFmtId="0" fontId="2" fillId="25" borderId="71" applyNumberFormat="0" applyFon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9" fillId="0" borderId="0"/>
    <xf numFmtId="0" fontId="48"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cellStyleXfs>
  <cellXfs count="220">
    <xf numFmtId="0" fontId="0" fillId="0" borderId="0" xfId="0"/>
    <xf numFmtId="0" fontId="27" fillId="2" borderId="20" xfId="2" applyFont="1" applyFill="1" applyBorder="1" applyAlignment="1" applyProtection="1">
      <alignment horizontal="center" wrapText="1"/>
    </xf>
    <xf numFmtId="0" fontId="2" fillId="0" borderId="24" xfId="0" applyFont="1" applyBorder="1" applyAlignment="1" applyProtection="1">
      <alignment vertical="center" wrapText="1"/>
    </xf>
    <xf numFmtId="0" fontId="2" fillId="0" borderId="25" xfId="0" applyFont="1" applyBorder="1" applyAlignment="1" applyProtection="1">
      <alignment vertical="center" wrapText="1"/>
    </xf>
    <xf numFmtId="4" fontId="31" fillId="2" borderId="22" xfId="2" applyNumberFormat="1" applyFont="1" applyFill="1" applyBorder="1" applyAlignment="1" applyProtection="1">
      <alignment horizontal="center" wrapText="1"/>
    </xf>
    <xf numFmtId="0" fontId="31" fillId="2" borderId="22" xfId="39" applyFont="1" applyFill="1" applyBorder="1" applyAlignment="1" applyProtection="1">
      <alignment horizontal="center" wrapText="1"/>
    </xf>
    <xf numFmtId="0" fontId="31" fillId="2" borderId="21" xfId="39" applyFont="1" applyFill="1" applyBorder="1" applyAlignment="1" applyProtection="1">
      <alignment horizontal="center" wrapText="1"/>
    </xf>
    <xf numFmtId="0" fontId="27" fillId="2" borderId="5" xfId="2" applyFont="1" applyFill="1" applyBorder="1" applyAlignment="1" applyProtection="1">
      <alignment horizontal="center" vertical="center" wrapText="1"/>
    </xf>
    <xf numFmtId="4" fontId="27" fillId="2" borderId="6" xfId="2" applyNumberFormat="1" applyFont="1" applyFill="1" applyBorder="1" applyAlignment="1" applyProtection="1">
      <alignment horizontal="center" vertical="center" wrapText="1"/>
    </xf>
    <xf numFmtId="0" fontId="27" fillId="2" borderId="17" xfId="39" applyFont="1" applyFill="1" applyBorder="1" applyAlignment="1" applyProtection="1">
      <alignment horizontal="center" vertical="center" wrapText="1"/>
    </xf>
    <xf numFmtId="0" fontId="32" fillId="0" borderId="0" xfId="0" applyFont="1" applyFill="1" applyAlignment="1" applyProtection="1"/>
    <xf numFmtId="0" fontId="26" fillId="0" borderId="0" xfId="0" applyFont="1" applyFill="1" applyAlignment="1" applyProtection="1">
      <alignment horizontal="center"/>
    </xf>
    <xf numFmtId="0" fontId="26" fillId="0" borderId="0" xfId="0" applyFont="1" applyFill="1" applyAlignment="1" applyProtection="1">
      <alignment vertical="center"/>
    </xf>
    <xf numFmtId="0" fontId="2" fillId="0" borderId="25" xfId="0" applyFont="1" applyBorder="1" applyAlignment="1" applyProtection="1">
      <alignment horizontal="center" vertical="center" wrapText="1"/>
    </xf>
    <xf numFmtId="0" fontId="34" fillId="3" borderId="0" xfId="0" applyFont="1" applyFill="1" applyBorder="1" applyAlignment="1" applyProtection="1">
      <alignment vertical="top" wrapText="1"/>
    </xf>
    <xf numFmtId="0" fontId="34" fillId="3" borderId="29" xfId="0" applyFont="1" applyFill="1" applyBorder="1" applyAlignment="1" applyProtection="1">
      <alignment vertical="top" wrapText="1"/>
    </xf>
    <xf numFmtId="0" fontId="1" fillId="0" borderId="0" xfId="0" applyFont="1" applyProtection="1"/>
    <xf numFmtId="0" fontId="1" fillId="0" borderId="0" xfId="0" applyFont="1" applyFill="1" applyAlignment="1" applyProtection="1">
      <alignment vertical="center"/>
    </xf>
    <xf numFmtId="0" fontId="1" fillId="0" borderId="0" xfId="0" applyFont="1" applyFill="1" applyAlignment="1" applyProtection="1">
      <alignment horizontal="center" vertical="center"/>
    </xf>
    <xf numFmtId="0" fontId="31" fillId="2" borderId="31" xfId="2" applyFont="1" applyFill="1" applyBorder="1" applyAlignment="1" applyProtection="1">
      <alignment horizontal="center" wrapText="1"/>
    </xf>
    <xf numFmtId="0" fontId="32" fillId="0" borderId="0" xfId="0" applyFont="1" applyFill="1" applyAlignment="1" applyProtection="1">
      <alignment vertical="center"/>
    </xf>
    <xf numFmtId="0" fontId="27" fillId="2" borderId="6" xfId="2" applyFont="1" applyFill="1" applyBorder="1" applyAlignment="1" applyProtection="1">
      <alignment horizontal="center" vertical="center" wrapText="1"/>
    </xf>
    <xf numFmtId="0" fontId="7" fillId="3" borderId="18" xfId="0" applyFont="1" applyFill="1" applyBorder="1" applyAlignment="1" applyProtection="1">
      <alignment horizontal="left" vertical="center"/>
    </xf>
    <xf numFmtId="4" fontId="25" fillId="3" borderId="17" xfId="0" applyNumberFormat="1" applyFont="1" applyFill="1" applyBorder="1" applyAlignment="1" applyProtection="1">
      <alignment horizontal="right" vertical="center"/>
    </xf>
    <xf numFmtId="4" fontId="7" fillId="3" borderId="6" xfId="0" applyNumberFormat="1" applyFont="1" applyFill="1" applyBorder="1" applyAlignment="1" applyProtection="1">
      <alignment vertical="center"/>
    </xf>
    <xf numFmtId="0" fontId="43" fillId="0" borderId="0" xfId="0" applyFont="1" applyFill="1" applyAlignment="1" applyProtection="1">
      <alignment vertical="center"/>
    </xf>
    <xf numFmtId="0" fontId="29" fillId="2" borderId="28" xfId="2" applyFont="1" applyFill="1" applyBorder="1" applyAlignment="1" applyProtection="1">
      <alignment vertical="top" wrapText="1"/>
    </xf>
    <xf numFmtId="0" fontId="1" fillId="0" borderId="0" xfId="0" applyFont="1" applyAlignment="1" applyProtection="1">
      <alignment horizontal="center"/>
    </xf>
    <xf numFmtId="0" fontId="2" fillId="0" borderId="0" xfId="0" applyFont="1"/>
    <xf numFmtId="0" fontId="29" fillId="2" borderId="23" xfId="2" applyFont="1" applyFill="1" applyBorder="1" applyAlignment="1" applyProtection="1">
      <alignment vertical="top" wrapText="1"/>
    </xf>
    <xf numFmtId="0" fontId="30" fillId="3" borderId="52" xfId="0" applyFont="1" applyFill="1" applyBorder="1" applyProtection="1"/>
    <xf numFmtId="165" fontId="3" fillId="3" borderId="49" xfId="80" applyNumberFormat="1" applyFont="1" applyFill="1" applyBorder="1" applyAlignment="1" applyProtection="1">
      <alignment horizontal="right" vertical="center"/>
    </xf>
    <xf numFmtId="4" fontId="2" fillId="4" borderId="4" xfId="2" applyNumberFormat="1" applyFont="1" applyFill="1" applyBorder="1" applyAlignment="1" applyProtection="1">
      <alignment vertical="center"/>
      <protection locked="0"/>
    </xf>
    <xf numFmtId="4" fontId="1" fillId="3" borderId="55" xfId="0" applyNumberFormat="1" applyFont="1" applyFill="1" applyBorder="1" applyAlignment="1" applyProtection="1">
      <alignment horizontal="right" vertical="center"/>
    </xf>
    <xf numFmtId="0" fontId="45" fillId="27" borderId="4" xfId="0" applyFont="1" applyFill="1" applyBorder="1" applyAlignment="1">
      <alignment horizontal="center" vertical="center"/>
    </xf>
    <xf numFmtId="0" fontId="4" fillId="0" borderId="0" xfId="0" applyFont="1" applyFill="1" applyBorder="1" applyAlignment="1" applyProtection="1">
      <alignment horizontal="left"/>
    </xf>
    <xf numFmtId="0" fontId="28" fillId="0" borderId="0" xfId="0" applyFont="1" applyFill="1" applyBorder="1" applyAlignment="1" applyProtection="1">
      <alignment horizontal="center"/>
    </xf>
    <xf numFmtId="4" fontId="31" fillId="2" borderId="57" xfId="2" applyNumberFormat="1" applyFont="1" applyFill="1" applyBorder="1" applyAlignment="1" applyProtection="1">
      <alignment horizontal="center" wrapText="1"/>
    </xf>
    <xf numFmtId="4" fontId="31" fillId="2" borderId="57" xfId="2" applyNumberFormat="1" applyFont="1" applyFill="1" applyBorder="1" applyAlignment="1" applyProtection="1">
      <alignment wrapText="1"/>
    </xf>
    <xf numFmtId="4" fontId="31" fillId="2" borderId="53" xfId="2" applyNumberFormat="1" applyFont="1" applyFill="1" applyBorder="1" applyAlignment="1" applyProtection="1">
      <alignment horizontal="center" wrapText="1"/>
    </xf>
    <xf numFmtId="3" fontId="31" fillId="2" borderId="28" xfId="2" applyNumberFormat="1" applyFont="1" applyFill="1" applyBorder="1" applyAlignment="1" applyProtection="1">
      <alignment horizontal="center" wrapText="1"/>
    </xf>
    <xf numFmtId="0" fontId="31" fillId="2" borderId="57" xfId="39" applyFont="1" applyFill="1" applyBorder="1" applyAlignment="1" applyProtection="1">
      <alignment horizontal="center" wrapText="1"/>
    </xf>
    <xf numFmtId="0" fontId="31" fillId="2" borderId="53" xfId="39" applyFont="1" applyFill="1" applyBorder="1" applyAlignment="1" applyProtection="1">
      <alignment horizontal="center" wrapText="1"/>
    </xf>
    <xf numFmtId="0" fontId="27" fillId="2" borderId="61" xfId="2" applyFont="1" applyFill="1" applyBorder="1" applyAlignment="1" applyProtection="1">
      <alignment horizontal="center" wrapText="1"/>
    </xf>
    <xf numFmtId="0" fontId="2" fillId="0" borderId="3" xfId="0" applyFont="1" applyBorder="1" applyAlignment="1" applyProtection="1">
      <alignment vertical="center" wrapText="1"/>
    </xf>
    <xf numFmtId="165" fontId="2" fillId="3" borderId="49" xfId="80" applyNumberFormat="1" applyFont="1" applyFill="1" applyBorder="1" applyAlignment="1" applyProtection="1">
      <alignment horizontal="right" vertical="center"/>
    </xf>
    <xf numFmtId="0" fontId="27" fillId="2" borderId="22" xfId="39" applyFont="1" applyFill="1" applyBorder="1" applyAlignment="1" applyProtection="1">
      <alignment horizontal="center" vertical="center" wrapText="1"/>
    </xf>
    <xf numFmtId="0" fontId="30" fillId="0" borderId="0" xfId="0" applyFont="1" applyFill="1" applyAlignment="1" applyProtection="1">
      <alignment horizontal="right" vertical="center"/>
    </xf>
    <xf numFmtId="0" fontId="42" fillId="0" borderId="0" xfId="0" applyFont="1" applyProtection="1"/>
    <xf numFmtId="0" fontId="30" fillId="0" borderId="0" xfId="0" applyFont="1" applyFill="1" applyAlignment="1" applyProtection="1">
      <alignment vertical="center"/>
    </xf>
    <xf numFmtId="0" fontId="30" fillId="0" borderId="0" xfId="0" applyFont="1" applyFill="1" applyAlignment="1" applyProtection="1">
      <alignment horizontal="center" vertical="center"/>
    </xf>
    <xf numFmtId="0" fontId="27" fillId="2" borderId="26" xfId="2" applyFont="1" applyFill="1" applyBorder="1" applyAlignment="1" applyProtection="1">
      <alignment horizontal="center" wrapText="1"/>
    </xf>
    <xf numFmtId="4" fontId="27" fillId="2" borderId="0" xfId="2" applyNumberFormat="1" applyFont="1" applyFill="1" applyBorder="1" applyAlignment="1" applyProtection="1">
      <alignment horizontal="center" wrapText="1"/>
    </xf>
    <xf numFmtId="4" fontId="27" fillId="2" borderId="56" xfId="2" applyNumberFormat="1" applyFont="1" applyFill="1" applyBorder="1" applyAlignment="1" applyProtection="1">
      <alignment horizontal="center" wrapText="1"/>
    </xf>
    <xf numFmtId="3" fontId="27" fillId="2" borderId="26" xfId="2" applyNumberFormat="1" applyFont="1" applyFill="1" applyBorder="1" applyAlignment="1" applyProtection="1">
      <alignment horizontal="center" wrapText="1"/>
    </xf>
    <xf numFmtId="0" fontId="27" fillId="2" borderId="0" xfId="39" applyFont="1" applyFill="1" applyBorder="1" applyAlignment="1" applyProtection="1">
      <alignment horizontal="center" wrapText="1"/>
    </xf>
    <xf numFmtId="0" fontId="27" fillId="2" borderId="56" xfId="39" applyFont="1" applyFill="1" applyBorder="1" applyAlignment="1" applyProtection="1">
      <alignment horizontal="center" wrapText="1"/>
    </xf>
    <xf numFmtId="0" fontId="27" fillId="2" borderId="66" xfId="39" applyFont="1" applyFill="1" applyBorder="1" applyAlignment="1" applyProtection="1">
      <alignment horizontal="center" wrapText="1"/>
    </xf>
    <xf numFmtId="0" fontId="27" fillId="2" borderId="65" xfId="39" applyFont="1" applyFill="1" applyBorder="1" applyAlignment="1" applyProtection="1">
      <alignment horizontal="center" wrapText="1"/>
    </xf>
    <xf numFmtId="4" fontId="25" fillId="3" borderId="6" xfId="0" applyNumberFormat="1" applyFont="1" applyFill="1" applyBorder="1" applyAlignment="1" applyProtection="1">
      <alignment horizontal="right" vertical="center"/>
    </xf>
    <xf numFmtId="4" fontId="25" fillId="3" borderId="5" xfId="0" applyNumberFormat="1" applyFont="1" applyFill="1" applyBorder="1" applyAlignment="1" applyProtection="1">
      <alignment horizontal="right" vertical="center"/>
    </xf>
    <xf numFmtId="0" fontId="27" fillId="2" borderId="66" xfId="2" applyFont="1" applyFill="1" applyBorder="1" applyAlignment="1" applyProtection="1">
      <alignment horizontal="center" wrapText="1"/>
    </xf>
    <xf numFmtId="0" fontId="2" fillId="0" borderId="59" xfId="0" applyFont="1" applyBorder="1" applyAlignment="1" applyProtection="1">
      <alignment vertical="center" wrapText="1"/>
    </xf>
    <xf numFmtId="3" fontId="31" fillId="2" borderId="23" xfId="2" applyNumberFormat="1" applyFont="1" applyFill="1" applyBorder="1" applyAlignment="1" applyProtection="1">
      <alignment horizontal="center" wrapText="1"/>
    </xf>
    <xf numFmtId="3" fontId="27" fillId="2" borderId="20" xfId="2" applyNumberFormat="1" applyFont="1" applyFill="1" applyBorder="1" applyAlignment="1" applyProtection="1">
      <alignment horizontal="center" wrapText="1"/>
    </xf>
    <xf numFmtId="4" fontId="27" fillId="2" borderId="67" xfId="2" applyNumberFormat="1" applyFont="1" applyFill="1" applyBorder="1" applyAlignment="1" applyProtection="1">
      <alignment horizontal="center" vertical="center" wrapText="1"/>
    </xf>
    <xf numFmtId="0" fontId="27" fillId="2" borderId="21" xfId="39" applyFont="1" applyFill="1" applyBorder="1" applyAlignment="1" applyProtection="1">
      <alignment horizontal="center" vertical="center" wrapText="1"/>
    </xf>
    <xf numFmtId="3" fontId="27" fillId="2" borderId="23" xfId="2" applyNumberFormat="1" applyFont="1" applyFill="1" applyBorder="1" applyAlignment="1" applyProtection="1">
      <alignment horizontal="center" vertical="center" wrapText="1"/>
    </xf>
    <xf numFmtId="1" fontId="1" fillId="0" borderId="0" xfId="0" applyNumberFormat="1" applyFont="1" applyFill="1" applyAlignment="1" applyProtection="1">
      <alignment vertical="center"/>
    </xf>
    <xf numFmtId="1" fontId="2" fillId="0" borderId="0" xfId="0" applyNumberFormat="1" applyFont="1" applyFill="1" applyBorder="1" applyAlignment="1" applyProtection="1">
      <alignment horizontal="right"/>
    </xf>
    <xf numFmtId="4" fontId="2" fillId="4" borderId="72" xfId="2" applyNumberFormat="1" applyFont="1" applyFill="1" applyBorder="1" applyAlignment="1" applyProtection="1">
      <alignment vertical="center"/>
      <protection locked="0"/>
    </xf>
    <xf numFmtId="0" fontId="7" fillId="3" borderId="19" xfId="0" applyFont="1" applyFill="1" applyBorder="1" applyAlignment="1" applyProtection="1">
      <alignment vertical="center" wrapText="1"/>
    </xf>
    <xf numFmtId="4" fontId="27" fillId="2" borderId="77" xfId="2" applyNumberFormat="1" applyFont="1" applyFill="1" applyBorder="1" applyAlignment="1" applyProtection="1">
      <alignment horizontal="center" wrapText="1"/>
    </xf>
    <xf numFmtId="4" fontId="2" fillId="3" borderId="72" xfId="0" applyNumberFormat="1" applyFont="1" applyFill="1" applyBorder="1" applyAlignment="1" applyProtection="1">
      <alignment vertical="center"/>
    </xf>
    <xf numFmtId="0" fontId="27" fillId="2" borderId="77" xfId="39" applyFont="1" applyFill="1" applyBorder="1" applyAlignment="1" applyProtection="1">
      <alignment horizontal="center" wrapText="1"/>
    </xf>
    <xf numFmtId="0" fontId="7" fillId="3" borderId="7" xfId="0" applyFont="1" applyFill="1" applyBorder="1" applyAlignment="1" applyProtection="1">
      <alignment vertical="center" wrapText="1"/>
    </xf>
    <xf numFmtId="0" fontId="7" fillId="3" borderId="18" xfId="0" applyFont="1" applyFill="1" applyBorder="1" applyAlignment="1" applyProtection="1">
      <alignment vertical="center" wrapText="1"/>
    </xf>
    <xf numFmtId="167" fontId="2" fillId="0" borderId="2" xfId="0" applyNumberFormat="1" applyFont="1" applyFill="1" applyBorder="1" applyAlignment="1" applyProtection="1">
      <alignment horizontal="right" vertical="center"/>
    </xf>
    <xf numFmtId="0" fontId="27" fillId="2" borderId="23" xfId="2" applyFont="1" applyFill="1" applyBorder="1" applyAlignment="1" applyProtection="1">
      <alignment horizontal="center" vertical="center" wrapText="1"/>
    </xf>
    <xf numFmtId="4" fontId="27" fillId="2" borderId="22" xfId="2" applyNumberFormat="1" applyFont="1" applyFill="1" applyBorder="1" applyAlignment="1" applyProtection="1">
      <alignment horizontal="center" vertical="center" wrapText="1"/>
    </xf>
    <xf numFmtId="0" fontId="27" fillId="2" borderId="31" xfId="2" applyFont="1" applyFill="1" applyBorder="1" applyAlignment="1" applyProtection="1">
      <alignment horizontal="center" vertical="center" wrapText="1"/>
    </xf>
    <xf numFmtId="4" fontId="2" fillId="3" borderId="76" xfId="0" applyNumberFormat="1" applyFont="1" applyFill="1" applyBorder="1" applyAlignment="1" applyProtection="1">
      <alignment vertical="center"/>
    </xf>
    <xf numFmtId="0" fontId="27" fillId="2" borderId="79" xfId="39" applyFont="1" applyFill="1" applyBorder="1" applyAlignment="1" applyProtection="1">
      <alignment horizontal="center" wrapText="1"/>
    </xf>
    <xf numFmtId="4" fontId="2" fillId="3" borderId="53" xfId="0" applyNumberFormat="1" applyFont="1" applyFill="1" applyBorder="1" applyAlignment="1" applyProtection="1">
      <alignment vertical="center"/>
    </xf>
    <xf numFmtId="4" fontId="39" fillId="3" borderId="1" xfId="2" applyNumberFormat="1" applyFont="1" applyFill="1" applyBorder="1" applyAlignment="1" applyProtection="1">
      <alignment horizontal="center" textRotation="90" wrapText="1"/>
    </xf>
    <xf numFmtId="0" fontId="1" fillId="3" borderId="57" xfId="0" applyFont="1" applyFill="1" applyBorder="1" applyAlignment="1" applyProtection="1">
      <alignment vertical="center"/>
    </xf>
    <xf numFmtId="2" fontId="2" fillId="0" borderId="55" xfId="87" applyNumberFormat="1" applyFont="1" applyFill="1" applyBorder="1" applyAlignment="1" applyProtection="1">
      <alignment horizontal="center" vertical="center"/>
    </xf>
    <xf numFmtId="0" fontId="44" fillId="3" borderId="50" xfId="0" applyFont="1" applyFill="1" applyBorder="1" applyAlignment="1" applyProtection="1">
      <alignment horizontal="right" vertical="center"/>
    </xf>
    <xf numFmtId="10" fontId="44" fillId="3" borderId="50" xfId="2" applyNumberFormat="1" applyFont="1" applyFill="1" applyBorder="1" applyAlignment="1" applyProtection="1">
      <alignment horizontal="center" vertical="center" wrapText="1"/>
    </xf>
    <xf numFmtId="165" fontId="44" fillId="3" borderId="49" xfId="80" applyNumberFormat="1" applyFont="1" applyFill="1" applyBorder="1" applyAlignment="1" applyProtection="1">
      <alignment horizontal="right" vertical="center"/>
    </xf>
    <xf numFmtId="165" fontId="44" fillId="3" borderId="60" xfId="80" applyNumberFormat="1" applyFont="1" applyFill="1" applyBorder="1" applyAlignment="1" applyProtection="1">
      <alignment horizontal="right" vertical="center"/>
    </xf>
    <xf numFmtId="0" fontId="2" fillId="27" borderId="73" xfId="0" applyFont="1" applyFill="1" applyBorder="1" applyAlignment="1">
      <alignment vertical="center"/>
    </xf>
    <xf numFmtId="0" fontId="2" fillId="27" borderId="74" xfId="0" applyFont="1" applyFill="1" applyBorder="1" applyAlignment="1">
      <alignment vertical="center"/>
    </xf>
    <xf numFmtId="0" fontId="27" fillId="2" borderId="67" xfId="2" applyFont="1" applyFill="1" applyBorder="1" applyAlignment="1" applyProtection="1">
      <alignment horizontal="center" vertical="center" wrapText="1"/>
    </xf>
    <xf numFmtId="3" fontId="27" fillId="2" borderId="5" xfId="2" applyNumberFormat="1" applyFont="1" applyFill="1" applyBorder="1" applyAlignment="1" applyProtection="1">
      <alignment horizontal="center" vertical="center" wrapText="1"/>
    </xf>
    <xf numFmtId="0" fontId="27" fillId="2" borderId="6" xfId="39" applyFont="1" applyFill="1" applyBorder="1" applyAlignment="1" applyProtection="1">
      <alignment horizontal="center" vertical="center" wrapText="1"/>
    </xf>
    <xf numFmtId="0" fontId="2" fillId="0" borderId="80" xfId="87" applyFont="1" applyBorder="1" applyAlignment="1" applyProtection="1">
      <alignment horizontal="center" vertical="center"/>
    </xf>
    <xf numFmtId="2" fontId="2" fillId="0" borderId="81" xfId="87" applyNumberFormat="1" applyFont="1" applyBorder="1" applyAlignment="1">
      <alignment horizontal="center" vertical="center"/>
    </xf>
    <xf numFmtId="4" fontId="1" fillId="3" borderId="80" xfId="0" applyNumberFormat="1" applyFont="1" applyFill="1" applyBorder="1" applyAlignment="1" applyProtection="1">
      <alignment vertical="center"/>
    </xf>
    <xf numFmtId="4" fontId="2" fillId="4" borderId="80" xfId="2" applyNumberFormat="1" applyFont="1" applyFill="1" applyBorder="1" applyAlignment="1" applyProtection="1">
      <alignment vertical="center"/>
      <protection locked="0"/>
    </xf>
    <xf numFmtId="0" fontId="7" fillId="0" borderId="0" xfId="0" applyFont="1" applyFill="1" applyBorder="1" applyAlignment="1" applyProtection="1">
      <alignment vertical="center" wrapText="1"/>
    </xf>
    <xf numFmtId="0" fontId="7" fillId="0" borderId="0" xfId="0" applyFont="1" applyFill="1" applyBorder="1" applyAlignment="1" applyProtection="1">
      <alignment horizontal="left" vertical="center"/>
    </xf>
    <xf numFmtId="4" fontId="25" fillId="0" borderId="0" xfId="0" applyNumberFormat="1" applyFont="1" applyFill="1" applyBorder="1" applyAlignment="1" applyProtection="1">
      <alignment horizontal="right" vertical="center"/>
    </xf>
    <xf numFmtId="166" fontId="51" fillId="0" borderId="0" xfId="0" applyNumberFormat="1" applyFont="1" applyFill="1" applyBorder="1" applyAlignment="1" applyProtection="1">
      <alignment horizontal="left" vertical="center" wrapText="1"/>
    </xf>
    <xf numFmtId="166" fontId="51" fillId="0" borderId="0" xfId="0" applyNumberFormat="1" applyFont="1" applyFill="1" applyBorder="1" applyAlignment="1" applyProtection="1">
      <alignment horizontal="left" vertical="center"/>
    </xf>
    <xf numFmtId="4" fontId="7" fillId="0" borderId="0" xfId="0" applyNumberFormat="1" applyFont="1" applyFill="1" applyBorder="1" applyAlignment="1" applyProtection="1">
      <alignment vertical="center"/>
    </xf>
    <xf numFmtId="165" fontId="2" fillId="3" borderId="80" xfId="80" applyNumberFormat="1" applyFont="1" applyFill="1" applyBorder="1" applyAlignment="1" applyProtection="1">
      <alignment horizontal="right" vertical="center"/>
    </xf>
    <xf numFmtId="0" fontId="2" fillId="0" borderId="85" xfId="0" applyFont="1" applyBorder="1" applyAlignment="1" applyProtection="1">
      <alignment vertical="center" wrapText="1"/>
    </xf>
    <xf numFmtId="0" fontId="2" fillId="27" borderId="82" xfId="0" applyFont="1" applyFill="1" applyBorder="1" applyAlignment="1">
      <alignment vertical="center"/>
    </xf>
    <xf numFmtId="4" fontId="44" fillId="4" borderId="83" xfId="2" applyNumberFormat="1" applyFont="1" applyFill="1" applyBorder="1" applyAlignment="1" applyProtection="1">
      <alignment vertical="center"/>
      <protection locked="0"/>
    </xf>
    <xf numFmtId="4" fontId="1" fillId="0" borderId="83" xfId="86" applyNumberFormat="1" applyFont="1" applyBorder="1" applyAlignment="1" applyProtection="1">
      <alignment horizontal="right"/>
    </xf>
    <xf numFmtId="0" fontId="28" fillId="3" borderId="36" xfId="39" applyFont="1" applyFill="1" applyBorder="1" applyAlignment="1" applyProtection="1">
      <alignment vertical="center" wrapText="1"/>
    </xf>
    <xf numFmtId="0" fontId="28" fillId="3" borderId="54" xfId="39" applyFont="1" applyFill="1" applyBorder="1" applyAlignment="1" applyProtection="1">
      <alignment vertical="center" wrapText="1"/>
    </xf>
    <xf numFmtId="0" fontId="2" fillId="0" borderId="86" xfId="0" applyFont="1" applyBorder="1" applyAlignment="1" applyProtection="1">
      <alignment vertical="center" wrapText="1"/>
    </xf>
    <xf numFmtId="0" fontId="29" fillId="2" borderId="59" xfId="2" applyFont="1" applyFill="1" applyBorder="1" applyAlignment="1" applyProtection="1">
      <alignment vertical="center" wrapText="1"/>
    </xf>
    <xf numFmtId="0" fontId="29" fillId="2" borderId="58" xfId="2" applyFont="1" applyFill="1" applyBorder="1" applyAlignment="1" applyProtection="1">
      <alignment horizontal="center" vertical="center" wrapText="1"/>
    </xf>
    <xf numFmtId="9" fontId="2" fillId="4" borderId="84" xfId="2" applyNumberFormat="1" applyFont="1" applyFill="1" applyBorder="1" applyAlignment="1" applyProtection="1">
      <alignment horizontal="center" vertical="center"/>
      <protection locked="0"/>
    </xf>
    <xf numFmtId="9" fontId="2" fillId="4" borderId="87" xfId="2" applyNumberFormat="1" applyFont="1" applyFill="1" applyBorder="1" applyAlignment="1" applyProtection="1">
      <alignment horizontal="center" vertical="center"/>
      <protection locked="0"/>
    </xf>
    <xf numFmtId="0" fontId="53" fillId="0" borderId="0" xfId="0" quotePrefix="1" applyFont="1" applyAlignment="1"/>
    <xf numFmtId="0" fontId="54" fillId="0" borderId="0" xfId="0" applyFont="1" applyFill="1" applyAlignment="1" applyProtection="1">
      <alignment vertical="center"/>
    </xf>
    <xf numFmtId="165" fontId="54" fillId="0" borderId="0" xfId="0" applyNumberFormat="1" applyFont="1" applyFill="1" applyAlignment="1" applyProtection="1">
      <alignment vertical="center"/>
    </xf>
    <xf numFmtId="0" fontId="55" fillId="28" borderId="0" xfId="87" applyFont="1" applyFill="1" applyProtection="1"/>
    <xf numFmtId="0" fontId="1" fillId="3" borderId="4" xfId="0" applyFont="1" applyFill="1" applyBorder="1" applyAlignment="1" applyProtection="1">
      <alignment horizontal="center" vertical="center"/>
    </xf>
    <xf numFmtId="0" fontId="2" fillId="0" borderId="85" xfId="87" applyFont="1" applyBorder="1" applyAlignment="1" applyProtection="1">
      <alignment vertical="center"/>
    </xf>
    <xf numFmtId="0" fontId="1" fillId="0" borderId="83" xfId="86" applyFont="1" applyBorder="1" applyAlignment="1" applyProtection="1">
      <alignment horizontal="center"/>
    </xf>
    <xf numFmtId="0" fontId="1" fillId="0" borderId="83" xfId="87" applyFont="1" applyBorder="1" applyAlignment="1" applyProtection="1">
      <alignment horizontal="center" vertical="center"/>
    </xf>
    <xf numFmtId="0" fontId="2" fillId="0" borderId="83" xfId="87" applyFont="1" applyBorder="1" applyAlignment="1" applyProtection="1">
      <alignment horizontal="center" vertical="center"/>
    </xf>
    <xf numFmtId="4" fontId="2" fillId="3" borderId="85" xfId="0" applyNumberFormat="1" applyFont="1" applyFill="1" applyBorder="1" applyAlignment="1" applyProtection="1">
      <alignment vertical="center"/>
    </xf>
    <xf numFmtId="4" fontId="2" fillId="3" borderId="82" xfId="0" applyNumberFormat="1" applyFont="1" applyFill="1" applyBorder="1" applyAlignment="1" applyProtection="1">
      <alignment vertical="center"/>
    </xf>
    <xf numFmtId="2" fontId="2" fillId="0" borderId="84" xfId="87" applyNumberFormat="1" applyFont="1" applyFill="1" applyBorder="1" applyAlignment="1" applyProtection="1">
      <alignment horizontal="center" vertical="center"/>
    </xf>
    <xf numFmtId="4" fontId="31" fillId="2" borderId="21" xfId="2" applyNumberFormat="1" applyFont="1" applyFill="1" applyBorder="1" applyAlignment="1" applyProtection="1">
      <alignment horizontal="center" wrapText="1"/>
    </xf>
    <xf numFmtId="0" fontId="27" fillId="2" borderId="20" xfId="2" applyFont="1" applyFill="1" applyBorder="1" applyAlignment="1" applyProtection="1">
      <alignment vertical="top" wrapText="1"/>
    </xf>
    <xf numFmtId="0" fontId="27" fillId="2" borderId="77" xfId="2" applyFont="1" applyFill="1" applyBorder="1" applyAlignment="1" applyProtection="1">
      <alignment vertical="top" wrapText="1"/>
    </xf>
    <xf numFmtId="0" fontId="27" fillId="2" borderId="88" xfId="2" applyFont="1" applyFill="1" applyBorder="1" applyAlignment="1" applyProtection="1">
      <alignment vertical="top" wrapText="1"/>
    </xf>
    <xf numFmtId="0" fontId="27" fillId="2" borderId="77" xfId="2" applyFont="1" applyFill="1" applyBorder="1" applyAlignment="1" applyProtection="1">
      <alignment horizontal="center" wrapText="1"/>
    </xf>
    <xf numFmtId="0" fontId="27" fillId="2" borderId="88" xfId="2" applyFont="1" applyFill="1" applyBorder="1" applyAlignment="1" applyProtection="1">
      <alignment horizontal="center" wrapText="1"/>
    </xf>
    <xf numFmtId="0" fontId="27" fillId="2" borderId="79" xfId="2" applyFont="1" applyFill="1" applyBorder="1" applyAlignment="1" applyProtection="1">
      <alignment horizontal="center" wrapText="1"/>
    </xf>
    <xf numFmtId="0" fontId="27" fillId="2" borderId="17" xfId="2" applyFont="1" applyFill="1" applyBorder="1" applyAlignment="1" applyProtection="1">
      <alignment horizontal="center" vertical="center" wrapText="1"/>
    </xf>
    <xf numFmtId="4" fontId="27" fillId="2" borderId="18" xfId="2" applyNumberFormat="1" applyFont="1" applyFill="1" applyBorder="1" applyAlignment="1" applyProtection="1">
      <alignment horizontal="center" vertical="center" wrapText="1"/>
    </xf>
    <xf numFmtId="0" fontId="2" fillId="0" borderId="5" xfId="0" applyFont="1" applyBorder="1" applyAlignment="1" applyProtection="1">
      <alignment vertical="center" wrapText="1"/>
    </xf>
    <xf numFmtId="0" fontId="2" fillId="0" borderId="18"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4" fontId="1" fillId="3" borderId="6" xfId="0" applyNumberFormat="1" applyFont="1" applyFill="1" applyBorder="1" applyAlignment="1" applyProtection="1">
      <alignment vertical="center"/>
    </xf>
    <xf numFmtId="4" fontId="2" fillId="4" borderId="6" xfId="2" applyNumberFormat="1" applyFont="1" applyFill="1" applyBorder="1" applyAlignment="1" applyProtection="1">
      <alignment vertical="center"/>
      <protection locked="0"/>
    </xf>
    <xf numFmtId="4" fontId="2" fillId="3" borderId="17" xfId="0" applyNumberFormat="1" applyFont="1" applyFill="1" applyBorder="1" applyAlignment="1" applyProtection="1">
      <alignment horizontal="right" vertical="center"/>
    </xf>
    <xf numFmtId="0" fontId="7" fillId="3" borderId="20" xfId="0" applyFont="1" applyFill="1" applyBorder="1" applyAlignment="1" applyProtection="1">
      <alignment vertical="center" wrapText="1"/>
    </xf>
    <xf numFmtId="0" fontId="7" fillId="3" borderId="88" xfId="0" applyFont="1" applyFill="1" applyBorder="1" applyAlignment="1" applyProtection="1">
      <alignment vertical="center" wrapText="1"/>
    </xf>
    <xf numFmtId="0" fontId="7" fillId="3" borderId="89" xfId="0" applyFont="1" applyFill="1" applyBorder="1" applyAlignment="1" applyProtection="1">
      <alignment vertical="center" wrapText="1"/>
    </xf>
    <xf numFmtId="2" fontId="7" fillId="3" borderId="89" xfId="0" applyNumberFormat="1" applyFont="1" applyFill="1" applyBorder="1" applyAlignment="1" applyProtection="1">
      <alignment horizontal="right" vertical="center" wrapText="1"/>
    </xf>
    <xf numFmtId="0" fontId="7" fillId="3" borderId="77" xfId="0" applyFont="1" applyFill="1" applyBorder="1" applyAlignment="1" applyProtection="1">
      <alignment vertical="center" wrapText="1"/>
    </xf>
    <xf numFmtId="0" fontId="7" fillId="3" borderId="79" xfId="0" applyFont="1" applyFill="1" applyBorder="1" applyAlignment="1" applyProtection="1">
      <alignment vertical="center" wrapText="1"/>
    </xf>
    <xf numFmtId="4" fontId="7" fillId="3" borderId="89" xfId="0" applyNumberFormat="1" applyFont="1" applyFill="1" applyBorder="1" applyAlignment="1" applyProtection="1">
      <alignment vertical="center" wrapText="1"/>
    </xf>
    <xf numFmtId="2" fontId="7" fillId="3" borderId="77" xfId="0" applyNumberFormat="1" applyFont="1" applyFill="1" applyBorder="1" applyAlignment="1" applyProtection="1">
      <alignment horizontal="center" vertical="center" wrapText="1"/>
    </xf>
    <xf numFmtId="2" fontId="7" fillId="3" borderId="77" xfId="0" applyNumberFormat="1" applyFont="1" applyFill="1" applyBorder="1" applyAlignment="1" applyProtection="1">
      <alignment vertical="center" wrapText="1"/>
    </xf>
    <xf numFmtId="4" fontId="7" fillId="3" borderId="79" xfId="0" applyNumberFormat="1" applyFont="1" applyFill="1" applyBorder="1" applyAlignment="1" applyProtection="1">
      <alignment vertical="center" wrapText="1"/>
    </xf>
    <xf numFmtId="0" fontId="2" fillId="0" borderId="0" xfId="0" applyFont="1" applyBorder="1" applyAlignment="1" applyProtection="1">
      <alignment vertical="center" wrapText="1"/>
    </xf>
    <xf numFmtId="165" fontId="2" fillId="3" borderId="83" xfId="80" applyNumberFormat="1" applyFont="1" applyFill="1" applyBorder="1" applyAlignment="1" applyProtection="1">
      <alignment horizontal="right" vertical="center"/>
    </xf>
    <xf numFmtId="2" fontId="2" fillId="0" borderId="6" xfId="0" applyNumberFormat="1" applyFont="1" applyFill="1" applyBorder="1" applyAlignment="1" applyProtection="1">
      <alignment horizontal="center" vertical="center"/>
    </xf>
    <xf numFmtId="168" fontId="44" fillId="3" borderId="0" xfId="0" applyNumberFormat="1" applyFont="1" applyFill="1" applyBorder="1" applyAlignment="1" applyProtection="1">
      <alignment vertical="top" wrapText="1"/>
      <protection locked="0"/>
    </xf>
    <xf numFmtId="9" fontId="2" fillId="28" borderId="0" xfId="2" applyNumberFormat="1" applyFont="1" applyFill="1" applyBorder="1" applyAlignment="1" applyProtection="1">
      <alignment horizontal="center" vertical="center"/>
      <protection locked="0"/>
    </xf>
    <xf numFmtId="4" fontId="5" fillId="3" borderId="1" xfId="2" applyNumberFormat="1" applyFont="1" applyFill="1" applyBorder="1" applyAlignment="1" applyProtection="1">
      <alignment horizontal="center" wrapText="1"/>
    </xf>
    <xf numFmtId="4" fontId="2" fillId="4" borderId="66" xfId="2" applyNumberFormat="1" applyFont="1" applyFill="1" applyBorder="1" applyAlignment="1" applyProtection="1">
      <alignment vertical="center"/>
      <protection locked="0"/>
    </xf>
    <xf numFmtId="4" fontId="2" fillId="3" borderId="66" xfId="0" applyNumberFormat="1" applyFont="1" applyFill="1" applyBorder="1" applyAlignment="1" applyProtection="1">
      <alignment vertical="center"/>
    </xf>
    <xf numFmtId="4" fontId="2" fillId="3" borderId="65" xfId="0" applyNumberFormat="1" applyFont="1" applyFill="1" applyBorder="1" applyAlignment="1" applyProtection="1">
      <alignment vertical="center"/>
    </xf>
    <xf numFmtId="4" fontId="2" fillId="4" borderId="1" xfId="2" applyNumberFormat="1" applyFont="1" applyFill="1" applyBorder="1" applyAlignment="1" applyProtection="1">
      <alignment vertical="center"/>
      <protection locked="0"/>
    </xf>
    <xf numFmtId="4" fontId="2" fillId="3" borderId="1" xfId="0" applyNumberFormat="1" applyFont="1" applyFill="1" applyBorder="1" applyAlignment="1" applyProtection="1">
      <alignment vertical="center"/>
    </xf>
    <xf numFmtId="4" fontId="2" fillId="3" borderId="2" xfId="0" applyNumberFormat="1" applyFont="1" applyFill="1" applyBorder="1" applyAlignment="1" applyProtection="1">
      <alignment vertical="center"/>
    </xf>
    <xf numFmtId="4" fontId="2" fillId="3" borderId="83" xfId="0" applyNumberFormat="1" applyFont="1" applyFill="1" applyBorder="1" applyAlignment="1" applyProtection="1">
      <alignment vertical="center"/>
    </xf>
    <xf numFmtId="4" fontId="2" fillId="4" borderId="90" xfId="2" applyNumberFormat="1" applyFont="1" applyFill="1" applyBorder="1" applyAlignment="1" applyProtection="1">
      <alignment vertical="center"/>
      <protection locked="0"/>
    </xf>
    <xf numFmtId="4" fontId="2" fillId="3" borderId="90" xfId="0" applyNumberFormat="1" applyFont="1" applyFill="1" applyBorder="1" applyAlignment="1" applyProtection="1">
      <alignment vertical="center"/>
    </xf>
    <xf numFmtId="4" fontId="2" fillId="3" borderId="87" xfId="0" applyNumberFormat="1" applyFont="1" applyFill="1" applyBorder="1" applyAlignment="1" applyProtection="1">
      <alignment vertical="center"/>
    </xf>
    <xf numFmtId="0" fontId="1" fillId="3" borderId="83" xfId="0" applyFont="1" applyFill="1" applyBorder="1" applyAlignment="1" applyProtection="1">
      <alignment horizontal="center" vertical="center"/>
    </xf>
    <xf numFmtId="168" fontId="44" fillId="4" borderId="83" xfId="0" applyNumberFormat="1" applyFont="1" applyFill="1" applyBorder="1" applyAlignment="1" applyProtection="1">
      <alignment vertical="top" wrapText="1"/>
      <protection locked="0"/>
    </xf>
    <xf numFmtId="0" fontId="27" fillId="2" borderId="91" xfId="2" applyFont="1" applyFill="1" applyBorder="1" applyAlignment="1" applyProtection="1">
      <alignment horizontal="center" wrapText="1"/>
    </xf>
    <xf numFmtId="4" fontId="27" fillId="2" borderId="92" xfId="2" applyNumberFormat="1" applyFont="1" applyFill="1" applyBorder="1" applyAlignment="1" applyProtection="1">
      <alignment horizontal="center" wrapText="1"/>
    </xf>
    <xf numFmtId="0" fontId="27" fillId="2" borderId="93" xfId="2" applyFont="1" applyFill="1" applyBorder="1" applyAlignment="1" applyProtection="1">
      <alignment horizontal="center" wrapText="1"/>
    </xf>
    <xf numFmtId="3" fontId="27" fillId="2" borderId="91" xfId="2" applyNumberFormat="1" applyFont="1" applyFill="1" applyBorder="1" applyAlignment="1" applyProtection="1">
      <alignment horizontal="center" wrapText="1"/>
    </xf>
    <xf numFmtId="0" fontId="27" fillId="2" borderId="92" xfId="39" applyFont="1" applyFill="1" applyBorder="1" applyAlignment="1" applyProtection="1">
      <alignment horizontal="center" wrapText="1"/>
    </xf>
    <xf numFmtId="0" fontId="27" fillId="2" borderId="94" xfId="39" applyFont="1" applyFill="1" applyBorder="1" applyAlignment="1" applyProtection="1">
      <alignment horizontal="center" wrapText="1"/>
    </xf>
    <xf numFmtId="4" fontId="28" fillId="3" borderId="6" xfId="0" applyNumberFormat="1" applyFont="1" applyFill="1" applyBorder="1" applyAlignment="1" applyProtection="1">
      <alignment vertical="center"/>
    </xf>
    <xf numFmtId="4" fontId="28" fillId="3" borderId="17" xfId="0" applyNumberFormat="1" applyFont="1" applyFill="1" applyBorder="1" applyAlignment="1" applyProtection="1">
      <alignment vertical="center"/>
    </xf>
    <xf numFmtId="0" fontId="28" fillId="3" borderId="1" xfId="39" applyFont="1" applyFill="1" applyBorder="1" applyAlignment="1" applyProtection="1">
      <alignment textRotation="90" wrapText="1"/>
    </xf>
    <xf numFmtId="169" fontId="3" fillId="3" borderId="83" xfId="80" applyNumberFormat="1" applyFont="1" applyFill="1" applyBorder="1" applyAlignment="1" applyProtection="1">
      <alignment horizontal="right" vertical="center"/>
    </xf>
    <xf numFmtId="166" fontId="4" fillId="3" borderId="67" xfId="0" applyNumberFormat="1" applyFont="1" applyFill="1" applyBorder="1" applyAlignment="1" applyProtection="1">
      <alignment horizontal="left" vertical="center" wrapText="1"/>
    </xf>
    <xf numFmtId="166" fontId="4" fillId="3" borderId="7" xfId="0" applyNumberFormat="1" applyFont="1" applyFill="1" applyBorder="1" applyAlignment="1" applyProtection="1">
      <alignment horizontal="left" vertical="center"/>
    </xf>
    <xf numFmtId="166" fontId="4" fillId="3" borderId="78" xfId="0" applyNumberFormat="1" applyFont="1" applyFill="1" applyBorder="1" applyAlignment="1" applyProtection="1">
      <alignment horizontal="left" vertical="center"/>
    </xf>
    <xf numFmtId="0" fontId="50" fillId="4" borderId="19" xfId="2" applyFont="1" applyFill="1" applyBorder="1" applyAlignment="1" applyProtection="1">
      <alignment horizontal="center" vertical="center"/>
    </xf>
    <xf numFmtId="0" fontId="50" fillId="4" borderId="7" xfId="2" applyFont="1" applyFill="1" applyBorder="1" applyAlignment="1" applyProtection="1">
      <alignment horizontal="center" vertical="center"/>
    </xf>
    <xf numFmtId="0" fontId="50" fillId="4" borderId="78" xfId="2" applyFont="1" applyFill="1" applyBorder="1" applyAlignment="1" applyProtection="1">
      <alignment horizontal="center" vertical="center"/>
    </xf>
    <xf numFmtId="0" fontId="35" fillId="2" borderId="28" xfId="0" applyFont="1" applyFill="1" applyBorder="1" applyAlignment="1" applyProtection="1">
      <alignment vertical="center"/>
    </xf>
    <xf numFmtId="0" fontId="35" fillId="2" borderId="57" xfId="0" applyFont="1" applyFill="1" applyBorder="1" applyAlignment="1" applyProtection="1">
      <alignment vertical="center"/>
    </xf>
    <xf numFmtId="0" fontId="35" fillId="2" borderId="58" xfId="0" applyFont="1" applyFill="1" applyBorder="1" applyAlignment="1" applyProtection="1">
      <alignment vertical="center"/>
    </xf>
    <xf numFmtId="4" fontId="5" fillId="3" borderId="1" xfId="2" applyNumberFormat="1" applyFont="1" applyFill="1" applyBorder="1" applyAlignment="1" applyProtection="1">
      <alignment horizontal="center" wrapText="1"/>
    </xf>
    <xf numFmtId="0" fontId="32" fillId="3" borderId="27" xfId="0" applyFont="1" applyFill="1" applyBorder="1" applyAlignment="1" applyProtection="1">
      <alignment horizontal="center" vertical="top" wrapText="1"/>
    </xf>
    <xf numFmtId="0" fontId="32" fillId="3" borderId="0" xfId="0" applyFont="1" applyFill="1" applyBorder="1" applyAlignment="1" applyProtection="1">
      <alignment horizontal="center" vertical="top" wrapText="1"/>
    </xf>
    <xf numFmtId="0" fontId="32" fillId="3" borderId="29" xfId="0" applyFont="1" applyFill="1" applyBorder="1" applyAlignment="1" applyProtection="1">
      <alignment horizontal="center" vertical="top" wrapText="1"/>
    </xf>
    <xf numFmtId="0" fontId="5" fillId="3" borderId="21" xfId="39" applyFont="1" applyFill="1" applyBorder="1" applyAlignment="1" applyProtection="1">
      <alignment horizontal="center" textRotation="90" wrapText="1"/>
    </xf>
    <xf numFmtId="0" fontId="5" fillId="3" borderId="55" xfId="39" applyFont="1" applyFill="1" applyBorder="1" applyAlignment="1" applyProtection="1">
      <alignment horizontal="center" textRotation="90" wrapText="1"/>
    </xf>
    <xf numFmtId="0" fontId="36" fillId="3" borderId="23" xfId="0" applyFont="1" applyFill="1" applyBorder="1" applyAlignment="1" applyProtection="1">
      <alignment horizontal="center" vertical="top" wrapText="1"/>
    </xf>
    <xf numFmtId="0" fontId="36" fillId="3" borderId="30" xfId="0" applyFont="1" applyFill="1" applyBorder="1" applyAlignment="1" applyProtection="1">
      <alignment horizontal="center" vertical="top" wrapText="1"/>
    </xf>
    <xf numFmtId="0" fontId="36" fillId="3" borderId="91" xfId="0" applyFont="1" applyFill="1" applyBorder="1" applyAlignment="1" applyProtection="1">
      <alignment horizontal="center" vertical="top" wrapText="1"/>
    </xf>
    <xf numFmtId="166" fontId="51" fillId="3" borderId="67" xfId="0" applyNumberFormat="1" applyFont="1" applyFill="1" applyBorder="1" applyAlignment="1" applyProtection="1">
      <alignment horizontal="left" vertical="center" wrapText="1"/>
    </xf>
    <xf numFmtId="166" fontId="51" fillId="3" borderId="7" xfId="0" applyNumberFormat="1" applyFont="1" applyFill="1" applyBorder="1" applyAlignment="1" applyProtection="1">
      <alignment horizontal="left" vertical="center"/>
    </xf>
    <xf numFmtId="166" fontId="51" fillId="3" borderId="78" xfId="0" applyNumberFormat="1" applyFont="1" applyFill="1" applyBorder="1" applyAlignment="1" applyProtection="1">
      <alignment horizontal="left" vertical="center"/>
    </xf>
    <xf numFmtId="0" fontId="2" fillId="3" borderId="73" xfId="0" applyFont="1" applyFill="1" applyBorder="1" applyAlignment="1" applyProtection="1">
      <alignment vertical="center"/>
    </xf>
    <xf numFmtId="0" fontId="2" fillId="3" borderId="74" xfId="0" applyFont="1" applyFill="1" applyBorder="1" applyAlignment="1" applyProtection="1">
      <alignment vertical="center"/>
    </xf>
    <xf numFmtId="0" fontId="2" fillId="3" borderId="75" xfId="0" applyFont="1" applyFill="1" applyBorder="1" applyAlignment="1" applyProtection="1">
      <alignment vertical="center"/>
    </xf>
    <xf numFmtId="0" fontId="7" fillId="3" borderId="19"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7" fillId="3" borderId="78" xfId="0" applyFont="1" applyFill="1" applyBorder="1" applyAlignment="1" applyProtection="1">
      <alignment horizontal="left" vertical="center" wrapText="1"/>
    </xf>
    <xf numFmtId="0" fontId="3" fillId="3" borderId="52" xfId="0" applyFont="1" applyFill="1" applyBorder="1" applyAlignment="1" applyProtection="1">
      <alignment horizontal="center" vertical="center"/>
    </xf>
    <xf numFmtId="0" fontId="3" fillId="3" borderId="50" xfId="0" applyFont="1" applyFill="1" applyBorder="1" applyAlignment="1" applyProtection="1">
      <alignment horizontal="center" vertical="center"/>
    </xf>
    <xf numFmtId="0" fontId="3" fillId="3" borderId="51" xfId="0" applyFont="1" applyFill="1" applyBorder="1" applyAlignment="1" applyProtection="1">
      <alignment horizontal="center" vertical="center"/>
    </xf>
    <xf numFmtId="0" fontId="44" fillId="3" borderId="64" xfId="0" applyFont="1" applyFill="1" applyBorder="1" applyAlignment="1" applyProtection="1">
      <alignment horizontal="center" vertical="center"/>
    </xf>
    <xf numFmtId="0" fontId="44" fillId="3" borderId="62" xfId="0" applyFont="1" applyFill="1" applyBorder="1" applyAlignment="1" applyProtection="1">
      <alignment horizontal="center" vertical="center"/>
    </xf>
    <xf numFmtId="0" fontId="44" fillId="3" borderId="63" xfId="0" applyFont="1" applyFill="1" applyBorder="1" applyAlignment="1" applyProtection="1">
      <alignment horizontal="center" vertical="center"/>
    </xf>
    <xf numFmtId="0" fontId="42" fillId="3" borderId="73" xfId="0" applyFont="1" applyFill="1" applyBorder="1" applyAlignment="1" applyProtection="1">
      <alignment horizontal="center"/>
    </xf>
    <xf numFmtId="0" fontId="42" fillId="3" borderId="74" xfId="0" applyFont="1" applyFill="1" applyBorder="1" applyAlignment="1" applyProtection="1">
      <alignment horizontal="center"/>
    </xf>
    <xf numFmtId="0" fontId="42" fillId="3" borderId="82" xfId="0" applyFont="1" applyFill="1" applyBorder="1" applyAlignment="1" applyProtection="1">
      <alignment horizontal="center"/>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0"/>
  <tableStyles count="0" defaultTableStyle="TableStyleMedium2" defaultPivotStyle="PivotStyleLight16"/>
  <colors>
    <mruColors>
      <color rgb="FFE4E9E6"/>
      <color rgb="FFAFBEB5"/>
      <color rgb="FF7A9283"/>
      <color rgb="FF0000FF"/>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02home_p.kip.bundesimmobilien.intern\home$\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pageSetUpPr fitToPage="1"/>
  </sheetPr>
  <dimension ref="A1:K66"/>
  <sheetViews>
    <sheetView showGridLines="0" tabSelected="1" showRuler="0" topLeftCell="A46" zoomScaleNormal="100" zoomScalePageLayoutView="125" workbookViewId="0">
      <selection activeCell="B57" sqref="B57:B58"/>
    </sheetView>
  </sheetViews>
  <sheetFormatPr baseColWidth="10" defaultColWidth="51.7109375" defaultRowHeight="25.5" customHeight="1" x14ac:dyDescent="0.25"/>
  <cols>
    <col min="1" max="1" width="71.140625" style="17" customWidth="1"/>
    <col min="2" max="2" width="9.140625" style="17" customWidth="1"/>
    <col min="3" max="3" width="14.5703125" style="17" customWidth="1"/>
    <col min="4" max="4" width="16.28515625" style="18" bestFit="1" customWidth="1"/>
    <col min="5" max="5" width="9.28515625" style="17" customWidth="1"/>
    <col min="6" max="8" width="12.7109375" style="17" customWidth="1"/>
    <col min="9" max="9" width="13.7109375" style="17" customWidth="1"/>
    <col min="10" max="10" width="14.85546875" style="17" bestFit="1" customWidth="1"/>
    <col min="11" max="11" width="23.140625" style="17" customWidth="1"/>
    <col min="12" max="12" width="22.140625" style="17" customWidth="1"/>
    <col min="13" max="16384" width="51.7109375" style="17"/>
  </cols>
  <sheetData>
    <row r="1" spans="1:11" ht="25.5" customHeight="1" x14ac:dyDescent="0.3">
      <c r="A1" s="121" t="s">
        <v>74</v>
      </c>
      <c r="K1" s="47"/>
    </row>
    <row r="2" spans="1:11" s="49" customFormat="1" ht="18" customHeight="1" x14ac:dyDescent="0.25">
      <c r="A2" s="48" t="s">
        <v>102</v>
      </c>
      <c r="D2" s="50"/>
    </row>
    <row r="3" spans="1:11" ht="18" customHeight="1" x14ac:dyDescent="0.2">
      <c r="A3" s="16"/>
    </row>
    <row r="4" spans="1:11" ht="18" customHeight="1" x14ac:dyDescent="0.2">
      <c r="A4" s="28" t="s">
        <v>53</v>
      </c>
      <c r="B4" s="118"/>
    </row>
    <row r="5" spans="1:11" ht="13.5" thickBot="1" x14ac:dyDescent="0.25">
      <c r="A5" s="28"/>
    </row>
    <row r="6" spans="1:11" s="16" customFormat="1" ht="22.5" customHeight="1" thickBot="1" x14ac:dyDescent="0.25">
      <c r="A6" s="187" t="s">
        <v>42</v>
      </c>
      <c r="B6" s="188"/>
      <c r="C6" s="188"/>
      <c r="D6" s="188"/>
      <c r="E6" s="188"/>
      <c r="F6" s="188"/>
      <c r="G6" s="188"/>
      <c r="H6" s="188"/>
      <c r="I6" s="188"/>
      <c r="J6" s="188"/>
      <c r="K6" s="189"/>
    </row>
    <row r="7" spans="1:11" ht="13.5" thickBot="1" x14ac:dyDescent="0.3"/>
    <row r="8" spans="1:11" ht="18.75" thickBot="1" x14ac:dyDescent="0.3">
      <c r="A8" s="190" t="s">
        <v>36</v>
      </c>
      <c r="B8" s="191"/>
      <c r="C8" s="191"/>
      <c r="D8" s="191"/>
      <c r="E8" s="191"/>
      <c r="F8" s="191"/>
      <c r="G8" s="191"/>
      <c r="H8" s="191"/>
      <c r="I8" s="191"/>
      <c r="J8" s="191"/>
      <c r="K8" s="192"/>
    </row>
    <row r="9" spans="1:11" ht="95.25" customHeight="1" x14ac:dyDescent="0.2">
      <c r="A9" s="199" t="s">
        <v>29</v>
      </c>
      <c r="B9" s="161" t="s">
        <v>22</v>
      </c>
      <c r="C9" s="193" t="s">
        <v>27</v>
      </c>
      <c r="D9" s="193"/>
      <c r="E9" s="193"/>
      <c r="F9" s="193"/>
      <c r="G9" s="193"/>
      <c r="H9" s="84" t="s">
        <v>30</v>
      </c>
      <c r="I9" s="85"/>
      <c r="J9" s="182" t="s">
        <v>106</v>
      </c>
      <c r="K9" s="197"/>
    </row>
    <row r="10" spans="1:11" ht="18" customHeight="1" x14ac:dyDescent="0.25">
      <c r="A10" s="200"/>
      <c r="B10" s="172" t="s">
        <v>54</v>
      </c>
      <c r="C10" s="91" t="s">
        <v>55</v>
      </c>
      <c r="D10" s="92"/>
      <c r="E10" s="92"/>
      <c r="F10" s="92"/>
      <c r="G10" s="108"/>
      <c r="H10" s="109"/>
      <c r="I10" s="14"/>
      <c r="J10" s="173"/>
      <c r="K10" s="198"/>
    </row>
    <row r="11" spans="1:11" ht="18" customHeight="1" x14ac:dyDescent="0.25">
      <c r="A11" s="200"/>
      <c r="B11" s="122" t="s">
        <v>77</v>
      </c>
      <c r="C11" s="91" t="s">
        <v>78</v>
      </c>
      <c r="D11" s="92"/>
      <c r="E11" s="92"/>
      <c r="F11" s="92"/>
      <c r="G11" s="108"/>
      <c r="H11" s="109"/>
      <c r="I11" s="14"/>
      <c r="J11" s="159"/>
      <c r="K11" s="15"/>
    </row>
    <row r="12" spans="1:11" ht="18" customHeight="1" x14ac:dyDescent="0.25">
      <c r="A12" s="200"/>
      <c r="B12" s="34" t="s">
        <v>56</v>
      </c>
      <c r="C12" s="91" t="s">
        <v>60</v>
      </c>
      <c r="D12" s="92"/>
      <c r="E12" s="92"/>
      <c r="F12" s="92"/>
      <c r="G12" s="108"/>
      <c r="H12" s="109"/>
      <c r="I12" s="194" t="s">
        <v>100</v>
      </c>
      <c r="J12" s="195"/>
      <c r="K12" s="196"/>
    </row>
    <row r="13" spans="1:11" ht="18" customHeight="1" x14ac:dyDescent="0.25">
      <c r="A13" s="200"/>
      <c r="B13" s="34" t="s">
        <v>57</v>
      </c>
      <c r="C13" s="91" t="s">
        <v>61</v>
      </c>
      <c r="D13" s="92"/>
      <c r="E13" s="92"/>
      <c r="F13" s="92"/>
      <c r="G13" s="108"/>
      <c r="H13" s="109"/>
      <c r="I13" s="194"/>
      <c r="J13" s="195"/>
      <c r="K13" s="196"/>
    </row>
    <row r="14" spans="1:11" ht="18" customHeight="1" x14ac:dyDescent="0.25">
      <c r="A14" s="200"/>
      <c r="B14" s="34" t="s">
        <v>58</v>
      </c>
      <c r="C14" s="91" t="s">
        <v>62</v>
      </c>
      <c r="D14" s="92"/>
      <c r="E14" s="92"/>
      <c r="F14" s="92"/>
      <c r="G14" s="108"/>
      <c r="H14" s="109"/>
      <c r="I14" s="194"/>
      <c r="J14" s="195"/>
      <c r="K14" s="196"/>
    </row>
    <row r="15" spans="1:11" ht="18" customHeight="1" x14ac:dyDescent="0.25">
      <c r="A15" s="200"/>
      <c r="B15" s="34" t="s">
        <v>59</v>
      </c>
      <c r="C15" s="91" t="s">
        <v>63</v>
      </c>
      <c r="D15" s="92"/>
      <c r="E15" s="92"/>
      <c r="F15" s="92"/>
      <c r="G15" s="108"/>
      <c r="H15" s="109"/>
      <c r="I15" s="194"/>
      <c r="J15" s="195"/>
      <c r="K15" s="196"/>
    </row>
    <row r="16" spans="1:11" ht="24.75" customHeight="1" thickBot="1" x14ac:dyDescent="0.3">
      <c r="A16" s="201"/>
      <c r="B16" s="34"/>
      <c r="C16" s="91"/>
      <c r="D16" s="92"/>
      <c r="E16" s="92"/>
      <c r="F16" s="92"/>
      <c r="G16" s="108"/>
      <c r="H16" s="108"/>
      <c r="I16" s="194"/>
      <c r="J16" s="195"/>
      <c r="K16" s="196"/>
    </row>
    <row r="17" spans="1:11" s="10" customFormat="1" ht="96" customHeight="1" x14ac:dyDescent="0.2">
      <c r="A17" s="29" t="s">
        <v>52</v>
      </c>
      <c r="B17" s="4" t="s">
        <v>22</v>
      </c>
      <c r="C17" s="4" t="s">
        <v>21</v>
      </c>
      <c r="D17" s="4" t="s">
        <v>20</v>
      </c>
      <c r="E17" s="4" t="s">
        <v>19</v>
      </c>
      <c r="F17" s="19" t="s">
        <v>18</v>
      </c>
      <c r="G17" s="63" t="s">
        <v>17</v>
      </c>
      <c r="H17" s="5" t="s">
        <v>41</v>
      </c>
      <c r="I17" s="5" t="s">
        <v>16</v>
      </c>
      <c r="J17" s="5" t="s">
        <v>37</v>
      </c>
      <c r="K17" s="6" t="s">
        <v>26</v>
      </c>
    </row>
    <row r="18" spans="1:11" s="11" customFormat="1" ht="34.5" thickBot="1" x14ac:dyDescent="0.25">
      <c r="A18" s="174" t="s">
        <v>28</v>
      </c>
      <c r="B18" s="175"/>
      <c r="C18" s="175" t="s">
        <v>14</v>
      </c>
      <c r="D18" s="175"/>
      <c r="E18" s="175"/>
      <c r="F18" s="176" t="s">
        <v>15</v>
      </c>
      <c r="G18" s="177" t="s">
        <v>14</v>
      </c>
      <c r="H18" s="178" t="s">
        <v>13</v>
      </c>
      <c r="I18" s="178" t="s">
        <v>12</v>
      </c>
      <c r="J18" s="178" t="s">
        <v>25</v>
      </c>
      <c r="K18" s="179" t="s">
        <v>11</v>
      </c>
    </row>
    <row r="19" spans="1:11" s="12" customFormat="1" ht="12" thickBot="1" x14ac:dyDescent="0.3">
      <c r="A19" s="78" t="s">
        <v>10</v>
      </c>
      <c r="B19" s="79" t="s">
        <v>9</v>
      </c>
      <c r="C19" s="79" t="s">
        <v>8</v>
      </c>
      <c r="D19" s="79" t="s">
        <v>7</v>
      </c>
      <c r="E19" s="79" t="s">
        <v>6</v>
      </c>
      <c r="F19" s="80" t="s">
        <v>5</v>
      </c>
      <c r="G19" s="67" t="s">
        <v>4</v>
      </c>
      <c r="H19" s="46" t="s">
        <v>3</v>
      </c>
      <c r="I19" s="46" t="s">
        <v>2</v>
      </c>
      <c r="J19" s="46" t="s">
        <v>1</v>
      </c>
      <c r="K19" s="66" t="s">
        <v>0</v>
      </c>
    </row>
    <row r="20" spans="1:11" s="12" customFormat="1" ht="12.75" x14ac:dyDescent="0.2">
      <c r="A20" s="123" t="s">
        <v>55</v>
      </c>
      <c r="B20" s="124" t="s">
        <v>54</v>
      </c>
      <c r="C20" s="110">
        <v>1539.62</v>
      </c>
      <c r="D20" s="125" t="s">
        <v>68</v>
      </c>
      <c r="E20" s="126" t="s">
        <v>70</v>
      </c>
      <c r="F20" s="86">
        <v>104.36</v>
      </c>
      <c r="G20" s="83">
        <f t="shared" ref="G20:G26" si="0">C20*F20</f>
        <v>160674.74</v>
      </c>
      <c r="H20" s="165" t="str">
        <f t="shared" ref="H20:H26" si="1">IF(VLOOKUP(B20,$B$10:$H$16,7,TRUE)=0,"",VLOOKUP(B20,$B$10:$H$16,7,TRUE))</f>
        <v/>
      </c>
      <c r="I20" s="166" t="str">
        <f t="shared" ref="I20:I23" si="2">IF(H20="","",ROUND((G20/H20),2))</f>
        <v/>
      </c>
      <c r="J20" s="165" t="str">
        <f t="shared" ref="J20:J27" si="3">IF($J$10="","",$J$10)</f>
        <v/>
      </c>
      <c r="K20" s="167" t="str">
        <f t="shared" ref="K20:K21" si="4">IF(J20="","",ROUND((I20*J20),2))</f>
        <v/>
      </c>
    </row>
    <row r="21" spans="1:11" s="12" customFormat="1" ht="12.75" x14ac:dyDescent="0.2">
      <c r="A21" s="123" t="s">
        <v>79</v>
      </c>
      <c r="B21" s="124" t="s">
        <v>77</v>
      </c>
      <c r="C21" s="110">
        <v>38.590000000000003</v>
      </c>
      <c r="D21" s="125" t="s">
        <v>68</v>
      </c>
      <c r="E21" s="126" t="s">
        <v>70</v>
      </c>
      <c r="F21" s="86">
        <v>104.36</v>
      </c>
      <c r="G21" s="127">
        <f t="shared" si="0"/>
        <v>4027.25</v>
      </c>
      <c r="H21" s="162" t="str">
        <f t="shared" si="1"/>
        <v/>
      </c>
      <c r="I21" s="168" t="str">
        <f t="shared" si="2"/>
        <v/>
      </c>
      <c r="J21" s="162" t="str">
        <f t="shared" si="3"/>
        <v/>
      </c>
      <c r="K21" s="164" t="str">
        <f t="shared" si="4"/>
        <v/>
      </c>
    </row>
    <row r="22" spans="1:11" s="12" customFormat="1" ht="12.75" x14ac:dyDescent="0.2">
      <c r="A22" s="123" t="s">
        <v>60</v>
      </c>
      <c r="B22" s="124" t="s">
        <v>56</v>
      </c>
      <c r="C22" s="110">
        <v>9.24</v>
      </c>
      <c r="D22" s="125" t="s">
        <v>69</v>
      </c>
      <c r="E22" s="126" t="s">
        <v>70</v>
      </c>
      <c r="F22" s="86">
        <v>104.36</v>
      </c>
      <c r="G22" s="127">
        <f t="shared" si="0"/>
        <v>964.29</v>
      </c>
      <c r="H22" s="70" t="str">
        <f t="shared" si="1"/>
        <v/>
      </c>
      <c r="I22" s="168" t="str">
        <f t="shared" si="2"/>
        <v/>
      </c>
      <c r="J22" s="70" t="str">
        <f t="shared" si="3"/>
        <v/>
      </c>
      <c r="K22" s="81" t="str">
        <f t="shared" ref="K22" si="5">IF(J22="","",ROUND((I22*J22),2))</f>
        <v/>
      </c>
    </row>
    <row r="23" spans="1:11" s="12" customFormat="1" ht="12.75" x14ac:dyDescent="0.2">
      <c r="A23" s="123" t="s">
        <v>61</v>
      </c>
      <c r="B23" s="124" t="s">
        <v>57</v>
      </c>
      <c r="C23" s="110">
        <v>91.8</v>
      </c>
      <c r="D23" s="125" t="s">
        <v>71</v>
      </c>
      <c r="E23" s="126" t="s">
        <v>67</v>
      </c>
      <c r="F23" s="86">
        <v>250.89</v>
      </c>
      <c r="G23" s="128">
        <f t="shared" si="0"/>
        <v>23031.7</v>
      </c>
      <c r="H23" s="70" t="str">
        <f t="shared" si="1"/>
        <v/>
      </c>
      <c r="I23" s="163" t="str">
        <f t="shared" si="2"/>
        <v/>
      </c>
      <c r="J23" s="70" t="str">
        <f t="shared" si="3"/>
        <v/>
      </c>
      <c r="K23" s="81" t="str">
        <f t="shared" ref="K23:K25" si="6">IF(J23="","",ROUND((I23*J23),2))</f>
        <v/>
      </c>
    </row>
    <row r="24" spans="1:11" s="12" customFormat="1" ht="12.75" x14ac:dyDescent="0.2">
      <c r="A24" s="123" t="s">
        <v>64</v>
      </c>
      <c r="B24" s="124" t="s">
        <v>58</v>
      </c>
      <c r="C24" s="110">
        <v>340.63</v>
      </c>
      <c r="D24" s="125" t="s">
        <v>68</v>
      </c>
      <c r="E24" s="126" t="s">
        <v>70</v>
      </c>
      <c r="F24" s="86">
        <v>104.36</v>
      </c>
      <c r="G24" s="128">
        <f t="shared" si="0"/>
        <v>35548.15</v>
      </c>
      <c r="H24" s="70" t="str">
        <f t="shared" si="1"/>
        <v/>
      </c>
      <c r="I24" s="73" t="str">
        <f t="shared" ref="I24:I25" si="7">IF(H24="","",ROUND((G24/H24),2))</f>
        <v/>
      </c>
      <c r="J24" s="70" t="str">
        <f t="shared" si="3"/>
        <v/>
      </c>
      <c r="K24" s="81" t="str">
        <f t="shared" si="6"/>
        <v/>
      </c>
    </row>
    <row r="25" spans="1:11" s="12" customFormat="1" ht="12.75" x14ac:dyDescent="0.2">
      <c r="A25" s="123" t="s">
        <v>65</v>
      </c>
      <c r="B25" s="124" t="s">
        <v>59</v>
      </c>
      <c r="C25" s="110">
        <v>10.130000000000001</v>
      </c>
      <c r="D25" s="125" t="s">
        <v>68</v>
      </c>
      <c r="E25" s="126" t="s">
        <v>73</v>
      </c>
      <c r="F25" s="86">
        <v>52.18</v>
      </c>
      <c r="G25" s="128">
        <f t="shared" si="0"/>
        <v>528.58000000000004</v>
      </c>
      <c r="H25" s="70" t="str">
        <f t="shared" si="1"/>
        <v/>
      </c>
      <c r="I25" s="73" t="str">
        <f t="shared" si="7"/>
        <v/>
      </c>
      <c r="J25" s="70" t="str">
        <f t="shared" si="3"/>
        <v/>
      </c>
      <c r="K25" s="81" t="str">
        <f t="shared" si="6"/>
        <v/>
      </c>
    </row>
    <row r="26" spans="1:11" s="12" customFormat="1" ht="13.5" thickBot="1" x14ac:dyDescent="0.25">
      <c r="A26" s="123" t="s">
        <v>66</v>
      </c>
      <c r="B26" s="124" t="s">
        <v>59</v>
      </c>
      <c r="C26" s="110">
        <v>13.38</v>
      </c>
      <c r="D26" s="125" t="s">
        <v>68</v>
      </c>
      <c r="E26" s="126" t="s">
        <v>72</v>
      </c>
      <c r="F26" s="129">
        <v>4</v>
      </c>
      <c r="G26" s="128">
        <f t="shared" si="0"/>
        <v>53.52</v>
      </c>
      <c r="H26" s="169" t="str">
        <f t="shared" si="1"/>
        <v/>
      </c>
      <c r="I26" s="170" t="str">
        <f t="shared" ref="I26" si="8">IF(H26="","",ROUND((G26/H26),2))</f>
        <v/>
      </c>
      <c r="J26" s="169" t="str">
        <f t="shared" si="3"/>
        <v/>
      </c>
      <c r="K26" s="171" t="str">
        <f t="shared" ref="K26" si="9">IF(J26="","",ROUND((I26*J26),2))</f>
        <v/>
      </c>
    </row>
    <row r="27" spans="1:11" s="12" customFormat="1" ht="15.75" thickBot="1" x14ac:dyDescent="0.3">
      <c r="A27" s="71" t="s">
        <v>35</v>
      </c>
      <c r="B27" s="22"/>
      <c r="C27" s="59">
        <f>SUM(C20:C26)</f>
        <v>2043.39</v>
      </c>
      <c r="D27" s="184"/>
      <c r="E27" s="185"/>
      <c r="F27" s="186"/>
      <c r="G27" s="60">
        <f>SUM(G20:G26)</f>
        <v>224828.23</v>
      </c>
      <c r="H27" s="108"/>
      <c r="I27" s="180">
        <f>SUM(I20:I26)</f>
        <v>0</v>
      </c>
      <c r="J27" s="108"/>
      <c r="K27" s="181">
        <f>SUM(K20:K26)</f>
        <v>0</v>
      </c>
    </row>
    <row r="28" spans="1:11" ht="13.5" thickBot="1" x14ac:dyDescent="0.3">
      <c r="I28" s="68"/>
    </row>
    <row r="29" spans="1:11" ht="75.75" x14ac:dyDescent="0.2">
      <c r="A29" s="29" t="s">
        <v>51</v>
      </c>
      <c r="B29" s="4" t="s">
        <v>22</v>
      </c>
      <c r="C29" s="4" t="s">
        <v>21</v>
      </c>
      <c r="D29" s="4" t="s">
        <v>20</v>
      </c>
      <c r="E29" s="4" t="s">
        <v>19</v>
      </c>
      <c r="F29" s="19" t="s">
        <v>18</v>
      </c>
      <c r="G29" s="63" t="s">
        <v>17</v>
      </c>
      <c r="H29" s="5" t="s">
        <v>43</v>
      </c>
      <c r="I29" s="5" t="s">
        <v>16</v>
      </c>
      <c r="J29" s="5" t="s">
        <v>37</v>
      </c>
      <c r="K29" s="6" t="s">
        <v>26</v>
      </c>
    </row>
    <row r="30" spans="1:11" ht="34.5" thickBot="1" x14ac:dyDescent="0.25">
      <c r="A30" s="1"/>
      <c r="B30" s="72"/>
      <c r="C30" s="72" t="s">
        <v>14</v>
      </c>
      <c r="D30" s="72"/>
      <c r="E30" s="72"/>
      <c r="F30" s="43" t="s">
        <v>15</v>
      </c>
      <c r="G30" s="64" t="s">
        <v>14</v>
      </c>
      <c r="H30" s="74" t="s">
        <v>13</v>
      </c>
      <c r="I30" s="74" t="s">
        <v>12</v>
      </c>
      <c r="J30" s="74" t="s">
        <v>25</v>
      </c>
      <c r="K30" s="82" t="s">
        <v>11</v>
      </c>
    </row>
    <row r="31" spans="1:11" ht="13.5" thickBot="1" x14ac:dyDescent="0.3">
      <c r="A31" s="7" t="s">
        <v>10</v>
      </c>
      <c r="B31" s="8" t="s">
        <v>9</v>
      </c>
      <c r="C31" s="8" t="s">
        <v>8</v>
      </c>
      <c r="D31" s="8" t="s">
        <v>7</v>
      </c>
      <c r="E31" s="8" t="s">
        <v>6</v>
      </c>
      <c r="F31" s="93" t="s">
        <v>5</v>
      </c>
      <c r="G31" s="94" t="s">
        <v>4</v>
      </c>
      <c r="H31" s="95" t="s">
        <v>3</v>
      </c>
      <c r="I31" s="95" t="s">
        <v>2</v>
      </c>
      <c r="J31" s="95" t="s">
        <v>1</v>
      </c>
      <c r="K31" s="9" t="s">
        <v>0</v>
      </c>
    </row>
    <row r="32" spans="1:11" ht="12.75" x14ac:dyDescent="0.2">
      <c r="A32" s="123" t="s">
        <v>55</v>
      </c>
      <c r="B32" s="124" t="s">
        <v>54</v>
      </c>
      <c r="C32" s="110">
        <v>1539.62</v>
      </c>
      <c r="D32" s="125" t="s">
        <v>68</v>
      </c>
      <c r="E32" s="96" t="s">
        <v>75</v>
      </c>
      <c r="F32" s="97">
        <v>1</v>
      </c>
      <c r="G32" s="98">
        <f t="shared" ref="G32:G38" si="10">C32*F32</f>
        <v>1539.62</v>
      </c>
      <c r="H32" s="99"/>
      <c r="I32" s="98" t="str">
        <f t="shared" ref="I32:I38" si="11">IF(H32="","",ROUND((G32/H32),2))</f>
        <v/>
      </c>
      <c r="J32" s="70" t="str">
        <f t="shared" ref="J32:J38" si="12">IF($J$10="","",$J$10)</f>
        <v/>
      </c>
      <c r="K32" s="98" t="str">
        <f t="shared" ref="K32:K38" si="13">IF(J32="","",ROUND((I32*J32),2))</f>
        <v/>
      </c>
    </row>
    <row r="33" spans="1:11" ht="12.75" x14ac:dyDescent="0.2">
      <c r="A33" s="123" t="s">
        <v>79</v>
      </c>
      <c r="B33" s="124" t="s">
        <v>77</v>
      </c>
      <c r="C33" s="110">
        <v>38.590000000000003</v>
      </c>
      <c r="D33" s="125" t="s">
        <v>68</v>
      </c>
      <c r="E33" s="96" t="s">
        <v>75</v>
      </c>
      <c r="F33" s="97">
        <v>1</v>
      </c>
      <c r="G33" s="98">
        <f t="shared" si="10"/>
        <v>38.590000000000003</v>
      </c>
      <c r="H33" s="99"/>
      <c r="I33" s="98" t="str">
        <f t="shared" si="11"/>
        <v/>
      </c>
      <c r="J33" s="70" t="str">
        <f t="shared" si="12"/>
        <v/>
      </c>
      <c r="K33" s="98" t="str">
        <f t="shared" si="13"/>
        <v/>
      </c>
    </row>
    <row r="34" spans="1:11" ht="12.75" x14ac:dyDescent="0.2">
      <c r="A34" s="123" t="s">
        <v>60</v>
      </c>
      <c r="B34" s="124" t="s">
        <v>56</v>
      </c>
      <c r="C34" s="110">
        <v>9.24</v>
      </c>
      <c r="D34" s="125" t="s">
        <v>69</v>
      </c>
      <c r="E34" s="96" t="s">
        <v>75</v>
      </c>
      <c r="F34" s="97">
        <v>1</v>
      </c>
      <c r="G34" s="98">
        <f t="shared" si="10"/>
        <v>9.24</v>
      </c>
      <c r="H34" s="99"/>
      <c r="I34" s="98" t="str">
        <f t="shared" si="11"/>
        <v/>
      </c>
      <c r="J34" s="70" t="str">
        <f t="shared" si="12"/>
        <v/>
      </c>
      <c r="K34" s="98" t="str">
        <f t="shared" si="13"/>
        <v/>
      </c>
    </row>
    <row r="35" spans="1:11" ht="12.75" x14ac:dyDescent="0.2">
      <c r="A35" s="123" t="s">
        <v>61</v>
      </c>
      <c r="B35" s="124" t="s">
        <v>57</v>
      </c>
      <c r="C35" s="110">
        <v>91.8</v>
      </c>
      <c r="D35" s="125" t="s">
        <v>71</v>
      </c>
      <c r="E35" s="96" t="s">
        <v>75</v>
      </c>
      <c r="F35" s="97">
        <v>1</v>
      </c>
      <c r="G35" s="98">
        <f t="shared" si="10"/>
        <v>91.8</v>
      </c>
      <c r="H35" s="99"/>
      <c r="I35" s="98" t="str">
        <f t="shared" si="11"/>
        <v/>
      </c>
      <c r="J35" s="70" t="str">
        <f t="shared" si="12"/>
        <v/>
      </c>
      <c r="K35" s="98" t="str">
        <f t="shared" si="13"/>
        <v/>
      </c>
    </row>
    <row r="36" spans="1:11" ht="12.75" x14ac:dyDescent="0.2">
      <c r="A36" s="123" t="s">
        <v>64</v>
      </c>
      <c r="B36" s="124" t="s">
        <v>58</v>
      </c>
      <c r="C36" s="110">
        <v>340.63</v>
      </c>
      <c r="D36" s="125" t="s">
        <v>68</v>
      </c>
      <c r="E36" s="96" t="s">
        <v>75</v>
      </c>
      <c r="F36" s="97">
        <v>1</v>
      </c>
      <c r="G36" s="98">
        <f t="shared" si="10"/>
        <v>340.63</v>
      </c>
      <c r="H36" s="99"/>
      <c r="I36" s="98" t="str">
        <f t="shared" si="11"/>
        <v/>
      </c>
      <c r="J36" s="70" t="str">
        <f t="shared" si="12"/>
        <v/>
      </c>
      <c r="K36" s="98" t="str">
        <f t="shared" si="13"/>
        <v/>
      </c>
    </row>
    <row r="37" spans="1:11" ht="12.75" x14ac:dyDescent="0.2">
      <c r="A37" s="123" t="s">
        <v>65</v>
      </c>
      <c r="B37" s="124" t="s">
        <v>59</v>
      </c>
      <c r="C37" s="110">
        <v>10.130000000000001</v>
      </c>
      <c r="D37" s="125" t="s">
        <v>68</v>
      </c>
      <c r="E37" s="96" t="s">
        <v>75</v>
      </c>
      <c r="F37" s="97">
        <v>1</v>
      </c>
      <c r="G37" s="98">
        <f t="shared" ref="G37" si="14">C37*F37</f>
        <v>10.130000000000001</v>
      </c>
      <c r="H37" s="99"/>
      <c r="I37" s="98" t="str">
        <f t="shared" ref="I37" si="15">IF(H37="","",ROUND((G37/H37),2))</f>
        <v/>
      </c>
      <c r="J37" s="70" t="str">
        <f t="shared" si="12"/>
        <v/>
      </c>
      <c r="K37" s="98" t="str">
        <f t="shared" ref="K37" si="16">IF(J37="","",ROUND((I37*J37),2))</f>
        <v/>
      </c>
    </row>
    <row r="38" spans="1:11" ht="13.5" thickBot="1" x14ac:dyDescent="0.25">
      <c r="A38" s="123" t="s">
        <v>66</v>
      </c>
      <c r="B38" s="124" t="s">
        <v>59</v>
      </c>
      <c r="C38" s="110">
        <v>13.38</v>
      </c>
      <c r="D38" s="125" t="s">
        <v>68</v>
      </c>
      <c r="E38" s="96" t="s">
        <v>75</v>
      </c>
      <c r="F38" s="97">
        <v>1</v>
      </c>
      <c r="G38" s="98">
        <f t="shared" si="10"/>
        <v>13.38</v>
      </c>
      <c r="H38" s="99"/>
      <c r="I38" s="98" t="str">
        <f t="shared" si="11"/>
        <v/>
      </c>
      <c r="J38" s="70" t="str">
        <f t="shared" si="12"/>
        <v/>
      </c>
      <c r="K38" s="98" t="str">
        <f t="shared" si="13"/>
        <v/>
      </c>
    </row>
    <row r="39" spans="1:11" ht="22.5" customHeight="1" thickBot="1" x14ac:dyDescent="0.3">
      <c r="A39" s="71" t="s">
        <v>44</v>
      </c>
      <c r="B39" s="22"/>
      <c r="C39" s="59">
        <f>SUM(C32:C38)</f>
        <v>2043.39</v>
      </c>
      <c r="D39" s="202"/>
      <c r="E39" s="203"/>
      <c r="F39" s="204"/>
      <c r="G39" s="60">
        <f>SUM(G32:G38)</f>
        <v>2043.39</v>
      </c>
      <c r="H39" s="24"/>
      <c r="I39" s="59">
        <f>SUM(I32:I38)</f>
        <v>0</v>
      </c>
      <c r="J39" s="24"/>
      <c r="K39" s="23">
        <f>SUM(K32:K38)</f>
        <v>0</v>
      </c>
    </row>
    <row r="40" spans="1:11" ht="15.75" thickBot="1" x14ac:dyDescent="0.3">
      <c r="A40" s="100"/>
      <c r="B40" s="101"/>
      <c r="C40" s="102"/>
      <c r="D40" s="103"/>
      <c r="E40" s="104"/>
      <c r="F40" s="104"/>
      <c r="G40" s="102"/>
      <c r="H40" s="105"/>
      <c r="I40" s="102"/>
      <c r="J40" s="105"/>
      <c r="K40" s="102"/>
    </row>
    <row r="41" spans="1:11" s="20" customFormat="1" ht="102" customHeight="1" x14ac:dyDescent="0.2">
      <c r="A41" s="26" t="s">
        <v>103</v>
      </c>
      <c r="B41" s="37"/>
      <c r="C41" s="38"/>
      <c r="D41" s="37"/>
      <c r="E41" s="39"/>
      <c r="F41" s="19" t="s">
        <v>18</v>
      </c>
      <c r="G41" s="40"/>
      <c r="H41" s="41"/>
      <c r="I41" s="42"/>
      <c r="J41" s="5" t="s">
        <v>31</v>
      </c>
      <c r="K41" s="6" t="s">
        <v>26</v>
      </c>
    </row>
    <row r="42" spans="1:11" s="12" customFormat="1" ht="25.5" customHeight="1" thickBot="1" x14ac:dyDescent="0.25">
      <c r="A42" s="51"/>
      <c r="B42" s="52"/>
      <c r="C42" s="52"/>
      <c r="D42" s="52"/>
      <c r="E42" s="53"/>
      <c r="F42" s="61" t="s">
        <v>39</v>
      </c>
      <c r="G42" s="54"/>
      <c r="H42" s="55"/>
      <c r="I42" s="56"/>
      <c r="J42" s="57" t="s">
        <v>25</v>
      </c>
      <c r="K42" s="58" t="s">
        <v>11</v>
      </c>
    </row>
    <row r="43" spans="1:11" s="12" customFormat="1" ht="12" thickBot="1" x14ac:dyDescent="0.3">
      <c r="A43" s="7" t="s">
        <v>10</v>
      </c>
      <c r="B43" s="8" t="s">
        <v>9</v>
      </c>
      <c r="C43" s="8" t="s">
        <v>8</v>
      </c>
      <c r="D43" s="21" t="s">
        <v>7</v>
      </c>
      <c r="E43" s="8" t="s">
        <v>6</v>
      </c>
      <c r="F43" s="65" t="s">
        <v>5</v>
      </c>
      <c r="G43" s="7" t="s">
        <v>32</v>
      </c>
      <c r="H43" s="8" t="s">
        <v>3</v>
      </c>
      <c r="I43" s="8" t="s">
        <v>33</v>
      </c>
      <c r="J43" s="21" t="s">
        <v>1</v>
      </c>
      <c r="K43" s="9" t="s">
        <v>34</v>
      </c>
    </row>
    <row r="44" spans="1:11" ht="18" customHeight="1" thickBot="1" x14ac:dyDescent="0.3">
      <c r="A44" s="62" t="s">
        <v>38</v>
      </c>
      <c r="B44" s="44"/>
      <c r="C44" s="3"/>
      <c r="D44" s="13"/>
      <c r="E44" s="2"/>
      <c r="F44" s="77">
        <v>5</v>
      </c>
      <c r="G44" s="111"/>
      <c r="H44" s="111"/>
      <c r="I44" s="112"/>
      <c r="J44" s="32" t="str">
        <f t="shared" ref="J44" si="17">IF($J$10="","",$J$10)</f>
        <v/>
      </c>
      <c r="K44" s="33" t="str">
        <f>IF(J44="","",ROUND((F44*J44),2))</f>
        <v/>
      </c>
    </row>
    <row r="45" spans="1:11" s="25" customFormat="1" ht="15.75" thickBot="1" x14ac:dyDescent="0.3">
      <c r="A45" s="208" t="s">
        <v>45</v>
      </c>
      <c r="B45" s="209"/>
      <c r="C45" s="209"/>
      <c r="D45" s="209"/>
      <c r="E45" s="209"/>
      <c r="F45" s="210"/>
      <c r="G45" s="75"/>
      <c r="H45" s="75"/>
      <c r="I45" s="75"/>
      <c r="J45" s="76"/>
      <c r="K45" s="23">
        <f>SUM(K44:K44)</f>
        <v>0</v>
      </c>
    </row>
    <row r="46" spans="1:11" ht="13.5" thickBot="1" x14ac:dyDescent="0.25">
      <c r="A46" s="35"/>
      <c r="B46" s="36"/>
      <c r="C46" s="36"/>
      <c r="D46" s="36"/>
      <c r="E46" s="36"/>
      <c r="F46" s="36"/>
      <c r="G46" s="36"/>
      <c r="H46" s="36"/>
      <c r="I46" s="69"/>
      <c r="J46" s="36"/>
      <c r="K46" s="36"/>
    </row>
    <row r="47" spans="1:11" ht="112.5" customHeight="1" x14ac:dyDescent="0.2">
      <c r="A47" s="29" t="s">
        <v>104</v>
      </c>
      <c r="B47" s="4" t="s">
        <v>80</v>
      </c>
      <c r="C47" s="4" t="s">
        <v>81</v>
      </c>
      <c r="D47" s="4" t="s">
        <v>82</v>
      </c>
      <c r="E47" s="4" t="s">
        <v>19</v>
      </c>
      <c r="F47" s="130" t="s">
        <v>83</v>
      </c>
      <c r="G47" s="39" t="s">
        <v>105</v>
      </c>
      <c r="H47" s="4" t="s">
        <v>43</v>
      </c>
      <c r="I47" s="4" t="s">
        <v>84</v>
      </c>
      <c r="J47" s="4" t="s">
        <v>85</v>
      </c>
      <c r="K47" s="130" t="s">
        <v>86</v>
      </c>
    </row>
    <row r="48" spans="1:11" ht="50.25" customHeight="1" thickBot="1" x14ac:dyDescent="0.25">
      <c r="A48" s="131"/>
      <c r="B48" s="132"/>
      <c r="C48" s="133"/>
      <c r="D48" s="134" t="s">
        <v>14</v>
      </c>
      <c r="E48" s="135"/>
      <c r="F48" s="136" t="s">
        <v>87</v>
      </c>
      <c r="G48" s="135" t="s">
        <v>14</v>
      </c>
      <c r="H48" s="134" t="s">
        <v>88</v>
      </c>
      <c r="I48" s="135" t="s">
        <v>89</v>
      </c>
      <c r="J48" s="134" t="s">
        <v>90</v>
      </c>
      <c r="K48" s="136" t="s">
        <v>91</v>
      </c>
    </row>
    <row r="49" spans="1:11" ht="13.5" thickBot="1" x14ac:dyDescent="0.3">
      <c r="A49" s="7" t="s">
        <v>10</v>
      </c>
      <c r="B49" s="8" t="s">
        <v>9</v>
      </c>
      <c r="C49" s="8" t="s">
        <v>8</v>
      </c>
      <c r="D49" s="21" t="s">
        <v>7</v>
      </c>
      <c r="E49" s="8" t="s">
        <v>5</v>
      </c>
      <c r="F49" s="137" t="s">
        <v>32</v>
      </c>
      <c r="G49" s="138" t="s">
        <v>92</v>
      </c>
      <c r="H49" s="8" t="s">
        <v>33</v>
      </c>
      <c r="I49" s="21" t="s">
        <v>93</v>
      </c>
      <c r="J49" s="95" t="s">
        <v>94</v>
      </c>
      <c r="K49" s="137" t="s">
        <v>95</v>
      </c>
    </row>
    <row r="50" spans="1:11" ht="57" customHeight="1" thickBot="1" x14ac:dyDescent="0.3">
      <c r="A50" s="139" t="s">
        <v>96</v>
      </c>
      <c r="B50" s="140" t="s">
        <v>97</v>
      </c>
      <c r="C50" s="141" t="s">
        <v>98</v>
      </c>
      <c r="D50" s="158">
        <v>47.52</v>
      </c>
      <c r="E50" s="141" t="s">
        <v>73</v>
      </c>
      <c r="F50" s="142">
        <v>52.18</v>
      </c>
      <c r="G50" s="143">
        <f>D50*F50</f>
        <v>2479.59</v>
      </c>
      <c r="H50" s="144"/>
      <c r="I50" s="143" t="str">
        <f>IF(H50="","",ROUND((G50/H50),2))</f>
        <v/>
      </c>
      <c r="J50" s="32"/>
      <c r="K50" s="145" t="str">
        <f>IF(J50="","",ROUND((I50*J50),2))</f>
        <v/>
      </c>
    </row>
    <row r="51" spans="1:11" ht="20.25" customHeight="1" thickBot="1" x14ac:dyDescent="0.3">
      <c r="A51" s="146" t="s">
        <v>99</v>
      </c>
      <c r="B51" s="147"/>
      <c r="C51" s="148"/>
      <c r="D51" s="149">
        <f>SUM(D50:D50)</f>
        <v>47.52</v>
      </c>
      <c r="E51" s="150"/>
      <c r="F51" s="151"/>
      <c r="G51" s="152">
        <f>SUM(G50:G50)</f>
        <v>2479.59</v>
      </c>
      <c r="H51" s="153"/>
      <c r="I51" s="154">
        <f>SUM(I50:I50)</f>
        <v>0</v>
      </c>
      <c r="J51" s="150"/>
      <c r="K51" s="155">
        <f>SUM(K50:K50)</f>
        <v>0</v>
      </c>
    </row>
    <row r="52" spans="1:11" ht="12.75" x14ac:dyDescent="0.2">
      <c r="A52" s="35"/>
      <c r="B52" s="36"/>
      <c r="C52" s="36"/>
      <c r="D52" s="36"/>
      <c r="E52" s="36"/>
      <c r="F52" s="36"/>
      <c r="G52" s="36"/>
      <c r="H52" s="36"/>
      <c r="I52" s="69"/>
      <c r="J52" s="36"/>
      <c r="K52" s="36"/>
    </row>
    <row r="53" spans="1:11" ht="12.75" x14ac:dyDescent="0.2">
      <c r="A53" s="35"/>
      <c r="B53" s="36"/>
      <c r="C53" s="36"/>
      <c r="D53" s="36"/>
      <c r="E53" s="36"/>
      <c r="F53" s="36"/>
      <c r="G53" s="36"/>
      <c r="H53" s="36"/>
      <c r="I53" s="69"/>
      <c r="J53" s="36"/>
      <c r="K53" s="36"/>
    </row>
    <row r="54" spans="1:11" ht="12.75" x14ac:dyDescent="0.2">
      <c r="A54" s="35"/>
      <c r="B54" s="36"/>
      <c r="C54" s="36"/>
      <c r="D54" s="36"/>
      <c r="E54" s="36"/>
      <c r="F54" s="36"/>
      <c r="G54" s="36"/>
      <c r="H54" s="36"/>
      <c r="I54" s="69"/>
      <c r="J54" s="36"/>
      <c r="K54" s="36"/>
    </row>
    <row r="55" spans="1:11" ht="13.5" thickBot="1" x14ac:dyDescent="0.25">
      <c r="A55" s="35"/>
      <c r="B55" s="36"/>
      <c r="C55" s="36"/>
      <c r="D55" s="36"/>
      <c r="E55" s="36"/>
      <c r="F55" s="36"/>
      <c r="G55" s="36"/>
      <c r="H55" s="36"/>
      <c r="I55" s="69"/>
      <c r="J55" s="36"/>
      <c r="K55" s="36"/>
    </row>
    <row r="56" spans="1:11" ht="25.5" customHeight="1" x14ac:dyDescent="0.2">
      <c r="A56" s="114" t="s">
        <v>47</v>
      </c>
      <c r="B56" s="115" t="s">
        <v>48</v>
      </c>
      <c r="C56" s="16"/>
      <c r="D56" s="27"/>
      <c r="E56" s="16"/>
      <c r="F56" s="16"/>
      <c r="H56" s="205" t="s">
        <v>35</v>
      </c>
      <c r="I56" s="206"/>
      <c r="J56" s="207"/>
      <c r="K56" s="45">
        <f>K27</f>
        <v>0</v>
      </c>
    </row>
    <row r="57" spans="1:11" ht="25.5" customHeight="1" x14ac:dyDescent="0.2">
      <c r="A57" s="107" t="s">
        <v>49</v>
      </c>
      <c r="B57" s="116"/>
      <c r="C57" s="16"/>
      <c r="D57" s="27"/>
      <c r="E57" s="16"/>
      <c r="F57" s="16"/>
      <c r="H57" s="205" t="s">
        <v>46</v>
      </c>
      <c r="I57" s="206"/>
      <c r="J57" s="207"/>
      <c r="K57" s="106">
        <f>K39</f>
        <v>0</v>
      </c>
    </row>
    <row r="58" spans="1:11" ht="25.5" customHeight="1" thickBot="1" x14ac:dyDescent="0.25">
      <c r="A58" s="113" t="s">
        <v>50</v>
      </c>
      <c r="B58" s="117"/>
      <c r="C58" s="16"/>
      <c r="D58" s="27"/>
      <c r="E58" s="16"/>
      <c r="F58" s="16"/>
      <c r="H58" s="205" t="s">
        <v>45</v>
      </c>
      <c r="I58" s="206"/>
      <c r="J58" s="207"/>
      <c r="K58" s="45">
        <f>K45</f>
        <v>0</v>
      </c>
    </row>
    <row r="59" spans="1:11" ht="25.5" customHeight="1" x14ac:dyDescent="0.2">
      <c r="A59" s="156"/>
      <c r="B59" s="160"/>
      <c r="C59" s="16"/>
      <c r="D59" s="27"/>
      <c r="E59" s="16"/>
      <c r="F59" s="16"/>
      <c r="H59" s="205" t="s">
        <v>101</v>
      </c>
      <c r="I59" s="206"/>
      <c r="J59" s="207"/>
      <c r="K59" s="157">
        <f>K51</f>
        <v>0</v>
      </c>
    </row>
    <row r="60" spans="1:11" ht="25.5" customHeight="1" x14ac:dyDescent="0.2">
      <c r="A60" s="16"/>
      <c r="B60" s="16"/>
      <c r="C60" s="16"/>
      <c r="D60" s="27"/>
      <c r="E60" s="16"/>
      <c r="F60" s="16"/>
      <c r="H60" s="211" t="s">
        <v>40</v>
      </c>
      <c r="I60" s="212"/>
      <c r="J60" s="213"/>
      <c r="K60" s="31">
        <f>SUM(K56:K59)</f>
        <v>0</v>
      </c>
    </row>
    <row r="61" spans="1:11" ht="25.5" customHeight="1" x14ac:dyDescent="0.2">
      <c r="A61" s="16"/>
      <c r="B61" s="16"/>
      <c r="C61" s="16"/>
      <c r="D61" s="27"/>
      <c r="E61" s="16"/>
      <c r="F61" s="16"/>
      <c r="H61" s="30"/>
      <c r="I61" s="87" t="s">
        <v>23</v>
      </c>
      <c r="J61" s="88">
        <v>0.19</v>
      </c>
      <c r="K61" s="89">
        <f>ROUND(K60*19%,2)</f>
        <v>0</v>
      </c>
    </row>
    <row r="62" spans="1:11" ht="25.5" customHeight="1" x14ac:dyDescent="0.25">
      <c r="A62" s="16"/>
      <c r="B62" s="16"/>
      <c r="C62" s="16"/>
      <c r="D62" s="27"/>
      <c r="E62" s="16"/>
      <c r="F62" s="16"/>
      <c r="H62" s="217" t="s">
        <v>107</v>
      </c>
      <c r="I62" s="218"/>
      <c r="J62" s="219"/>
      <c r="K62" s="183">
        <f>I27+I39+I51</f>
        <v>0</v>
      </c>
    </row>
    <row r="63" spans="1:11" ht="25.5" customHeight="1" thickBot="1" x14ac:dyDescent="0.25">
      <c r="A63" s="16"/>
      <c r="B63" s="16"/>
      <c r="C63" s="16"/>
      <c r="D63" s="27"/>
      <c r="E63" s="16"/>
      <c r="F63" s="16"/>
      <c r="H63" s="214" t="s">
        <v>24</v>
      </c>
      <c r="I63" s="215"/>
      <c r="J63" s="216"/>
      <c r="K63" s="90">
        <f>SUM(K60:K61)</f>
        <v>0</v>
      </c>
    </row>
    <row r="64" spans="1:11" ht="25.5" customHeight="1" x14ac:dyDescent="0.2">
      <c r="A64" s="16"/>
      <c r="B64" s="16"/>
      <c r="C64" s="16"/>
      <c r="D64" s="27"/>
      <c r="E64" s="16"/>
      <c r="F64" s="16"/>
      <c r="H64" s="119" t="s">
        <v>76</v>
      </c>
      <c r="I64" s="119"/>
      <c r="J64" s="119"/>
      <c r="K64" s="120">
        <f>K60*6</f>
        <v>0</v>
      </c>
    </row>
    <row r="65" spans="2:6" ht="25.5" customHeight="1" x14ac:dyDescent="0.2">
      <c r="B65" s="16"/>
      <c r="C65" s="16"/>
      <c r="D65" s="27"/>
      <c r="E65" s="16"/>
      <c r="F65" s="16"/>
    </row>
    <row r="66" spans="2:6" ht="25.5" customHeight="1" x14ac:dyDescent="0.2">
      <c r="B66" s="16"/>
      <c r="C66" s="16"/>
      <c r="D66" s="27"/>
      <c r="E66" s="16"/>
      <c r="F66" s="16"/>
    </row>
  </sheetData>
  <sheetProtection algorithmName="SHA-512" hashValue="VD8n9nmvtqsRz5xtL/Rq/JVF+T7IiGjBpngyM7id6N0C7iSwh0PGu84pkpEwLhHHInxnAmNJEzUgY2XVMk+bMw==" saltValue="NiSHLKYkljymuSNvYsMSgw==" spinCount="100000" sheet="1" selectLockedCells="1"/>
  <mergeCells count="16">
    <mergeCell ref="D39:F39"/>
    <mergeCell ref="H57:J57"/>
    <mergeCell ref="A45:F45"/>
    <mergeCell ref="H60:J60"/>
    <mergeCell ref="H63:J63"/>
    <mergeCell ref="H58:J58"/>
    <mergeCell ref="H56:J56"/>
    <mergeCell ref="H59:J59"/>
    <mergeCell ref="H62:J62"/>
    <mergeCell ref="D27:F27"/>
    <mergeCell ref="A6:K6"/>
    <mergeCell ref="A8:K8"/>
    <mergeCell ref="C9:G9"/>
    <mergeCell ref="I12:K16"/>
    <mergeCell ref="K9:K10"/>
    <mergeCell ref="A9:A16"/>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6" max="16383" man="1"/>
  </row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2</vt:i4>
      </vt:variant>
    </vt:vector>
  </HeadingPairs>
  <TitlesOfParts>
    <vt:vector size="3" baseType="lpstr">
      <vt:lpstr>Preisblatt</vt:lpstr>
      <vt:lpstr>Preisblatt!Druckbereich</vt:lpstr>
      <vt:lpstr>Preisblatt!Drucktitel</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Hänseling, Katja</cp:lastModifiedBy>
  <cp:lastPrinted>2021-01-25T11:53:59Z</cp:lastPrinted>
  <dcterms:created xsi:type="dcterms:W3CDTF">2016-11-29T11:01:49Z</dcterms:created>
  <dcterms:modified xsi:type="dcterms:W3CDTF">2026-02-03T06:09:39Z</dcterms:modified>
</cp:coreProperties>
</file>