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1QN\Data1\Dokumente\GB_III\1_Sekretariat\80_Sonstiges\Mitarbeiter_tmp\Pfeiffenbring_Joerg\Vergabe Reinigungsleistungen ALT vor RSN\NEU\"/>
    </mc:Choice>
  </mc:AlternateContent>
  <xr:revisionPtr revIDLastSave="0" documentId="13_ncr:1_{0A3DA640-C17F-4F64-ACD0-87396A6D51A0}" xr6:coauthVersionLast="47" xr6:coauthVersionMax="47" xr10:uidLastSave="{00000000-0000-0000-0000-000000000000}"/>
  <bookViews>
    <workbookView xWindow="-120" yWindow="-120" windowWidth="29040" windowHeight="15720" tabRatio="753" activeTab="1" xr2:uid="{00000000-000D-0000-FFFF-FFFF00000000}"/>
  </bookViews>
  <sheets>
    <sheet name="SVS GL" sheetId="16" r:id="rId1"/>
    <sheet name="Glasreinigung" sheetId="15" r:id="rId2"/>
  </sheets>
  <definedNames>
    <definedName name="Excel_BuiltIn__FilterDatabase_2">#REF!</definedName>
    <definedName name="Excel_BuiltIn_Print_Area_1" localSheetId="0">"#REF!"</definedName>
    <definedName name="Excel_BuiltIn_Print_Area_1">#REF!</definedName>
    <definedName name="Excel_BuiltIn_Print_Area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6" l="1"/>
  <c r="D30" i="16"/>
  <c r="D47" i="16"/>
  <c r="D46" i="16"/>
  <c r="D45" i="16"/>
  <c r="D44" i="16"/>
  <c r="D43" i="16"/>
  <c r="D42" i="16"/>
  <c r="D40" i="16"/>
  <c r="D39" i="16"/>
  <c r="D38" i="16"/>
  <c r="D34" i="16"/>
  <c r="D33" i="16"/>
  <c r="D32" i="16"/>
  <c r="D31" i="16"/>
  <c r="D27" i="16"/>
  <c r="D26" i="16"/>
  <c r="D25" i="16"/>
  <c r="C20" i="16"/>
  <c r="D20" i="16" s="1"/>
  <c r="C18" i="16"/>
  <c r="C16" i="16"/>
  <c r="D16" i="16" s="1"/>
  <c r="C14" i="16"/>
  <c r="D12" i="16"/>
  <c r="D11" i="16"/>
  <c r="D10" i="16"/>
  <c r="D9" i="16"/>
  <c r="D8" i="16"/>
  <c r="D7" i="16"/>
  <c r="D6" i="16"/>
  <c r="C5" i="16"/>
  <c r="C19" i="16" l="1"/>
  <c r="D19" i="16" s="1"/>
  <c r="C15" i="16"/>
  <c r="D15" i="16" s="1"/>
  <c r="C23" i="16"/>
  <c r="D23" i="16" s="1"/>
  <c r="D14" i="16"/>
  <c r="C17" i="16"/>
  <c r="D17" i="16" s="1"/>
  <c r="D18" i="16"/>
  <c r="C21" i="16"/>
  <c r="D21" i="16" s="1"/>
  <c r="D22" i="16"/>
  <c r="D48" i="16" l="1"/>
  <c r="C28" i="16"/>
  <c r="C48" i="16" s="1"/>
  <c r="C49" i="16" s="1"/>
  <c r="D49" i="16" l="1"/>
  <c r="C50" i="16"/>
  <c r="D50" i="16" l="1"/>
  <c r="I37" i="15" l="1"/>
  <c r="I25" i="15"/>
  <c r="I13" i="15"/>
  <c r="I5" i="15"/>
  <c r="I34" i="15"/>
  <c r="I22" i="15"/>
  <c r="I12" i="15"/>
  <c r="I31" i="15"/>
  <c r="I19" i="15"/>
  <c r="I11" i="15"/>
  <c r="I28" i="15"/>
  <c r="I16" i="15"/>
  <c r="I8" i="15"/>
  <c r="D13" i="15"/>
  <c r="F13" i="15" s="1"/>
  <c r="H13" i="15" s="1"/>
  <c r="F12" i="15"/>
  <c r="H12" i="15" s="1"/>
  <c r="J12" i="15" s="1"/>
  <c r="F11" i="15"/>
  <c r="H11" i="15" s="1"/>
  <c r="F37" i="15"/>
  <c r="H37" i="15" s="1"/>
  <c r="J37" i="15" s="1"/>
  <c r="F34" i="15"/>
  <c r="H34" i="15" s="1"/>
  <c r="F31" i="15"/>
  <c r="H31" i="15" s="1"/>
  <c r="F28" i="15"/>
  <c r="H28" i="15" s="1"/>
  <c r="F25" i="15"/>
  <c r="H25" i="15" s="1"/>
  <c r="F22" i="15"/>
  <c r="H22" i="15" s="1"/>
  <c r="J22" i="15" s="1"/>
  <c r="F19" i="15"/>
  <c r="H19" i="15" s="1"/>
  <c r="F16" i="15"/>
  <c r="H16" i="15" s="1"/>
  <c r="J16" i="15" s="1"/>
  <c r="F8" i="15"/>
  <c r="H8" i="15" s="1"/>
  <c r="J8" i="15" s="1"/>
  <c r="F5" i="15"/>
  <c r="H5" i="15" s="1"/>
  <c r="J28" i="15" l="1"/>
  <c r="J34" i="15"/>
  <c r="J25" i="15"/>
  <c r="J11" i="15"/>
  <c r="J19" i="15"/>
  <c r="J31" i="15"/>
  <c r="J13" i="15"/>
  <c r="H38" i="15"/>
  <c r="J5" i="15"/>
  <c r="J40" i="15" l="1"/>
  <c r="J43" i="15" s="1"/>
  <c r="J45" i="15" s="1"/>
  <c r="J48" i="15" s="1"/>
</calcChain>
</file>

<file path=xl/sharedStrings.xml><?xml version="1.0" encoding="utf-8"?>
<sst xmlns="http://schemas.openxmlformats.org/spreadsheetml/2006/main" count="286" uniqueCount="140">
  <si>
    <t xml:space="preserve"> </t>
  </si>
  <si>
    <t>1</t>
  </si>
  <si>
    <t>Leistung</t>
  </si>
  <si>
    <t>Stunden</t>
  </si>
  <si>
    <t>m²/Stunde</t>
  </si>
  <si>
    <t>€ / Stunde</t>
  </si>
  <si>
    <t>RH</t>
  </si>
  <si>
    <t xml:space="preserve"> m² / Reinigung</t>
  </si>
  <si>
    <t>Alle farblich hinterlegten Zellen sind auszufüllen und zu berechnen !</t>
  </si>
  <si>
    <t>Umsatzsteuer 19%</t>
  </si>
  <si>
    <t>in €</t>
  </si>
  <si>
    <t>Fläche</t>
  </si>
  <si>
    <t>pro Jahr</t>
  </si>
  <si>
    <t>Preis pro Jahr</t>
  </si>
  <si>
    <t>Summe Glasreinigung in €</t>
  </si>
  <si>
    <t xml:space="preserve">Nettosumme Glasreinigung, </t>
  </si>
  <si>
    <t xml:space="preserve">Bruttosumme Glasreinigung, </t>
  </si>
  <si>
    <t>Objekte</t>
  </si>
  <si>
    <t>für 4 Jahre</t>
  </si>
  <si>
    <t>Einfachfenster</t>
  </si>
  <si>
    <t>Glasreinigung Los 2</t>
  </si>
  <si>
    <t>Grundschule Werner Nolopp</t>
  </si>
  <si>
    <t>Kindertagesstätte Pittiplatsch</t>
  </si>
  <si>
    <t xml:space="preserve"> Kindertagesstätte Borstel</t>
  </si>
  <si>
    <t>Rathaus</t>
  </si>
  <si>
    <t>Verwaltung Bärstraße</t>
  </si>
  <si>
    <t>Bibliothek</t>
  </si>
  <si>
    <t>Feuerwehr</t>
  </si>
  <si>
    <t>Berliner Hof Turnhalle</t>
  </si>
  <si>
    <t>Verwaltung „Volksbad“</t>
  </si>
  <si>
    <t>Heimatmuseum</t>
  </si>
  <si>
    <t>Schützenhaus</t>
  </si>
  <si>
    <t>Die geplanten Stunden pro Jahr für Vorarbeiter/Objektleiter nicht mitarbeitend zur Los 2 ausgeschriebenen Leistung angeben</t>
  </si>
  <si>
    <t>2J</t>
  </si>
  <si>
    <t>Einfachfenster Neubau außen</t>
  </si>
  <si>
    <t>Einfachfenster Neubau innen</t>
  </si>
  <si>
    <t>Beachten! Hilfsmittel zur Glasreinigung sind in der Kalkulation zu berücksichtigen! Dazu zählen Leitern, Steiger, Arbeitsbühnen, Teleskopstangensysteme usw.</t>
  </si>
  <si>
    <t>Einfachfenster Villa</t>
  </si>
  <si>
    <t>Berechnung des Stundenverrechnungssatzes für die Unterhaltsreinigung an Werktagen</t>
  </si>
  <si>
    <t>Pos.</t>
  </si>
  <si>
    <t>Bezeichnung</t>
  </si>
  <si>
    <t>Angaben in %</t>
  </si>
  <si>
    <t>Angaben in €</t>
  </si>
  <si>
    <t>1.00</t>
  </si>
  <si>
    <t>Produktiver Stundenlohn/Tariflohn</t>
  </si>
  <si>
    <t>2.00</t>
  </si>
  <si>
    <t>Lohngebundene Kosten</t>
  </si>
  <si>
    <t>2.10</t>
  </si>
  <si>
    <r>
      <t xml:space="preserve">Sozialversicherungsbeiträge </t>
    </r>
    <r>
      <rPr>
        <b/>
        <sz val="8"/>
        <rFont val="Arial"/>
        <family val="2"/>
        <charset val="1"/>
      </rPr>
      <t>(Arbeitgeberanteil)</t>
    </r>
    <r>
      <rPr>
        <b/>
        <sz val="10"/>
        <rFont val="Arial"/>
        <family val="2"/>
        <charset val="1"/>
      </rPr>
      <t>, gesetzlichen Umlagen und Versicherungen</t>
    </r>
  </si>
  <si>
    <t>2.11</t>
  </si>
  <si>
    <t>Krankenversicherung</t>
  </si>
  <si>
    <t>2.12</t>
  </si>
  <si>
    <t>Rentenversicherung</t>
  </si>
  <si>
    <t>2.13</t>
  </si>
  <si>
    <t>Arbeitslosenversicherung</t>
  </si>
  <si>
    <t>2.14</t>
  </si>
  <si>
    <t>Pflegeversicherung</t>
  </si>
  <si>
    <t>2.15</t>
  </si>
  <si>
    <t>U2 Mutterschaftsaufwendungen</t>
  </si>
  <si>
    <t>2.16</t>
  </si>
  <si>
    <t>Gesetzliche Unfallversicherung</t>
  </si>
  <si>
    <t>2.17</t>
  </si>
  <si>
    <t>U3 Insolvenzgeldumlage</t>
  </si>
  <si>
    <t>2.20</t>
  </si>
  <si>
    <t>Soziallöhne</t>
  </si>
  <si>
    <t>2.21</t>
  </si>
  <si>
    <t>Gesetzliche Feiertage</t>
  </si>
  <si>
    <t>Sozialversicherung auf Pos. 2.21</t>
  </si>
  <si>
    <t>2.22</t>
  </si>
  <si>
    <t>Urlaubsentgelt</t>
  </si>
  <si>
    <t>Sozialversicherung auf Pos. 2.22</t>
  </si>
  <si>
    <t>2.23</t>
  </si>
  <si>
    <t>Arbeitsfreistellung</t>
  </si>
  <si>
    <t>Sozialversicherung auf Pos. 2.23</t>
  </si>
  <si>
    <t>2.24</t>
  </si>
  <si>
    <t>Lohnfortzahlung im Krankheitsfall</t>
  </si>
  <si>
    <t>Sozialversicherung auf Pos. 2.24</t>
  </si>
  <si>
    <t>2.25</t>
  </si>
  <si>
    <t>Zusätzliches Urlaubsgeld</t>
  </si>
  <si>
    <t>Sozialversicherung auf Pos. 2.25</t>
  </si>
  <si>
    <t>2.30</t>
  </si>
  <si>
    <t>Zusätzliche lohngebundenen Kosten</t>
  </si>
  <si>
    <t>2.31</t>
  </si>
  <si>
    <t>Haftpflichtversicherung</t>
  </si>
  <si>
    <t>2.32</t>
  </si>
  <si>
    <r>
      <t xml:space="preserve">Sonstige Personalkosten </t>
    </r>
    <r>
      <rPr>
        <sz val="8"/>
        <rFont val="Arial"/>
        <family val="2"/>
        <charset val="1"/>
      </rPr>
      <t>(z.B. Sanitätsmittel, Schulung, Einarbeitung, freiwillige soziale Leistungen u.s.w.)Sonstige Personalkosten (z.B. Sanitätsmittel, Schulung, Einarbeitung, freiwillige soziale Leistungen u.s.w.)</t>
    </r>
  </si>
  <si>
    <t>2.33</t>
  </si>
  <si>
    <t>Schwerbehindertenabgabe</t>
  </si>
  <si>
    <t>Summe lohngebundener Kosten</t>
  </si>
  <si>
    <t>3.00</t>
  </si>
  <si>
    <t>Sonstige auftragsbezogene Kosten</t>
  </si>
  <si>
    <t>3.10</t>
  </si>
  <si>
    <r>
      <t xml:space="preserve">Lohn Vorarbeiter/Objektleiter </t>
    </r>
    <r>
      <rPr>
        <sz val="8"/>
        <rFont val="Arial"/>
        <family val="2"/>
        <charset val="1"/>
      </rPr>
      <t>inkl. Soziale Folgekosten</t>
    </r>
  </si>
  <si>
    <t>3.20</t>
  </si>
  <si>
    <t>Fahrtkostenzuschuss</t>
  </si>
  <si>
    <t>3.31</t>
  </si>
  <si>
    <t>Reinigungsmittel, Kleinmaterial</t>
  </si>
  <si>
    <t>3,32</t>
  </si>
  <si>
    <t>Maschinen, Geräte, AfA, etc.</t>
  </si>
  <si>
    <t>3.40</t>
  </si>
  <si>
    <t>Sondereinzelkosten</t>
  </si>
  <si>
    <t xml:space="preserve">4.00 </t>
  </si>
  <si>
    <t>Unternehmensbezogene Kosten</t>
  </si>
  <si>
    <t xml:space="preserve">4.10 </t>
  </si>
  <si>
    <t>Gehälter</t>
  </si>
  <si>
    <t>4.11</t>
  </si>
  <si>
    <r>
      <t xml:space="preserve">Techn. Angestellte </t>
    </r>
    <r>
      <rPr>
        <sz val="8"/>
        <rFont val="Arial"/>
        <family val="2"/>
        <charset val="1"/>
      </rPr>
      <t>inkl. Lohnfolgekosten (Objektleiter)</t>
    </r>
  </si>
  <si>
    <t>4.12</t>
  </si>
  <si>
    <r>
      <t xml:space="preserve">Techn. Angestellte Betriebsleitung </t>
    </r>
    <r>
      <rPr>
        <sz val="8"/>
        <rFont val="Arial"/>
        <family val="2"/>
        <charset val="1"/>
      </rPr>
      <t>inkl. Lohnfolgekosten</t>
    </r>
  </si>
  <si>
    <t>4.13</t>
  </si>
  <si>
    <r>
      <t>Kaufmännische Angestellte,</t>
    </r>
    <r>
      <rPr>
        <sz val="8"/>
        <rFont val="Arial"/>
        <family val="2"/>
        <charset val="1"/>
      </rPr>
      <t xml:space="preserve"> inkl. Lohnfolgekosten</t>
    </r>
  </si>
  <si>
    <t>4.20</t>
  </si>
  <si>
    <t>Fuhrparkposten</t>
  </si>
  <si>
    <t xml:space="preserve">4.30 </t>
  </si>
  <si>
    <t>Fertigungshilfskosten</t>
  </si>
  <si>
    <t>4.31</t>
  </si>
  <si>
    <r>
      <t xml:space="preserve">Löhne Hilfsdienste, inkl. Lohnfolgekosten </t>
    </r>
    <r>
      <rPr>
        <sz val="8"/>
        <rFont val="Arial"/>
        <family val="2"/>
        <charset val="1"/>
      </rPr>
      <t>(z.B. für Transport Material, Wischbezüge; Lagermitarbeiter oder Techniker welche Maschinen und Geräten reparieren)</t>
    </r>
  </si>
  <si>
    <t>4.32</t>
  </si>
  <si>
    <t>sonstige Betriebskosten</t>
  </si>
  <si>
    <t>4.40</t>
  </si>
  <si>
    <t>Verwaltungskosten</t>
  </si>
  <si>
    <t>4.50</t>
  </si>
  <si>
    <t>Betriebsratskosten</t>
  </si>
  <si>
    <t>4.60</t>
  </si>
  <si>
    <r>
      <t xml:space="preserve">Sonstige Kosten </t>
    </r>
    <r>
      <rPr>
        <sz val="8"/>
        <rFont val="Arial"/>
        <family val="2"/>
        <charset val="1"/>
      </rPr>
      <t>(Verbandbeiträge, Zertifizierung etc.)</t>
    </r>
  </si>
  <si>
    <t>Zuschlag für Wagniss und Gewinn auf Selbstkosten</t>
  </si>
  <si>
    <t>4.70</t>
  </si>
  <si>
    <t>Gewerbesteuer</t>
  </si>
  <si>
    <t>5.00</t>
  </si>
  <si>
    <r>
      <t xml:space="preserve">Selbstkosten </t>
    </r>
    <r>
      <rPr>
        <sz val="8"/>
        <rFont val="Arial"/>
        <family val="2"/>
        <charset val="1"/>
      </rPr>
      <t>(Summe aller Einzelpositionen)</t>
    </r>
  </si>
  <si>
    <t>6.00</t>
  </si>
  <si>
    <t>Zuschlag für Wagniss und Gewinn bezogen auf Selbstkosten</t>
  </si>
  <si>
    <t>7.00</t>
  </si>
  <si>
    <t>Stundenverrechnungssatz</t>
  </si>
  <si>
    <t>Angaben für die Prüfung der Pausibilität und Auskömmlichkeit des Stundenverrechnungssatzes:</t>
  </si>
  <si>
    <t>Anzahl kalkulierte Urlaubstage:</t>
  </si>
  <si>
    <t>Anzahl kalkulierte Feiertage:</t>
  </si>
  <si>
    <t>Anzahl kalkulierte tarifliche Arbeitsfreistellung:</t>
  </si>
  <si>
    <t>Anzahl kalkulierte Lohnfortzahlung im Krankheitsfall:</t>
  </si>
  <si>
    <t>Bearbeitung:  
- nur Zellen mit der Farbe "Orange" bearbeiten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</si>
</sst>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"/>
    <numFmt numFmtId="165" formatCode="_-* #,##0.00\ _D_M_-;\-* #,##0.00\ _D_M_-;_-* \-??\ _D_M_-;_-@_-"/>
    <numFmt numFmtId="166" formatCode="#,##0.00\ [$€-407];[Red]\-#,##0.00\ [$€-407]"/>
    <numFmt numFmtId="167" formatCode="_-* #,##0.00&quot; €&quot;_-;\-* #,##0.00&quot; €&quot;_-;_-* \-??&quot; €&quot;_-;_-@_-"/>
    <numFmt numFmtId="168" formatCode="#,##0.000"/>
    <numFmt numFmtId="169" formatCode="0.000%"/>
    <numFmt numFmtId="170" formatCode="_-* #,##0.000&quot; €&quot;_-;\-* #,##0.000&quot; €&quot;_-;_-* \-???&quot; €&quot;_-;_-@_-"/>
    <numFmt numFmtId="171" formatCode="0.00&quot; h&quot;"/>
    <numFmt numFmtId="172" formatCode="0.00&quot; €/h&quot;"/>
    <numFmt numFmtId="173" formatCode="0&quot; Tage&quot;"/>
    <numFmt numFmtId="174" formatCode="_-* #,##0.000\ _€_-;\-* #,##0.000\ _€_-;_-* &quot;-&quot;???\ _€_-;_-@_-"/>
  </numFmts>
  <fonts count="30" x14ac:knownFonts="1"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4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7">
    <xf numFmtId="0" fontId="0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2" borderId="1" applyNumberFormat="0" applyAlignment="0" applyProtection="0"/>
    <xf numFmtId="0" fontId="3" fillId="2" borderId="2" applyNumberFormat="0" applyAlignment="0" applyProtection="0"/>
    <xf numFmtId="0" fontId="4" fillId="3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11" borderId="0" applyNumberFormat="0" applyBorder="0" applyAlignment="0" applyProtection="0"/>
    <xf numFmtId="165" fontId="20" fillId="0" borderId="0" applyFill="0" applyBorder="0" applyAlignment="0" applyProtection="0"/>
    <xf numFmtId="0" fontId="8" fillId="5" borderId="0" applyNumberFormat="0" applyBorder="0" applyAlignment="0" applyProtection="0"/>
    <xf numFmtId="0" fontId="20" fillId="4" borderId="4" applyNumberFormat="0" applyAlignment="0" applyProtection="0"/>
    <xf numFmtId="0" fontId="9" fillId="12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13" borderId="9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73">
    <xf numFmtId="0" fontId="0" fillId="0" borderId="0" xfId="0"/>
    <xf numFmtId="2" fontId="17" fillId="7" borderId="10" xfId="0" applyNumberFormat="1" applyFont="1" applyFill="1" applyBorder="1" applyProtection="1">
      <protection locked="0"/>
    </xf>
    <xf numFmtId="2" fontId="17" fillId="7" borderId="11" xfId="0" applyNumberFormat="1" applyFont="1" applyFill="1" applyBorder="1" applyProtection="1">
      <protection locked="0"/>
    </xf>
    <xf numFmtId="1" fontId="17" fillId="2" borderId="12" xfId="0" applyNumberFormat="1" applyFont="1" applyFill="1" applyBorder="1" applyAlignment="1" applyProtection="1">
      <alignment horizontal="center"/>
    </xf>
    <xf numFmtId="1" fontId="17" fillId="2" borderId="13" xfId="0" applyNumberFormat="1" applyFont="1" applyFill="1" applyBorder="1" applyAlignment="1" applyProtection="1">
      <alignment horizontal="center"/>
    </xf>
    <xf numFmtId="164" fontId="17" fillId="2" borderId="14" xfId="0" applyNumberFormat="1" applyFont="1" applyFill="1" applyBorder="1" applyAlignment="1" applyProtection="1">
      <alignment horizontal="left"/>
    </xf>
    <xf numFmtId="2" fontId="17" fillId="2" borderId="14" xfId="0" applyNumberFormat="1" applyFont="1" applyFill="1" applyBorder="1" applyAlignment="1" applyProtection="1">
      <alignment horizontal="center"/>
    </xf>
    <xf numFmtId="164" fontId="17" fillId="2" borderId="14" xfId="0" applyNumberFormat="1" applyFont="1" applyFill="1" applyBorder="1" applyAlignment="1" applyProtection="1">
      <alignment horizontal="center"/>
    </xf>
    <xf numFmtId="2" fontId="17" fillId="0" borderId="14" xfId="0" applyNumberFormat="1" applyFont="1" applyFill="1" applyBorder="1" applyAlignment="1" applyProtection="1">
      <alignment horizontal="center"/>
    </xf>
    <xf numFmtId="164" fontId="17" fillId="2" borderId="14" xfId="0" applyNumberFormat="1" applyFont="1" applyFill="1" applyBorder="1" applyProtection="1"/>
    <xf numFmtId="0" fontId="17" fillId="0" borderId="15" xfId="0" applyFont="1" applyFill="1" applyBorder="1" applyAlignment="1" applyProtection="1">
      <alignment horizontal="center"/>
    </xf>
    <xf numFmtId="164" fontId="17" fillId="2" borderId="10" xfId="0" applyNumberFormat="1" applyFont="1" applyFill="1" applyBorder="1" applyAlignment="1" applyProtection="1">
      <alignment horizontal="center"/>
    </xf>
    <xf numFmtId="0" fontId="17" fillId="2" borderId="10" xfId="0" applyFont="1" applyFill="1" applyBorder="1" applyAlignment="1" applyProtection="1">
      <alignment horizontal="center"/>
    </xf>
    <xf numFmtId="2" fontId="17" fillId="0" borderId="10" xfId="0" applyNumberFormat="1" applyFont="1" applyFill="1" applyBorder="1" applyAlignment="1" applyProtection="1">
      <alignment horizontal="center"/>
    </xf>
    <xf numFmtId="0" fontId="17" fillId="0" borderId="16" xfId="0" applyFont="1" applyFill="1" applyBorder="1" applyAlignment="1" applyProtection="1">
      <alignment horizontal="center"/>
    </xf>
    <xf numFmtId="2" fontId="17" fillId="2" borderId="11" xfId="0" applyNumberFormat="1" applyFont="1" applyFill="1" applyBorder="1" applyAlignment="1" applyProtection="1">
      <alignment horizontal="center"/>
    </xf>
    <xf numFmtId="0" fontId="17" fillId="2" borderId="11" xfId="0" applyFont="1" applyFill="1" applyBorder="1" applyAlignment="1" applyProtection="1">
      <alignment horizontal="center"/>
    </xf>
    <xf numFmtId="2" fontId="17" fillId="0" borderId="11" xfId="0" applyNumberFormat="1" applyFont="1" applyFill="1" applyBorder="1" applyAlignment="1" applyProtection="1"/>
    <xf numFmtId="2" fontId="17" fillId="0" borderId="17" xfId="0" applyNumberFormat="1" applyFont="1" applyFill="1" applyBorder="1" applyProtection="1"/>
    <xf numFmtId="2" fontId="17" fillId="2" borderId="10" xfId="0" applyNumberFormat="1" applyFont="1" applyFill="1" applyBorder="1" applyAlignment="1" applyProtection="1">
      <alignment horizontal="center"/>
    </xf>
    <xf numFmtId="2" fontId="17" fillId="0" borderId="10" xfId="0" applyNumberFormat="1" applyFont="1" applyFill="1" applyBorder="1" applyAlignment="1" applyProtection="1"/>
    <xf numFmtId="2" fontId="17" fillId="0" borderId="16" xfId="0" applyNumberFormat="1" applyFont="1" applyFill="1" applyBorder="1" applyProtection="1"/>
    <xf numFmtId="2" fontId="17" fillId="2" borderId="18" xfId="0" applyNumberFormat="1" applyFont="1" applyFill="1" applyBorder="1" applyAlignment="1" applyProtection="1">
      <alignment horizontal="center"/>
    </xf>
    <xf numFmtId="164" fontId="17" fillId="2" borderId="19" xfId="0" applyNumberFormat="1" applyFont="1" applyFill="1" applyBorder="1" applyAlignment="1" applyProtection="1">
      <alignment horizontal="left"/>
    </xf>
    <xf numFmtId="2" fontId="17" fillId="2" borderId="19" xfId="0" applyNumberFormat="1" applyFont="1" applyFill="1" applyBorder="1" applyAlignment="1" applyProtection="1">
      <alignment horizontal="center"/>
    </xf>
    <xf numFmtId="164" fontId="17" fillId="2" borderId="19" xfId="0" applyNumberFormat="1" applyFont="1" applyFill="1" applyBorder="1" applyAlignment="1" applyProtection="1">
      <alignment horizontal="center"/>
    </xf>
    <xf numFmtId="2" fontId="17" fillId="0" borderId="19" xfId="0" applyNumberFormat="1" applyFont="1" applyFill="1" applyBorder="1" applyAlignment="1" applyProtection="1">
      <alignment horizontal="center"/>
    </xf>
    <xf numFmtId="164" fontId="17" fillId="2" borderId="19" xfId="0" applyNumberFormat="1" applyFont="1" applyFill="1" applyBorder="1" applyProtection="1"/>
    <xf numFmtId="0" fontId="17" fillId="0" borderId="20" xfId="0" applyFont="1" applyFill="1" applyBorder="1" applyAlignment="1" applyProtection="1">
      <alignment horizontal="center"/>
    </xf>
    <xf numFmtId="2" fontId="17" fillId="2" borderId="21" xfId="0" applyNumberFormat="1" applyFont="1" applyFill="1" applyBorder="1" applyAlignment="1" applyProtection="1">
      <alignment horizontal="center"/>
    </xf>
    <xf numFmtId="1" fontId="17" fillId="2" borderId="22" xfId="0" applyNumberFormat="1" applyFont="1" applyFill="1" applyBorder="1" applyAlignment="1" applyProtection="1">
      <alignment horizontal="center"/>
    </xf>
    <xf numFmtId="1" fontId="17" fillId="2" borderId="0" xfId="0" applyNumberFormat="1" applyFont="1" applyFill="1" applyBorder="1" applyAlignment="1" applyProtection="1">
      <alignment horizontal="left"/>
    </xf>
    <xf numFmtId="2" fontId="17" fillId="2" borderId="0" xfId="0" applyNumberFormat="1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2" fontId="18" fillId="0" borderId="23" xfId="0" applyNumberFormat="1" applyFont="1" applyFill="1" applyBorder="1" applyProtection="1"/>
    <xf numFmtId="0" fontId="17" fillId="2" borderId="22" xfId="0" applyFont="1" applyFill="1" applyBorder="1" applyAlignment="1" applyProtection="1">
      <alignment wrapText="1"/>
    </xf>
    <xf numFmtId="0" fontId="17" fillId="2" borderId="24" xfId="0" applyFont="1" applyFill="1" applyBorder="1" applyAlignment="1" applyProtection="1">
      <alignment horizontal="center" wrapText="1"/>
    </xf>
    <xf numFmtId="2" fontId="17" fillId="14" borderId="0" xfId="0" applyNumberFormat="1" applyFont="1" applyFill="1" applyBorder="1" applyProtection="1"/>
    <xf numFmtId="2" fontId="17" fillId="14" borderId="24" xfId="0" applyNumberFormat="1" applyFont="1" applyFill="1" applyBorder="1" applyAlignment="1" applyProtection="1"/>
    <xf numFmtId="1" fontId="17" fillId="2" borderId="25" xfId="0" applyNumberFormat="1" applyFont="1" applyFill="1" applyBorder="1" applyAlignment="1" applyProtection="1">
      <alignment horizontal="center"/>
    </xf>
    <xf numFmtId="1" fontId="17" fillId="2" borderId="26" xfId="0" applyNumberFormat="1" applyFont="1" applyFill="1" applyBorder="1" applyAlignment="1" applyProtection="1">
      <alignment horizontal="left"/>
    </xf>
    <xf numFmtId="2" fontId="17" fillId="2" borderId="26" xfId="0" applyNumberFormat="1" applyFont="1" applyFill="1" applyBorder="1" applyAlignment="1" applyProtection="1">
      <alignment horizontal="center"/>
    </xf>
    <xf numFmtId="0" fontId="17" fillId="2" borderId="26" xfId="0" applyFont="1" applyFill="1" applyBorder="1" applyAlignment="1" applyProtection="1">
      <alignment horizontal="center"/>
    </xf>
    <xf numFmtId="2" fontId="17" fillId="14" borderId="26" xfId="0" applyNumberFormat="1" applyFont="1" applyFill="1" applyBorder="1" applyProtection="1"/>
    <xf numFmtId="2" fontId="17" fillId="14" borderId="27" xfId="0" applyNumberFormat="1" applyFont="1" applyFill="1" applyBorder="1" applyAlignment="1" applyProtection="1"/>
    <xf numFmtId="2" fontId="17" fillId="0" borderId="25" xfId="0" applyNumberFormat="1" applyFont="1" applyFill="1" applyBorder="1" applyProtection="1"/>
    <xf numFmtId="1" fontId="17" fillId="0" borderId="0" xfId="0" applyNumberFormat="1" applyFont="1" applyFill="1" applyBorder="1" applyAlignment="1" applyProtection="1">
      <alignment horizontal="right"/>
    </xf>
    <xf numFmtId="0" fontId="17" fillId="0" borderId="0" xfId="0" applyFont="1" applyFill="1" applyBorder="1" applyProtection="1"/>
    <xf numFmtId="164" fontId="17" fillId="0" borderId="0" xfId="0" applyNumberFormat="1" applyFont="1" applyFill="1" applyBorder="1" applyProtection="1"/>
    <xf numFmtId="0" fontId="17" fillId="0" borderId="0" xfId="0" applyFont="1" applyFill="1" applyBorder="1" applyAlignment="1" applyProtection="1">
      <alignment horizontal="center"/>
    </xf>
    <xf numFmtId="2" fontId="17" fillId="0" borderId="0" xfId="0" applyNumberFormat="1" applyFont="1" applyFill="1" applyBorder="1" applyProtection="1"/>
    <xf numFmtId="0" fontId="19" fillId="0" borderId="0" xfId="0" applyFont="1" applyFill="1" applyBorder="1" applyProtection="1"/>
    <xf numFmtId="0" fontId="0" fillId="0" borderId="0" xfId="0" applyProtection="1"/>
    <xf numFmtId="0" fontId="17" fillId="0" borderId="28" xfId="0" applyFont="1" applyFill="1" applyBorder="1" applyProtection="1"/>
    <xf numFmtId="166" fontId="17" fillId="0" borderId="29" xfId="0" applyNumberFormat="1" applyFont="1" applyFill="1" applyBorder="1" applyAlignment="1" applyProtection="1">
      <alignment horizontal="right"/>
    </xf>
    <xf numFmtId="2" fontId="17" fillId="2" borderId="53" xfId="0" applyNumberFormat="1" applyFont="1" applyFill="1" applyBorder="1" applyAlignment="1" applyProtection="1">
      <alignment horizontal="center" vertical="center"/>
    </xf>
    <xf numFmtId="2" fontId="17" fillId="2" borderId="53" xfId="0" applyNumberFormat="1" applyFont="1" applyFill="1" applyBorder="1" applyAlignment="1" applyProtection="1">
      <alignment horizontal="center"/>
    </xf>
    <xf numFmtId="2" fontId="17" fillId="7" borderId="53" xfId="0" applyNumberFormat="1" applyFont="1" applyFill="1" applyBorder="1" applyProtection="1">
      <protection locked="0"/>
    </xf>
    <xf numFmtId="2" fontId="17" fillId="0" borderId="53" xfId="0" applyNumberFormat="1" applyFont="1" applyFill="1" applyBorder="1" applyAlignment="1" applyProtection="1"/>
    <xf numFmtId="2" fontId="17" fillId="0" borderId="54" xfId="0" applyNumberFormat="1" applyFont="1" applyFill="1" applyBorder="1" applyProtection="1"/>
    <xf numFmtId="2" fontId="17" fillId="2" borderId="10" xfId="0" applyNumberFormat="1" applyFont="1" applyFill="1" applyBorder="1" applyAlignment="1" applyProtection="1">
      <alignment horizontal="center" vertical="center"/>
    </xf>
    <xf numFmtId="0" fontId="23" fillId="0" borderId="0" xfId="0" applyFont="1"/>
    <xf numFmtId="0" fontId="24" fillId="0" borderId="55" xfId="0" applyFont="1" applyBorder="1"/>
    <xf numFmtId="49" fontId="23" fillId="0" borderId="55" xfId="0" applyNumberFormat="1" applyFont="1" applyBorder="1" applyAlignment="1">
      <alignment horizontal="right" vertical="top"/>
    </xf>
    <xf numFmtId="0" fontId="23" fillId="0" borderId="55" xfId="0" applyFont="1" applyBorder="1"/>
    <xf numFmtId="9" fontId="0" fillId="0" borderId="55" xfId="0" applyNumberFormat="1" applyBorder="1" applyAlignment="1">
      <alignment horizontal="center"/>
    </xf>
    <xf numFmtId="0" fontId="20" fillId="15" borderId="55" xfId="25" applyFill="1" applyBorder="1" applyAlignment="1" applyProtection="1"/>
    <xf numFmtId="49" fontId="23" fillId="0" borderId="55" xfId="0" applyNumberFormat="1" applyFont="1" applyBorder="1" applyAlignment="1">
      <alignment vertical="top"/>
    </xf>
    <xf numFmtId="0" fontId="0" fillId="16" borderId="55" xfId="0" applyFill="1" applyBorder="1"/>
    <xf numFmtId="0" fontId="23" fillId="0" borderId="55" xfId="0" applyFont="1" applyBorder="1" applyAlignment="1">
      <alignment vertical="top" wrapText="1"/>
    </xf>
    <xf numFmtId="169" fontId="0" fillId="0" borderId="55" xfId="0" applyNumberFormat="1" applyBorder="1"/>
    <xf numFmtId="49" fontId="0" fillId="0" borderId="55" xfId="0" applyNumberFormat="1" applyBorder="1" applyAlignment="1">
      <alignment horizontal="right" vertical="top"/>
    </xf>
    <xf numFmtId="0" fontId="0" fillId="0" borderId="55" xfId="0" applyBorder="1"/>
    <xf numFmtId="169" fontId="20" fillId="15" borderId="55" xfId="26" applyNumberFormat="1" applyFill="1" applyBorder="1" applyAlignment="1" applyProtection="1"/>
    <xf numFmtId="170" fontId="0" fillId="0" borderId="55" xfId="0" applyNumberFormat="1" applyBorder="1"/>
    <xf numFmtId="168" fontId="0" fillId="0" borderId="0" xfId="0" applyNumberFormat="1"/>
    <xf numFmtId="169" fontId="20" fillId="16" borderId="55" xfId="26" applyNumberFormat="1" applyFill="1" applyBorder="1" applyAlignment="1" applyProtection="1"/>
    <xf numFmtId="169" fontId="20" fillId="0" borderId="55" xfId="26" applyNumberFormat="1" applyFill="1" applyBorder="1" applyAlignment="1" applyProtection="1"/>
    <xf numFmtId="0" fontId="0" fillId="0" borderId="55" xfId="0" applyBorder="1" applyAlignment="1">
      <alignment vertical="top" wrapText="1"/>
    </xf>
    <xf numFmtId="0" fontId="0" fillId="0" borderId="55" xfId="0" applyBorder="1" applyAlignment="1">
      <alignment vertical="top"/>
    </xf>
    <xf numFmtId="49" fontId="25" fillId="0" borderId="55" xfId="0" applyNumberFormat="1" applyFont="1" applyBorder="1" applyAlignment="1">
      <alignment horizontal="right" vertical="top"/>
    </xf>
    <xf numFmtId="0" fontId="25" fillId="0" borderId="55" xfId="0" applyFont="1" applyBorder="1"/>
    <xf numFmtId="171" fontId="25" fillId="0" borderId="0" xfId="0" applyNumberFormat="1" applyFont="1" applyAlignment="1" applyProtection="1">
      <alignment horizontal="right"/>
      <protection locked="0"/>
    </xf>
    <xf numFmtId="173" fontId="25" fillId="0" borderId="0" xfId="0" applyNumberFormat="1" applyFont="1" applyAlignment="1" applyProtection="1">
      <alignment horizontal="right"/>
      <protection locked="0"/>
    </xf>
    <xf numFmtId="172" fontId="25" fillId="0" borderId="0" xfId="0" applyNumberFormat="1" applyFont="1" applyAlignment="1" applyProtection="1">
      <alignment horizontal="right"/>
      <protection locked="0"/>
    </xf>
    <xf numFmtId="169" fontId="20" fillId="17" borderId="55" xfId="26" applyNumberFormat="1" applyFill="1" applyBorder="1" applyAlignment="1" applyProtection="1"/>
    <xf numFmtId="49" fontId="23" fillId="0" borderId="55" xfId="0" applyNumberFormat="1" applyFont="1" applyBorder="1" applyAlignment="1">
      <alignment horizontal="left" vertical="top"/>
    </xf>
    <xf numFmtId="0" fontId="27" fillId="0" borderId="55" xfId="0" applyFont="1" applyBorder="1"/>
    <xf numFmtId="167" fontId="0" fillId="0" borderId="55" xfId="0" applyNumberFormat="1" applyBorder="1"/>
    <xf numFmtId="0" fontId="0" fillId="0" borderId="55" xfId="0" applyBorder="1" applyAlignment="1">
      <alignment wrapText="1"/>
    </xf>
    <xf numFmtId="174" fontId="0" fillId="0" borderId="0" xfId="0" applyNumberFormat="1"/>
    <xf numFmtId="0" fontId="28" fillId="0" borderId="0" xfId="0" applyFont="1"/>
    <xf numFmtId="0" fontId="0" fillId="15" borderId="55" xfId="0" applyFill="1" applyBorder="1"/>
    <xf numFmtId="171" fontId="25" fillId="0" borderId="57" xfId="0" applyNumberFormat="1" applyFont="1" applyFill="1" applyBorder="1" applyAlignment="1" applyProtection="1">
      <alignment horizontal="right"/>
      <protection locked="0"/>
    </xf>
    <xf numFmtId="172" fontId="25" fillId="0" borderId="0" xfId="0" applyNumberFormat="1" applyFont="1" applyFill="1" applyBorder="1" applyAlignment="1" applyProtection="1">
      <alignment horizontal="right"/>
      <protection locked="0"/>
    </xf>
    <xf numFmtId="0" fontId="0" fillId="0" borderId="57" xfId="0" applyFill="1" applyBorder="1"/>
    <xf numFmtId="0" fontId="0" fillId="0" borderId="0" xfId="0" applyFill="1" applyBorder="1"/>
    <xf numFmtId="0" fontId="24" fillId="0" borderId="57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8" fontId="0" fillId="0" borderId="57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2" fontId="17" fillId="0" borderId="11" xfId="0" applyNumberFormat="1" applyFont="1" applyFill="1" applyBorder="1" applyProtection="1">
      <protection locked="0"/>
    </xf>
    <xf numFmtId="2" fontId="17" fillId="0" borderId="53" xfId="0" applyNumberFormat="1" applyFont="1" applyFill="1" applyBorder="1" applyProtection="1">
      <protection locked="0"/>
    </xf>
    <xf numFmtId="2" fontId="17" fillId="0" borderId="10" xfId="0" applyNumberFormat="1" applyFont="1" applyFill="1" applyBorder="1" applyProtection="1">
      <protection locked="0"/>
    </xf>
    <xf numFmtId="49" fontId="0" fillId="0" borderId="55" xfId="0" applyNumberFormat="1" applyBorder="1" applyAlignment="1">
      <alignment horizontal="right" vertical="top"/>
    </xf>
    <xf numFmtId="0" fontId="27" fillId="0" borderId="55" xfId="0" applyFont="1" applyBorder="1" applyAlignment="1">
      <alignment horizontal="center"/>
    </xf>
    <xf numFmtId="0" fontId="22" fillId="0" borderId="30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0" borderId="33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24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0" fontId="22" fillId="0" borderId="26" xfId="0" applyFont="1" applyBorder="1" applyAlignment="1">
      <alignment horizontal="left" vertical="top" wrapText="1"/>
    </xf>
    <xf numFmtId="0" fontId="22" fillId="0" borderId="27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wrapText="1"/>
    </xf>
    <xf numFmtId="0" fontId="26" fillId="0" borderId="5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169" fontId="20" fillId="15" borderId="56" xfId="26" applyNumberFormat="1" applyFill="1" applyBorder="1" applyAlignment="1" applyProtection="1">
      <alignment horizontal="center"/>
    </xf>
    <xf numFmtId="169" fontId="20" fillId="15" borderId="61" xfId="26" applyNumberFormat="1" applyFill="1" applyBorder="1" applyAlignment="1" applyProtection="1">
      <alignment horizontal="center"/>
    </xf>
    <xf numFmtId="0" fontId="29" fillId="0" borderId="56" xfId="0" applyFont="1" applyBorder="1" applyAlignment="1">
      <alignment horizontal="left"/>
    </xf>
    <xf numFmtId="0" fontId="29" fillId="0" borderId="60" xfId="0" applyFont="1" applyBorder="1" applyAlignment="1">
      <alignment horizontal="left"/>
    </xf>
    <xf numFmtId="0" fontId="29" fillId="0" borderId="55" xfId="0" applyFont="1" applyBorder="1" applyAlignment="1">
      <alignment horizontal="left"/>
    </xf>
    <xf numFmtId="1" fontId="17" fillId="2" borderId="36" xfId="0" applyNumberFormat="1" applyFont="1" applyFill="1" applyBorder="1" applyAlignment="1" applyProtection="1">
      <alignment horizontal="center" vertical="center" wrapText="1"/>
    </xf>
    <xf numFmtId="1" fontId="17" fillId="2" borderId="14" xfId="0" applyNumberFormat="1" applyFont="1" applyFill="1" applyBorder="1" applyAlignment="1" applyProtection="1">
      <alignment horizontal="center" vertical="center" wrapText="1"/>
    </xf>
    <xf numFmtId="1" fontId="17" fillId="2" borderId="37" xfId="0" applyNumberFormat="1" applyFont="1" applyFill="1" applyBorder="1" applyAlignment="1" applyProtection="1">
      <alignment horizontal="center" vertical="center" wrapText="1"/>
    </xf>
    <xf numFmtId="1" fontId="17" fillId="2" borderId="10" xfId="0" applyNumberFormat="1" applyFont="1" applyFill="1" applyBorder="1" applyAlignment="1" applyProtection="1">
      <alignment horizontal="center" vertical="center" wrapText="1"/>
    </xf>
    <xf numFmtId="164" fontId="17" fillId="2" borderId="38" xfId="0" applyNumberFormat="1" applyFont="1" applyFill="1" applyBorder="1" applyAlignment="1" applyProtection="1">
      <alignment horizontal="center"/>
    </xf>
    <xf numFmtId="164" fontId="17" fillId="2" borderId="10" xfId="0" applyNumberFormat="1" applyFont="1" applyFill="1" applyBorder="1" applyAlignment="1" applyProtection="1">
      <alignment horizontal="center"/>
    </xf>
    <xf numFmtId="1" fontId="17" fillId="0" borderId="37" xfId="0" applyNumberFormat="1" applyFont="1" applyBorder="1" applyAlignment="1" applyProtection="1">
      <alignment horizontal="center"/>
    </xf>
    <xf numFmtId="1" fontId="17" fillId="0" borderId="10" xfId="0" applyNumberFormat="1" applyFont="1" applyBorder="1" applyAlignment="1" applyProtection="1">
      <alignment horizontal="center"/>
    </xf>
    <xf numFmtId="1" fontId="0" fillId="0" borderId="30" xfId="0" applyNumberFormat="1" applyFont="1" applyFill="1" applyBorder="1" applyAlignment="1" applyProtection="1">
      <alignment horizontal="center" vertical="center" wrapText="1"/>
    </xf>
    <xf numFmtId="1" fontId="0" fillId="0" borderId="31" xfId="0" applyNumberFormat="1" applyFont="1" applyFill="1" applyBorder="1" applyAlignment="1" applyProtection="1">
      <alignment horizontal="center" vertical="center" wrapText="1"/>
    </xf>
    <xf numFmtId="1" fontId="0" fillId="0" borderId="22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 applyProtection="1">
      <alignment horizontal="center" vertical="center" wrapText="1"/>
    </xf>
    <xf numFmtId="1" fontId="0" fillId="0" borderId="25" xfId="0" applyNumberFormat="1" applyFont="1" applyFill="1" applyBorder="1" applyAlignment="1" applyProtection="1">
      <alignment horizontal="center" vertical="center" wrapText="1"/>
    </xf>
    <xf numFmtId="1" fontId="0" fillId="0" borderId="26" xfId="0" applyNumberFormat="1" applyFont="1" applyFill="1" applyBorder="1" applyAlignment="1" applyProtection="1">
      <alignment horizontal="center" vertical="center" wrapText="1"/>
    </xf>
    <xf numFmtId="2" fontId="22" fillId="7" borderId="32" xfId="0" applyNumberFormat="1" applyFont="1" applyFill="1" applyBorder="1" applyAlignment="1" applyProtection="1">
      <alignment horizontal="center" vertical="center"/>
    </xf>
    <xf numFmtId="2" fontId="22" fillId="7" borderId="33" xfId="0" applyNumberFormat="1" applyFont="1" applyFill="1" applyBorder="1" applyAlignment="1" applyProtection="1">
      <alignment horizontal="center" vertical="center"/>
    </xf>
    <xf numFmtId="2" fontId="22" fillId="7" borderId="34" xfId="0" applyNumberFormat="1" applyFont="1" applyFill="1" applyBorder="1" applyAlignment="1" applyProtection="1">
      <alignment horizontal="center" vertical="center"/>
    </xf>
    <xf numFmtId="2" fontId="22" fillId="7" borderId="24" xfId="0" applyNumberFormat="1" applyFont="1" applyFill="1" applyBorder="1" applyAlignment="1" applyProtection="1">
      <alignment horizontal="center" vertical="center"/>
    </xf>
    <xf numFmtId="2" fontId="22" fillId="7" borderId="35" xfId="0" applyNumberFormat="1" applyFont="1" applyFill="1" applyBorder="1" applyAlignment="1" applyProtection="1">
      <alignment horizontal="center" vertical="center"/>
    </xf>
    <xf numFmtId="2" fontId="22" fillId="7" borderId="27" xfId="0" applyNumberFormat="1" applyFont="1" applyFill="1" applyBorder="1" applyAlignment="1" applyProtection="1">
      <alignment horizontal="center" vertical="center"/>
    </xf>
    <xf numFmtId="1" fontId="17" fillId="2" borderId="39" xfId="0" applyNumberFormat="1" applyFont="1" applyFill="1" applyBorder="1" applyAlignment="1" applyProtection="1">
      <alignment horizontal="center"/>
    </xf>
    <xf numFmtId="1" fontId="17" fillId="2" borderId="11" xfId="0" applyNumberFormat="1" applyFont="1" applyFill="1" applyBorder="1" applyAlignment="1" applyProtection="1">
      <alignment horizontal="center"/>
    </xf>
    <xf numFmtId="0" fontId="17" fillId="0" borderId="41" xfId="0" applyFont="1" applyFill="1" applyBorder="1" applyAlignment="1" applyProtection="1">
      <alignment wrapText="1"/>
    </xf>
    <xf numFmtId="1" fontId="17" fillId="2" borderId="42" xfId="0" applyNumberFormat="1" applyFont="1" applyFill="1" applyBorder="1" applyAlignment="1" applyProtection="1">
      <alignment horizontal="center" vertical="center" wrapText="1"/>
    </xf>
    <xf numFmtId="1" fontId="17" fillId="2" borderId="19" xfId="0" applyNumberFormat="1" applyFont="1" applyFill="1" applyBorder="1" applyAlignment="1" applyProtection="1">
      <alignment horizontal="center" vertical="center" wrapText="1"/>
    </xf>
    <xf numFmtId="1" fontId="17" fillId="2" borderId="37" xfId="0" applyNumberFormat="1" applyFont="1" applyFill="1" applyBorder="1" applyAlignment="1" applyProtection="1">
      <alignment horizontal="center"/>
    </xf>
    <xf numFmtId="1" fontId="17" fillId="2" borderId="10" xfId="0" applyNumberFormat="1" applyFont="1" applyFill="1" applyBorder="1" applyAlignment="1" applyProtection="1">
      <alignment horizontal="center"/>
    </xf>
    <xf numFmtId="1" fontId="17" fillId="2" borderId="40" xfId="0" applyNumberFormat="1" applyFont="1" applyFill="1" applyBorder="1" applyAlignment="1" applyProtection="1">
      <alignment horizontal="center"/>
    </xf>
    <xf numFmtId="1" fontId="17" fillId="2" borderId="52" xfId="0" applyNumberFormat="1" applyFont="1" applyFill="1" applyBorder="1" applyAlignment="1" applyProtection="1">
      <alignment horizontal="center"/>
    </xf>
    <xf numFmtId="1" fontId="17" fillId="2" borderId="53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" fontId="17" fillId="2" borderId="44" xfId="0" applyNumberFormat="1" applyFont="1" applyFill="1" applyBorder="1" applyAlignment="1" applyProtection="1">
      <alignment horizontal="center"/>
    </xf>
    <xf numFmtId="1" fontId="17" fillId="2" borderId="45" xfId="0" applyNumberFormat="1" applyFont="1" applyFill="1" applyBorder="1" applyAlignment="1" applyProtection="1">
      <alignment horizontal="center"/>
    </xf>
    <xf numFmtId="1" fontId="17" fillId="2" borderId="46" xfId="0" applyNumberFormat="1" applyFont="1" applyFill="1" applyBorder="1" applyAlignment="1" applyProtection="1">
      <alignment horizontal="center"/>
    </xf>
    <xf numFmtId="0" fontId="21" fillId="0" borderId="30" xfId="0" applyFont="1" applyBorder="1" applyAlignment="1" applyProtection="1">
      <alignment horizontal="center"/>
    </xf>
    <xf numFmtId="0" fontId="21" fillId="0" borderId="31" xfId="0" applyFont="1" applyBorder="1" applyAlignment="1" applyProtection="1">
      <alignment horizontal="center"/>
    </xf>
    <xf numFmtId="0" fontId="21" fillId="0" borderId="33" xfId="0" applyFont="1" applyBorder="1" applyAlignment="1" applyProtection="1">
      <alignment horizontal="center"/>
    </xf>
    <xf numFmtId="1" fontId="21" fillId="2" borderId="47" xfId="0" applyNumberFormat="1" applyFont="1" applyFill="1" applyBorder="1" applyAlignment="1" applyProtection="1">
      <alignment horizontal="center"/>
    </xf>
    <xf numFmtId="1" fontId="21" fillId="2" borderId="48" xfId="0" applyNumberFormat="1" applyFont="1" applyFill="1" applyBorder="1" applyAlignment="1" applyProtection="1">
      <alignment horizontal="center"/>
    </xf>
    <xf numFmtId="1" fontId="21" fillId="2" borderId="49" xfId="0" applyNumberFormat="1" applyFont="1" applyFill="1" applyBorder="1" applyAlignment="1" applyProtection="1">
      <alignment horizontal="center"/>
    </xf>
    <xf numFmtId="0" fontId="17" fillId="0" borderId="43" xfId="0" applyFont="1" applyFill="1" applyBorder="1" applyAlignment="1" applyProtection="1">
      <alignment wrapText="1"/>
    </xf>
    <xf numFmtId="165" fontId="17" fillId="2" borderId="0" xfId="13" applyFont="1" applyFill="1" applyBorder="1" applyAlignment="1" applyProtection="1">
      <alignment horizontal="right"/>
    </xf>
    <xf numFmtId="165" fontId="17" fillId="2" borderId="24" xfId="13" applyFont="1" applyFill="1" applyBorder="1" applyAlignment="1" applyProtection="1">
      <alignment horizontal="right"/>
    </xf>
    <xf numFmtId="0" fontId="17" fillId="0" borderId="50" xfId="0" applyFont="1" applyFill="1" applyBorder="1" applyAlignment="1" applyProtection="1">
      <alignment wrapText="1"/>
    </xf>
    <xf numFmtId="0" fontId="17" fillId="0" borderId="51" xfId="0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horizontal="center" wrapText="1"/>
    </xf>
    <xf numFmtId="0" fontId="17" fillId="0" borderId="43" xfId="0" applyFont="1" applyFill="1" applyBorder="1" applyProtection="1"/>
  </cellXfs>
  <cellStyles count="27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 1" xfId="10" xr:uid="{00000000-0005-0000-0000-000009000000}"/>
    <cellStyle name="Erklärender Text" xfId="11" builtinId="53" customBuiltin="1"/>
    <cellStyle name="Gut" xfId="12" builtinId="26" customBuiltin="1"/>
    <cellStyle name="Komma" xfId="13" builtinId="3"/>
    <cellStyle name="Neutral" xfId="14" builtinId="28" customBuiltin="1"/>
    <cellStyle name="Notiz" xfId="15" builtinId="10" customBuiltin="1"/>
    <cellStyle name="Prozent 2" xfId="26" xr:uid="{00000000-0005-0000-0000-00000F000000}"/>
    <cellStyle name="Schlecht" xfId="16" builtinId="27" customBuiltin="1"/>
    <cellStyle name="Standard" xfId="0" builtinId="0"/>
    <cellStyle name="Überschrift 1" xfId="17" builtinId="16" customBuiltin="1"/>
    <cellStyle name="Überschrift 1 1" xfId="18" xr:uid="{00000000-0005-0000-0000-000013000000}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ährung 2" xfId="25" xr:uid="{00000000-0005-0000-0000-000018000000}"/>
    <cellStyle name="Warnender Text" xfId="23" builtinId="11" customBuiltin="1"/>
    <cellStyle name="Zelle überprüfen" xfId="2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opLeftCell="A22" workbookViewId="0">
      <selection activeCell="C56" sqref="C56"/>
    </sheetView>
  </sheetViews>
  <sheetFormatPr baseColWidth="10" defaultColWidth="10.7109375" defaultRowHeight="12.75" x14ac:dyDescent="0.2"/>
  <cols>
    <col min="1" max="1" width="7.5703125" customWidth="1"/>
    <col min="2" max="2" width="42.28515625" customWidth="1"/>
    <col min="3" max="3" width="11.28515625" bestFit="1" customWidth="1"/>
    <col min="4" max="4" width="15.28515625" bestFit="1" customWidth="1"/>
    <col min="5" max="5" width="11.85546875" bestFit="1" customWidth="1"/>
    <col min="6" max="6" width="14.140625" customWidth="1"/>
    <col min="7" max="7" width="13.7109375" customWidth="1"/>
    <col min="8" max="8" width="3.85546875" customWidth="1"/>
    <col min="9" max="9" width="20.42578125" customWidth="1"/>
    <col min="12" max="12" width="12" customWidth="1"/>
    <col min="13" max="13" width="13.7109375" customWidth="1"/>
  </cols>
  <sheetData>
    <row r="1" spans="1:6" x14ac:dyDescent="0.2">
      <c r="A1" s="61" t="s">
        <v>38</v>
      </c>
    </row>
    <row r="2" spans="1:6" ht="13.15" customHeight="1" x14ac:dyDescent="0.2">
      <c r="A2" s="62" t="s">
        <v>39</v>
      </c>
      <c r="B2" s="62" t="s">
        <v>40</v>
      </c>
      <c r="C2" s="62" t="s">
        <v>41</v>
      </c>
      <c r="D2" s="62" t="s">
        <v>42</v>
      </c>
      <c r="E2" s="97"/>
      <c r="F2" s="98"/>
    </row>
    <row r="3" spans="1:6" x14ac:dyDescent="0.2">
      <c r="A3" s="63" t="s">
        <v>43</v>
      </c>
      <c r="B3" s="64" t="s">
        <v>44</v>
      </c>
      <c r="C3" s="65">
        <v>1</v>
      </c>
      <c r="D3" s="66"/>
      <c r="E3" s="99"/>
      <c r="F3" s="100"/>
    </row>
    <row r="4" spans="1:6" x14ac:dyDescent="0.2">
      <c r="A4" s="67" t="s">
        <v>45</v>
      </c>
      <c r="B4" s="64" t="s">
        <v>46</v>
      </c>
      <c r="C4" s="68"/>
      <c r="D4" s="68"/>
      <c r="E4" s="99"/>
      <c r="F4" s="100"/>
    </row>
    <row r="5" spans="1:6" ht="40.5" customHeight="1" x14ac:dyDescent="0.2">
      <c r="A5" s="67" t="s">
        <v>47</v>
      </c>
      <c r="B5" s="69" t="s">
        <v>48</v>
      </c>
      <c r="C5" s="70">
        <f>SUM(C6:C12)</f>
        <v>0</v>
      </c>
      <c r="D5" s="68"/>
    </row>
    <row r="6" spans="1:6" x14ac:dyDescent="0.2">
      <c r="A6" s="71" t="s">
        <v>49</v>
      </c>
      <c r="B6" s="72" t="s">
        <v>50</v>
      </c>
      <c r="C6" s="73"/>
      <c r="D6" s="74">
        <f>D3*C6</f>
        <v>0</v>
      </c>
    </row>
    <row r="7" spans="1:6" x14ac:dyDescent="0.2">
      <c r="A7" s="71" t="s">
        <v>51</v>
      </c>
      <c r="B7" s="72" t="s">
        <v>52</v>
      </c>
      <c r="C7" s="73"/>
      <c r="D7" s="74">
        <f>D3*C7</f>
        <v>0</v>
      </c>
      <c r="F7" s="75"/>
    </row>
    <row r="8" spans="1:6" x14ac:dyDescent="0.2">
      <c r="A8" s="71" t="s">
        <v>53</v>
      </c>
      <c r="B8" s="72" t="s">
        <v>54</v>
      </c>
      <c r="C8" s="73"/>
      <c r="D8" s="74">
        <f>D3*C8</f>
        <v>0</v>
      </c>
    </row>
    <row r="9" spans="1:6" x14ac:dyDescent="0.2">
      <c r="A9" s="71" t="s">
        <v>55</v>
      </c>
      <c r="B9" s="72" t="s">
        <v>56</v>
      </c>
      <c r="C9" s="73"/>
      <c r="D9" s="74">
        <f>D3*C9</f>
        <v>0</v>
      </c>
    </row>
    <row r="10" spans="1:6" x14ac:dyDescent="0.2">
      <c r="A10" s="71" t="s">
        <v>57</v>
      </c>
      <c r="B10" s="72" t="s">
        <v>58</v>
      </c>
      <c r="C10" s="73"/>
      <c r="D10" s="74">
        <f>D3*C10</f>
        <v>0</v>
      </c>
    </row>
    <row r="11" spans="1:6" x14ac:dyDescent="0.2">
      <c r="A11" s="71" t="s">
        <v>59</v>
      </c>
      <c r="B11" s="72" t="s">
        <v>60</v>
      </c>
      <c r="C11" s="73"/>
      <c r="D11" s="74">
        <f>D3*C11</f>
        <v>0</v>
      </c>
    </row>
    <row r="12" spans="1:6" x14ac:dyDescent="0.2">
      <c r="A12" s="71" t="s">
        <v>61</v>
      </c>
      <c r="B12" s="72" t="s">
        <v>62</v>
      </c>
      <c r="C12" s="73"/>
      <c r="D12" s="74">
        <f>D3*C12</f>
        <v>0</v>
      </c>
    </row>
    <row r="13" spans="1:6" x14ac:dyDescent="0.2">
      <c r="A13" s="67" t="s">
        <v>63</v>
      </c>
      <c r="B13" s="64" t="s">
        <v>64</v>
      </c>
      <c r="C13" s="76"/>
      <c r="D13" s="72"/>
    </row>
    <row r="14" spans="1:6" x14ac:dyDescent="0.2">
      <c r="A14" s="104" t="s">
        <v>65</v>
      </c>
      <c r="B14" s="72" t="s">
        <v>66</v>
      </c>
      <c r="C14" s="77">
        <f>C54/(365-104-C53-C54-C55-C56)</f>
        <v>0</v>
      </c>
      <c r="D14" s="74">
        <f>D3*C14</f>
        <v>0</v>
      </c>
    </row>
    <row r="15" spans="1:6" x14ac:dyDescent="0.2">
      <c r="A15" s="104"/>
      <c r="B15" s="72" t="s">
        <v>67</v>
      </c>
      <c r="C15" s="77">
        <f>C14*C5</f>
        <v>0</v>
      </c>
      <c r="D15" s="74">
        <f>D3*C15</f>
        <v>0</v>
      </c>
    </row>
    <row r="16" spans="1:6" x14ac:dyDescent="0.2">
      <c r="A16" s="104" t="s">
        <v>68</v>
      </c>
      <c r="B16" s="72" t="s">
        <v>69</v>
      </c>
      <c r="C16" s="77">
        <f>C53/(365-104-C53-C54-C55-C56)</f>
        <v>0</v>
      </c>
      <c r="D16" s="74">
        <f>D3*C16</f>
        <v>0</v>
      </c>
    </row>
    <row r="17" spans="1:6" x14ac:dyDescent="0.2">
      <c r="A17" s="104"/>
      <c r="B17" s="72" t="s">
        <v>70</v>
      </c>
      <c r="C17" s="77">
        <f>C16*C5</f>
        <v>0</v>
      </c>
      <c r="D17" s="74">
        <f>D3*C17</f>
        <v>0</v>
      </c>
    </row>
    <row r="18" spans="1:6" x14ac:dyDescent="0.2">
      <c r="A18" s="104" t="s">
        <v>71</v>
      </c>
      <c r="B18" s="72" t="s">
        <v>72</v>
      </c>
      <c r="C18" s="77">
        <f>C55/(365-104-C53-C54-C55-C56)</f>
        <v>0</v>
      </c>
      <c r="D18" s="74">
        <f>D3*C18</f>
        <v>0</v>
      </c>
    </row>
    <row r="19" spans="1:6" x14ac:dyDescent="0.2">
      <c r="A19" s="104"/>
      <c r="B19" s="72" t="s">
        <v>73</v>
      </c>
      <c r="C19" s="77">
        <f>C18*C5</f>
        <v>0</v>
      </c>
      <c r="D19" s="74">
        <f>D3*C19</f>
        <v>0</v>
      </c>
    </row>
    <row r="20" spans="1:6" x14ac:dyDescent="0.2">
      <c r="A20" s="104" t="s">
        <v>74</v>
      </c>
      <c r="B20" s="72" t="s">
        <v>75</v>
      </c>
      <c r="C20" s="77">
        <f>C56/(365-104-C53-C54-C55-C56)</f>
        <v>0</v>
      </c>
      <c r="D20" s="74">
        <f>D3*C20</f>
        <v>0</v>
      </c>
    </row>
    <row r="21" spans="1:6" x14ac:dyDescent="0.2">
      <c r="A21" s="104"/>
      <c r="B21" s="72" t="s">
        <v>76</v>
      </c>
      <c r="C21" s="77">
        <f>C20*C5</f>
        <v>0</v>
      </c>
      <c r="D21" s="74">
        <f>D3*C21</f>
        <v>0</v>
      </c>
    </row>
    <row r="22" spans="1:6" x14ac:dyDescent="0.2">
      <c r="A22" s="104" t="s">
        <v>77</v>
      </c>
      <c r="B22" s="72" t="s">
        <v>78</v>
      </c>
      <c r="C22" s="73"/>
      <c r="D22" s="74">
        <f>D3*C22</f>
        <v>0</v>
      </c>
    </row>
    <row r="23" spans="1:6" x14ac:dyDescent="0.2">
      <c r="A23" s="104"/>
      <c r="B23" s="72" t="s">
        <v>79</v>
      </c>
      <c r="C23" s="77">
        <f>C22*C5</f>
        <v>0</v>
      </c>
      <c r="D23" s="74">
        <f>D3*C23</f>
        <v>0</v>
      </c>
    </row>
    <row r="24" spans="1:6" x14ac:dyDescent="0.2">
      <c r="A24" s="67" t="s">
        <v>80</v>
      </c>
      <c r="B24" s="64" t="s">
        <v>81</v>
      </c>
      <c r="C24" s="76"/>
      <c r="D24" s="72"/>
    </row>
    <row r="25" spans="1:6" x14ac:dyDescent="0.2">
      <c r="A25" s="71" t="s">
        <v>82</v>
      </c>
      <c r="B25" s="72" t="s">
        <v>83</v>
      </c>
      <c r="C25" s="73"/>
      <c r="D25" s="74">
        <f>D3*C25</f>
        <v>0</v>
      </c>
    </row>
    <row r="26" spans="1:6" ht="25.9" customHeight="1" x14ac:dyDescent="0.2">
      <c r="A26" s="71" t="s">
        <v>84</v>
      </c>
      <c r="B26" s="78" t="s">
        <v>85</v>
      </c>
      <c r="C26" s="73"/>
      <c r="D26" s="74">
        <f>D3*C26</f>
        <v>0</v>
      </c>
    </row>
    <row r="27" spans="1:6" x14ac:dyDescent="0.2">
      <c r="A27" s="71" t="s">
        <v>86</v>
      </c>
      <c r="B27" s="72" t="s">
        <v>87</v>
      </c>
      <c r="C27" s="73"/>
      <c r="D27" s="74">
        <f>D3*C27</f>
        <v>0</v>
      </c>
    </row>
    <row r="28" spans="1:6" ht="24" customHeight="1" x14ac:dyDescent="0.25">
      <c r="A28" s="105" t="s">
        <v>88</v>
      </c>
      <c r="B28" s="105"/>
      <c r="C28" s="77">
        <f>SUM(C6:C27)</f>
        <v>0</v>
      </c>
      <c r="D28" s="72"/>
      <c r="E28" s="116"/>
      <c r="F28" s="115"/>
    </row>
    <row r="29" spans="1:6" x14ac:dyDescent="0.2">
      <c r="A29" s="67" t="s">
        <v>89</v>
      </c>
      <c r="B29" s="64" t="s">
        <v>90</v>
      </c>
      <c r="C29" s="76"/>
      <c r="D29" s="68"/>
      <c r="E29" s="116"/>
      <c r="F29" s="115"/>
    </row>
    <row r="30" spans="1:6" ht="15" customHeight="1" x14ac:dyDescent="0.2">
      <c r="A30" s="71" t="s">
        <v>91</v>
      </c>
      <c r="B30" s="78" t="s">
        <v>92</v>
      </c>
      <c r="C30" s="73"/>
      <c r="D30" s="74">
        <f>D3*C30</f>
        <v>0</v>
      </c>
      <c r="E30" s="93"/>
      <c r="F30" s="94"/>
    </row>
    <row r="31" spans="1:6" x14ac:dyDescent="0.2">
      <c r="A31" s="71" t="s">
        <v>93</v>
      </c>
      <c r="B31" s="72" t="s">
        <v>94</v>
      </c>
      <c r="C31" s="73"/>
      <c r="D31" s="74">
        <f>D3*C31</f>
        <v>0</v>
      </c>
      <c r="E31" s="95"/>
      <c r="F31" s="96"/>
    </row>
    <row r="32" spans="1:6" ht="13.9" customHeight="1" x14ac:dyDescent="0.2">
      <c r="A32" s="71" t="s">
        <v>95</v>
      </c>
      <c r="B32" s="79" t="s">
        <v>96</v>
      </c>
      <c r="C32" s="73"/>
      <c r="D32" s="74">
        <f>D3*C32</f>
        <v>0</v>
      </c>
      <c r="E32" s="95"/>
      <c r="F32" s="96"/>
    </row>
    <row r="33" spans="1:7" ht="13.9" customHeight="1" x14ac:dyDescent="0.2">
      <c r="A33" s="71" t="s">
        <v>97</v>
      </c>
      <c r="B33" s="79" t="s">
        <v>98</v>
      </c>
      <c r="C33" s="73"/>
      <c r="D33" s="74">
        <f>D3*C33</f>
        <v>0</v>
      </c>
      <c r="E33" s="95"/>
      <c r="F33" s="96"/>
    </row>
    <row r="34" spans="1:7" x14ac:dyDescent="0.2">
      <c r="A34" s="71" t="s">
        <v>99</v>
      </c>
      <c r="B34" s="72" t="s">
        <v>100</v>
      </c>
      <c r="C34" s="73"/>
      <c r="D34" s="74">
        <f>D3*C34</f>
        <v>0</v>
      </c>
      <c r="E34" s="95"/>
      <c r="F34" s="96"/>
    </row>
    <row r="35" spans="1:7" ht="20.25" customHeight="1" x14ac:dyDescent="0.2">
      <c r="A35" s="67" t="s">
        <v>101</v>
      </c>
      <c r="B35" s="64" t="s">
        <v>102</v>
      </c>
      <c r="C35" s="76"/>
      <c r="D35" s="68"/>
      <c r="E35" s="116"/>
      <c r="F35" s="115"/>
    </row>
    <row r="36" spans="1:7" ht="21" customHeight="1" x14ac:dyDescent="0.2">
      <c r="A36" s="67" t="s">
        <v>103</v>
      </c>
      <c r="B36" s="64" t="s">
        <v>104</v>
      </c>
      <c r="C36" s="76"/>
      <c r="D36" s="68"/>
      <c r="E36" s="116"/>
      <c r="F36" s="115"/>
    </row>
    <row r="37" spans="1:7" x14ac:dyDescent="0.2">
      <c r="A37" s="80" t="s">
        <v>105</v>
      </c>
      <c r="B37" s="81" t="s">
        <v>106</v>
      </c>
      <c r="C37" s="73"/>
      <c r="D37" s="74">
        <f>D3*C37</f>
        <v>0</v>
      </c>
      <c r="E37" s="93"/>
      <c r="F37" s="94"/>
    </row>
    <row r="38" spans="1:7" x14ac:dyDescent="0.2">
      <c r="A38" s="71" t="s">
        <v>107</v>
      </c>
      <c r="B38" s="81" t="s">
        <v>108</v>
      </c>
      <c r="C38" s="73"/>
      <c r="D38" s="74">
        <f>D3*C38</f>
        <v>0</v>
      </c>
      <c r="E38" s="82"/>
      <c r="F38" s="83"/>
      <c r="G38" s="84"/>
    </row>
    <row r="39" spans="1:7" x14ac:dyDescent="0.2">
      <c r="A39" s="71" t="s">
        <v>109</v>
      </c>
      <c r="B39" s="72" t="s">
        <v>110</v>
      </c>
      <c r="C39" s="85"/>
      <c r="D39" s="74">
        <f>D3*C39</f>
        <v>0</v>
      </c>
    </row>
    <row r="40" spans="1:7" x14ac:dyDescent="0.2">
      <c r="A40" s="71" t="s">
        <v>111</v>
      </c>
      <c r="B40" s="72" t="s">
        <v>112</v>
      </c>
      <c r="C40" s="73"/>
      <c r="D40" s="74">
        <f>D3*C40</f>
        <v>0</v>
      </c>
    </row>
    <row r="41" spans="1:7" x14ac:dyDescent="0.2">
      <c r="A41" s="67" t="s">
        <v>113</v>
      </c>
      <c r="B41" s="64" t="s">
        <v>114</v>
      </c>
      <c r="C41" s="76"/>
      <c r="D41" s="68"/>
    </row>
    <row r="42" spans="1:7" ht="35.450000000000003" customHeight="1" x14ac:dyDescent="0.2">
      <c r="A42" s="71" t="s">
        <v>115</v>
      </c>
      <c r="B42" s="78" t="s">
        <v>116</v>
      </c>
      <c r="C42" s="73"/>
      <c r="D42" s="74">
        <f>D3*C42</f>
        <v>0</v>
      </c>
    </row>
    <row r="43" spans="1:7" x14ac:dyDescent="0.2">
      <c r="A43" s="71" t="s">
        <v>117</v>
      </c>
      <c r="B43" s="72" t="s">
        <v>118</v>
      </c>
      <c r="C43" s="73"/>
      <c r="D43" s="74">
        <f>D3*C43</f>
        <v>0</v>
      </c>
    </row>
    <row r="44" spans="1:7" x14ac:dyDescent="0.2">
      <c r="A44" s="71" t="s">
        <v>119</v>
      </c>
      <c r="B44" s="72" t="s">
        <v>120</v>
      </c>
      <c r="C44" s="85"/>
      <c r="D44" s="74">
        <f>D3*C44</f>
        <v>0</v>
      </c>
    </row>
    <row r="45" spans="1:7" x14ac:dyDescent="0.2">
      <c r="A45" s="71" t="s">
        <v>121</v>
      </c>
      <c r="B45" s="72" t="s">
        <v>122</v>
      </c>
      <c r="C45" s="73"/>
      <c r="D45" s="74">
        <f>D3*C45</f>
        <v>0</v>
      </c>
    </row>
    <row r="46" spans="1:7" x14ac:dyDescent="0.2">
      <c r="A46" s="71" t="s">
        <v>123</v>
      </c>
      <c r="B46" s="72" t="s">
        <v>124</v>
      </c>
      <c r="C46" s="73"/>
      <c r="D46" s="74">
        <f>D3*C46</f>
        <v>0</v>
      </c>
      <c r="E46" s="117" t="s">
        <v>125</v>
      </c>
      <c r="F46" s="118"/>
    </row>
    <row r="47" spans="1:7" ht="12.75" customHeight="1" x14ac:dyDescent="0.2">
      <c r="A47" s="71" t="s">
        <v>126</v>
      </c>
      <c r="B47" s="72" t="s">
        <v>127</v>
      </c>
      <c r="C47" s="73"/>
      <c r="D47" s="74">
        <f>D3*C47</f>
        <v>0</v>
      </c>
      <c r="E47" s="117"/>
      <c r="F47" s="118"/>
    </row>
    <row r="48" spans="1:7" ht="15.75" x14ac:dyDescent="0.25">
      <c r="A48" s="86" t="s">
        <v>128</v>
      </c>
      <c r="B48" s="87" t="s">
        <v>129</v>
      </c>
      <c r="C48" s="77">
        <f>SUM(C3:C47)-C5-C28</f>
        <v>1</v>
      </c>
      <c r="D48" s="88">
        <f>SUM(D3:D47)</f>
        <v>0</v>
      </c>
      <c r="E48" s="119"/>
      <c r="F48" s="120"/>
    </row>
    <row r="49" spans="1:6" ht="27.6" customHeight="1" x14ac:dyDescent="0.2">
      <c r="A49" s="71" t="s">
        <v>130</v>
      </c>
      <c r="B49" s="89" t="s">
        <v>131</v>
      </c>
      <c r="C49" s="77">
        <f>C48*E49</f>
        <v>0</v>
      </c>
      <c r="D49" s="74">
        <f>D3*C49</f>
        <v>0</v>
      </c>
      <c r="E49" s="121"/>
      <c r="F49" s="122"/>
    </row>
    <row r="50" spans="1:6" ht="15.75" x14ac:dyDescent="0.25">
      <c r="A50" s="86" t="s">
        <v>132</v>
      </c>
      <c r="B50" s="87" t="s">
        <v>133</v>
      </c>
      <c r="C50" s="77">
        <f>C49+C48</f>
        <v>1</v>
      </c>
      <c r="D50" s="74">
        <f>D49+D48</f>
        <v>0</v>
      </c>
    </row>
    <row r="51" spans="1:6" x14ac:dyDescent="0.2">
      <c r="E51" s="90"/>
    </row>
    <row r="52" spans="1:6" x14ac:dyDescent="0.2">
      <c r="A52" s="91" t="s">
        <v>134</v>
      </c>
      <c r="E52" s="90"/>
    </row>
    <row r="53" spans="1:6" x14ac:dyDescent="0.2">
      <c r="A53" s="123" t="s">
        <v>135</v>
      </c>
      <c r="B53" s="123"/>
      <c r="C53" s="92"/>
    </row>
    <row r="54" spans="1:6" x14ac:dyDescent="0.2">
      <c r="A54" s="123" t="s">
        <v>136</v>
      </c>
      <c r="B54" s="123"/>
      <c r="C54" s="92"/>
    </row>
    <row r="55" spans="1:6" x14ac:dyDescent="0.2">
      <c r="A55" s="124" t="s">
        <v>137</v>
      </c>
      <c r="B55" s="124"/>
      <c r="C55" s="92"/>
    </row>
    <row r="56" spans="1:6" x14ac:dyDescent="0.2">
      <c r="A56" s="125" t="s">
        <v>138</v>
      </c>
      <c r="B56" s="125"/>
      <c r="C56" s="92"/>
    </row>
    <row r="58" spans="1:6" ht="13.5" thickBot="1" x14ac:dyDescent="0.25"/>
    <row r="59" spans="1:6" x14ac:dyDescent="0.2">
      <c r="A59" s="106" t="s">
        <v>139</v>
      </c>
      <c r="B59" s="107"/>
      <c r="C59" s="107"/>
      <c r="D59" s="107"/>
      <c r="E59" s="107"/>
      <c r="F59" s="108"/>
    </row>
    <row r="60" spans="1:6" x14ac:dyDescent="0.2">
      <c r="A60" s="109"/>
      <c r="B60" s="110"/>
      <c r="C60" s="110"/>
      <c r="D60" s="110"/>
      <c r="E60" s="110"/>
      <c r="F60" s="111"/>
    </row>
    <row r="61" spans="1:6" x14ac:dyDescent="0.2">
      <c r="A61" s="109"/>
      <c r="B61" s="110"/>
      <c r="C61" s="110"/>
      <c r="D61" s="110"/>
      <c r="E61" s="110"/>
      <c r="F61" s="111"/>
    </row>
    <row r="62" spans="1:6" x14ac:dyDescent="0.2">
      <c r="A62" s="109"/>
      <c r="B62" s="110"/>
      <c r="C62" s="110"/>
      <c r="D62" s="110"/>
      <c r="E62" s="110"/>
      <c r="F62" s="111"/>
    </row>
    <row r="63" spans="1:6" x14ac:dyDescent="0.2">
      <c r="A63" s="109"/>
      <c r="B63" s="110"/>
      <c r="C63" s="110"/>
      <c r="D63" s="110"/>
      <c r="E63" s="110"/>
      <c r="F63" s="111"/>
    </row>
    <row r="64" spans="1:6" ht="13.5" thickBot="1" x14ac:dyDescent="0.25">
      <c r="A64" s="112"/>
      <c r="B64" s="113"/>
      <c r="C64" s="113"/>
      <c r="D64" s="113"/>
      <c r="E64" s="113"/>
      <c r="F64" s="114"/>
    </row>
  </sheetData>
  <sheetProtection selectLockedCells="1" selectUnlockedCells="1"/>
  <mergeCells count="17">
    <mergeCell ref="A59:F64"/>
    <mergeCell ref="F35:F36"/>
    <mergeCell ref="E35:E36"/>
    <mergeCell ref="F28:F29"/>
    <mergeCell ref="E28:E29"/>
    <mergeCell ref="E46:F48"/>
    <mergeCell ref="E49:F49"/>
    <mergeCell ref="A53:B53"/>
    <mergeCell ref="A54:B54"/>
    <mergeCell ref="A55:B55"/>
    <mergeCell ref="A56:B56"/>
    <mergeCell ref="A22:A23"/>
    <mergeCell ref="A28:B28"/>
    <mergeCell ref="A14:A15"/>
    <mergeCell ref="A16:A17"/>
    <mergeCell ref="A18:A19"/>
    <mergeCell ref="A20:A2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tabSelected="1" topLeftCell="A7" workbookViewId="0">
      <selection activeCell="G6" sqref="G6"/>
    </sheetView>
  </sheetViews>
  <sheetFormatPr baseColWidth="10" defaultRowHeight="12.75" x14ac:dyDescent="0.2"/>
  <cols>
    <col min="4" max="4" width="10.140625" customWidth="1"/>
    <col min="5" max="5" width="6" customWidth="1"/>
    <col min="10" max="10" width="14.140625" customWidth="1"/>
  </cols>
  <sheetData>
    <row r="1" spans="1:10" ht="13.5" thickBot="1" x14ac:dyDescent="0.25">
      <c r="A1" s="157" t="s">
        <v>1</v>
      </c>
      <c r="B1" s="158"/>
      <c r="C1" s="159"/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4">
        <v>8</v>
      </c>
    </row>
    <row r="2" spans="1:10" ht="18.75" thickBot="1" x14ac:dyDescent="0.3">
      <c r="A2" s="160" t="s">
        <v>17</v>
      </c>
      <c r="B2" s="161"/>
      <c r="C2" s="162"/>
      <c r="D2" s="163" t="s">
        <v>20</v>
      </c>
      <c r="E2" s="164"/>
      <c r="F2" s="164"/>
      <c r="G2" s="164"/>
      <c r="H2" s="164"/>
      <c r="I2" s="164"/>
      <c r="J2" s="165"/>
    </row>
    <row r="3" spans="1:10" ht="13.15" customHeight="1" x14ac:dyDescent="0.2">
      <c r="A3" s="126" t="s">
        <v>21</v>
      </c>
      <c r="B3" s="127"/>
      <c r="C3" s="127"/>
      <c r="D3" s="5" t="s">
        <v>0</v>
      </c>
      <c r="E3" s="6" t="s">
        <v>6</v>
      </c>
      <c r="F3" s="7" t="s">
        <v>11</v>
      </c>
      <c r="G3" s="7" t="s">
        <v>2</v>
      </c>
      <c r="H3" s="8" t="s">
        <v>3</v>
      </c>
      <c r="I3" s="9"/>
      <c r="J3" s="10" t="s">
        <v>13</v>
      </c>
    </row>
    <row r="4" spans="1:10" x14ac:dyDescent="0.2">
      <c r="A4" s="128"/>
      <c r="B4" s="129"/>
      <c r="C4" s="129"/>
      <c r="D4" s="131" t="s">
        <v>7</v>
      </c>
      <c r="E4" s="131"/>
      <c r="F4" s="11" t="s">
        <v>12</v>
      </c>
      <c r="G4" s="12" t="s">
        <v>4</v>
      </c>
      <c r="H4" s="13" t="s">
        <v>12</v>
      </c>
      <c r="I4" s="12" t="s">
        <v>5</v>
      </c>
      <c r="J4" s="14" t="s">
        <v>10</v>
      </c>
    </row>
    <row r="5" spans="1:10" ht="13.5" thickBot="1" x14ac:dyDescent="0.25">
      <c r="A5" s="146" t="s">
        <v>19</v>
      </c>
      <c r="B5" s="147"/>
      <c r="C5" s="147"/>
      <c r="D5" s="15">
        <v>306.95</v>
      </c>
      <c r="E5" s="16" t="s">
        <v>33</v>
      </c>
      <c r="F5" s="15">
        <f>D5*2</f>
        <v>613.9</v>
      </c>
      <c r="G5" s="2"/>
      <c r="H5" s="17" t="e">
        <f>ROUND(F5/G5,2)</f>
        <v>#DIV/0!</v>
      </c>
      <c r="I5" s="101">
        <f>'SVS GL'!$D$50</f>
        <v>0</v>
      </c>
      <c r="J5" s="18" t="e">
        <f>ROUND(I5*H5,2)</f>
        <v>#DIV/0!</v>
      </c>
    </row>
    <row r="6" spans="1:10" ht="13.15" customHeight="1" x14ac:dyDescent="0.2">
      <c r="A6" s="126" t="s">
        <v>22</v>
      </c>
      <c r="B6" s="127"/>
      <c r="C6" s="127"/>
      <c r="D6" s="5" t="s">
        <v>0</v>
      </c>
      <c r="E6" s="6" t="s">
        <v>6</v>
      </c>
      <c r="F6" s="7" t="s">
        <v>11</v>
      </c>
      <c r="G6" s="7" t="s">
        <v>2</v>
      </c>
      <c r="H6" s="8" t="s">
        <v>3</v>
      </c>
      <c r="I6" s="9"/>
      <c r="J6" s="10" t="s">
        <v>13</v>
      </c>
    </row>
    <row r="7" spans="1:10" x14ac:dyDescent="0.2">
      <c r="A7" s="128"/>
      <c r="B7" s="129"/>
      <c r="C7" s="129"/>
      <c r="D7" s="131" t="s">
        <v>7</v>
      </c>
      <c r="E7" s="131"/>
      <c r="F7" s="11" t="s">
        <v>12</v>
      </c>
      <c r="G7" s="12" t="s">
        <v>4</v>
      </c>
      <c r="H7" s="13" t="s">
        <v>12</v>
      </c>
      <c r="I7" s="12" t="s">
        <v>5</v>
      </c>
      <c r="J7" s="14" t="s">
        <v>10</v>
      </c>
    </row>
    <row r="8" spans="1:10" ht="13.5" thickBot="1" x14ac:dyDescent="0.25">
      <c r="A8" s="151" t="s">
        <v>19</v>
      </c>
      <c r="B8" s="152"/>
      <c r="C8" s="152"/>
      <c r="D8" s="19">
        <v>80</v>
      </c>
      <c r="E8" s="19" t="s">
        <v>33</v>
      </c>
      <c r="F8" s="19">
        <f>D8*2</f>
        <v>160</v>
      </c>
      <c r="G8" s="1"/>
      <c r="H8" s="20" t="e">
        <f>ROUND(F8/G8,2)</f>
        <v>#DIV/0!</v>
      </c>
      <c r="I8" s="101">
        <f>'SVS GL'!$D$50</f>
        <v>0</v>
      </c>
      <c r="J8" s="21" t="e">
        <f>ROUND(I8*H8,2)</f>
        <v>#DIV/0!</v>
      </c>
    </row>
    <row r="9" spans="1:10" ht="13.15" customHeight="1" x14ac:dyDescent="0.2">
      <c r="A9" s="126" t="s">
        <v>23</v>
      </c>
      <c r="B9" s="127"/>
      <c r="C9" s="127"/>
      <c r="D9" s="5" t="s">
        <v>0</v>
      </c>
      <c r="E9" s="6" t="s">
        <v>6</v>
      </c>
      <c r="F9" s="7" t="s">
        <v>11</v>
      </c>
      <c r="G9" s="7" t="s">
        <v>2</v>
      </c>
      <c r="H9" s="8" t="s">
        <v>3</v>
      </c>
      <c r="I9" s="9"/>
      <c r="J9" s="10" t="s">
        <v>13</v>
      </c>
    </row>
    <row r="10" spans="1:10" x14ac:dyDescent="0.2">
      <c r="A10" s="128"/>
      <c r="B10" s="129"/>
      <c r="C10" s="129"/>
      <c r="D10" s="131" t="s">
        <v>7</v>
      </c>
      <c r="E10" s="131"/>
      <c r="F10" s="11" t="s">
        <v>12</v>
      </c>
      <c r="G10" s="12" t="s">
        <v>4</v>
      </c>
      <c r="H10" s="13" t="s">
        <v>12</v>
      </c>
      <c r="I10" s="12" t="s">
        <v>5</v>
      </c>
      <c r="J10" s="14" t="s">
        <v>10</v>
      </c>
    </row>
    <row r="11" spans="1:10" x14ac:dyDescent="0.2">
      <c r="A11" s="151" t="s">
        <v>37</v>
      </c>
      <c r="B11" s="152"/>
      <c r="C11" s="152"/>
      <c r="D11" s="60">
        <v>259</v>
      </c>
      <c r="E11" s="60" t="s">
        <v>33</v>
      </c>
      <c r="F11" s="19">
        <f>D11*2</f>
        <v>518</v>
      </c>
      <c r="G11" s="1"/>
      <c r="H11" s="20" t="e">
        <f>ROUND(F11/G11,2)</f>
        <v>#DIV/0!</v>
      </c>
      <c r="I11" s="103">
        <f>'SVS GL'!$D$50</f>
        <v>0</v>
      </c>
      <c r="J11" s="21" t="e">
        <f>ROUND(I11*H11,2)</f>
        <v>#DIV/0!</v>
      </c>
    </row>
    <row r="12" spans="1:10" x14ac:dyDescent="0.2">
      <c r="A12" s="151" t="s">
        <v>35</v>
      </c>
      <c r="B12" s="152"/>
      <c r="C12" s="152"/>
      <c r="D12" s="60">
        <v>42.23</v>
      </c>
      <c r="E12" s="60" t="s">
        <v>33</v>
      </c>
      <c r="F12" s="19">
        <f>D12*2</f>
        <v>84.46</v>
      </c>
      <c r="G12" s="1"/>
      <c r="H12" s="20" t="e">
        <f>ROUND(F12/G12,2)</f>
        <v>#DIV/0!</v>
      </c>
      <c r="I12" s="103">
        <f>'SVS GL'!$D$50</f>
        <v>0</v>
      </c>
      <c r="J12" s="21" t="e">
        <f>ROUND(I12*H12,2)</f>
        <v>#DIV/0!</v>
      </c>
    </row>
    <row r="13" spans="1:10" ht="13.5" thickBot="1" x14ac:dyDescent="0.25">
      <c r="A13" s="154" t="s">
        <v>34</v>
      </c>
      <c r="B13" s="155"/>
      <c r="C13" s="155"/>
      <c r="D13" s="55">
        <f>304.73</f>
        <v>304.73</v>
      </c>
      <c r="E13" s="55" t="s">
        <v>33</v>
      </c>
      <c r="F13" s="56">
        <f>D13*2</f>
        <v>609.46</v>
      </c>
      <c r="G13" s="57"/>
      <c r="H13" s="58" t="e">
        <f>ROUND(F13/G13,2)</f>
        <v>#DIV/0!</v>
      </c>
      <c r="I13" s="102">
        <f>'SVS GL'!$D$50</f>
        <v>0</v>
      </c>
      <c r="J13" s="59" t="e">
        <f>ROUND(I13*H13,2)</f>
        <v>#DIV/0!</v>
      </c>
    </row>
    <row r="14" spans="1:10" x14ac:dyDescent="0.2">
      <c r="A14" s="126" t="s">
        <v>24</v>
      </c>
      <c r="B14" s="127"/>
      <c r="C14" s="127"/>
      <c r="D14" s="5" t="s">
        <v>0</v>
      </c>
      <c r="E14" s="6" t="s">
        <v>6</v>
      </c>
      <c r="F14" s="7" t="s">
        <v>11</v>
      </c>
      <c r="G14" s="7" t="s">
        <v>2</v>
      </c>
      <c r="H14" s="8" t="s">
        <v>3</v>
      </c>
      <c r="I14" s="9"/>
      <c r="J14" s="10" t="s">
        <v>13</v>
      </c>
    </row>
    <row r="15" spans="1:10" x14ac:dyDescent="0.2">
      <c r="A15" s="128"/>
      <c r="B15" s="129"/>
      <c r="C15" s="129"/>
      <c r="D15" s="131" t="s">
        <v>7</v>
      </c>
      <c r="E15" s="131"/>
      <c r="F15" s="11" t="s">
        <v>12</v>
      </c>
      <c r="G15" s="12" t="s">
        <v>4</v>
      </c>
      <c r="H15" s="13" t="s">
        <v>12</v>
      </c>
      <c r="I15" s="12" t="s">
        <v>5</v>
      </c>
      <c r="J15" s="14" t="s">
        <v>10</v>
      </c>
    </row>
    <row r="16" spans="1:10" ht="13.5" thickBot="1" x14ac:dyDescent="0.25">
      <c r="A16" s="146" t="s">
        <v>19</v>
      </c>
      <c r="B16" s="147"/>
      <c r="C16" s="147"/>
      <c r="D16" s="15">
        <v>75</v>
      </c>
      <c r="E16" s="16" t="s">
        <v>33</v>
      </c>
      <c r="F16" s="15">
        <f>D16*2</f>
        <v>150</v>
      </c>
      <c r="G16" s="2"/>
      <c r="H16" s="17" t="e">
        <f>ROUND(F16/G16,2)</f>
        <v>#DIV/0!</v>
      </c>
      <c r="I16" s="101">
        <f>'SVS GL'!$D$50</f>
        <v>0</v>
      </c>
      <c r="J16" s="18" t="e">
        <f>ROUND(I16*H16,2)</f>
        <v>#DIV/0!</v>
      </c>
    </row>
    <row r="17" spans="1:10" x14ac:dyDescent="0.2">
      <c r="A17" s="126" t="s">
        <v>25</v>
      </c>
      <c r="B17" s="127"/>
      <c r="C17" s="127"/>
      <c r="D17" s="5" t="s">
        <v>0</v>
      </c>
      <c r="E17" s="6" t="s">
        <v>6</v>
      </c>
      <c r="F17" s="7" t="s">
        <v>11</v>
      </c>
      <c r="G17" s="7" t="s">
        <v>2</v>
      </c>
      <c r="H17" s="8" t="s">
        <v>3</v>
      </c>
      <c r="I17" s="9"/>
      <c r="J17" s="10" t="s">
        <v>13</v>
      </c>
    </row>
    <row r="18" spans="1:10" x14ac:dyDescent="0.2">
      <c r="A18" s="128"/>
      <c r="B18" s="129"/>
      <c r="C18" s="129"/>
      <c r="D18" s="130" t="s">
        <v>7</v>
      </c>
      <c r="E18" s="131"/>
      <c r="F18" s="11" t="s">
        <v>12</v>
      </c>
      <c r="G18" s="12" t="s">
        <v>4</v>
      </c>
      <c r="H18" s="13" t="s">
        <v>12</v>
      </c>
      <c r="I18" s="12" t="s">
        <v>5</v>
      </c>
      <c r="J18" s="14" t="s">
        <v>10</v>
      </c>
    </row>
    <row r="19" spans="1:10" ht="13.5" thickBot="1" x14ac:dyDescent="0.25">
      <c r="A19" s="146" t="s">
        <v>19</v>
      </c>
      <c r="B19" s="147"/>
      <c r="C19" s="147"/>
      <c r="D19" s="15">
        <v>71</v>
      </c>
      <c r="E19" s="22" t="s">
        <v>33</v>
      </c>
      <c r="F19" s="15">
        <f>D19*2</f>
        <v>142</v>
      </c>
      <c r="G19" s="2"/>
      <c r="H19" s="17" t="e">
        <f>ROUND(F19/G19,2)</f>
        <v>#DIV/0!</v>
      </c>
      <c r="I19" s="101">
        <f>'SVS GL'!$D$50</f>
        <v>0</v>
      </c>
      <c r="J19" s="18" t="e">
        <f>ROUND(I19*H19,2)</f>
        <v>#DIV/0!</v>
      </c>
    </row>
    <row r="20" spans="1:10" x14ac:dyDescent="0.2">
      <c r="A20" s="149" t="s">
        <v>26</v>
      </c>
      <c r="B20" s="150"/>
      <c r="C20" s="150"/>
      <c r="D20" s="23" t="s">
        <v>0</v>
      </c>
      <c r="E20" s="24" t="s">
        <v>6</v>
      </c>
      <c r="F20" s="25" t="s">
        <v>11</v>
      </c>
      <c r="G20" s="25" t="s">
        <v>2</v>
      </c>
      <c r="H20" s="26" t="s">
        <v>3</v>
      </c>
      <c r="I20" s="27"/>
      <c r="J20" s="28" t="s">
        <v>13</v>
      </c>
    </row>
    <row r="21" spans="1:10" x14ac:dyDescent="0.2">
      <c r="A21" s="128"/>
      <c r="B21" s="129"/>
      <c r="C21" s="129"/>
      <c r="D21" s="131" t="s">
        <v>7</v>
      </c>
      <c r="E21" s="131"/>
      <c r="F21" s="11" t="s">
        <v>12</v>
      </c>
      <c r="G21" s="12" t="s">
        <v>4</v>
      </c>
      <c r="H21" s="13" t="s">
        <v>12</v>
      </c>
      <c r="I21" s="12" t="s">
        <v>5</v>
      </c>
      <c r="J21" s="14" t="s">
        <v>10</v>
      </c>
    </row>
    <row r="22" spans="1:10" ht="13.5" thickBot="1" x14ac:dyDescent="0.25">
      <c r="A22" s="151" t="s">
        <v>19</v>
      </c>
      <c r="B22" s="152"/>
      <c r="C22" s="152"/>
      <c r="D22" s="19">
        <v>15</v>
      </c>
      <c r="E22" s="19" t="s">
        <v>33</v>
      </c>
      <c r="F22" s="19">
        <f>D22*2</f>
        <v>30</v>
      </c>
      <c r="G22" s="1"/>
      <c r="H22" s="20" t="e">
        <f>ROUND(F22/G22,2)</f>
        <v>#DIV/0!</v>
      </c>
      <c r="I22" s="101">
        <f>'SVS GL'!$D$50</f>
        <v>0</v>
      </c>
      <c r="J22" s="21" t="e">
        <f>ROUND(I22*H22,2)</f>
        <v>#DIV/0!</v>
      </c>
    </row>
    <row r="23" spans="1:10" ht="13.15" customHeight="1" x14ac:dyDescent="0.2">
      <c r="A23" s="126" t="s">
        <v>27</v>
      </c>
      <c r="B23" s="127"/>
      <c r="C23" s="127"/>
      <c r="D23" s="5" t="s">
        <v>0</v>
      </c>
      <c r="E23" s="6" t="s">
        <v>6</v>
      </c>
      <c r="F23" s="7" t="s">
        <v>11</v>
      </c>
      <c r="G23" s="7" t="s">
        <v>2</v>
      </c>
      <c r="H23" s="8" t="s">
        <v>3</v>
      </c>
      <c r="I23" s="9"/>
      <c r="J23" s="10" t="s">
        <v>13</v>
      </c>
    </row>
    <row r="24" spans="1:10" x14ac:dyDescent="0.2">
      <c r="A24" s="128"/>
      <c r="B24" s="129"/>
      <c r="C24" s="129"/>
      <c r="D24" s="130" t="s">
        <v>7</v>
      </c>
      <c r="E24" s="131"/>
      <c r="F24" s="11" t="s">
        <v>12</v>
      </c>
      <c r="G24" s="12" t="s">
        <v>4</v>
      </c>
      <c r="H24" s="13" t="s">
        <v>12</v>
      </c>
      <c r="I24" s="12" t="s">
        <v>5</v>
      </c>
      <c r="J24" s="14" t="s">
        <v>10</v>
      </c>
    </row>
    <row r="25" spans="1:10" ht="13.5" thickBot="1" x14ac:dyDescent="0.25">
      <c r="A25" s="146" t="s">
        <v>19</v>
      </c>
      <c r="B25" s="147"/>
      <c r="C25" s="147"/>
      <c r="D25" s="15">
        <v>42</v>
      </c>
      <c r="E25" s="22" t="s">
        <v>33</v>
      </c>
      <c r="F25" s="15">
        <f>D25*2</f>
        <v>84</v>
      </c>
      <c r="G25" s="2"/>
      <c r="H25" s="17" t="e">
        <f>ROUND(F25/G25,2)</f>
        <v>#DIV/0!</v>
      </c>
      <c r="I25" s="101">
        <f>'SVS GL'!$D$50</f>
        <v>0</v>
      </c>
      <c r="J25" s="18" t="e">
        <f>ROUND(I25*H25,2)</f>
        <v>#DIV/0!</v>
      </c>
    </row>
    <row r="26" spans="1:10" x14ac:dyDescent="0.2">
      <c r="A26" s="126" t="s">
        <v>28</v>
      </c>
      <c r="B26" s="127"/>
      <c r="C26" s="127"/>
      <c r="D26" s="5" t="s">
        <v>0</v>
      </c>
      <c r="E26" s="6" t="s">
        <v>6</v>
      </c>
      <c r="F26" s="7" t="s">
        <v>11</v>
      </c>
      <c r="G26" s="7" t="s">
        <v>2</v>
      </c>
      <c r="H26" s="8" t="s">
        <v>3</v>
      </c>
      <c r="I26" s="9"/>
      <c r="J26" s="10" t="s">
        <v>13</v>
      </c>
    </row>
    <row r="27" spans="1:10" x14ac:dyDescent="0.2">
      <c r="A27" s="128"/>
      <c r="B27" s="129"/>
      <c r="C27" s="129"/>
      <c r="D27" s="130" t="s">
        <v>7</v>
      </c>
      <c r="E27" s="131"/>
      <c r="F27" s="11" t="s">
        <v>12</v>
      </c>
      <c r="G27" s="12" t="s">
        <v>4</v>
      </c>
      <c r="H27" s="13" t="s">
        <v>12</v>
      </c>
      <c r="I27" s="12" t="s">
        <v>5</v>
      </c>
      <c r="J27" s="14" t="s">
        <v>10</v>
      </c>
    </row>
    <row r="28" spans="1:10" ht="13.5" thickBot="1" x14ac:dyDescent="0.25">
      <c r="A28" s="132" t="s">
        <v>19</v>
      </c>
      <c r="B28" s="133"/>
      <c r="C28" s="133"/>
      <c r="D28" s="19">
        <v>13.6</v>
      </c>
      <c r="E28" s="29" t="s">
        <v>33</v>
      </c>
      <c r="F28" s="19">
        <f>D28*2</f>
        <v>27.2</v>
      </c>
      <c r="G28" s="1"/>
      <c r="H28" s="20" t="e">
        <f>ROUND(F28/G28,2)</f>
        <v>#DIV/0!</v>
      </c>
      <c r="I28" s="101">
        <f>'SVS GL'!$D$50</f>
        <v>0</v>
      </c>
      <c r="J28" s="21" t="e">
        <f>ROUND(I28*H28,2)</f>
        <v>#DIV/0!</v>
      </c>
    </row>
    <row r="29" spans="1:10" x14ac:dyDescent="0.2">
      <c r="A29" s="126" t="s">
        <v>29</v>
      </c>
      <c r="B29" s="127"/>
      <c r="C29" s="127"/>
      <c r="D29" s="5" t="s">
        <v>0</v>
      </c>
      <c r="E29" s="6" t="s">
        <v>6</v>
      </c>
      <c r="F29" s="7" t="s">
        <v>11</v>
      </c>
      <c r="G29" s="7" t="s">
        <v>2</v>
      </c>
      <c r="H29" s="8" t="s">
        <v>3</v>
      </c>
      <c r="I29" s="9"/>
      <c r="J29" s="10" t="s">
        <v>13</v>
      </c>
    </row>
    <row r="30" spans="1:10" x14ac:dyDescent="0.2">
      <c r="A30" s="128"/>
      <c r="B30" s="129"/>
      <c r="C30" s="129"/>
      <c r="D30" s="130" t="s">
        <v>7</v>
      </c>
      <c r="E30" s="131"/>
      <c r="F30" s="11" t="s">
        <v>12</v>
      </c>
      <c r="G30" s="12" t="s">
        <v>4</v>
      </c>
      <c r="H30" s="13" t="s">
        <v>12</v>
      </c>
      <c r="I30" s="12" t="s">
        <v>5</v>
      </c>
      <c r="J30" s="14" t="s">
        <v>10</v>
      </c>
    </row>
    <row r="31" spans="1:10" ht="13.5" thickBot="1" x14ac:dyDescent="0.25">
      <c r="A31" s="151" t="s">
        <v>19</v>
      </c>
      <c r="B31" s="152"/>
      <c r="C31" s="153"/>
      <c r="D31" s="19">
        <v>40.9</v>
      </c>
      <c r="E31" s="29" t="s">
        <v>33</v>
      </c>
      <c r="F31" s="19">
        <f>D31*2</f>
        <v>81.8</v>
      </c>
      <c r="G31" s="1"/>
      <c r="H31" s="20" t="e">
        <f>ROUND(F31/G31,2)</f>
        <v>#DIV/0!</v>
      </c>
      <c r="I31" s="101">
        <f>'SVS GL'!$D$50</f>
        <v>0</v>
      </c>
      <c r="J31" s="21" t="e">
        <f>ROUND(I31*H31,2)</f>
        <v>#DIV/0!</v>
      </c>
    </row>
    <row r="32" spans="1:10" x14ac:dyDescent="0.2">
      <c r="A32" s="126" t="s">
        <v>30</v>
      </c>
      <c r="B32" s="127"/>
      <c r="C32" s="127"/>
      <c r="D32" s="7" t="s">
        <v>0</v>
      </c>
      <c r="E32" s="6" t="s">
        <v>6</v>
      </c>
      <c r="F32" s="7" t="s">
        <v>11</v>
      </c>
      <c r="G32" s="7" t="s">
        <v>2</v>
      </c>
      <c r="H32" s="8" t="s">
        <v>3</v>
      </c>
      <c r="I32" s="9"/>
      <c r="J32" s="10" t="s">
        <v>13</v>
      </c>
    </row>
    <row r="33" spans="1:10" x14ac:dyDescent="0.2">
      <c r="A33" s="128"/>
      <c r="B33" s="129"/>
      <c r="C33" s="129"/>
      <c r="D33" s="130" t="s">
        <v>7</v>
      </c>
      <c r="E33" s="131"/>
      <c r="F33" s="11" t="s">
        <v>12</v>
      </c>
      <c r="G33" s="12" t="s">
        <v>4</v>
      </c>
      <c r="H33" s="13" t="s">
        <v>12</v>
      </c>
      <c r="I33" s="12" t="s">
        <v>5</v>
      </c>
      <c r="J33" s="14" t="s">
        <v>10</v>
      </c>
    </row>
    <row r="34" spans="1:10" ht="13.5" thickBot="1" x14ac:dyDescent="0.25">
      <c r="A34" s="146" t="s">
        <v>19</v>
      </c>
      <c r="B34" s="147"/>
      <c r="C34" s="147"/>
      <c r="D34" s="15">
        <v>47</v>
      </c>
      <c r="E34" s="22" t="s">
        <v>33</v>
      </c>
      <c r="F34" s="15">
        <f>D34*2</f>
        <v>94</v>
      </c>
      <c r="G34" s="2"/>
      <c r="H34" s="17" t="e">
        <f>ROUND(F34/G34,2)</f>
        <v>#DIV/0!</v>
      </c>
      <c r="I34" s="101">
        <f>'SVS GL'!$D$50</f>
        <v>0</v>
      </c>
      <c r="J34" s="18" t="e">
        <f>ROUND(I34*H34,2)</f>
        <v>#DIV/0!</v>
      </c>
    </row>
    <row r="35" spans="1:10" x14ac:dyDescent="0.2">
      <c r="A35" s="126" t="s">
        <v>31</v>
      </c>
      <c r="B35" s="127"/>
      <c r="C35" s="127"/>
      <c r="D35" s="5" t="s">
        <v>0</v>
      </c>
      <c r="E35" s="6" t="s">
        <v>6</v>
      </c>
      <c r="F35" s="7" t="s">
        <v>11</v>
      </c>
      <c r="G35" s="7" t="s">
        <v>2</v>
      </c>
      <c r="H35" s="8" t="s">
        <v>3</v>
      </c>
      <c r="I35" s="9"/>
      <c r="J35" s="10" t="s">
        <v>13</v>
      </c>
    </row>
    <row r="36" spans="1:10" x14ac:dyDescent="0.2">
      <c r="A36" s="128"/>
      <c r="B36" s="129"/>
      <c r="C36" s="129"/>
      <c r="D36" s="130" t="s">
        <v>7</v>
      </c>
      <c r="E36" s="131"/>
      <c r="F36" s="11" t="s">
        <v>12</v>
      </c>
      <c r="G36" s="12" t="s">
        <v>4</v>
      </c>
      <c r="H36" s="13" t="s">
        <v>12</v>
      </c>
      <c r="I36" s="12" t="s">
        <v>5</v>
      </c>
      <c r="J36" s="14" t="s">
        <v>10</v>
      </c>
    </row>
    <row r="37" spans="1:10" ht="13.5" thickBot="1" x14ac:dyDescent="0.25">
      <c r="A37" s="146" t="s">
        <v>19</v>
      </c>
      <c r="B37" s="147"/>
      <c r="C37" s="147"/>
      <c r="D37" s="15">
        <v>54</v>
      </c>
      <c r="E37" s="22" t="s">
        <v>33</v>
      </c>
      <c r="F37" s="15">
        <f>D37*2</f>
        <v>108</v>
      </c>
      <c r="G37" s="2"/>
      <c r="H37" s="17" t="e">
        <f>ROUND(F37/G37,2)</f>
        <v>#DIV/0!</v>
      </c>
      <c r="I37" s="101">
        <f>'SVS GL'!$D$50</f>
        <v>0</v>
      </c>
      <c r="J37" s="18" t="e">
        <f>ROUND(I37*H37,2)</f>
        <v>#DIV/0!</v>
      </c>
    </row>
    <row r="38" spans="1:10" ht="24.75" customHeight="1" thickBot="1" x14ac:dyDescent="0.25">
      <c r="A38" s="30"/>
      <c r="B38" s="31"/>
      <c r="C38" s="31"/>
      <c r="D38" s="32"/>
      <c r="E38" s="33"/>
      <c r="F38" s="167"/>
      <c r="G38" s="168"/>
      <c r="H38" s="34" t="e">
        <f>SUM(H3:H37)</f>
        <v>#DIV/0!</v>
      </c>
      <c r="I38" s="35"/>
      <c r="J38" s="36" t="s">
        <v>14</v>
      </c>
    </row>
    <row r="39" spans="1:10" x14ac:dyDescent="0.2">
      <c r="A39" s="30"/>
      <c r="B39" s="31"/>
      <c r="C39" s="31"/>
      <c r="D39" s="32"/>
      <c r="E39" s="33"/>
      <c r="F39" s="32"/>
      <c r="G39" s="37"/>
      <c r="H39" s="38"/>
      <c r="I39" s="35"/>
      <c r="J39" s="36" t="s">
        <v>12</v>
      </c>
    </row>
    <row r="40" spans="1:10" ht="13.5" thickBot="1" x14ac:dyDescent="0.25">
      <c r="A40" s="39"/>
      <c r="B40" s="40"/>
      <c r="C40" s="40"/>
      <c r="D40" s="41"/>
      <c r="E40" s="42"/>
      <c r="F40" s="41"/>
      <c r="G40" s="43"/>
      <c r="H40" s="44"/>
      <c r="I40" s="45"/>
      <c r="J40" s="18" t="e">
        <f>SUM(J3:J37)</f>
        <v>#DIV/0!</v>
      </c>
    </row>
    <row r="41" spans="1:10" x14ac:dyDescent="0.2">
      <c r="A41" s="46"/>
      <c r="B41" s="47"/>
      <c r="C41" s="47"/>
      <c r="D41" s="48"/>
      <c r="E41" s="49"/>
      <c r="F41" s="47"/>
      <c r="G41" s="47"/>
      <c r="H41" s="50"/>
      <c r="I41" s="169" t="s">
        <v>15</v>
      </c>
      <c r="J41" s="170"/>
    </row>
    <row r="42" spans="1:10" ht="15.75" x14ac:dyDescent="0.25">
      <c r="A42" s="51" t="s">
        <v>8</v>
      </c>
      <c r="B42" s="52"/>
      <c r="C42" s="47"/>
      <c r="D42" s="48"/>
      <c r="E42" s="49"/>
      <c r="F42" s="47"/>
      <c r="G42" s="47"/>
      <c r="H42" s="50"/>
      <c r="I42" s="148" t="s">
        <v>18</v>
      </c>
      <c r="J42" s="148"/>
    </row>
    <row r="43" spans="1:10" ht="13.5" thickBot="1" x14ac:dyDescent="0.25">
      <c r="A43" s="46"/>
      <c r="B43" s="47"/>
      <c r="C43" s="47"/>
      <c r="D43" s="48"/>
      <c r="E43" s="49"/>
      <c r="F43" s="47"/>
      <c r="G43" s="47"/>
      <c r="H43" s="50"/>
      <c r="I43" s="53"/>
      <c r="J43" s="54" t="e">
        <f>J40*4</f>
        <v>#DIV/0!</v>
      </c>
    </row>
    <row r="44" spans="1:10" x14ac:dyDescent="0.2">
      <c r="A44" s="134" t="s">
        <v>32</v>
      </c>
      <c r="B44" s="135"/>
      <c r="C44" s="135"/>
      <c r="D44" s="135"/>
      <c r="E44" s="135"/>
      <c r="F44" s="140"/>
      <c r="G44" s="141"/>
      <c r="H44" s="50"/>
      <c r="I44" s="172" t="s">
        <v>9</v>
      </c>
      <c r="J44" s="172"/>
    </row>
    <row r="45" spans="1:10" ht="13.5" thickBot="1" x14ac:dyDescent="0.25">
      <c r="A45" s="136"/>
      <c r="B45" s="137"/>
      <c r="C45" s="137"/>
      <c r="D45" s="137"/>
      <c r="E45" s="137"/>
      <c r="F45" s="142"/>
      <c r="G45" s="143"/>
      <c r="H45" s="50"/>
      <c r="I45" s="53"/>
      <c r="J45" s="54" t="e">
        <f>ROUND(J43*19%,2)</f>
        <v>#DIV/0!</v>
      </c>
    </row>
    <row r="46" spans="1:10" x14ac:dyDescent="0.2">
      <c r="A46" s="136"/>
      <c r="B46" s="137"/>
      <c r="C46" s="137"/>
      <c r="D46" s="137"/>
      <c r="E46" s="137"/>
      <c r="F46" s="142"/>
      <c r="G46" s="143"/>
      <c r="H46" s="50"/>
      <c r="I46" s="166" t="s">
        <v>16</v>
      </c>
      <c r="J46" s="166"/>
    </row>
    <row r="47" spans="1:10" ht="13.5" thickBot="1" x14ac:dyDescent="0.25">
      <c r="A47" s="138"/>
      <c r="B47" s="139"/>
      <c r="C47" s="139"/>
      <c r="D47" s="139"/>
      <c r="E47" s="139"/>
      <c r="F47" s="144"/>
      <c r="G47" s="145"/>
      <c r="H47" s="50"/>
      <c r="I47" s="148" t="s">
        <v>18</v>
      </c>
      <c r="J47" s="148"/>
    </row>
    <row r="48" spans="1:10" ht="16.5" thickBot="1" x14ac:dyDescent="0.3">
      <c r="A48" s="46" t="s">
        <v>0</v>
      </c>
      <c r="B48" s="51" t="s">
        <v>0</v>
      </c>
      <c r="C48" s="47"/>
      <c r="D48" s="48"/>
      <c r="E48" s="49"/>
      <c r="F48" s="47"/>
      <c r="G48" s="47"/>
      <c r="H48" s="50"/>
      <c r="I48" s="53"/>
      <c r="J48" s="54" t="e">
        <f>J45+J43</f>
        <v>#DIV/0!</v>
      </c>
    </row>
    <row r="49" spans="1:7" ht="15.75" customHeight="1" x14ac:dyDescent="0.2">
      <c r="A49" s="171" t="s">
        <v>36</v>
      </c>
      <c r="B49" s="171"/>
      <c r="C49" s="171"/>
      <c r="D49" s="171"/>
      <c r="E49" s="171"/>
      <c r="F49" s="171"/>
      <c r="G49" s="171"/>
    </row>
    <row r="50" spans="1:7" ht="20.25" customHeight="1" x14ac:dyDescent="0.2">
      <c r="A50" s="171"/>
      <c r="B50" s="171"/>
      <c r="C50" s="171"/>
      <c r="D50" s="171"/>
      <c r="E50" s="171"/>
      <c r="F50" s="171"/>
      <c r="G50" s="171"/>
    </row>
    <row r="51" spans="1:7" x14ac:dyDescent="0.2">
      <c r="A51" s="171"/>
      <c r="B51" s="171"/>
      <c r="C51" s="171"/>
      <c r="D51" s="171"/>
      <c r="E51" s="171"/>
      <c r="F51" s="171"/>
      <c r="G51" s="171"/>
    </row>
    <row r="53" spans="1:7" x14ac:dyDescent="0.2">
      <c r="E53" s="156"/>
      <c r="F53" s="156"/>
    </row>
  </sheetData>
  <mergeCells count="48">
    <mergeCell ref="E53:F53"/>
    <mergeCell ref="A1:C1"/>
    <mergeCell ref="A2:C2"/>
    <mergeCell ref="D2:J2"/>
    <mergeCell ref="A3:C4"/>
    <mergeCell ref="D4:E4"/>
    <mergeCell ref="I46:J46"/>
    <mergeCell ref="I47:J47"/>
    <mergeCell ref="F38:G38"/>
    <mergeCell ref="I41:J41"/>
    <mergeCell ref="A11:C11"/>
    <mergeCell ref="A12:C12"/>
    <mergeCell ref="A49:G51"/>
    <mergeCell ref="I44:J44"/>
    <mergeCell ref="A5:C5"/>
    <mergeCell ref="A6:C7"/>
    <mergeCell ref="A8:C8"/>
    <mergeCell ref="D7:E7"/>
    <mergeCell ref="A9:C10"/>
    <mergeCell ref="D10:E10"/>
    <mergeCell ref="A13:C13"/>
    <mergeCell ref="A14:C15"/>
    <mergeCell ref="D15:E15"/>
    <mergeCell ref="A16:C16"/>
    <mergeCell ref="I42:J42"/>
    <mergeCell ref="A17:C18"/>
    <mergeCell ref="D18:E18"/>
    <mergeCell ref="A19:C19"/>
    <mergeCell ref="A20:C21"/>
    <mergeCell ref="D21:E21"/>
    <mergeCell ref="A22:C22"/>
    <mergeCell ref="A29:C30"/>
    <mergeCell ref="D30:E30"/>
    <mergeCell ref="A31:C31"/>
    <mergeCell ref="A23:C24"/>
    <mergeCell ref="D24:E24"/>
    <mergeCell ref="A25:C25"/>
    <mergeCell ref="A26:C27"/>
    <mergeCell ref="D27:E27"/>
    <mergeCell ref="A28:C28"/>
    <mergeCell ref="A44:E47"/>
    <mergeCell ref="F44:G47"/>
    <mergeCell ref="A32:C33"/>
    <mergeCell ref="D33:E33"/>
    <mergeCell ref="A34:C34"/>
    <mergeCell ref="A35:C36"/>
    <mergeCell ref="D36:E36"/>
    <mergeCell ref="A37:C37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SVS GL</vt:lpstr>
      <vt:lpstr>Glasreinigung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Kannewurf</dc:creator>
  <cp:lastModifiedBy>Pfeiffenbring</cp:lastModifiedBy>
  <cp:lastPrinted>2013-12-12T20:18:13Z</cp:lastPrinted>
  <dcterms:created xsi:type="dcterms:W3CDTF">2016-06-24T08:55:22Z</dcterms:created>
  <dcterms:modified xsi:type="dcterms:W3CDTF">2025-11-12T15:07:15Z</dcterms:modified>
</cp:coreProperties>
</file>