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4\41_IGM_Sonstige\03_Verfahren\EF\144365_BAuA_SDL\VOEK 610-25\3_Abstimm. Unterl. mit VOEK 2\02 Übergabe Vergabe\"/>
    </mc:Choice>
  </mc:AlternateContent>
  <xr:revisionPtr revIDLastSave="0" documentId="13_ncr:1_{70679EC7-F123-487D-B375-1445EB9D59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lage_B-02_Preisblatt" sheetId="1" r:id="rId1"/>
  </sheets>
  <definedNames>
    <definedName name="_xlnm.Print_Area" localSheetId="0">'Anlage_B-02_Preisblatt'!$A$1:$M$63</definedName>
    <definedName name="_xlnm.Print_Titles" localSheetId="0">'Anlage_B-02_Preisblatt'!$1:$6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5" i="1" l="1"/>
  <c r="L52" i="1" l="1"/>
  <c r="L43" i="1"/>
  <c r="M51" i="1"/>
  <c r="M50" i="1"/>
  <c r="M52" i="1" s="1"/>
  <c r="M53" i="1" s="1"/>
  <c r="H22" i="1" l="1"/>
  <c r="I28" i="1"/>
  <c r="J28" i="1"/>
  <c r="I22" i="1"/>
  <c r="J22" i="1" s="1"/>
  <c r="I26" i="1"/>
  <c r="J26" i="1" s="1"/>
  <c r="I27" i="1"/>
  <c r="J27" i="1" s="1"/>
  <c r="M33" i="1" l="1"/>
  <c r="I23" i="1"/>
  <c r="I24" i="1"/>
  <c r="I25" i="1"/>
  <c r="J25" i="1" l="1"/>
  <c r="J24" i="1"/>
  <c r="J23" i="1"/>
  <c r="L25" i="1"/>
  <c r="M25" i="1"/>
  <c r="L44" i="1" l="1"/>
  <c r="M22" i="1"/>
  <c r="L22" i="1"/>
  <c r="L28" i="1"/>
  <c r="M28" i="1"/>
  <c r="L26" i="1"/>
  <c r="M26" i="1"/>
  <c r="M27" i="1"/>
  <c r="L27" i="1"/>
  <c r="M24" i="1"/>
  <c r="L24" i="1"/>
  <c r="M23" i="1"/>
  <c r="L23" i="1"/>
  <c r="L42" i="1" l="1"/>
  <c r="L45" i="1" s="1"/>
  <c r="L53" i="1" s="1"/>
  <c r="L10" i="1" l="1"/>
  <c r="L11" i="1" l="1"/>
  <c r="G17" i="1"/>
  <c r="H17" i="1" s="1"/>
  <c r="I17" i="1" s="1"/>
  <c r="I21" i="1"/>
  <c r="M34" i="1"/>
  <c r="M35" i="1" s="1"/>
  <c r="G23" i="1"/>
  <c r="L21" i="1"/>
  <c r="G21" i="1"/>
  <c r="L29" i="1" l="1"/>
  <c r="J21" i="1"/>
  <c r="M21" i="1" s="1"/>
  <c r="M29" i="1" s="1"/>
  <c r="M11" i="1"/>
  <c r="L17" i="1" l="1"/>
  <c r="G18" i="1" l="1"/>
  <c r="H18" i="1" s="1"/>
  <c r="I18" i="1" s="1"/>
  <c r="J17" i="1"/>
  <c r="M17" i="1" s="1"/>
  <c r="J18" i="1" l="1"/>
  <c r="M18" i="1" s="1"/>
  <c r="L18" i="1"/>
  <c r="L19" i="1" s="1"/>
  <c r="M19" i="1" l="1"/>
  <c r="M36" i="1"/>
  <c r="L36" i="1" l="1"/>
  <c r="L55" i="1" s="1"/>
</calcChain>
</file>

<file path=xl/sharedStrings.xml><?xml version="1.0" encoding="utf-8"?>
<sst xmlns="http://schemas.openxmlformats.org/spreadsheetml/2006/main" count="114" uniqueCount="89">
  <si>
    <t>Uhrzeit
Std./Tag
mit Formel</t>
  </si>
  <si>
    <t>lfd. Nr.</t>
  </si>
  <si>
    <t>Vom Bieter sind alle Felder dieser Farbe zwingend auszufüllen</t>
  </si>
  <si>
    <t>Leistung</t>
  </si>
  <si>
    <t>Leistungsposition</t>
  </si>
  <si>
    <t>Nettopreis in EUR
jährlich</t>
  </si>
  <si>
    <t>Nettopreis in EUR
monatlich</t>
  </si>
  <si>
    <t>2.2</t>
  </si>
  <si>
    <r>
      <rPr>
        <b/>
        <sz val="10"/>
        <color theme="1"/>
        <rFont val="Arial"/>
        <family val="2"/>
      </rPr>
      <t>Stundenver-rechnungssatz</t>
    </r>
    <r>
      <rPr>
        <sz val="10"/>
        <color theme="1"/>
        <rFont val="Arial"/>
        <family val="2"/>
      </rPr>
      <t xml:space="preserve"> (netto) in EUR</t>
    </r>
  </si>
  <si>
    <r>
      <t>unterstellte Stunden pro Jahr*</t>
    </r>
    <r>
      <rPr>
        <b/>
        <vertAlign val="superscript"/>
        <sz val="10"/>
        <color theme="1"/>
        <rFont val="Arial"/>
        <family val="2"/>
      </rPr>
      <t>1</t>
    </r>
  </si>
  <si>
    <r>
      <rPr>
        <b/>
        <sz val="10"/>
        <color theme="1"/>
        <rFont val="Arial"/>
        <family val="2"/>
      </rPr>
      <t xml:space="preserve">Stundenver-rechnungssatz 
</t>
    </r>
    <r>
      <rPr>
        <b/>
        <u/>
        <sz val="10"/>
        <color theme="1"/>
        <rFont val="Arial"/>
        <family val="2"/>
      </rPr>
      <t>ohne</t>
    </r>
    <r>
      <rPr>
        <b/>
        <sz val="10"/>
        <color theme="1"/>
        <rFont val="Arial"/>
        <family val="2"/>
      </rPr>
      <t xml:space="preserve"> Zuschläge</t>
    </r>
    <r>
      <rPr>
        <sz val="10"/>
        <color theme="1"/>
        <rFont val="Arial"/>
        <family val="2"/>
      </rPr>
      <t xml:space="preserve"> 
(netto) in EUR</t>
    </r>
  </si>
  <si>
    <t xml:space="preserve">Besetzung </t>
  </si>
  <si>
    <t>Beginn
Uhrzeit</t>
  </si>
  <si>
    <t>Ende
Uhrzeit</t>
  </si>
  <si>
    <r>
      <t>geplante Stunden
mtl.*</t>
    </r>
    <r>
      <rPr>
        <b/>
        <vertAlign val="superscript"/>
        <sz val="10"/>
        <color theme="1"/>
        <rFont val="Arial"/>
        <family val="2"/>
      </rPr>
      <t>1</t>
    </r>
  </si>
  <si>
    <r>
      <t>geplante Stunden
p.a.*</t>
    </r>
    <r>
      <rPr>
        <b/>
        <vertAlign val="superscript"/>
        <sz val="10"/>
        <color theme="1"/>
        <rFont val="Arial"/>
        <family val="2"/>
      </rPr>
      <t>1</t>
    </r>
  </si>
  <si>
    <t>a</t>
  </si>
  <si>
    <t>b</t>
  </si>
  <si>
    <t>c</t>
  </si>
  <si>
    <t>d</t>
  </si>
  <si>
    <t>e</t>
  </si>
  <si>
    <t>f</t>
  </si>
  <si>
    <t xml:space="preserve">Std/Tag </t>
  </si>
  <si>
    <t>g</t>
  </si>
  <si>
    <t>h = b * d * g</t>
  </si>
  <si>
    <t>i = h / 12</t>
  </si>
  <si>
    <t>j</t>
  </si>
  <si>
    <t>k = h * j</t>
  </si>
  <si>
    <t>l = i * j</t>
  </si>
  <si>
    <t>d = c / 12</t>
  </si>
  <si>
    <t>e = c * d</t>
  </si>
  <si>
    <t>Zeiten für Stundenverrechnungs- sätze
Zuschläge</t>
  </si>
  <si>
    <t>Nettopreis in EUR</t>
  </si>
  <si>
    <r>
      <rPr>
        <b/>
        <sz val="10"/>
        <color theme="1"/>
        <rFont val="Arial"/>
        <family val="2"/>
      </rPr>
      <t xml:space="preserve">unterstellte Kosten 
pro Jahr 
</t>
    </r>
    <r>
      <rPr>
        <sz val="10"/>
        <color theme="1"/>
        <rFont val="Arial"/>
        <family val="2"/>
      </rPr>
      <t>(netto) in EUR</t>
    </r>
  </si>
  <si>
    <t xml:space="preserve">Anlage_B-02 Preisblatt - Sicherheitsdienstleistungen </t>
  </si>
  <si>
    <r>
      <rPr>
        <i/>
        <sz val="10"/>
        <color theme="1"/>
        <rFont val="Arial"/>
        <family val="2"/>
      </rPr>
      <t>*</t>
    </r>
    <r>
      <rPr>
        <i/>
        <vertAlign val="superscript"/>
        <sz val="10"/>
        <color theme="1"/>
        <rFont val="Arial"/>
        <family val="2"/>
      </rPr>
      <t>3</t>
    </r>
    <r>
      <rPr>
        <i/>
        <vertAlign val="superscript"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Auf die Beauftragung und Vergütung der abgefragten Bedarfspositionen besteht kein Anspruch. Bei den angegebenen Mengen handelt es sich lediglich um Schätzwerte zu Wertungszwecken.</t>
    </r>
  </si>
  <si>
    <r>
      <t>Tage 
pro Jahr*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</t>
    </r>
  </si>
  <si>
    <r>
      <t>*</t>
    </r>
    <r>
      <rPr>
        <i/>
        <vertAlign val="superscript"/>
        <sz val="10"/>
        <color theme="1"/>
        <rFont val="Arial"/>
        <family val="2"/>
      </rPr>
      <t>1</t>
    </r>
    <r>
      <rPr>
        <i/>
        <vertAlign val="superscript"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Die dargestellte Anzahl an Stunden dient ausschließlich der Wertung; die Abrechnung erfolgt nach den tatsächlich abgenommenen Leistungen auf Nachweis.</t>
    </r>
  </si>
  <si>
    <r>
      <t>*</t>
    </r>
    <r>
      <rPr>
        <i/>
        <vertAlign val="superscript"/>
        <sz val="10"/>
        <color theme="1"/>
        <rFont val="Arial"/>
        <family val="2"/>
      </rPr>
      <t xml:space="preserve">2 </t>
    </r>
    <r>
      <rPr>
        <i/>
        <sz val="8"/>
        <color theme="1"/>
        <rFont val="Arial"/>
        <family val="2"/>
      </rPr>
      <t>Die dargestellte Anzahl an Tagen dient ausschließlich der Wertung; die Abrechnung erfolgt nach den tatsächlich abgenommenen Leistungen auf Nachweis.</t>
    </r>
  </si>
  <si>
    <t>1.1</t>
  </si>
  <si>
    <t>1. EINMALLEISTUNGEN</t>
  </si>
  <si>
    <t>Zwischensumme 2.2 in EUR netto</t>
  </si>
  <si>
    <r>
      <t>3. BEDARFSLEISTUNGEN</t>
    </r>
    <r>
      <rPr>
        <b/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</si>
  <si>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 xml:space="preserve">Pauschalpreis
 </t>
    </r>
    <r>
      <rPr>
        <sz val="10"/>
        <color theme="1"/>
        <rFont val="Arial"/>
        <family val="2"/>
      </rPr>
      <t>(netto) in EUR</t>
    </r>
  </si>
  <si>
    <t>d=c</t>
  </si>
  <si>
    <t xml:space="preserve"> GRUNDLEISTUNGEN pauschal</t>
  </si>
  <si>
    <r>
      <t xml:space="preserve"> GRUNDLEISTUNGEN nach SVS</t>
    </r>
    <r>
      <rPr>
        <b/>
        <i/>
        <vertAlign val="superscript"/>
        <sz val="12"/>
        <color theme="1"/>
        <rFont val="Arial"/>
        <family val="2"/>
      </rPr>
      <t>*4</t>
    </r>
  </si>
  <si>
    <r>
      <t xml:space="preserve">Kick-Off Besprechung vor Leistungsbeginn 
</t>
    </r>
    <r>
      <rPr>
        <b/>
        <sz val="10"/>
        <color theme="1"/>
        <rFont val="Arial"/>
        <family val="2"/>
      </rPr>
      <t xml:space="preserve">gem. Pkt. 3.2 der  Anlage C-02 (LB) </t>
    </r>
  </si>
  <si>
    <t>Summe Einmal-, Grund- und Bedarfsleistungen in EUR netto, rein zu Wertungszwecken</t>
  </si>
  <si>
    <r>
      <t>*</t>
    </r>
    <r>
      <rPr>
        <i/>
        <vertAlign val="superscript"/>
        <sz val="10"/>
        <color theme="1"/>
        <rFont val="Arial"/>
        <family val="2"/>
      </rPr>
      <t>4</t>
    </r>
    <r>
      <rPr>
        <i/>
        <vertAlign val="superscript"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Für die Vergleichbarkeit der SVS Kalkulation sind die SVS des Voll-sozialversicherungspflichtigen Personals aus der Anlage B-04 Grundlagen Angebotskalkulation anzugeben.</t>
    </r>
  </si>
  <si>
    <t>3.1</t>
  </si>
  <si>
    <r>
      <t xml:space="preserve">Pauschale für das </t>
    </r>
    <r>
      <rPr>
        <b/>
        <i/>
        <sz val="12"/>
        <color theme="1"/>
        <rFont val="Arial"/>
        <family val="2"/>
      </rPr>
      <t>Elektronische Wachbuch</t>
    </r>
    <r>
      <rPr>
        <sz val="10"/>
        <color theme="1"/>
        <rFont val="Arial"/>
        <family val="2"/>
      </rPr>
      <t>gem. Pkt. 5.1 der Anlage C-02 (LB)</t>
    </r>
  </si>
  <si>
    <t>Sonntag
inkl. Nachtzuschlag</t>
  </si>
  <si>
    <t>Feiertag
inkl. Nachtzuschlag</t>
  </si>
  <si>
    <t>3.2</t>
  </si>
  <si>
    <t xml:space="preserve">WE 144365
Bundesanstalt für Arbeitsschutz und Arbeitsmedizin (BAuA) Dresden 
Fabricestraße 8 in 01099 Dresden
</t>
  </si>
  <si>
    <r>
      <t xml:space="preserve">Vergabe-Nr.: </t>
    </r>
    <r>
      <rPr>
        <b/>
        <sz val="12"/>
        <color theme="1"/>
        <rFont val="Arial"/>
        <family val="2"/>
      </rPr>
      <t xml:space="preserve">VOEK </t>
    </r>
    <r>
      <rPr>
        <b/>
        <sz val="14"/>
        <color theme="1"/>
        <rFont val="Arial"/>
        <family val="2"/>
      </rPr>
      <t>610-25</t>
    </r>
  </si>
  <si>
    <t xml:space="preserve">Montag bis Freitag/
inkl. Nachtzuschlag </t>
  </si>
  <si>
    <t>Montag bis Freitag/
Tagdienst ohne Nachtzuschlag</t>
  </si>
  <si>
    <t>2.1</t>
  </si>
  <si>
    <t>Zwischensumme 2.1 in EUR netto</t>
  </si>
  <si>
    <t>Brückentag
Tagdienst ohne Nachtzuschlag</t>
  </si>
  <si>
    <t>Feiertag
Tagdienst ohne Nachtzuschlag</t>
  </si>
  <si>
    <t>2.3</t>
  </si>
  <si>
    <t>2.4</t>
  </si>
  <si>
    <r>
      <t xml:space="preserve">Pauschale für das </t>
    </r>
    <r>
      <rPr>
        <b/>
        <i/>
        <sz val="12"/>
        <color theme="1"/>
        <rFont val="Arial"/>
        <family val="2"/>
      </rPr>
      <t xml:space="preserve">Wächterkontrollsystem </t>
    </r>
    <r>
      <rPr>
        <sz val="10"/>
        <color theme="1"/>
        <rFont val="Arial"/>
        <family val="2"/>
      </rPr>
      <t>gem. Pkt. 5.2 der Anlage C-02 (LB)</t>
    </r>
  </si>
  <si>
    <t>Summe Grundleistungen 2.1 - 2.4 in EUR netto</t>
  </si>
  <si>
    <r>
      <t>Bedarfsleistungen gem. Pkt. 4.3 der Anlage C-02 (LB) bzw.  gem. Pkt. 4 der Anlage C-01b_Ergänzende Vertragsbedingungen</t>
    </r>
    <r>
      <rPr>
        <b/>
        <i/>
        <sz val="11"/>
        <rFont val="Arial"/>
        <family val="2"/>
      </rPr>
      <t>*</t>
    </r>
    <r>
      <rPr>
        <b/>
        <i/>
        <vertAlign val="superscript"/>
        <sz val="11"/>
        <rFont val="Arial"/>
        <family val="2"/>
      </rPr>
      <t>3</t>
    </r>
  </si>
  <si>
    <t>Zwischensumme 2.3 - 2.4 in EUR netto</t>
  </si>
  <si>
    <t>Summe Einmalleistungen 1.1 in EUR netto</t>
  </si>
  <si>
    <t>Sonntag
Tagdienst ohne Nachtzuschlag</t>
  </si>
  <si>
    <t>Montag bis Freitag
Tagdienst ohne Nachtzuschlag</t>
  </si>
  <si>
    <t>Montag bis Samstag
inkl. Nachtzuschlag</t>
  </si>
  <si>
    <t>Silvesternacht</t>
  </si>
  <si>
    <t>3.3</t>
  </si>
  <si>
    <t>3.4</t>
  </si>
  <si>
    <r>
      <t xml:space="preserve">Pauschale für die </t>
    </r>
    <r>
      <rPr>
        <b/>
        <i/>
        <sz val="12"/>
        <rFont val="Arial"/>
        <family val="2"/>
      </rPr>
      <t>Vorhaltung des Interventionsdienstes</t>
    </r>
    <r>
      <rPr>
        <b/>
        <sz val="11"/>
        <rFont val="Arial"/>
        <family val="2"/>
      </rPr>
      <t xml:space="preserve"> </t>
    </r>
    <r>
      <rPr>
        <sz val="10"/>
        <rFont val="Arial"/>
        <family val="2"/>
      </rPr>
      <t>gem. Pkt. 4.3.3.3 der Anlage C-02 (LB)</t>
    </r>
  </si>
  <si>
    <t>3.5</t>
  </si>
  <si>
    <t>Interventionsdienst gem. Pkt. 4.3.3.3 der Anlage C-02 (LB)</t>
  </si>
  <si>
    <t>Zwischensumme 3.1- 3.3 in EUR netto</t>
  </si>
  <si>
    <t>Zwischensumme 3.4 - 3.5  in EUR netto</t>
  </si>
  <si>
    <r>
      <t xml:space="preserve">Pauschale für die </t>
    </r>
    <r>
      <rPr>
        <b/>
        <i/>
        <sz val="12"/>
        <rFont val="Arial"/>
        <family val="2"/>
      </rPr>
      <t xml:space="preserve">Notruf-Service-Leitstelle </t>
    </r>
    <r>
      <rPr>
        <sz val="10"/>
        <rFont val="Arial"/>
        <family val="2"/>
      </rPr>
      <t>( NSL) gem. Pkt. 4.3.3.1 der Anlage C-02 (LB)</t>
    </r>
  </si>
  <si>
    <t xml:space="preserve">Leistung </t>
  </si>
  <si>
    <t>Objektleitung gem. Pkt. 4.3.1 der Anlage C-02 (LB)</t>
  </si>
  <si>
    <r>
      <t xml:space="preserve">Mobiler Sicherheitsdienst (Schließ- und Kontrolldienst) </t>
    </r>
    <r>
      <rPr>
        <b/>
        <i/>
        <sz val="10"/>
        <color theme="1"/>
        <rFont val="Arial"/>
        <family val="2"/>
      </rPr>
      <t xml:space="preserve">gem. Pkt. 4.2. der Anlage C-02 (LB) </t>
    </r>
  </si>
  <si>
    <r>
      <rPr>
        <b/>
        <sz val="10"/>
        <rFont val="Arial"/>
        <family val="2"/>
      </rPr>
      <t>Kontrolldienst gem. Pkt 4.2.3 der Anlage C-02 (LB)</t>
    </r>
    <r>
      <rPr>
        <sz val="10"/>
        <rFont val="Arial"/>
        <family val="2"/>
      </rPr>
      <t xml:space="preserve">
• in Einfachbesetzung, 
• ein Kontrollgang dauert i.d.R. ca. 45 Minuten
• </t>
    </r>
    <r>
      <rPr>
        <b/>
        <sz val="10"/>
        <rFont val="Arial"/>
        <family val="2"/>
      </rPr>
      <t>Montag bis Freitag</t>
    </r>
    <r>
      <rPr>
        <sz val="10"/>
        <rFont val="Arial"/>
        <family val="2"/>
      </rPr>
      <t xml:space="preserve">
  o tagsüber: 1 Kontrollgang
• </t>
    </r>
    <r>
      <rPr>
        <b/>
        <sz val="10"/>
        <rFont val="Arial"/>
        <family val="2"/>
      </rPr>
      <t>Montag bis Sonntag, inkl. gesetzlicher Feiertage</t>
    </r>
    <r>
      <rPr>
        <sz val="10"/>
        <rFont val="Arial"/>
        <family val="2"/>
      </rPr>
      <t xml:space="preserve">
  o nachts: 2 Kontrollgänge 
•</t>
    </r>
    <r>
      <rPr>
        <b/>
        <sz val="10"/>
        <rFont val="Arial"/>
        <family val="2"/>
      </rPr>
      <t xml:space="preserve"> Sonntage, Feiertage und Brückentage
</t>
    </r>
    <r>
      <rPr>
        <sz val="10"/>
        <rFont val="Arial"/>
        <family val="2"/>
      </rPr>
      <t xml:space="preserve">  o tagsüber: 2 zusätzliche Kontrollgänge 
</t>
    </r>
    <r>
      <rPr>
        <b/>
        <sz val="10"/>
        <rFont val="Arial"/>
        <family val="2"/>
      </rPr>
      <t xml:space="preserve">• Silvesternacht am 31.12. bis 01.01. eines jeden Jahres 
</t>
    </r>
    <r>
      <rPr>
        <sz val="10"/>
        <rFont val="Arial"/>
        <family val="2"/>
      </rPr>
      <t xml:space="preserve">  o nachts: mehrere unregelmäßige Kontrollgänge </t>
    </r>
  </si>
  <si>
    <r>
      <rPr>
        <b/>
        <sz val="10"/>
        <rFont val="Arial"/>
        <family val="2"/>
      </rPr>
      <t>Schließdienst gem. Pkt 4.2.2 der Anlage C-02 (LB)</t>
    </r>
    <r>
      <rPr>
        <sz val="10"/>
        <rFont val="Arial"/>
        <family val="2"/>
      </rPr>
      <t xml:space="preserve">
• in Einfachbesetzung 
• Montag bis Freitag (ausgenommen gesetzl. Feiertage, 24.12. und 31.12. jeden Jahres)
• morgens in der Zeit von 05:30 - 06:00 Uhr
• abends in der Zeit von 20:30 - 21:00 Uhr</t>
    </r>
  </si>
  <si>
    <t>Summe Bedarfsleistungen 3.1 - 3.5 in EUR netto, rein zu Wertungszwecken</t>
  </si>
  <si>
    <t>Mobiler Sicherheitsdienst (Schließ- und Kontrolldienst) gem. Pkt. 4.3.2  der Anlage C-02 (LB)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</si>
</sst>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#,##0.00_ ;\-#,##0.00\ "/>
    <numFmt numFmtId="166" formatCode="#,##0.00\ &quot;m²&quot;"/>
    <numFmt numFmtId="167" formatCode="_-* #,##0.00\ &quot;DM&quot;_-;\-* #,##0.00\ &quot;DM&quot;_-;_-* &quot;-&quot;??\ &quot;DM&quot;_-;_-@_-"/>
    <numFmt numFmtId="168" formatCode="_-* #,##0.00\ [$€-1]_-;\-* #,##0.00\ [$€-1]_-;_-* &quot;-&quot;??\ [$€-1]_-"/>
    <numFmt numFmtId="169" formatCode="_-* #,##0.00\ [$€]_-;\-* #,##0.00\ [$€]_-;_-* &quot;-&quot;??\ [$€]_-;_-@_-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1"/>
    </font>
    <font>
      <u/>
      <sz val="8.8000000000000007"/>
      <color theme="10"/>
      <name val="Calibri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b/>
      <i/>
      <sz val="10"/>
      <color rgb="FFFF0000"/>
      <name val="Arial"/>
      <family val="2"/>
    </font>
    <font>
      <i/>
      <sz val="12"/>
      <color rgb="FFFF0000"/>
      <name val="Calibri"/>
      <family val="2"/>
      <charset val="1"/>
    </font>
    <font>
      <b/>
      <sz val="10"/>
      <color rgb="FFFF0000"/>
      <name val="Arial"/>
      <family val="2"/>
      <charset val="1"/>
    </font>
    <font>
      <i/>
      <sz val="12"/>
      <color rgb="FFFF0000"/>
      <name val="Arial"/>
      <family val="2"/>
    </font>
    <font>
      <i/>
      <sz val="8"/>
      <color rgb="FFFF0000"/>
      <name val="Arial"/>
      <family val="2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.5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2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sz val="10"/>
      <color rgb="FF00B050"/>
      <name val="Arial"/>
      <family val="2"/>
    </font>
    <font>
      <b/>
      <i/>
      <vertAlign val="superscript"/>
      <sz val="12"/>
      <color theme="1"/>
      <name val="Arial"/>
      <family val="2"/>
    </font>
    <font>
      <b/>
      <i/>
      <sz val="11"/>
      <name val="Arial"/>
      <family val="2"/>
    </font>
    <font>
      <b/>
      <i/>
      <vertAlign val="superscript"/>
      <sz val="11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BFD9"/>
        <bgColor indexed="64"/>
      </patternFill>
    </fill>
    <fill>
      <patternFill patternType="solid">
        <fgColor rgb="FFAFBEB5"/>
        <bgColor indexed="64"/>
      </patternFill>
    </fill>
    <fill>
      <patternFill patternType="solid">
        <fgColor rgb="FFE4E9E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/>
      <right style="medium">
        <color indexed="64"/>
      </right>
      <top style="thin">
        <color auto="1"/>
      </top>
      <bottom/>
      <diagonal/>
    </border>
  </borders>
  <cellStyleXfs count="26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8" fillId="0" borderId="0"/>
    <xf numFmtId="0" fontId="4" fillId="0" borderId="0"/>
    <xf numFmtId="16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82">
    <xf numFmtId="0" fontId="0" fillId="0" borderId="0" xfId="0"/>
    <xf numFmtId="165" fontId="15" fillId="0" borderId="0" xfId="1" applyNumberFormat="1" applyFont="1" applyFill="1" applyBorder="1" applyAlignment="1" applyProtection="1">
      <alignment horizontal="center" vertical="center" wrapText="1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165" fontId="6" fillId="4" borderId="2" xfId="1" applyNumberFormat="1" applyFont="1" applyFill="1" applyBorder="1" applyAlignment="1" applyProtection="1">
      <alignment horizontal="center" vertical="center" wrapText="1"/>
    </xf>
    <xf numFmtId="165" fontId="30" fillId="4" borderId="2" xfId="1" applyNumberFormat="1" applyFont="1" applyFill="1" applyBorder="1" applyAlignment="1" applyProtection="1">
      <alignment horizontal="center" vertical="center" wrapText="1"/>
    </xf>
    <xf numFmtId="165" fontId="24" fillId="2" borderId="11" xfId="1" applyNumberFormat="1" applyFont="1" applyFill="1" applyBorder="1" applyAlignment="1" applyProtection="1">
      <alignment horizontal="center" vertical="center" wrapText="1"/>
    </xf>
    <xf numFmtId="165" fontId="24" fillId="2" borderId="4" xfId="1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6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166" fontId="7" fillId="2" borderId="0" xfId="0" applyNumberFormat="1" applyFont="1" applyFill="1" applyAlignment="1" applyProtection="1">
      <alignment vertical="center"/>
    </xf>
    <xf numFmtId="0" fontId="6" fillId="2" borderId="0" xfId="0" applyFont="1" applyFill="1" applyProtection="1"/>
    <xf numFmtId="0" fontId="7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horizontal="right"/>
    </xf>
    <xf numFmtId="0" fontId="23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horizontal="left"/>
    </xf>
    <xf numFmtId="0" fontId="23" fillId="2" borderId="0" xfId="0" applyFont="1" applyFill="1" applyProtection="1"/>
    <xf numFmtId="0" fontId="23" fillId="2" borderId="0" xfId="0" applyFont="1" applyFill="1" applyAlignment="1" applyProtection="1">
      <alignment horizontal="center"/>
    </xf>
    <xf numFmtId="0" fontId="12" fillId="2" borderId="0" xfId="0" applyFont="1" applyFill="1" applyProtection="1"/>
    <xf numFmtId="0" fontId="7" fillId="4" borderId="2" xfId="0" applyFont="1" applyFill="1" applyBorder="1" applyAlignment="1" applyProtection="1">
      <alignment vertical="center"/>
    </xf>
    <xf numFmtId="4" fontId="6" fillId="4" borderId="2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wrapText="1"/>
    </xf>
    <xf numFmtId="0" fontId="16" fillId="2" borderId="0" xfId="0" applyFont="1" applyFill="1" applyAlignment="1" applyProtection="1">
      <alignment vertical="top"/>
    </xf>
    <xf numFmtId="0" fontId="16" fillId="0" borderId="0" xfId="0" applyFont="1" applyAlignment="1" applyProtection="1">
      <alignment vertical="top"/>
    </xf>
    <xf numFmtId="0" fontId="30" fillId="4" borderId="2" xfId="0" applyFont="1" applyFill="1" applyBorder="1" applyAlignment="1" applyProtection="1">
      <alignment horizontal="center" vertical="center"/>
    </xf>
    <xf numFmtId="4" fontId="30" fillId="4" borderId="2" xfId="0" applyNumberFormat="1" applyFont="1" applyFill="1" applyBorder="1" applyAlignment="1" applyProtection="1">
      <alignment horizontal="center" vertical="center" wrapText="1"/>
    </xf>
    <xf numFmtId="6" fontId="21" fillId="2" borderId="0" xfId="0" applyNumberFormat="1" applyFont="1" applyFill="1" applyAlignment="1" applyProtection="1">
      <alignment horizontal="center" vertical="top"/>
    </xf>
    <xf numFmtId="8" fontId="21" fillId="2" borderId="0" xfId="0" applyNumberFormat="1" applyFont="1" applyFill="1" applyAlignment="1" applyProtection="1">
      <alignment horizontal="center" vertical="top"/>
    </xf>
    <xf numFmtId="0" fontId="21" fillId="2" borderId="0" xfId="0" applyFont="1" applyFill="1" applyAlignment="1" applyProtection="1">
      <alignment horizontal="center" vertical="top"/>
    </xf>
    <xf numFmtId="0" fontId="21" fillId="0" borderId="0" xfId="0" applyFont="1" applyAlignment="1" applyProtection="1">
      <alignment horizontal="center" vertical="top"/>
    </xf>
    <xf numFmtId="49" fontId="10" fillId="0" borderId="2" xfId="0" applyNumberFormat="1" applyFont="1" applyBorder="1" applyAlignment="1" applyProtection="1">
      <alignment horizontal="center" vertical="center"/>
    </xf>
    <xf numFmtId="0" fontId="21" fillId="2" borderId="0" xfId="0" applyFont="1" applyFill="1" applyAlignment="1" applyProtection="1">
      <alignment horizontal="center"/>
    </xf>
    <xf numFmtId="49" fontId="10" fillId="0" borderId="0" xfId="0" applyNumberFormat="1" applyFont="1" applyAlignment="1" applyProtection="1">
      <alignment horizontal="center" vertical="center"/>
    </xf>
    <xf numFmtId="0" fontId="10" fillId="5" borderId="3" xfId="0" applyFont="1" applyFill="1" applyBorder="1" applyAlignment="1" applyProtection="1">
      <alignment vertical="center" wrapText="1"/>
    </xf>
    <xf numFmtId="0" fontId="10" fillId="5" borderId="4" xfId="0" applyFont="1" applyFill="1" applyBorder="1" applyAlignment="1" applyProtection="1">
      <alignment vertical="center" wrapText="1"/>
    </xf>
    <xf numFmtId="0" fontId="7" fillId="4" borderId="19" xfId="0" applyFont="1" applyFill="1" applyBorder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vertical="center" wrapText="1"/>
    </xf>
    <xf numFmtId="4" fontId="6" fillId="4" borderId="19" xfId="0" applyNumberFormat="1" applyFont="1" applyFill="1" applyBorder="1" applyAlignment="1" applyProtection="1">
      <alignment horizontal="center" vertical="center" wrapText="1"/>
    </xf>
    <xf numFmtId="4" fontId="7" fillId="4" borderId="19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Protection="1"/>
    <xf numFmtId="0" fontId="17" fillId="2" borderId="0" xfId="0" applyFont="1" applyFill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30" fillId="4" borderId="2" xfId="0" applyFont="1" applyFill="1" applyBorder="1" applyAlignment="1" applyProtection="1">
      <alignment horizontal="center" vertical="center" wrapText="1"/>
    </xf>
    <xf numFmtId="0" fontId="18" fillId="2" borderId="0" xfId="0" applyFont="1" applyFill="1" applyProtection="1"/>
    <xf numFmtId="0" fontId="18" fillId="0" borderId="0" xfId="0" applyFont="1" applyProtection="1"/>
    <xf numFmtId="0" fontId="19" fillId="2" borderId="0" xfId="0" applyFont="1" applyFill="1" applyProtection="1"/>
    <xf numFmtId="0" fontId="19" fillId="2" borderId="0" xfId="0" applyFont="1" applyFill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6" fillId="2" borderId="2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/>
    </xf>
    <xf numFmtId="20" fontId="5" fillId="2" borderId="2" xfId="0" applyNumberFormat="1" applyFont="1" applyFill="1" applyBorder="1" applyAlignment="1" applyProtection="1">
      <alignment vertical="center"/>
    </xf>
    <xf numFmtId="164" fontId="6" fillId="0" borderId="2" xfId="0" applyNumberFormat="1" applyFont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horizontal="center" vertical="center"/>
    </xf>
    <xf numFmtId="4" fontId="6" fillId="0" borderId="2" xfId="0" applyNumberFormat="1" applyFont="1" applyBorder="1" applyAlignment="1" applyProtection="1">
      <alignment horizontal="center" vertical="center"/>
    </xf>
    <xf numFmtId="4" fontId="6" fillId="2" borderId="2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49" fontId="10" fillId="0" borderId="2" xfId="0" applyNumberFormat="1" applyFont="1" applyBorder="1" applyAlignment="1" applyProtection="1">
      <alignment vertical="center"/>
    </xf>
    <xf numFmtId="4" fontId="11" fillId="2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10" fillId="5" borderId="16" xfId="0" applyFont="1" applyFill="1" applyBorder="1" applyAlignment="1" applyProtection="1">
      <alignment vertical="center" wrapText="1"/>
    </xf>
    <xf numFmtId="0" fontId="10" fillId="5" borderId="17" xfId="0" applyFont="1" applyFill="1" applyBorder="1" applyAlignment="1" applyProtection="1">
      <alignment vertical="center" wrapText="1"/>
    </xf>
    <xf numFmtId="0" fontId="16" fillId="2" borderId="0" xfId="0" applyFont="1" applyFill="1" applyProtection="1"/>
    <xf numFmtId="0" fontId="15" fillId="2" borderId="0" xfId="0" applyFont="1" applyFill="1" applyProtection="1"/>
    <xf numFmtId="0" fontId="15" fillId="2" borderId="0" xfId="0" applyFont="1" applyFill="1" applyAlignment="1" applyProtection="1">
      <alignment vertical="center"/>
    </xf>
    <xf numFmtId="0" fontId="15" fillId="0" borderId="0" xfId="0" applyFont="1" applyAlignment="1" applyProtection="1">
      <alignment vertical="center"/>
    </xf>
    <xf numFmtId="4" fontId="11" fillId="2" borderId="18" xfId="0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vertical="top" wrapText="1"/>
    </xf>
    <xf numFmtId="0" fontId="6" fillId="2" borderId="0" xfId="0" applyFont="1" applyFill="1" applyAlignment="1" applyProtection="1">
      <alignment vertical="center" wrapText="1"/>
    </xf>
    <xf numFmtId="0" fontId="13" fillId="0" borderId="0" xfId="0" applyFont="1" applyAlignment="1" applyProtection="1">
      <alignment horizontal="center" vertical="top" wrapText="1"/>
    </xf>
    <xf numFmtId="0" fontId="13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right" vertical="center"/>
    </xf>
    <xf numFmtId="0" fontId="12" fillId="0" borderId="0" xfId="0" applyFont="1" applyProtection="1"/>
    <xf numFmtId="4" fontId="23" fillId="2" borderId="0" xfId="0" applyNumberFormat="1" applyFont="1" applyFill="1" applyAlignment="1" applyProtection="1">
      <alignment horizontal="center"/>
    </xf>
    <xf numFmtId="0" fontId="7" fillId="4" borderId="2" xfId="0" applyFont="1" applyFill="1" applyBorder="1" applyAlignment="1" applyProtection="1">
      <alignment vertical="center" wrapText="1"/>
    </xf>
    <xf numFmtId="0" fontId="30" fillId="2" borderId="0" xfId="0" applyFont="1" applyFill="1" applyAlignment="1" applyProtection="1">
      <alignment horizontal="center"/>
    </xf>
    <xf numFmtId="0" fontId="29" fillId="2" borderId="0" xfId="0" applyFont="1" applyFill="1" applyProtection="1"/>
    <xf numFmtId="0" fontId="20" fillId="2" borderId="0" xfId="0" applyFont="1" applyFill="1" applyProtection="1"/>
    <xf numFmtId="49" fontId="10" fillId="2" borderId="2" xfId="0" applyNumberFormat="1" applyFont="1" applyFill="1" applyBorder="1" applyAlignment="1" applyProtection="1">
      <alignment horizontal="center" vertical="center" wrapText="1"/>
    </xf>
    <xf numFmtId="4" fontId="6" fillId="2" borderId="2" xfId="0" applyNumberFormat="1" applyFont="1" applyFill="1" applyBorder="1" applyAlignment="1" applyProtection="1">
      <alignment horizontal="center" vertical="center" wrapText="1"/>
    </xf>
    <xf numFmtId="49" fontId="10" fillId="2" borderId="18" xfId="0" applyNumberFormat="1" applyFont="1" applyFill="1" applyBorder="1" applyAlignment="1" applyProtection="1">
      <alignment horizontal="center" vertical="center" wrapText="1"/>
    </xf>
    <xf numFmtId="4" fontId="6" fillId="2" borderId="18" xfId="0" applyNumberFormat="1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vertical="center"/>
    </xf>
    <xf numFmtId="4" fontId="1" fillId="2" borderId="2" xfId="0" applyNumberFormat="1" applyFont="1" applyFill="1" applyBorder="1" applyAlignment="1" applyProtection="1">
      <alignment horizontal="center" vertical="center"/>
    </xf>
    <xf numFmtId="4" fontId="40" fillId="2" borderId="18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right"/>
    </xf>
    <xf numFmtId="0" fontId="7" fillId="2" borderId="0" xfId="0" applyFont="1" applyFill="1" applyAlignment="1" applyProtection="1">
      <alignment horizontal="left" vertical="center" wrapText="1"/>
    </xf>
    <xf numFmtId="0" fontId="24" fillId="0" borderId="0" xfId="3" applyFont="1" applyAlignment="1" applyProtection="1">
      <alignment horizontal="right" vertical="center"/>
    </xf>
    <xf numFmtId="0" fontId="30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center"/>
    </xf>
    <xf numFmtId="4" fontId="12" fillId="2" borderId="0" xfId="0" applyNumberFormat="1" applyFont="1" applyFill="1" applyAlignment="1" applyProtection="1">
      <alignment horizontal="center"/>
    </xf>
    <xf numFmtId="44" fontId="12" fillId="2" borderId="0" xfId="1" applyFont="1" applyFill="1" applyAlignment="1" applyProtection="1">
      <alignment horizontal="center"/>
    </xf>
    <xf numFmtId="14" fontId="12" fillId="2" borderId="0" xfId="0" applyNumberFormat="1" applyFont="1" applyFill="1" applyAlignment="1" applyProtection="1">
      <alignment horizontal="center"/>
    </xf>
    <xf numFmtId="44" fontId="12" fillId="2" borderId="0" xfId="0" applyNumberFormat="1" applyFont="1" applyFill="1" applyAlignment="1" applyProtection="1">
      <alignment horizontal="center"/>
    </xf>
    <xf numFmtId="2" fontId="12" fillId="2" borderId="0" xfId="0" applyNumberFormat="1" applyFont="1" applyFill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right" vertical="center"/>
    </xf>
    <xf numFmtId="0" fontId="7" fillId="0" borderId="3" xfId="3" applyFont="1" applyBorder="1" applyAlignment="1" applyProtection="1">
      <alignment horizontal="right" vertical="center"/>
    </xf>
    <xf numFmtId="0" fontId="7" fillId="0" borderId="4" xfId="3" applyFont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26" fillId="4" borderId="15" xfId="0" applyFont="1" applyFill="1" applyBorder="1" applyAlignment="1" applyProtection="1">
      <alignment horizontal="left" vertical="center"/>
    </xf>
    <xf numFmtId="0" fontId="26" fillId="4" borderId="16" xfId="0" applyFont="1" applyFill="1" applyBorder="1" applyAlignment="1" applyProtection="1">
      <alignment horizontal="left" vertical="center"/>
    </xf>
    <xf numFmtId="0" fontId="26" fillId="4" borderId="4" xfId="0" applyFont="1" applyFill="1" applyBorder="1" applyAlignment="1" applyProtection="1">
      <alignment horizontal="left" vertical="center"/>
    </xf>
    <xf numFmtId="0" fontId="35" fillId="5" borderId="1" xfId="0" applyFont="1" applyFill="1" applyBorder="1" applyAlignment="1" applyProtection="1">
      <alignment horizontal="left" vertical="center" wrapText="1"/>
    </xf>
    <xf numFmtId="0" fontId="35" fillId="5" borderId="3" xfId="0" applyFont="1" applyFill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/>
    </xf>
    <xf numFmtId="4" fontId="5" fillId="2" borderId="18" xfId="0" applyNumberFormat="1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6" xfId="0" applyFont="1" applyFill="1" applyBorder="1" applyAlignment="1" applyProtection="1">
      <alignment horizontal="left" vertical="center" wrapText="1"/>
    </xf>
    <xf numFmtId="0" fontId="7" fillId="4" borderId="17" xfId="0" applyFont="1" applyFill="1" applyBorder="1" applyAlignment="1" applyProtection="1">
      <alignment horizontal="left" vertical="center" wrapText="1"/>
    </xf>
    <xf numFmtId="0" fontId="24" fillId="0" borderId="0" xfId="3" applyFont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left" vertical="center" wrapText="1"/>
    </xf>
    <xf numFmtId="0" fontId="10" fillId="5" borderId="3" xfId="0" applyFont="1" applyFill="1" applyBorder="1" applyAlignment="1" applyProtection="1">
      <alignment horizontal="left" vertical="center" wrapText="1"/>
    </xf>
    <xf numFmtId="0" fontId="10" fillId="5" borderId="4" xfId="0" applyFont="1" applyFill="1" applyBorder="1" applyAlignment="1" applyProtection="1">
      <alignment horizontal="left" vertical="center" wrapText="1"/>
    </xf>
    <xf numFmtId="49" fontId="10" fillId="0" borderId="18" xfId="0" applyNumberFormat="1" applyFont="1" applyBorder="1" applyAlignment="1" applyProtection="1">
      <alignment horizontal="center" vertical="center"/>
    </xf>
    <xf numFmtId="49" fontId="10" fillId="0" borderId="5" xfId="0" applyNumberFormat="1" applyFont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left" vertical="center" wrapText="1"/>
    </xf>
    <xf numFmtId="0" fontId="30" fillId="4" borderId="2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35" fillId="5" borderId="4" xfId="0" applyFont="1" applyFill="1" applyBorder="1" applyAlignment="1" applyProtection="1">
      <alignment horizontal="left" vertical="center" wrapText="1"/>
    </xf>
    <xf numFmtId="20" fontId="36" fillId="2" borderId="22" xfId="0" applyNumberFormat="1" applyFont="1" applyFill="1" applyBorder="1" applyAlignment="1" applyProtection="1">
      <alignment horizontal="center" vertical="center"/>
    </xf>
    <xf numFmtId="20" fontId="36" fillId="2" borderId="23" xfId="0" applyNumberFormat="1" applyFont="1" applyFill="1" applyBorder="1" applyAlignment="1" applyProtection="1">
      <alignment horizontal="center" vertical="center"/>
    </xf>
    <xf numFmtId="20" fontId="36" fillId="2" borderId="24" xfId="0" applyNumberFormat="1" applyFont="1" applyFill="1" applyBorder="1" applyAlignment="1" applyProtection="1">
      <alignment horizontal="center" vertical="center"/>
    </xf>
    <xf numFmtId="20" fontId="36" fillId="2" borderId="25" xfId="0" applyNumberFormat="1" applyFont="1" applyFill="1" applyBorder="1" applyAlignment="1" applyProtection="1">
      <alignment horizontal="center" vertical="center"/>
    </xf>
    <xf numFmtId="0" fontId="30" fillId="4" borderId="1" xfId="0" applyFont="1" applyFill="1" applyBorder="1" applyAlignment="1" applyProtection="1">
      <alignment horizontal="center" vertical="center" wrapText="1"/>
    </xf>
    <xf numFmtId="0" fontId="30" fillId="4" borderId="3" xfId="0" applyFont="1" applyFill="1" applyBorder="1" applyAlignment="1" applyProtection="1">
      <alignment horizontal="center" vertical="center" wrapText="1"/>
    </xf>
    <xf numFmtId="0" fontId="30" fillId="4" borderId="4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right" vertical="center"/>
    </xf>
    <xf numFmtId="0" fontId="26" fillId="0" borderId="0" xfId="21" applyFont="1" applyAlignment="1" applyProtection="1">
      <alignment horizontal="left" vertical="center" wrapText="1"/>
    </xf>
    <xf numFmtId="0" fontId="25" fillId="3" borderId="12" xfId="0" applyFont="1" applyFill="1" applyBorder="1" applyAlignment="1" applyProtection="1">
      <alignment horizontal="center" vertical="center"/>
    </xf>
    <xf numFmtId="0" fontId="25" fillId="3" borderId="13" xfId="0" applyFont="1" applyFill="1" applyBorder="1" applyAlignment="1" applyProtection="1">
      <alignment horizontal="center" vertical="center"/>
    </xf>
    <xf numFmtId="0" fontId="25" fillId="3" borderId="14" xfId="0" applyFont="1" applyFill="1" applyBorder="1" applyAlignment="1" applyProtection="1">
      <alignment horizontal="center" vertical="center"/>
    </xf>
    <xf numFmtId="4" fontId="7" fillId="4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4" fontId="30" fillId="4" borderId="1" xfId="0" applyNumberFormat="1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5" borderId="21" xfId="0" applyFont="1" applyFill="1" applyBorder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top" wrapText="1"/>
    </xf>
    <xf numFmtId="0" fontId="24" fillId="2" borderId="0" xfId="0" applyFont="1" applyFill="1" applyAlignment="1" applyProtection="1">
      <alignment horizontal="left" vertical="top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0" fillId="0" borderId="20" xfId="0" applyBorder="1" applyAlignment="1" applyProtection="1">
      <alignment vertical="center" wrapText="1"/>
    </xf>
    <xf numFmtId="0" fontId="0" fillId="0" borderId="21" xfId="0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 wrapText="1"/>
    </xf>
    <xf numFmtId="0" fontId="26" fillId="4" borderId="7" xfId="0" applyFont="1" applyFill="1" applyBorder="1" applyAlignment="1" applyProtection="1">
      <alignment horizontal="left" vertical="center"/>
    </xf>
    <xf numFmtId="0" fontId="26" fillId="4" borderId="8" xfId="0" applyFont="1" applyFill="1" applyBorder="1" applyAlignment="1" applyProtection="1">
      <alignment horizontal="left" vertical="center"/>
    </xf>
    <xf numFmtId="0" fontId="26" fillId="4" borderId="9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vertical="center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horizontal="right" vertical="center"/>
    </xf>
    <xf numFmtId="4" fontId="10" fillId="2" borderId="7" xfId="0" applyNumberFormat="1" applyFont="1" applyFill="1" applyBorder="1" applyAlignment="1" applyProtection="1">
      <alignment horizontal="center" vertical="center"/>
    </xf>
    <xf numFmtId="4" fontId="10" fillId="2" borderId="9" xfId="0" applyNumberFormat="1" applyFont="1" applyFill="1" applyBorder="1" applyAlignment="1" applyProtection="1">
      <alignment horizontal="center" vertical="center"/>
    </xf>
    <xf numFmtId="0" fontId="26" fillId="4" borderId="2" xfId="0" applyFont="1" applyFill="1" applyBorder="1" applyAlignment="1" applyProtection="1">
      <alignment horizontal="left" vertical="center"/>
    </xf>
    <xf numFmtId="0" fontId="24" fillId="2" borderId="6" xfId="0" applyFont="1" applyFill="1" applyBorder="1" applyAlignment="1" applyProtection="1">
      <alignment horizontal="center" vertical="center"/>
    </xf>
    <xf numFmtId="0" fontId="24" fillId="2" borderId="26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</cellXfs>
  <cellStyles count="26">
    <cellStyle name="Euro" xfId="5" xr:uid="{00000000-0005-0000-0000-000000000000}"/>
    <cellStyle name="Euro 2" xfId="6" xr:uid="{00000000-0005-0000-0000-000001000000}"/>
    <cellStyle name="Euro 2 2" xfId="23" xr:uid="{00000000-0005-0000-0000-000002000000}"/>
    <cellStyle name="Euro 3" xfId="7" xr:uid="{00000000-0005-0000-0000-000003000000}"/>
    <cellStyle name="Euro 3 2" xfId="24" xr:uid="{00000000-0005-0000-0000-000004000000}"/>
    <cellStyle name="Euro 4" xfId="18" xr:uid="{00000000-0005-0000-0000-000005000000}"/>
    <cellStyle name="Euro_Preis_u Leistungsermittlung_JobaTest" xfId="8" xr:uid="{00000000-0005-0000-0000-000006000000}"/>
    <cellStyle name="Hyperlink 2" xfId="19" xr:uid="{00000000-0005-0000-0000-000007000000}"/>
    <cellStyle name="Prozent 2" xfId="9" xr:uid="{00000000-0005-0000-0000-000008000000}"/>
    <cellStyle name="Prozent 3" xfId="10" xr:uid="{00000000-0005-0000-0000-000009000000}"/>
    <cellStyle name="Prozent 4" xfId="20" xr:uid="{00000000-0005-0000-0000-00000A000000}"/>
    <cellStyle name="Standard" xfId="0" builtinId="0"/>
    <cellStyle name="Standard 2" xfId="2" xr:uid="{00000000-0005-0000-0000-00000C000000}"/>
    <cellStyle name="Standard 2 2" xfId="11" xr:uid="{00000000-0005-0000-0000-00000D000000}"/>
    <cellStyle name="Standard 3" xfId="12" xr:uid="{00000000-0005-0000-0000-00000E000000}"/>
    <cellStyle name="Standard 4" xfId="13" xr:uid="{00000000-0005-0000-0000-00000F000000}"/>
    <cellStyle name="Standard 5" xfId="14" xr:uid="{00000000-0005-0000-0000-000010000000}"/>
    <cellStyle name="Standard 5 3" xfId="21" xr:uid="{00000000-0005-0000-0000-000011000000}"/>
    <cellStyle name="Standard 6" xfId="15" xr:uid="{00000000-0005-0000-0000-000012000000}"/>
    <cellStyle name="Standard 7" xfId="4" xr:uid="{00000000-0005-0000-0000-000013000000}"/>
    <cellStyle name="Standard 8" xfId="3" xr:uid="{00000000-0005-0000-0000-000014000000}"/>
    <cellStyle name="Währung" xfId="1" builtinId="4"/>
    <cellStyle name="Währung 2" xfId="16" xr:uid="{00000000-0005-0000-0000-000016000000}"/>
    <cellStyle name="Währung 2 2" xfId="17" xr:uid="{00000000-0005-0000-0000-000017000000}"/>
    <cellStyle name="Währung 2 2 2" xfId="25" xr:uid="{00000000-0005-0000-0000-000018000000}"/>
    <cellStyle name="Währung 3" xfId="22" xr:uid="{00000000-0005-0000-0000-000019000000}"/>
  </cellStyles>
  <dxfs count="0"/>
  <tableStyles count="0" defaultTableStyle="TableStyleMedium2" defaultPivotStyle="PivotStyleLight16"/>
  <colors>
    <mruColors>
      <color rgb="FFE4E9E6"/>
      <color rgb="FFAFBEB5"/>
      <color rgb="FFD9D9D9"/>
      <color rgb="FF1C4632"/>
      <color rgb="FF82002A"/>
      <color rgb="FF99B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BFD9"/>
    <pageSetUpPr fitToPage="1"/>
  </sheetPr>
  <dimension ref="A1:AI166"/>
  <sheetViews>
    <sheetView showGridLines="0" tabSelected="1" view="pageBreakPreview" zoomScaleNormal="100" zoomScaleSheetLayoutView="100" workbookViewId="0">
      <pane ySplit="6" topLeftCell="A10" activePane="bottomLeft" state="frozen"/>
      <selection pane="bottomLeft" activeCell="K10" sqref="K10"/>
    </sheetView>
  </sheetViews>
  <sheetFormatPr baseColWidth="10" defaultColWidth="9.140625" defaultRowHeight="14.25" x14ac:dyDescent="0.2"/>
  <cols>
    <col min="1" max="1" width="8.140625" style="102" customWidth="1"/>
    <col min="2" max="2" width="11.42578125" style="78" customWidth="1"/>
    <col min="3" max="3" width="29.28515625" style="78" customWidth="1"/>
    <col min="4" max="4" width="6.85546875" style="78" customWidth="1"/>
    <col min="5" max="5" width="7.42578125" style="103" bestFit="1" customWidth="1"/>
    <col min="6" max="6" width="7.42578125" style="103" customWidth="1"/>
    <col min="7" max="7" width="12.85546875" style="103" hidden="1" customWidth="1"/>
    <col min="8" max="8" width="8.140625" style="103" bestFit="1" customWidth="1"/>
    <col min="9" max="10" width="9.7109375" style="103" customWidth="1"/>
    <col min="11" max="11" width="19.28515625" style="103" customWidth="1"/>
    <col min="12" max="12" width="19.42578125" style="104" customWidth="1"/>
    <col min="13" max="13" width="20.85546875" style="104" customWidth="1"/>
    <col min="14" max="14" width="12" style="21" customWidth="1"/>
    <col min="15" max="35" width="9.140625" style="21"/>
    <col min="36" max="16384" width="9.140625" style="78"/>
  </cols>
  <sheetData>
    <row r="1" spans="1:35" s="10" customFormat="1" ht="20.25" x14ac:dyDescent="0.25">
      <c r="A1" s="7" t="s">
        <v>34</v>
      </c>
      <c r="B1" s="8"/>
      <c r="C1" s="8"/>
      <c r="D1" s="8"/>
      <c r="E1" s="9"/>
      <c r="F1" s="9"/>
      <c r="G1" s="9"/>
      <c r="H1" s="8"/>
      <c r="L1" s="149" t="s">
        <v>56</v>
      </c>
      <c r="M1" s="149"/>
    </row>
    <row r="2" spans="1:35" s="14" customFormat="1" ht="15.75" x14ac:dyDescent="0.2">
      <c r="A2" s="11"/>
      <c r="B2" s="12"/>
      <c r="C2" s="12"/>
      <c r="D2" s="12"/>
      <c r="E2" s="13"/>
      <c r="F2" s="12"/>
      <c r="G2" s="12"/>
      <c r="H2" s="12"/>
      <c r="I2" s="12"/>
      <c r="J2" s="12"/>
      <c r="L2" s="15"/>
      <c r="M2" s="16"/>
    </row>
    <row r="3" spans="1:35" s="14" customFormat="1" ht="57" customHeight="1" x14ac:dyDescent="0.2">
      <c r="A3" s="159" t="s">
        <v>55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35" s="14" customFormat="1" ht="15.75" x14ac:dyDescent="0.2">
      <c r="A4" s="11"/>
      <c r="B4" s="12"/>
      <c r="C4" s="12"/>
      <c r="D4" s="12"/>
      <c r="E4" s="13"/>
      <c r="F4" s="12"/>
      <c r="G4" s="12"/>
      <c r="H4" s="12"/>
      <c r="I4" s="12"/>
      <c r="J4" s="12"/>
      <c r="L4" s="15"/>
      <c r="M4" s="16"/>
    </row>
    <row r="5" spans="1:35" s="8" customFormat="1" ht="14.25" customHeight="1" x14ac:dyDescent="0.25">
      <c r="A5" s="150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5" s="19" customFormat="1" ht="15" thickBot="1" x14ac:dyDescent="0.25">
      <c r="A6" s="18"/>
      <c r="E6" s="20"/>
      <c r="F6" s="20"/>
      <c r="K6" s="20"/>
    </row>
    <row r="7" spans="1:35" s="21" customFormat="1" ht="18.75" thickBot="1" x14ac:dyDescent="0.25">
      <c r="A7" s="166" t="s">
        <v>40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8"/>
    </row>
    <row r="8" spans="1:35" s="26" customFormat="1" ht="38.25" customHeight="1" x14ac:dyDescent="0.2">
      <c r="A8" s="22" t="s">
        <v>1</v>
      </c>
      <c r="B8" s="161" t="s">
        <v>3</v>
      </c>
      <c r="C8" s="162"/>
      <c r="D8" s="162"/>
      <c r="E8" s="162"/>
      <c r="F8" s="162"/>
      <c r="G8" s="162"/>
      <c r="H8" s="162"/>
      <c r="I8" s="163"/>
      <c r="J8" s="164"/>
      <c r="K8" s="23" t="s">
        <v>43</v>
      </c>
      <c r="L8" s="153" t="s">
        <v>32</v>
      </c>
      <c r="M8" s="154"/>
      <c r="N8" s="24"/>
      <c r="O8" s="24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s="32" customFormat="1" ht="11.25" customHeight="1" x14ac:dyDescent="0.25">
      <c r="A9" s="27" t="s">
        <v>16</v>
      </c>
      <c r="B9" s="142" t="s">
        <v>17</v>
      </c>
      <c r="C9" s="165"/>
      <c r="D9" s="165"/>
      <c r="E9" s="165"/>
      <c r="F9" s="165"/>
      <c r="G9" s="165"/>
      <c r="H9" s="165"/>
      <c r="I9" s="165"/>
      <c r="J9" s="154"/>
      <c r="K9" s="28" t="s">
        <v>18</v>
      </c>
      <c r="L9" s="155" t="s">
        <v>44</v>
      </c>
      <c r="M9" s="154"/>
      <c r="N9" s="29"/>
      <c r="O9" s="30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</row>
    <row r="10" spans="1:35" s="31" customFormat="1" ht="42" customHeight="1" thickBot="1" x14ac:dyDescent="0.25">
      <c r="A10" s="33" t="s">
        <v>39</v>
      </c>
      <c r="B10" s="169" t="s">
        <v>47</v>
      </c>
      <c r="C10" s="169"/>
      <c r="D10" s="170"/>
      <c r="E10" s="170"/>
      <c r="F10" s="170"/>
      <c r="G10" s="170"/>
      <c r="H10" s="170"/>
      <c r="I10" s="171"/>
      <c r="J10" s="171"/>
      <c r="K10" s="2"/>
      <c r="L10" s="172" t="str">
        <f>IF(K10="","",K10)</f>
        <v/>
      </c>
      <c r="M10" s="154"/>
      <c r="N10" s="34"/>
      <c r="O10" s="34"/>
    </row>
    <row r="11" spans="1:35" s="31" customFormat="1" ht="30" customHeight="1" thickBot="1" x14ac:dyDescent="0.25">
      <c r="A11" s="35"/>
      <c r="B11" s="173" t="s">
        <v>69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4" t="str">
        <f>IFERROR(L10,"")</f>
        <v/>
      </c>
      <c r="M11" s="175" t="str">
        <f>IFERROR(#REF!+#REF!,"")</f>
        <v/>
      </c>
      <c r="N11" s="34"/>
      <c r="O11" s="34"/>
    </row>
    <row r="12" spans="1:35" s="21" customFormat="1" ht="18.75" customHeight="1" x14ac:dyDescent="0.2">
      <c r="A12" s="156" t="s">
        <v>46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8"/>
      <c r="L12" s="36"/>
      <c r="M12" s="37"/>
    </row>
    <row r="13" spans="1:35" s="45" customFormat="1" ht="56.25" customHeight="1" x14ac:dyDescent="0.2">
      <c r="A13" s="38" t="s">
        <v>1</v>
      </c>
      <c r="B13" s="39" t="s">
        <v>11</v>
      </c>
      <c r="C13" s="40" t="s">
        <v>31</v>
      </c>
      <c r="D13" s="39" t="s">
        <v>36</v>
      </c>
      <c r="E13" s="39" t="s">
        <v>12</v>
      </c>
      <c r="F13" s="39" t="s">
        <v>13</v>
      </c>
      <c r="G13" s="39" t="s">
        <v>0</v>
      </c>
      <c r="H13" s="39" t="s">
        <v>22</v>
      </c>
      <c r="I13" s="39" t="s">
        <v>15</v>
      </c>
      <c r="J13" s="39" t="s">
        <v>14</v>
      </c>
      <c r="K13" s="41" t="s">
        <v>8</v>
      </c>
      <c r="L13" s="42" t="s">
        <v>5</v>
      </c>
      <c r="M13" s="42" t="s">
        <v>6</v>
      </c>
      <c r="N13" s="43"/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spans="1:35" s="45" customFormat="1" ht="12.75" x14ac:dyDescent="0.2">
      <c r="A14" s="27" t="s">
        <v>16</v>
      </c>
      <c r="B14" s="46" t="s">
        <v>17</v>
      </c>
      <c r="C14" s="46" t="s">
        <v>18</v>
      </c>
      <c r="D14" s="46" t="s">
        <v>19</v>
      </c>
      <c r="E14" s="46" t="s">
        <v>20</v>
      </c>
      <c r="F14" s="46" t="s">
        <v>21</v>
      </c>
      <c r="G14" s="46"/>
      <c r="H14" s="46" t="s">
        <v>23</v>
      </c>
      <c r="I14" s="46" t="s">
        <v>24</v>
      </c>
      <c r="J14" s="46" t="s">
        <v>25</v>
      </c>
      <c r="K14" s="28" t="s">
        <v>26</v>
      </c>
      <c r="L14" s="28" t="s">
        <v>27</v>
      </c>
      <c r="M14" s="28" t="s">
        <v>28</v>
      </c>
      <c r="N14" s="43"/>
      <c r="O14" s="43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35" s="48" customFormat="1" ht="30" customHeight="1" x14ac:dyDescent="0.25">
      <c r="A15" s="126" t="s">
        <v>84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8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</row>
    <row r="16" spans="1:35" s="51" customFormat="1" ht="75" customHeight="1" x14ac:dyDescent="0.2">
      <c r="A16" s="129" t="s">
        <v>59</v>
      </c>
      <c r="B16" s="131" t="s">
        <v>86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49"/>
      <c r="O16" s="49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 s="62" customFormat="1" ht="36" customHeight="1" x14ac:dyDescent="0.2">
      <c r="A17" s="130"/>
      <c r="B17" s="52">
        <v>1</v>
      </c>
      <c r="C17" s="53" t="s">
        <v>57</v>
      </c>
      <c r="D17" s="54">
        <v>255</v>
      </c>
      <c r="E17" s="55">
        <v>0.22916666666666699</v>
      </c>
      <c r="F17" s="55">
        <v>0.25</v>
      </c>
      <c r="G17" s="56">
        <f>IF(E17&lt;=F17,F17-E17,"24:00"+(F17-E17))</f>
        <v>2.0833333333332999E-2</v>
      </c>
      <c r="H17" s="57">
        <f>G17*24</f>
        <v>0.5</v>
      </c>
      <c r="I17" s="58">
        <f>B17*D17*H17</f>
        <v>127.5</v>
      </c>
      <c r="J17" s="58">
        <f>ROUND(I17/12,2)</f>
        <v>10.63</v>
      </c>
      <c r="K17" s="2"/>
      <c r="L17" s="59" t="str">
        <f>IF(K17="","",$I17*K17)</f>
        <v/>
      </c>
      <c r="M17" s="59" t="str">
        <f>IF(K17="","",$J17*K17)</f>
        <v/>
      </c>
      <c r="N17" s="60"/>
      <c r="O17" s="60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1:35" s="62" customFormat="1" ht="36" customHeight="1" x14ac:dyDescent="0.2">
      <c r="A18" s="130"/>
      <c r="B18" s="52">
        <v>1</v>
      </c>
      <c r="C18" s="53" t="s">
        <v>58</v>
      </c>
      <c r="D18" s="54">
        <v>255</v>
      </c>
      <c r="E18" s="55">
        <v>0.85416666666666696</v>
      </c>
      <c r="F18" s="55">
        <v>0.875</v>
      </c>
      <c r="G18" s="56">
        <f t="shared" ref="G18" si="0">IF(E18&lt;=F18,F18-E18,"24:00"+(F18-E18))</f>
        <v>2.0833333333332999E-2</v>
      </c>
      <c r="H18" s="57">
        <f t="shared" ref="H18" si="1">G18*24</f>
        <v>0.5</v>
      </c>
      <c r="I18" s="58">
        <f>B18*D18*H18</f>
        <v>127.5</v>
      </c>
      <c r="J18" s="58">
        <f t="shared" ref="J18" si="2">ROUND(I18/12,2)</f>
        <v>10.63</v>
      </c>
      <c r="K18" s="2"/>
      <c r="L18" s="59" t="str">
        <f>IF(K18="","",$I18*K18)</f>
        <v/>
      </c>
      <c r="M18" s="59" t="str">
        <f t="shared" ref="M18" si="3">IF(K18="","",$J18*K18)</f>
        <v/>
      </c>
      <c r="N18" s="60"/>
      <c r="O18" s="60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s="45" customFormat="1" ht="30" customHeight="1" x14ac:dyDescent="0.2">
      <c r="A19" s="63"/>
      <c r="B19" s="148" t="s">
        <v>60</v>
      </c>
      <c r="C19" s="148"/>
      <c r="D19" s="148"/>
      <c r="E19" s="148"/>
      <c r="F19" s="148"/>
      <c r="G19" s="148"/>
      <c r="H19" s="148"/>
      <c r="I19" s="148"/>
      <c r="J19" s="148"/>
      <c r="K19" s="148"/>
      <c r="L19" s="64" t="str">
        <f>IF(AND(K17="",K18=""),"",IF(SUM(L17:L18)=0,0,IF(SUM(L17:L18)&gt;0,SUM(L17:L18))))</f>
        <v/>
      </c>
      <c r="M19" s="64" t="str">
        <f>IF(AND(L17="",L18=""),"",IF(SUM(M17:M18)=0,0,IF(SUM(M17:M18)&gt;0,SUM(M17:M18))))</f>
        <v/>
      </c>
      <c r="N19" s="43"/>
      <c r="O19" s="4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 s="51" customFormat="1" ht="197.25" customHeight="1" x14ac:dyDescent="0.2">
      <c r="A20" s="129" t="s">
        <v>7</v>
      </c>
      <c r="B20" s="131" t="s">
        <v>85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49"/>
      <c r="O20" s="49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 s="62" customFormat="1" ht="30" customHeight="1" x14ac:dyDescent="0.2">
      <c r="A21" s="130"/>
      <c r="B21" s="52">
        <v>1</v>
      </c>
      <c r="C21" s="53" t="s">
        <v>71</v>
      </c>
      <c r="D21" s="54">
        <v>254</v>
      </c>
      <c r="E21" s="138"/>
      <c r="F21" s="139"/>
      <c r="G21" s="56">
        <f t="shared" ref="G21" si="4">IF(E21&lt;=F21,F21-E21,"24:00"+(F21-E21))</f>
        <v>0</v>
      </c>
      <c r="H21" s="57">
        <v>0.75</v>
      </c>
      <c r="I21" s="58">
        <f>B21*D21*H21</f>
        <v>190.5</v>
      </c>
      <c r="J21" s="58">
        <f t="shared" ref="J21:J26" si="5">ROUND(I21/12,2)</f>
        <v>15.88</v>
      </c>
      <c r="K21" s="2"/>
      <c r="L21" s="59" t="str">
        <f>IF(K21="","",$I21*K21)</f>
        <v/>
      </c>
      <c r="M21" s="59" t="str">
        <f t="shared" ref="M21" si="6">IF(K21="","",$J21*K21)</f>
        <v/>
      </c>
      <c r="N21" s="60"/>
      <c r="O21" s="60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</row>
    <row r="22" spans="1:35" s="62" customFormat="1" ht="30" customHeight="1" x14ac:dyDescent="0.2">
      <c r="A22" s="130"/>
      <c r="B22" s="52">
        <v>1</v>
      </c>
      <c r="C22" s="53" t="s">
        <v>72</v>
      </c>
      <c r="D22" s="54">
        <v>305</v>
      </c>
      <c r="E22" s="140"/>
      <c r="F22" s="141"/>
      <c r="G22" s="56"/>
      <c r="H22" s="57">
        <f>0.75*2</f>
        <v>1.5</v>
      </c>
      <c r="I22" s="58">
        <f>B22*D22*H22</f>
        <v>457.5</v>
      </c>
      <c r="J22" s="58">
        <f t="shared" ref="J22" si="7">ROUND(I22/12,2)</f>
        <v>38.130000000000003</v>
      </c>
      <c r="K22" s="2"/>
      <c r="L22" s="59" t="str">
        <f>IF(K22="","",$I22*K22)</f>
        <v/>
      </c>
      <c r="M22" s="59" t="str">
        <f t="shared" ref="M22" si="8">IF(K22="","",$J22*K22)</f>
        <v/>
      </c>
      <c r="N22" s="60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</row>
    <row r="23" spans="1:35" s="62" customFormat="1" ht="30" customHeight="1" x14ac:dyDescent="0.2">
      <c r="A23" s="130"/>
      <c r="B23" s="52">
        <v>1</v>
      </c>
      <c r="C23" s="65" t="s">
        <v>52</v>
      </c>
      <c r="D23" s="54">
        <v>49</v>
      </c>
      <c r="E23" s="140"/>
      <c r="F23" s="141"/>
      <c r="G23" s="56">
        <f>IF(E23&lt;=F23,F23-E23,"24:00"+(F23-E23))</f>
        <v>0</v>
      </c>
      <c r="H23" s="57">
        <v>1.5</v>
      </c>
      <c r="I23" s="58">
        <f t="shared" ref="I23:I26" si="9">B23*D23*H23</f>
        <v>73.5</v>
      </c>
      <c r="J23" s="58">
        <f t="shared" si="5"/>
        <v>6.13</v>
      </c>
      <c r="K23" s="2"/>
      <c r="L23" s="59" t="str">
        <f t="shared" ref="L23:L25" si="10">IF(K23="","",$I23*K23)</f>
        <v/>
      </c>
      <c r="M23" s="59" t="str">
        <f t="shared" ref="M23:M25" si="11">IF(K23="","",$J23*K23)</f>
        <v/>
      </c>
      <c r="N23" s="60"/>
      <c r="O23" s="60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</row>
    <row r="24" spans="1:35" s="62" customFormat="1" ht="30" customHeight="1" x14ac:dyDescent="0.2">
      <c r="A24" s="130"/>
      <c r="B24" s="52">
        <v>1</v>
      </c>
      <c r="C24" s="65" t="s">
        <v>53</v>
      </c>
      <c r="D24" s="54">
        <v>11</v>
      </c>
      <c r="E24" s="140"/>
      <c r="F24" s="141"/>
      <c r="G24" s="56"/>
      <c r="H24" s="57">
        <v>1.5</v>
      </c>
      <c r="I24" s="58">
        <f t="shared" si="9"/>
        <v>16.5</v>
      </c>
      <c r="J24" s="58">
        <f t="shared" si="5"/>
        <v>1.38</v>
      </c>
      <c r="K24" s="2"/>
      <c r="L24" s="59" t="str">
        <f t="shared" si="10"/>
        <v/>
      </c>
      <c r="M24" s="59" t="str">
        <f t="shared" si="11"/>
        <v/>
      </c>
      <c r="N24" s="60"/>
      <c r="O24" s="60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5" s="62" customFormat="1" ht="30" customHeight="1" x14ac:dyDescent="0.2">
      <c r="A25" s="130"/>
      <c r="B25" s="52">
        <v>1</v>
      </c>
      <c r="C25" s="53" t="s">
        <v>70</v>
      </c>
      <c r="D25" s="54">
        <v>49</v>
      </c>
      <c r="E25" s="140"/>
      <c r="F25" s="141"/>
      <c r="G25" s="56"/>
      <c r="H25" s="57">
        <v>1.5</v>
      </c>
      <c r="I25" s="58">
        <f t="shared" si="9"/>
        <v>73.5</v>
      </c>
      <c r="J25" s="58">
        <f t="shared" si="5"/>
        <v>6.13</v>
      </c>
      <c r="K25" s="2"/>
      <c r="L25" s="59" t="str">
        <f t="shared" si="10"/>
        <v/>
      </c>
      <c r="M25" s="59" t="str">
        <f t="shared" si="11"/>
        <v/>
      </c>
      <c r="N25" s="60"/>
      <c r="O25" s="60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s="62" customFormat="1" ht="30" customHeight="1" x14ac:dyDescent="0.2">
      <c r="A26" s="130"/>
      <c r="B26" s="52">
        <v>1</v>
      </c>
      <c r="C26" s="53" t="s">
        <v>62</v>
      </c>
      <c r="D26" s="54">
        <v>11</v>
      </c>
      <c r="E26" s="140"/>
      <c r="F26" s="141"/>
      <c r="G26" s="56"/>
      <c r="H26" s="57">
        <v>1.5</v>
      </c>
      <c r="I26" s="58">
        <f t="shared" si="9"/>
        <v>16.5</v>
      </c>
      <c r="J26" s="58">
        <f t="shared" si="5"/>
        <v>1.38</v>
      </c>
      <c r="K26" s="2"/>
      <c r="L26" s="59" t="str">
        <f t="shared" ref="L26" si="12">IF(K26="","",$I26*K26)</f>
        <v/>
      </c>
      <c r="M26" s="59" t="str">
        <f t="shared" ref="M26" si="13">IF(K26="","",$J26*K26)</f>
        <v/>
      </c>
      <c r="N26" s="60"/>
      <c r="O26" s="60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s="62" customFormat="1" ht="30" customHeight="1" x14ac:dyDescent="0.2">
      <c r="A27" s="130"/>
      <c r="B27" s="52">
        <v>1</v>
      </c>
      <c r="C27" s="53" t="s">
        <v>61</v>
      </c>
      <c r="D27" s="54">
        <v>5</v>
      </c>
      <c r="E27" s="140"/>
      <c r="F27" s="141"/>
      <c r="G27" s="56"/>
      <c r="H27" s="57">
        <v>1.5</v>
      </c>
      <c r="I27" s="58">
        <f t="shared" ref="I27:I28" si="14">B27*D27*H27</f>
        <v>7.5</v>
      </c>
      <c r="J27" s="58">
        <f t="shared" ref="J27:J28" si="15">ROUND(I27/12,2)</f>
        <v>0.63</v>
      </c>
      <c r="K27" s="2"/>
      <c r="L27" s="59" t="str">
        <f t="shared" ref="L27" si="16">IF(K27="","",$I27*K27)</f>
        <v/>
      </c>
      <c r="M27" s="59" t="str">
        <f t="shared" ref="M27" si="17">IF(K27="","",$J27*K27)</f>
        <v/>
      </c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s="62" customFormat="1" ht="30" customHeight="1" x14ac:dyDescent="0.2">
      <c r="A28" s="130"/>
      <c r="B28" s="52">
        <v>1</v>
      </c>
      <c r="C28" s="53" t="s">
        <v>73</v>
      </c>
      <c r="D28" s="54">
        <v>1</v>
      </c>
      <c r="E28" s="140"/>
      <c r="F28" s="141"/>
      <c r="G28" s="56"/>
      <c r="H28" s="57">
        <v>2</v>
      </c>
      <c r="I28" s="58">
        <f t="shared" si="14"/>
        <v>2</v>
      </c>
      <c r="J28" s="58">
        <f t="shared" si="15"/>
        <v>0.17</v>
      </c>
      <c r="K28" s="2"/>
      <c r="L28" s="59" t="str">
        <f t="shared" ref="L28" si="18">IF(K28="","",$I28*K28)</f>
        <v/>
      </c>
      <c r="M28" s="59" t="str">
        <f t="shared" ref="M28" si="19">IF(K28="","",$J28*K28)</f>
        <v/>
      </c>
      <c r="N28" s="60"/>
      <c r="O28" s="60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s="45" customFormat="1" ht="30" customHeight="1" x14ac:dyDescent="0.2">
      <c r="A29" s="63"/>
      <c r="B29" s="148" t="s">
        <v>41</v>
      </c>
      <c r="C29" s="148"/>
      <c r="D29" s="148"/>
      <c r="E29" s="148"/>
      <c r="F29" s="148"/>
      <c r="G29" s="148"/>
      <c r="H29" s="148"/>
      <c r="I29" s="148"/>
      <c r="J29" s="148"/>
      <c r="K29" s="148"/>
      <c r="L29" s="64" t="str">
        <f>IF(AND(K21="",K22="",K23="",K24="",K25="",K26="",K27="", K28=""),"",IF(SUM(L21:L28)=0,0,IF(SUM(L21:L28)&gt;0,SUM(L21:L28))))</f>
        <v/>
      </c>
      <c r="M29" s="64" t="str">
        <f>IF(AND(L21="",L22="",L23="",L24="",L25="",L26="",L27="", L28=""),"",IF(SUM(M21:M28)=0,0,IF(SUM(M21:M28)&gt;0,SUM(M21:M28))))</f>
        <v/>
      </c>
      <c r="N29" s="43"/>
      <c r="O29" s="43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</row>
    <row r="30" spans="1:35" s="21" customFormat="1" ht="18.75" customHeight="1" x14ac:dyDescent="0.2">
      <c r="A30" s="126" t="s">
        <v>45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8"/>
      <c r="L30" s="66"/>
      <c r="M30" s="67"/>
    </row>
    <row r="31" spans="1:35" s="26" customFormat="1" ht="30" customHeight="1" x14ac:dyDescent="0.2">
      <c r="A31" s="22" t="s">
        <v>1</v>
      </c>
      <c r="B31" s="133" t="s">
        <v>4</v>
      </c>
      <c r="C31" s="134"/>
      <c r="D31" s="134"/>
      <c r="E31" s="134"/>
      <c r="F31" s="134"/>
      <c r="G31" s="134"/>
      <c r="H31" s="134"/>
      <c r="I31" s="134"/>
      <c r="J31" s="134"/>
      <c r="K31" s="135"/>
      <c r="L31" s="42" t="s">
        <v>5</v>
      </c>
      <c r="M31" s="42" t="s">
        <v>6</v>
      </c>
      <c r="N31" s="68"/>
      <c r="O31" s="68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5" s="32" customFormat="1" ht="11.25" x14ac:dyDescent="0.2">
      <c r="A32" s="27" t="s">
        <v>16</v>
      </c>
      <c r="B32" s="142" t="s">
        <v>17</v>
      </c>
      <c r="C32" s="143"/>
      <c r="D32" s="143"/>
      <c r="E32" s="143"/>
      <c r="F32" s="143"/>
      <c r="G32" s="143"/>
      <c r="H32" s="143"/>
      <c r="I32" s="143"/>
      <c r="J32" s="143"/>
      <c r="K32" s="144"/>
      <c r="L32" s="28" t="s">
        <v>18</v>
      </c>
      <c r="M32" s="28" t="s">
        <v>29</v>
      </c>
      <c r="N32" s="34"/>
      <c r="O32" s="34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</row>
    <row r="33" spans="1:35" s="32" customFormat="1" ht="30.75" customHeight="1" x14ac:dyDescent="0.2">
      <c r="A33" s="33" t="s">
        <v>63</v>
      </c>
      <c r="B33" s="179" t="s">
        <v>51</v>
      </c>
      <c r="C33" s="180"/>
      <c r="D33" s="180"/>
      <c r="E33" s="180"/>
      <c r="F33" s="180"/>
      <c r="G33" s="180"/>
      <c r="H33" s="180"/>
      <c r="I33" s="180"/>
      <c r="J33" s="180"/>
      <c r="K33" s="180"/>
      <c r="L33" s="105"/>
      <c r="M33" s="59" t="str">
        <f>IF(L33="","",L33/12)</f>
        <v/>
      </c>
      <c r="N33" s="34"/>
      <c r="O33" s="34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</row>
    <row r="34" spans="1:35" s="71" customFormat="1" ht="30.75" customHeight="1" x14ac:dyDescent="0.2">
      <c r="A34" s="33" t="s">
        <v>64</v>
      </c>
      <c r="B34" s="181" t="s">
        <v>65</v>
      </c>
      <c r="C34" s="180"/>
      <c r="D34" s="180"/>
      <c r="E34" s="180"/>
      <c r="F34" s="180"/>
      <c r="G34" s="180"/>
      <c r="H34" s="180"/>
      <c r="I34" s="180"/>
      <c r="J34" s="180"/>
      <c r="K34" s="180"/>
      <c r="L34" s="105"/>
      <c r="M34" s="59" t="str">
        <f>IF(L34="","",L34/12)</f>
        <v/>
      </c>
      <c r="N34" s="69"/>
      <c r="O34" s="69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</row>
    <row r="35" spans="1:35" s="45" customFormat="1" ht="30" customHeight="1" thickBot="1" x14ac:dyDescent="0.25">
      <c r="A35" s="148" t="s">
        <v>68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72" t="str">
        <f>IF(AND(L33="",L34=""),"",IF(SUM(L33:L34)=0,0,IF(SUM(L33:L34)&gt;0,SUM(L33:L34))))</f>
        <v/>
      </c>
      <c r="M35" s="72" t="str">
        <f>IF(AND(M33="",M34=""),"",IF(SUM(M33:M34)=0,0,IF(SUM(M33:M34)&gt;0,SUM(M33:M34))))</f>
        <v/>
      </c>
      <c r="N35" s="43"/>
      <c r="O35" s="43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 s="21" customFormat="1" ht="30" customHeight="1" thickBot="1" x14ac:dyDescent="0.25">
      <c r="A36" s="73"/>
      <c r="B36" s="73"/>
      <c r="C36" s="73"/>
      <c r="D36" s="74"/>
      <c r="E36" s="74"/>
      <c r="F36" s="177" t="s">
        <v>66</v>
      </c>
      <c r="G36" s="177"/>
      <c r="H36" s="177"/>
      <c r="I36" s="177"/>
      <c r="J36" s="177"/>
      <c r="K36" s="178"/>
      <c r="L36" s="5" t="str">
        <f>IFERROR(L19+L29+L35,"")</f>
        <v/>
      </c>
      <c r="M36" s="5" t="str">
        <f>IFERROR(M19+M29+M35,"")</f>
        <v/>
      </c>
    </row>
    <row r="37" spans="1:35" ht="15.75" x14ac:dyDescent="0.2">
      <c r="A37" s="75"/>
      <c r="B37" s="75"/>
      <c r="C37" s="75"/>
      <c r="D37" s="76"/>
      <c r="E37" s="76"/>
      <c r="F37" s="76"/>
      <c r="G37" s="76"/>
      <c r="H37" s="76"/>
      <c r="I37" s="76"/>
      <c r="J37" s="76"/>
      <c r="K37" s="77"/>
      <c r="L37" s="1"/>
      <c r="M37" s="1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s="21" customFormat="1" ht="18" x14ac:dyDescent="0.2">
      <c r="A38" s="176" t="s">
        <v>42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79"/>
    </row>
    <row r="39" spans="1:35" s="21" customFormat="1" ht="51" customHeight="1" x14ac:dyDescent="0.2">
      <c r="A39" s="80" t="s">
        <v>1</v>
      </c>
      <c r="B39" s="111" t="s">
        <v>82</v>
      </c>
      <c r="C39" s="111"/>
      <c r="D39" s="111"/>
      <c r="E39" s="111"/>
      <c r="F39" s="111"/>
      <c r="G39" s="111"/>
      <c r="H39" s="111"/>
      <c r="I39" s="136" t="s">
        <v>9</v>
      </c>
      <c r="J39" s="136"/>
      <c r="K39" s="23" t="s">
        <v>10</v>
      </c>
      <c r="L39" s="3" t="s">
        <v>33</v>
      </c>
      <c r="M39" s="19"/>
    </row>
    <row r="40" spans="1:35" s="34" customFormat="1" x14ac:dyDescent="0.2">
      <c r="A40" s="46" t="s">
        <v>16</v>
      </c>
      <c r="B40" s="132" t="s">
        <v>17</v>
      </c>
      <c r="C40" s="132"/>
      <c r="D40" s="132"/>
      <c r="E40" s="132"/>
      <c r="F40" s="132"/>
      <c r="G40" s="132"/>
      <c r="H40" s="132"/>
      <c r="I40" s="132" t="s">
        <v>18</v>
      </c>
      <c r="J40" s="132"/>
      <c r="K40" s="28" t="s">
        <v>19</v>
      </c>
      <c r="L40" s="4" t="s">
        <v>30</v>
      </c>
      <c r="M40" s="81"/>
      <c r="N40" s="21"/>
    </row>
    <row r="41" spans="1:35" s="83" customFormat="1" ht="30" customHeight="1" x14ac:dyDescent="0.2">
      <c r="A41" s="117" t="s">
        <v>67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37"/>
      <c r="M41" s="82"/>
      <c r="N41" s="21"/>
    </row>
    <row r="42" spans="1:35" s="83" customFormat="1" ht="47.25" customHeight="1" x14ac:dyDescent="0.2">
      <c r="A42" s="84" t="s">
        <v>50</v>
      </c>
      <c r="B42" s="145" t="s">
        <v>83</v>
      </c>
      <c r="C42" s="146"/>
      <c r="D42" s="146"/>
      <c r="E42" s="146"/>
      <c r="F42" s="146"/>
      <c r="G42" s="146"/>
      <c r="H42" s="146"/>
      <c r="I42" s="147">
        <v>10</v>
      </c>
      <c r="J42" s="147"/>
      <c r="K42" s="106"/>
      <c r="L42" s="85" t="str">
        <f>IF(K42="","",$I42*K42)</f>
        <v/>
      </c>
      <c r="M42" s="82"/>
      <c r="N42" s="21"/>
    </row>
    <row r="43" spans="1:35" s="83" customFormat="1" ht="47.25" customHeight="1" x14ac:dyDescent="0.2">
      <c r="A43" s="86" t="s">
        <v>54</v>
      </c>
      <c r="B43" s="119" t="s">
        <v>88</v>
      </c>
      <c r="C43" s="120"/>
      <c r="D43" s="120"/>
      <c r="E43" s="120"/>
      <c r="F43" s="120"/>
      <c r="G43" s="120"/>
      <c r="H43" s="120"/>
      <c r="I43" s="121">
        <v>30</v>
      </c>
      <c r="J43" s="121"/>
      <c r="K43" s="107"/>
      <c r="L43" s="87" t="str">
        <f>IF(K43="","",$I43*K43)</f>
        <v/>
      </c>
      <c r="M43" s="82"/>
      <c r="N43" s="21"/>
    </row>
    <row r="44" spans="1:35" s="83" customFormat="1" ht="47.25" customHeight="1" x14ac:dyDescent="0.2">
      <c r="A44" s="86" t="s">
        <v>74</v>
      </c>
      <c r="B44" s="119" t="s">
        <v>78</v>
      </c>
      <c r="C44" s="120"/>
      <c r="D44" s="120"/>
      <c r="E44" s="120"/>
      <c r="F44" s="120"/>
      <c r="G44" s="120"/>
      <c r="H44" s="120"/>
      <c r="I44" s="121">
        <v>30</v>
      </c>
      <c r="J44" s="121"/>
      <c r="K44" s="107"/>
      <c r="L44" s="87" t="str">
        <f>IF(K44="","",$I44*K44)</f>
        <v/>
      </c>
      <c r="M44" s="82"/>
      <c r="N44" s="21"/>
    </row>
    <row r="45" spans="1:35" s="21" customFormat="1" ht="30" customHeight="1" x14ac:dyDescent="0.2">
      <c r="A45" s="108" t="s">
        <v>79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10"/>
      <c r="L45" s="6" t="str">
        <f>IF(AND(K42="",K43="",K44=""),"",IF(SUM(L42:L44)=0,0,IF(SUM(L42:L44)&gt;0,SUM(L42:L44))))</f>
        <v/>
      </c>
      <c r="M45" s="19"/>
    </row>
    <row r="46" spans="1:35" s="83" customFormat="1" ht="30" customHeight="1" x14ac:dyDescent="0.2">
      <c r="A46" s="114" t="s">
        <v>42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6"/>
      <c r="N46" s="21"/>
    </row>
    <row r="47" spans="1:35" s="83" customFormat="1" ht="30" customHeight="1" x14ac:dyDescent="0.2">
      <c r="A47" s="88" t="s">
        <v>1</v>
      </c>
      <c r="B47" s="122" t="s">
        <v>4</v>
      </c>
      <c r="C47" s="123"/>
      <c r="D47" s="123"/>
      <c r="E47" s="123"/>
      <c r="F47" s="123"/>
      <c r="G47" s="123"/>
      <c r="H47" s="123"/>
      <c r="I47" s="123"/>
      <c r="J47" s="123"/>
      <c r="K47" s="124"/>
      <c r="L47" s="42" t="s">
        <v>5</v>
      </c>
      <c r="M47" s="42" t="s">
        <v>6</v>
      </c>
      <c r="N47" s="21"/>
    </row>
    <row r="48" spans="1:35" s="83" customFormat="1" ht="30" customHeight="1" x14ac:dyDescent="0.2">
      <c r="A48" s="27" t="s">
        <v>16</v>
      </c>
      <c r="B48" s="142" t="s">
        <v>17</v>
      </c>
      <c r="C48" s="143"/>
      <c r="D48" s="143"/>
      <c r="E48" s="143"/>
      <c r="F48" s="143"/>
      <c r="G48" s="143"/>
      <c r="H48" s="143"/>
      <c r="I48" s="143"/>
      <c r="J48" s="143"/>
      <c r="K48" s="144"/>
      <c r="L48" s="28" t="s">
        <v>18</v>
      </c>
      <c r="M48" s="28" t="s">
        <v>29</v>
      </c>
      <c r="N48" s="21"/>
    </row>
    <row r="49" spans="1:35" s="83" customFormat="1" ht="30" customHeight="1" x14ac:dyDescent="0.2">
      <c r="A49" s="117" t="s">
        <v>67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21"/>
    </row>
    <row r="50" spans="1:35" s="21" customFormat="1" ht="35.25" customHeight="1" x14ac:dyDescent="0.2">
      <c r="A50" s="33" t="s">
        <v>75</v>
      </c>
      <c r="B50" s="112" t="s">
        <v>81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05"/>
      <c r="M50" s="89" t="str">
        <f>IF(L50="","",L50/12)</f>
        <v/>
      </c>
    </row>
    <row r="51" spans="1:35" s="21" customFormat="1" ht="35.25" customHeight="1" x14ac:dyDescent="0.2">
      <c r="A51" s="33" t="s">
        <v>77</v>
      </c>
      <c r="B51" s="112" t="s">
        <v>76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05"/>
      <c r="M51" s="89" t="str">
        <f>IF(L51="","",L51/12)</f>
        <v/>
      </c>
    </row>
    <row r="52" spans="1:35" s="21" customFormat="1" ht="30" customHeight="1" thickBot="1" x14ac:dyDescent="0.25">
      <c r="A52" s="108" t="s">
        <v>80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10"/>
      <c r="L52" s="90" t="str">
        <f>IF(AND(L50="",L51=""),"",IF(SUM(L50:L51)=0,0,IF(SUM(L50:L51)&gt;0,SUM(L50:L51))))</f>
        <v/>
      </c>
      <c r="M52" s="90" t="str">
        <f>IF(AND(M50="",M51=""),"",IF(SUM(M50:M51)=0,0,IF(SUM(M50:M51)&gt;0,SUM(M50:M51))))</f>
        <v/>
      </c>
    </row>
    <row r="53" spans="1:35" ht="16.5" thickBot="1" x14ac:dyDescent="0.25">
      <c r="A53" s="91"/>
      <c r="B53" s="11"/>
      <c r="C53" s="125" t="s">
        <v>87</v>
      </c>
      <c r="D53" s="125"/>
      <c r="E53" s="125"/>
      <c r="F53" s="125"/>
      <c r="G53" s="125"/>
      <c r="H53" s="125"/>
      <c r="I53" s="125"/>
      <c r="J53" s="125"/>
      <c r="K53" s="125"/>
      <c r="L53" s="5" t="str">
        <f>IFERROR(L45+L52,"")</f>
        <v/>
      </c>
      <c r="M53" s="5" t="str">
        <f>IFERROR(M45+M52,"")</f>
        <v/>
      </c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s="21" customFormat="1" ht="30" customHeight="1" thickBot="1" x14ac:dyDescent="0.25">
      <c r="A54" s="75"/>
      <c r="B54" s="75"/>
      <c r="C54" s="75"/>
      <c r="D54" s="76"/>
      <c r="E54" s="76"/>
      <c r="F54" s="76"/>
      <c r="G54" s="76"/>
      <c r="H54" s="76"/>
      <c r="I54" s="76"/>
      <c r="J54" s="76"/>
      <c r="K54" s="77"/>
      <c r="L54" s="1"/>
      <c r="M54" s="82"/>
    </row>
    <row r="55" spans="1:35" s="19" customFormat="1" ht="16.5" thickBot="1" x14ac:dyDescent="0.25">
      <c r="A55" s="91"/>
      <c r="B55" s="11"/>
      <c r="C55" s="92"/>
      <c r="G55" s="20"/>
      <c r="H55" s="20"/>
      <c r="I55" s="20"/>
      <c r="K55" s="93" t="s">
        <v>48</v>
      </c>
      <c r="L55" s="5" t="str">
        <f>IFERROR(L11+L36+L53,"")</f>
        <v/>
      </c>
      <c r="M55" s="82"/>
    </row>
    <row r="56" spans="1:35" s="19" customFormat="1" x14ac:dyDescent="0.2">
      <c r="A56" s="94" t="s">
        <v>37</v>
      </c>
      <c r="E56" s="20"/>
      <c r="F56" s="20"/>
      <c r="G56" s="20"/>
      <c r="H56" s="20"/>
      <c r="I56" s="20"/>
      <c r="J56" s="20"/>
      <c r="K56" s="20"/>
      <c r="L56" s="79"/>
    </row>
    <row r="57" spans="1:35" s="94" customFormat="1" ht="14.25" customHeight="1" x14ac:dyDescent="0.2">
      <c r="A57" s="94" t="s">
        <v>38</v>
      </c>
      <c r="B57" s="19"/>
      <c r="C57" s="19"/>
      <c r="D57" s="19"/>
      <c r="E57" s="20"/>
      <c r="F57" s="20"/>
      <c r="G57" s="20"/>
      <c r="H57" s="20"/>
      <c r="I57" s="20"/>
      <c r="J57" s="20"/>
      <c r="K57" s="20"/>
      <c r="L57" s="79"/>
      <c r="M57" s="19"/>
    </row>
    <row r="58" spans="1:35" s="19" customFormat="1" x14ac:dyDescent="0.2">
      <c r="A58" s="94" t="s">
        <v>35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1"/>
    </row>
    <row r="59" spans="1:35" s="21" customFormat="1" x14ac:dyDescent="0.2">
      <c r="A59" s="94" t="s">
        <v>49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19"/>
    </row>
    <row r="60" spans="1:35" s="21" customFormat="1" x14ac:dyDescent="0.2">
      <c r="A60" s="95"/>
      <c r="E60" s="96"/>
      <c r="F60" s="96"/>
      <c r="G60" s="96"/>
      <c r="H60" s="96"/>
      <c r="I60" s="96"/>
      <c r="J60" s="96"/>
      <c r="K60" s="96"/>
      <c r="L60" s="97"/>
      <c r="M60" s="79"/>
    </row>
    <row r="61" spans="1:35" s="21" customFormat="1" x14ac:dyDescent="0.2">
      <c r="A61" s="95"/>
      <c r="E61" s="96"/>
      <c r="F61" s="96"/>
      <c r="G61" s="96"/>
      <c r="H61" s="96"/>
      <c r="I61" s="96"/>
      <c r="J61" s="96"/>
      <c r="K61" s="96"/>
      <c r="L61" s="97"/>
      <c r="M61" s="79"/>
    </row>
    <row r="62" spans="1:35" s="21" customFormat="1" x14ac:dyDescent="0.2">
      <c r="A62" s="95"/>
      <c r="E62" s="96"/>
      <c r="F62" s="96"/>
      <c r="G62" s="96"/>
      <c r="H62" s="96"/>
      <c r="I62" s="96"/>
      <c r="J62" s="96"/>
      <c r="K62" s="96"/>
      <c r="L62" s="97"/>
      <c r="M62" s="94"/>
    </row>
    <row r="63" spans="1:35" s="21" customFormat="1" x14ac:dyDescent="0.2">
      <c r="A63" s="95"/>
      <c r="E63" s="96"/>
      <c r="F63" s="96"/>
      <c r="G63" s="96"/>
      <c r="H63" s="96"/>
      <c r="I63" s="96"/>
      <c r="J63" s="96"/>
      <c r="K63" s="97"/>
      <c r="L63" s="97"/>
      <c r="M63" s="94"/>
    </row>
    <row r="64" spans="1:35" s="21" customFormat="1" x14ac:dyDescent="0.2">
      <c r="A64" s="95"/>
      <c r="E64" s="96"/>
      <c r="F64" s="96"/>
      <c r="G64" s="96"/>
      <c r="H64" s="96"/>
      <c r="I64" s="96"/>
      <c r="J64" s="96"/>
      <c r="K64" s="96"/>
      <c r="L64" s="97"/>
      <c r="M64" s="97"/>
    </row>
    <row r="65" spans="1:13" s="21" customFormat="1" x14ac:dyDescent="0.2">
      <c r="A65" s="95"/>
      <c r="E65" s="96"/>
      <c r="F65" s="96"/>
      <c r="G65" s="96"/>
      <c r="H65" s="96"/>
      <c r="I65" s="96"/>
      <c r="J65" s="96"/>
      <c r="K65" s="98"/>
      <c r="L65" s="98"/>
      <c r="M65" s="99"/>
    </row>
    <row r="66" spans="1:13" s="21" customFormat="1" x14ac:dyDescent="0.2">
      <c r="A66" s="95"/>
      <c r="E66" s="96"/>
      <c r="F66" s="96"/>
      <c r="G66" s="96"/>
      <c r="H66" s="96"/>
      <c r="I66" s="96"/>
      <c r="J66" s="96"/>
      <c r="K66" s="96"/>
      <c r="L66" s="97"/>
      <c r="M66" s="97"/>
    </row>
    <row r="67" spans="1:13" s="21" customFormat="1" x14ac:dyDescent="0.2">
      <c r="A67" s="95"/>
      <c r="E67" s="96"/>
      <c r="F67" s="96"/>
      <c r="G67" s="96"/>
      <c r="H67" s="96"/>
      <c r="I67" s="96"/>
      <c r="J67" s="96"/>
      <c r="K67" s="100"/>
      <c r="L67" s="97"/>
    </row>
    <row r="68" spans="1:13" s="21" customFormat="1" x14ac:dyDescent="0.2">
      <c r="A68" s="95"/>
      <c r="E68" s="96"/>
      <c r="F68" s="96"/>
      <c r="G68" s="96"/>
      <c r="H68" s="96"/>
      <c r="I68" s="96"/>
      <c r="J68" s="96"/>
      <c r="K68" s="96"/>
      <c r="L68" s="97"/>
      <c r="M68" s="97"/>
    </row>
    <row r="69" spans="1:13" s="21" customFormat="1" x14ac:dyDescent="0.2">
      <c r="A69" s="95"/>
      <c r="E69" s="96"/>
      <c r="F69" s="96"/>
      <c r="G69" s="96"/>
      <c r="H69" s="96"/>
      <c r="I69" s="96"/>
      <c r="J69" s="96"/>
      <c r="K69" s="101"/>
      <c r="L69" s="97"/>
      <c r="M69" s="98"/>
    </row>
    <row r="70" spans="1:13" s="21" customFormat="1" x14ac:dyDescent="0.2">
      <c r="A70" s="95"/>
      <c r="E70" s="96"/>
      <c r="F70" s="96"/>
      <c r="G70" s="96"/>
      <c r="H70" s="96"/>
      <c r="I70" s="96"/>
      <c r="J70" s="96"/>
      <c r="K70" s="96"/>
      <c r="L70" s="97"/>
      <c r="M70" s="97"/>
    </row>
    <row r="71" spans="1:13" s="21" customFormat="1" x14ac:dyDescent="0.2">
      <c r="A71" s="95"/>
      <c r="E71" s="96"/>
      <c r="F71" s="96"/>
      <c r="G71" s="96"/>
      <c r="H71" s="96"/>
      <c r="I71" s="96"/>
      <c r="J71" s="96"/>
      <c r="K71" s="96"/>
      <c r="L71" s="97"/>
      <c r="M71" s="97"/>
    </row>
    <row r="72" spans="1:13" s="21" customFormat="1" x14ac:dyDescent="0.2">
      <c r="A72" s="95"/>
      <c r="E72" s="96"/>
      <c r="F72" s="96"/>
      <c r="G72" s="96"/>
      <c r="H72" s="96"/>
      <c r="I72" s="96"/>
      <c r="J72" s="96"/>
      <c r="K72" s="96"/>
      <c r="L72" s="97"/>
      <c r="M72" s="97"/>
    </row>
    <row r="73" spans="1:13" s="21" customFormat="1" x14ac:dyDescent="0.2">
      <c r="A73" s="95"/>
      <c r="E73" s="96"/>
      <c r="F73" s="96"/>
      <c r="G73" s="96"/>
      <c r="H73" s="96"/>
      <c r="I73" s="96"/>
      <c r="J73" s="96"/>
      <c r="K73" s="96"/>
      <c r="L73" s="97"/>
      <c r="M73" s="97"/>
    </row>
    <row r="74" spans="1:13" s="21" customFormat="1" x14ac:dyDescent="0.2">
      <c r="A74" s="95"/>
      <c r="E74" s="96"/>
      <c r="F74" s="96"/>
      <c r="G74" s="96"/>
      <c r="H74" s="96"/>
      <c r="I74" s="96"/>
      <c r="J74" s="96"/>
      <c r="K74" s="96"/>
      <c r="L74" s="97"/>
      <c r="M74" s="97"/>
    </row>
    <row r="75" spans="1:13" s="21" customFormat="1" x14ac:dyDescent="0.2">
      <c r="A75" s="95"/>
      <c r="E75" s="96"/>
      <c r="F75" s="96"/>
      <c r="G75" s="96"/>
      <c r="H75" s="96"/>
      <c r="I75" s="96"/>
      <c r="J75" s="96"/>
      <c r="K75" s="96"/>
      <c r="L75" s="97"/>
      <c r="M75" s="97"/>
    </row>
    <row r="76" spans="1:13" s="21" customFormat="1" x14ac:dyDescent="0.2">
      <c r="A76" s="95"/>
      <c r="E76" s="96"/>
      <c r="F76" s="96"/>
      <c r="G76" s="96"/>
      <c r="H76" s="96"/>
      <c r="I76" s="96"/>
      <c r="J76" s="96"/>
      <c r="K76" s="96"/>
      <c r="L76" s="97"/>
      <c r="M76" s="97"/>
    </row>
    <row r="77" spans="1:13" s="21" customFormat="1" x14ac:dyDescent="0.2">
      <c r="A77" s="95"/>
      <c r="E77" s="96"/>
      <c r="F77" s="96"/>
      <c r="G77" s="96"/>
      <c r="H77" s="96"/>
      <c r="I77" s="96"/>
      <c r="J77" s="96"/>
      <c r="K77" s="96"/>
      <c r="L77" s="97"/>
      <c r="M77" s="97"/>
    </row>
    <row r="78" spans="1:13" s="21" customFormat="1" x14ac:dyDescent="0.2">
      <c r="A78" s="95"/>
      <c r="E78" s="96"/>
      <c r="F78" s="96"/>
      <c r="G78" s="96"/>
      <c r="H78" s="96"/>
      <c r="I78" s="96"/>
      <c r="J78" s="96"/>
      <c r="K78" s="96"/>
      <c r="L78" s="97"/>
      <c r="M78" s="97"/>
    </row>
    <row r="79" spans="1:13" s="21" customFormat="1" x14ac:dyDescent="0.2">
      <c r="A79" s="95"/>
      <c r="E79" s="96"/>
      <c r="F79" s="96"/>
      <c r="G79" s="96"/>
      <c r="H79" s="96"/>
      <c r="I79" s="96"/>
      <c r="J79" s="96"/>
      <c r="K79" s="96"/>
      <c r="L79" s="97"/>
      <c r="M79" s="97"/>
    </row>
    <row r="80" spans="1:13" s="21" customFormat="1" x14ac:dyDescent="0.2">
      <c r="A80" s="95"/>
      <c r="E80" s="96"/>
      <c r="F80" s="96"/>
      <c r="G80" s="96"/>
      <c r="H80" s="96"/>
      <c r="I80" s="96"/>
      <c r="J80" s="96"/>
      <c r="K80" s="96"/>
      <c r="L80" s="97"/>
      <c r="M80" s="97"/>
    </row>
    <row r="81" spans="1:13" s="21" customFormat="1" x14ac:dyDescent="0.2">
      <c r="A81" s="95"/>
      <c r="E81" s="96"/>
      <c r="F81" s="96"/>
      <c r="G81" s="96"/>
      <c r="H81" s="96"/>
      <c r="I81" s="96"/>
      <c r="J81" s="96"/>
      <c r="K81" s="96"/>
      <c r="L81" s="97"/>
      <c r="M81" s="97"/>
    </row>
    <row r="82" spans="1:13" s="21" customFormat="1" x14ac:dyDescent="0.2">
      <c r="A82" s="95"/>
      <c r="E82" s="96"/>
      <c r="F82" s="96"/>
      <c r="G82" s="96"/>
      <c r="H82" s="96"/>
      <c r="I82" s="96"/>
      <c r="J82" s="96"/>
      <c r="K82" s="96"/>
      <c r="L82" s="97"/>
      <c r="M82" s="97"/>
    </row>
    <row r="83" spans="1:13" s="21" customFormat="1" x14ac:dyDescent="0.2">
      <c r="A83" s="95"/>
      <c r="E83" s="96"/>
      <c r="F83" s="96"/>
      <c r="G83" s="96"/>
      <c r="H83" s="96"/>
      <c r="I83" s="96"/>
      <c r="J83" s="96"/>
      <c r="K83" s="96"/>
      <c r="L83" s="97"/>
      <c r="M83" s="97"/>
    </row>
    <row r="84" spans="1:13" s="21" customFormat="1" x14ac:dyDescent="0.2">
      <c r="A84" s="95"/>
      <c r="E84" s="96"/>
      <c r="F84" s="96"/>
      <c r="G84" s="96"/>
      <c r="H84" s="96"/>
      <c r="I84" s="96"/>
      <c r="J84" s="96"/>
      <c r="K84" s="96"/>
      <c r="L84" s="97"/>
      <c r="M84" s="97"/>
    </row>
    <row r="85" spans="1:13" s="21" customFormat="1" x14ac:dyDescent="0.2">
      <c r="A85" s="95"/>
      <c r="E85" s="96"/>
      <c r="F85" s="96"/>
      <c r="G85" s="96"/>
      <c r="H85" s="96"/>
      <c r="I85" s="96"/>
      <c r="J85" s="96"/>
      <c r="K85" s="96"/>
      <c r="L85" s="97"/>
      <c r="M85" s="97"/>
    </row>
    <row r="86" spans="1:13" s="21" customFormat="1" x14ac:dyDescent="0.2">
      <c r="A86" s="95"/>
      <c r="E86" s="96"/>
      <c r="F86" s="96"/>
      <c r="G86" s="96"/>
      <c r="H86" s="96"/>
      <c r="I86" s="96"/>
      <c r="J86" s="96"/>
      <c r="K86" s="96"/>
      <c r="L86" s="97"/>
      <c r="M86" s="97"/>
    </row>
    <row r="87" spans="1:13" s="21" customFormat="1" x14ac:dyDescent="0.2">
      <c r="A87" s="95"/>
      <c r="E87" s="96"/>
      <c r="F87" s="96"/>
      <c r="G87" s="96"/>
      <c r="H87" s="96"/>
      <c r="I87" s="96"/>
      <c r="J87" s="96"/>
      <c r="K87" s="96"/>
      <c r="L87" s="97"/>
      <c r="M87" s="97"/>
    </row>
    <row r="88" spans="1:13" s="21" customFormat="1" x14ac:dyDescent="0.2">
      <c r="A88" s="95"/>
      <c r="E88" s="96"/>
      <c r="F88" s="96"/>
      <c r="G88" s="96"/>
      <c r="H88" s="96"/>
      <c r="I88" s="96"/>
      <c r="J88" s="96"/>
      <c r="K88" s="96"/>
      <c r="L88" s="97"/>
      <c r="M88" s="97"/>
    </row>
    <row r="89" spans="1:13" s="21" customFormat="1" x14ac:dyDescent="0.2">
      <c r="A89" s="95"/>
      <c r="E89" s="96"/>
      <c r="F89" s="96"/>
      <c r="G89" s="96"/>
      <c r="H89" s="96"/>
      <c r="I89" s="96"/>
      <c r="J89" s="96"/>
      <c r="K89" s="96"/>
      <c r="L89" s="97"/>
      <c r="M89" s="97"/>
    </row>
    <row r="90" spans="1:13" s="21" customFormat="1" x14ac:dyDescent="0.2">
      <c r="A90" s="95"/>
      <c r="E90" s="96"/>
      <c r="F90" s="96"/>
      <c r="G90" s="96"/>
      <c r="H90" s="96"/>
      <c r="I90" s="96"/>
      <c r="J90" s="96"/>
      <c r="K90" s="96"/>
      <c r="L90" s="97"/>
      <c r="M90" s="97"/>
    </row>
    <row r="91" spans="1:13" s="21" customFormat="1" x14ac:dyDescent="0.2">
      <c r="A91" s="95"/>
      <c r="E91" s="96"/>
      <c r="F91" s="96"/>
      <c r="G91" s="96"/>
      <c r="H91" s="96"/>
      <c r="I91" s="96"/>
      <c r="J91" s="96"/>
      <c r="K91" s="96"/>
      <c r="L91" s="97"/>
      <c r="M91" s="97"/>
    </row>
    <row r="92" spans="1:13" s="21" customFormat="1" x14ac:dyDescent="0.2">
      <c r="A92" s="95"/>
      <c r="E92" s="96"/>
      <c r="F92" s="96"/>
      <c r="G92" s="96"/>
      <c r="H92" s="96"/>
      <c r="I92" s="96"/>
      <c r="J92" s="96"/>
      <c r="K92" s="96"/>
      <c r="L92" s="97"/>
      <c r="M92" s="97"/>
    </row>
    <row r="93" spans="1:13" s="21" customFormat="1" x14ac:dyDescent="0.2">
      <c r="A93" s="95"/>
      <c r="E93" s="96"/>
      <c r="F93" s="96"/>
      <c r="G93" s="96"/>
      <c r="H93" s="96"/>
      <c r="I93" s="96"/>
      <c r="J93" s="96"/>
      <c r="K93" s="96"/>
      <c r="L93" s="97"/>
      <c r="M93" s="97"/>
    </row>
    <row r="94" spans="1:13" s="21" customFormat="1" x14ac:dyDescent="0.2">
      <c r="A94" s="95"/>
      <c r="E94" s="96"/>
      <c r="F94" s="96"/>
      <c r="G94" s="96"/>
      <c r="H94" s="96"/>
      <c r="I94" s="96"/>
      <c r="J94" s="96"/>
      <c r="K94" s="96"/>
      <c r="L94" s="97"/>
      <c r="M94" s="97"/>
    </row>
    <row r="95" spans="1:13" s="21" customFormat="1" x14ac:dyDescent="0.2">
      <c r="A95" s="95"/>
      <c r="E95" s="96"/>
      <c r="F95" s="96"/>
      <c r="G95" s="96"/>
      <c r="H95" s="96"/>
      <c r="I95" s="96"/>
      <c r="J95" s="96"/>
      <c r="K95" s="96"/>
      <c r="L95" s="97"/>
      <c r="M95" s="97"/>
    </row>
    <row r="96" spans="1:13" s="21" customFormat="1" x14ac:dyDescent="0.2">
      <c r="A96" s="95"/>
      <c r="E96" s="96"/>
      <c r="F96" s="96"/>
      <c r="G96" s="96"/>
      <c r="H96" s="96"/>
      <c r="I96" s="96"/>
      <c r="J96" s="96"/>
      <c r="K96" s="96"/>
      <c r="L96" s="97"/>
      <c r="M96" s="97"/>
    </row>
    <row r="97" spans="1:13" s="21" customFormat="1" x14ac:dyDescent="0.2">
      <c r="A97" s="95"/>
      <c r="E97" s="96"/>
      <c r="F97" s="96"/>
      <c r="G97" s="96"/>
      <c r="H97" s="96"/>
      <c r="I97" s="96"/>
      <c r="J97" s="96"/>
      <c r="K97" s="96"/>
      <c r="L97" s="97"/>
      <c r="M97" s="97"/>
    </row>
    <row r="98" spans="1:13" s="21" customFormat="1" x14ac:dyDescent="0.2">
      <c r="A98" s="95"/>
      <c r="E98" s="96"/>
      <c r="F98" s="96"/>
      <c r="G98" s="96"/>
      <c r="H98" s="96"/>
      <c r="I98" s="96"/>
      <c r="J98" s="96"/>
      <c r="K98" s="96"/>
      <c r="L98" s="97"/>
      <c r="M98" s="97"/>
    </row>
    <row r="99" spans="1:13" s="21" customFormat="1" x14ac:dyDescent="0.2">
      <c r="A99" s="95"/>
      <c r="E99" s="96"/>
      <c r="F99" s="96"/>
      <c r="G99" s="96"/>
      <c r="H99" s="96"/>
      <c r="I99" s="96"/>
      <c r="J99" s="96"/>
      <c r="K99" s="96"/>
      <c r="L99" s="97"/>
      <c r="M99" s="97"/>
    </row>
    <row r="100" spans="1:13" s="21" customFormat="1" x14ac:dyDescent="0.2">
      <c r="A100" s="95"/>
      <c r="E100" s="96"/>
      <c r="F100" s="96"/>
      <c r="G100" s="96"/>
      <c r="H100" s="96"/>
      <c r="I100" s="96"/>
      <c r="J100" s="96"/>
      <c r="K100" s="96"/>
      <c r="L100" s="97"/>
      <c r="M100" s="97"/>
    </row>
    <row r="101" spans="1:13" s="21" customFormat="1" x14ac:dyDescent="0.2">
      <c r="A101" s="95"/>
      <c r="E101" s="96"/>
      <c r="F101" s="96"/>
      <c r="G101" s="96"/>
      <c r="H101" s="96"/>
      <c r="I101" s="96"/>
      <c r="J101" s="96"/>
      <c r="K101" s="96"/>
      <c r="L101" s="97"/>
      <c r="M101" s="97"/>
    </row>
    <row r="102" spans="1:13" s="21" customFormat="1" x14ac:dyDescent="0.2">
      <c r="A102" s="95"/>
      <c r="E102" s="96"/>
      <c r="F102" s="96"/>
      <c r="G102" s="96"/>
      <c r="H102" s="96"/>
      <c r="I102" s="96"/>
      <c r="J102" s="96"/>
      <c r="K102" s="96"/>
      <c r="L102" s="97"/>
      <c r="M102" s="97"/>
    </row>
    <row r="103" spans="1:13" s="21" customFormat="1" x14ac:dyDescent="0.2">
      <c r="A103" s="95"/>
      <c r="E103" s="96"/>
      <c r="F103" s="96"/>
      <c r="G103" s="96"/>
      <c r="H103" s="96"/>
      <c r="I103" s="96"/>
      <c r="J103" s="96"/>
      <c r="K103" s="96"/>
      <c r="L103" s="97"/>
      <c r="M103" s="97"/>
    </row>
    <row r="104" spans="1:13" s="21" customFormat="1" x14ac:dyDescent="0.2">
      <c r="A104" s="95"/>
      <c r="E104" s="96"/>
      <c r="F104" s="96"/>
      <c r="G104" s="96"/>
      <c r="H104" s="96"/>
      <c r="I104" s="96"/>
      <c r="J104" s="96"/>
      <c r="K104" s="96"/>
      <c r="L104" s="97"/>
      <c r="M104" s="97"/>
    </row>
    <row r="105" spans="1:13" s="21" customFormat="1" x14ac:dyDescent="0.2">
      <c r="A105" s="95"/>
      <c r="E105" s="96"/>
      <c r="F105" s="96"/>
      <c r="G105" s="96"/>
      <c r="H105" s="96"/>
      <c r="I105" s="96"/>
      <c r="J105" s="96"/>
      <c r="K105" s="96"/>
      <c r="L105" s="97"/>
      <c r="M105" s="97"/>
    </row>
    <row r="106" spans="1:13" s="21" customFormat="1" x14ac:dyDescent="0.2">
      <c r="A106" s="95"/>
      <c r="E106" s="96"/>
      <c r="F106" s="96"/>
      <c r="G106" s="96"/>
      <c r="H106" s="96"/>
      <c r="I106" s="96"/>
      <c r="J106" s="96"/>
      <c r="K106" s="96"/>
      <c r="L106" s="97"/>
      <c r="M106" s="97"/>
    </row>
    <row r="107" spans="1:13" s="21" customFormat="1" x14ac:dyDescent="0.2">
      <c r="A107" s="95"/>
      <c r="E107" s="96"/>
      <c r="F107" s="96"/>
      <c r="G107" s="96"/>
      <c r="H107" s="96"/>
      <c r="I107" s="96"/>
      <c r="J107" s="96"/>
      <c r="K107" s="96"/>
      <c r="L107" s="97"/>
      <c r="M107" s="97"/>
    </row>
    <row r="108" spans="1:13" s="21" customFormat="1" x14ac:dyDescent="0.2">
      <c r="A108" s="95"/>
      <c r="E108" s="96"/>
      <c r="F108" s="96"/>
      <c r="G108" s="96"/>
      <c r="H108" s="96"/>
      <c r="I108" s="96"/>
      <c r="J108" s="96"/>
      <c r="K108" s="96"/>
      <c r="L108" s="97"/>
      <c r="M108" s="97"/>
    </row>
    <row r="109" spans="1:13" s="21" customFormat="1" x14ac:dyDescent="0.2">
      <c r="A109" s="95"/>
      <c r="E109" s="96"/>
      <c r="F109" s="96"/>
      <c r="G109" s="96"/>
      <c r="H109" s="96"/>
      <c r="I109" s="96"/>
      <c r="J109" s="96"/>
      <c r="K109" s="96"/>
      <c r="L109" s="97"/>
      <c r="M109" s="97"/>
    </row>
    <row r="110" spans="1:13" s="21" customFormat="1" x14ac:dyDescent="0.2">
      <c r="A110" s="95"/>
      <c r="E110" s="96"/>
      <c r="F110" s="96"/>
      <c r="G110" s="96"/>
      <c r="H110" s="96"/>
      <c r="I110" s="96"/>
      <c r="J110" s="96"/>
      <c r="K110" s="96"/>
      <c r="L110" s="97"/>
      <c r="M110" s="97"/>
    </row>
    <row r="111" spans="1:13" s="21" customFormat="1" x14ac:dyDescent="0.2">
      <c r="A111" s="95"/>
      <c r="E111" s="96"/>
      <c r="F111" s="96"/>
      <c r="G111" s="96"/>
      <c r="H111" s="96"/>
      <c r="I111" s="96"/>
      <c r="J111" s="96"/>
      <c r="K111" s="96"/>
      <c r="L111" s="97"/>
      <c r="M111" s="97"/>
    </row>
    <row r="112" spans="1:13" s="21" customFormat="1" x14ac:dyDescent="0.2">
      <c r="A112" s="95"/>
      <c r="E112" s="96"/>
      <c r="F112" s="96"/>
      <c r="G112" s="96"/>
      <c r="H112" s="96"/>
      <c r="I112" s="96"/>
      <c r="J112" s="96"/>
      <c r="K112" s="96"/>
      <c r="L112" s="97"/>
      <c r="M112" s="97"/>
    </row>
    <row r="113" spans="1:13" s="21" customFormat="1" x14ac:dyDescent="0.2">
      <c r="A113" s="95"/>
      <c r="E113" s="96"/>
      <c r="F113" s="96"/>
      <c r="G113" s="96"/>
      <c r="H113" s="96"/>
      <c r="I113" s="96"/>
      <c r="J113" s="96"/>
      <c r="K113" s="96"/>
      <c r="L113" s="97"/>
      <c r="M113" s="97"/>
    </row>
    <row r="114" spans="1:13" s="21" customFormat="1" x14ac:dyDescent="0.2">
      <c r="A114" s="95"/>
      <c r="E114" s="96"/>
      <c r="F114" s="96"/>
      <c r="G114" s="96"/>
      <c r="H114" s="96"/>
      <c r="I114" s="96"/>
      <c r="J114" s="96"/>
      <c r="K114" s="96"/>
      <c r="L114" s="97"/>
      <c r="M114" s="97"/>
    </row>
    <row r="115" spans="1:13" s="21" customFormat="1" x14ac:dyDescent="0.2">
      <c r="A115" s="95"/>
      <c r="E115" s="96"/>
      <c r="F115" s="96"/>
      <c r="G115" s="96"/>
      <c r="H115" s="96"/>
      <c r="I115" s="96"/>
      <c r="J115" s="96"/>
      <c r="K115" s="96"/>
      <c r="L115" s="97"/>
      <c r="M115" s="97"/>
    </row>
    <row r="116" spans="1:13" s="21" customFormat="1" x14ac:dyDescent="0.2">
      <c r="A116" s="95"/>
      <c r="E116" s="96"/>
      <c r="F116" s="96"/>
      <c r="G116" s="96"/>
      <c r="H116" s="96"/>
      <c r="I116" s="96"/>
      <c r="J116" s="96"/>
      <c r="K116" s="96"/>
      <c r="L116" s="97"/>
      <c r="M116" s="97"/>
    </row>
    <row r="117" spans="1:13" s="21" customFormat="1" x14ac:dyDescent="0.2">
      <c r="A117" s="95"/>
      <c r="E117" s="96"/>
      <c r="F117" s="96"/>
      <c r="G117" s="96"/>
      <c r="H117" s="96"/>
      <c r="I117" s="96"/>
      <c r="J117" s="96"/>
      <c r="K117" s="96"/>
      <c r="L117" s="97"/>
      <c r="M117" s="97"/>
    </row>
    <row r="118" spans="1:13" s="21" customFormat="1" x14ac:dyDescent="0.2">
      <c r="A118" s="95"/>
      <c r="E118" s="96"/>
      <c r="F118" s="96"/>
      <c r="G118" s="96"/>
      <c r="H118" s="96"/>
      <c r="I118" s="96"/>
      <c r="J118" s="96"/>
      <c r="K118" s="96"/>
      <c r="L118" s="97"/>
      <c r="M118" s="97"/>
    </row>
    <row r="119" spans="1:13" s="21" customFormat="1" x14ac:dyDescent="0.2">
      <c r="A119" s="95"/>
      <c r="E119" s="96"/>
      <c r="F119" s="96"/>
      <c r="G119" s="96"/>
      <c r="H119" s="96"/>
      <c r="I119" s="96"/>
      <c r="J119" s="96"/>
      <c r="K119" s="96"/>
      <c r="L119" s="97"/>
      <c r="M119" s="97"/>
    </row>
    <row r="120" spans="1:13" s="21" customFormat="1" x14ac:dyDescent="0.2">
      <c r="A120" s="95"/>
      <c r="E120" s="96"/>
      <c r="F120" s="96"/>
      <c r="G120" s="96"/>
      <c r="H120" s="96"/>
      <c r="I120" s="96"/>
      <c r="J120" s="96"/>
      <c r="K120" s="96"/>
      <c r="L120" s="97"/>
      <c r="M120" s="97"/>
    </row>
    <row r="121" spans="1:13" s="21" customFormat="1" x14ac:dyDescent="0.2">
      <c r="A121" s="95"/>
      <c r="E121" s="96"/>
      <c r="F121" s="96"/>
      <c r="G121" s="96"/>
      <c r="H121" s="96"/>
      <c r="I121" s="96"/>
      <c r="J121" s="96"/>
      <c r="K121" s="96"/>
      <c r="L121" s="97"/>
      <c r="M121" s="97"/>
    </row>
    <row r="122" spans="1:13" s="21" customFormat="1" x14ac:dyDescent="0.2">
      <c r="A122" s="95"/>
      <c r="E122" s="96"/>
      <c r="F122" s="96"/>
      <c r="G122" s="96"/>
      <c r="H122" s="96"/>
      <c r="I122" s="96"/>
      <c r="J122" s="96"/>
      <c r="K122" s="96"/>
      <c r="L122" s="97"/>
      <c r="M122" s="97"/>
    </row>
    <row r="123" spans="1:13" s="21" customFormat="1" x14ac:dyDescent="0.2">
      <c r="A123" s="95"/>
      <c r="E123" s="96"/>
      <c r="F123" s="96"/>
      <c r="G123" s="96"/>
      <c r="H123" s="96"/>
      <c r="I123" s="96"/>
      <c r="J123" s="96"/>
      <c r="K123" s="96"/>
      <c r="L123" s="97"/>
      <c r="M123" s="97"/>
    </row>
    <row r="124" spans="1:13" s="21" customFormat="1" x14ac:dyDescent="0.2">
      <c r="A124" s="95"/>
      <c r="E124" s="96"/>
      <c r="F124" s="96"/>
      <c r="G124" s="96"/>
      <c r="H124" s="96"/>
      <c r="I124" s="96"/>
      <c r="J124" s="96"/>
      <c r="K124" s="96"/>
      <c r="L124" s="97"/>
      <c r="M124" s="97"/>
    </row>
    <row r="125" spans="1:13" s="21" customFormat="1" x14ac:dyDescent="0.2">
      <c r="A125" s="95"/>
      <c r="E125" s="96"/>
      <c r="F125" s="96"/>
      <c r="G125" s="96"/>
      <c r="H125" s="96"/>
      <c r="I125" s="96"/>
      <c r="J125" s="96"/>
      <c r="K125" s="96"/>
      <c r="L125" s="97"/>
      <c r="M125" s="97"/>
    </row>
    <row r="126" spans="1:13" s="21" customFormat="1" x14ac:dyDescent="0.2">
      <c r="A126" s="95"/>
      <c r="E126" s="96"/>
      <c r="F126" s="96"/>
      <c r="G126" s="96"/>
      <c r="H126" s="96"/>
      <c r="I126" s="96"/>
      <c r="J126" s="96"/>
      <c r="K126" s="96"/>
      <c r="L126" s="97"/>
      <c r="M126" s="97"/>
    </row>
    <row r="127" spans="1:13" s="21" customFormat="1" x14ac:dyDescent="0.2">
      <c r="A127" s="95"/>
      <c r="E127" s="96"/>
      <c r="F127" s="96"/>
      <c r="G127" s="96"/>
      <c r="H127" s="96"/>
      <c r="I127" s="96"/>
      <c r="J127" s="96"/>
      <c r="K127" s="96"/>
      <c r="L127" s="97"/>
      <c r="M127" s="97"/>
    </row>
    <row r="128" spans="1:13" s="21" customFormat="1" x14ac:dyDescent="0.2">
      <c r="A128" s="95"/>
      <c r="E128" s="96"/>
      <c r="F128" s="96"/>
      <c r="G128" s="96"/>
      <c r="H128" s="96"/>
      <c r="I128" s="96"/>
      <c r="J128" s="96"/>
      <c r="K128" s="96"/>
      <c r="L128" s="97"/>
      <c r="M128" s="97"/>
    </row>
    <row r="129" spans="1:13" s="21" customFormat="1" x14ac:dyDescent="0.2">
      <c r="A129" s="95"/>
      <c r="E129" s="96"/>
      <c r="F129" s="96"/>
      <c r="G129" s="96"/>
      <c r="H129" s="96"/>
      <c r="I129" s="96"/>
      <c r="J129" s="96"/>
      <c r="K129" s="96"/>
      <c r="L129" s="97"/>
      <c r="M129" s="97"/>
    </row>
    <row r="130" spans="1:13" s="21" customFormat="1" x14ac:dyDescent="0.2">
      <c r="A130" s="95"/>
      <c r="E130" s="96"/>
      <c r="F130" s="96"/>
      <c r="G130" s="96"/>
      <c r="H130" s="96"/>
      <c r="I130" s="96"/>
      <c r="J130" s="96"/>
      <c r="K130" s="96"/>
      <c r="L130" s="97"/>
      <c r="M130" s="97"/>
    </row>
    <row r="131" spans="1:13" s="21" customFormat="1" x14ac:dyDescent="0.2">
      <c r="A131" s="95"/>
      <c r="E131" s="96"/>
      <c r="F131" s="96"/>
      <c r="G131" s="96"/>
      <c r="H131" s="96"/>
      <c r="I131" s="96"/>
      <c r="J131" s="96"/>
      <c r="K131" s="96"/>
      <c r="L131" s="97"/>
      <c r="M131" s="97"/>
    </row>
    <row r="132" spans="1:13" s="21" customFormat="1" x14ac:dyDescent="0.2">
      <c r="A132" s="95"/>
      <c r="E132" s="96"/>
      <c r="F132" s="96"/>
      <c r="G132" s="96"/>
      <c r="H132" s="96"/>
      <c r="I132" s="96"/>
      <c r="J132" s="96"/>
      <c r="K132" s="96"/>
      <c r="L132" s="97"/>
      <c r="M132" s="97"/>
    </row>
    <row r="133" spans="1:13" s="21" customFormat="1" x14ac:dyDescent="0.2">
      <c r="A133" s="95"/>
      <c r="E133" s="96"/>
      <c r="F133" s="96"/>
      <c r="G133" s="96"/>
      <c r="H133" s="96"/>
      <c r="I133" s="96"/>
      <c r="J133" s="96"/>
      <c r="K133" s="96"/>
      <c r="L133" s="97"/>
      <c r="M133" s="97"/>
    </row>
    <row r="134" spans="1:13" s="21" customFormat="1" x14ac:dyDescent="0.2">
      <c r="A134" s="95"/>
      <c r="E134" s="96"/>
      <c r="F134" s="96"/>
      <c r="G134" s="96"/>
      <c r="H134" s="96"/>
      <c r="I134" s="96"/>
      <c r="J134" s="96"/>
      <c r="K134" s="96"/>
      <c r="L134" s="97"/>
      <c r="M134" s="97"/>
    </row>
    <row r="135" spans="1:13" s="21" customFormat="1" x14ac:dyDescent="0.2">
      <c r="A135" s="95"/>
      <c r="E135" s="96"/>
      <c r="F135" s="96"/>
      <c r="G135" s="96"/>
      <c r="H135" s="96"/>
      <c r="I135" s="96"/>
      <c r="J135" s="96"/>
      <c r="K135" s="96"/>
      <c r="L135" s="97"/>
      <c r="M135" s="97"/>
    </row>
    <row r="136" spans="1:13" s="21" customFormat="1" x14ac:dyDescent="0.2">
      <c r="A136" s="95"/>
      <c r="E136" s="96"/>
      <c r="F136" s="96"/>
      <c r="G136" s="96"/>
      <c r="H136" s="96"/>
      <c r="I136" s="96"/>
      <c r="J136" s="96"/>
      <c r="K136" s="96"/>
      <c r="L136" s="97"/>
      <c r="M136" s="97"/>
    </row>
    <row r="137" spans="1:13" s="21" customFormat="1" x14ac:dyDescent="0.2">
      <c r="A137" s="95"/>
      <c r="E137" s="96"/>
      <c r="F137" s="96"/>
      <c r="G137" s="96"/>
      <c r="H137" s="96"/>
      <c r="I137" s="96"/>
      <c r="J137" s="96"/>
      <c r="K137" s="96"/>
      <c r="L137" s="97"/>
      <c r="M137" s="97"/>
    </row>
    <row r="138" spans="1:13" s="21" customFormat="1" x14ac:dyDescent="0.2">
      <c r="A138" s="95"/>
      <c r="E138" s="96"/>
      <c r="F138" s="96"/>
      <c r="G138" s="96"/>
      <c r="H138" s="96"/>
      <c r="I138" s="96"/>
      <c r="J138" s="96"/>
      <c r="K138" s="96"/>
      <c r="L138" s="97"/>
      <c r="M138" s="97"/>
    </row>
    <row r="139" spans="1:13" s="21" customFormat="1" x14ac:dyDescent="0.2">
      <c r="A139" s="95"/>
      <c r="E139" s="96"/>
      <c r="F139" s="96"/>
      <c r="G139" s="96"/>
      <c r="H139" s="96"/>
      <c r="I139" s="96"/>
      <c r="J139" s="96"/>
      <c r="K139" s="96"/>
      <c r="L139" s="97"/>
      <c r="M139" s="97"/>
    </row>
    <row r="140" spans="1:13" s="21" customFormat="1" x14ac:dyDescent="0.2">
      <c r="A140" s="95"/>
      <c r="E140" s="96"/>
      <c r="F140" s="96"/>
      <c r="G140" s="96"/>
      <c r="H140" s="96"/>
      <c r="I140" s="96"/>
      <c r="J140" s="96"/>
      <c r="K140" s="96"/>
      <c r="L140" s="97"/>
      <c r="M140" s="97"/>
    </row>
    <row r="141" spans="1:13" s="21" customFormat="1" x14ac:dyDescent="0.2">
      <c r="A141" s="95"/>
      <c r="E141" s="96"/>
      <c r="F141" s="96"/>
      <c r="G141" s="96"/>
      <c r="H141" s="96"/>
      <c r="I141" s="96"/>
      <c r="J141" s="96"/>
      <c r="K141" s="96"/>
      <c r="L141" s="97"/>
      <c r="M141" s="97"/>
    </row>
    <row r="142" spans="1:13" s="21" customFormat="1" x14ac:dyDescent="0.2">
      <c r="A142" s="95"/>
      <c r="E142" s="96"/>
      <c r="F142" s="96"/>
      <c r="G142" s="96"/>
      <c r="H142" s="96"/>
      <c r="I142" s="96"/>
      <c r="J142" s="96"/>
      <c r="K142" s="96"/>
      <c r="L142" s="97"/>
      <c r="M142" s="97"/>
    </row>
    <row r="143" spans="1:13" s="21" customFormat="1" x14ac:dyDescent="0.2">
      <c r="A143" s="95"/>
      <c r="E143" s="96"/>
      <c r="F143" s="96"/>
      <c r="G143" s="96"/>
      <c r="H143" s="96"/>
      <c r="I143" s="96"/>
      <c r="J143" s="96"/>
      <c r="K143" s="96"/>
      <c r="L143" s="97"/>
      <c r="M143" s="97"/>
    </row>
    <row r="144" spans="1:13" s="21" customFormat="1" x14ac:dyDescent="0.2">
      <c r="A144" s="95"/>
      <c r="E144" s="96"/>
      <c r="F144" s="96"/>
      <c r="G144" s="96"/>
      <c r="H144" s="96"/>
      <c r="I144" s="96"/>
      <c r="J144" s="96"/>
      <c r="K144" s="96"/>
      <c r="L144" s="97"/>
      <c r="M144" s="97"/>
    </row>
    <row r="145" spans="1:13" s="21" customFormat="1" x14ac:dyDescent="0.2">
      <c r="A145" s="95"/>
      <c r="E145" s="96"/>
      <c r="F145" s="96"/>
      <c r="G145" s="96"/>
      <c r="H145" s="96"/>
      <c r="I145" s="96"/>
      <c r="J145" s="96"/>
      <c r="K145" s="96"/>
      <c r="L145" s="97"/>
      <c r="M145" s="97"/>
    </row>
    <row r="146" spans="1:13" s="21" customFormat="1" x14ac:dyDescent="0.2">
      <c r="A146" s="95"/>
      <c r="E146" s="96"/>
      <c r="F146" s="96"/>
      <c r="G146" s="96"/>
      <c r="H146" s="96"/>
      <c r="I146" s="96"/>
      <c r="J146" s="96"/>
      <c r="K146" s="96"/>
      <c r="L146" s="97"/>
      <c r="M146" s="97"/>
    </row>
    <row r="147" spans="1:13" s="21" customFormat="1" x14ac:dyDescent="0.2">
      <c r="A147" s="95"/>
      <c r="E147" s="96"/>
      <c r="F147" s="96"/>
      <c r="G147" s="96"/>
      <c r="H147" s="96"/>
      <c r="I147" s="96"/>
      <c r="J147" s="96"/>
      <c r="K147" s="96"/>
      <c r="L147" s="97"/>
      <c r="M147" s="97"/>
    </row>
    <row r="148" spans="1:13" s="21" customFormat="1" x14ac:dyDescent="0.2">
      <c r="A148" s="95"/>
      <c r="E148" s="96"/>
      <c r="F148" s="96"/>
      <c r="G148" s="96"/>
      <c r="H148" s="96"/>
      <c r="I148" s="96"/>
      <c r="J148" s="96"/>
      <c r="K148" s="96"/>
      <c r="L148" s="97"/>
      <c r="M148" s="97"/>
    </row>
    <row r="149" spans="1:13" s="21" customFormat="1" x14ac:dyDescent="0.2">
      <c r="A149" s="95"/>
      <c r="E149" s="96"/>
      <c r="F149" s="96"/>
      <c r="G149" s="96"/>
      <c r="H149" s="96"/>
      <c r="I149" s="96"/>
      <c r="J149" s="96"/>
      <c r="K149" s="96"/>
      <c r="L149" s="97"/>
      <c r="M149" s="97"/>
    </row>
    <row r="150" spans="1:13" s="21" customFormat="1" x14ac:dyDescent="0.2">
      <c r="A150" s="95"/>
      <c r="E150" s="96"/>
      <c r="F150" s="96"/>
      <c r="G150" s="96"/>
      <c r="H150" s="96"/>
      <c r="I150" s="96"/>
      <c r="J150" s="96"/>
      <c r="K150" s="96"/>
      <c r="L150" s="97"/>
      <c r="M150" s="97"/>
    </row>
    <row r="151" spans="1:13" s="21" customFormat="1" x14ac:dyDescent="0.2">
      <c r="A151" s="95"/>
      <c r="E151" s="96"/>
      <c r="F151" s="96"/>
      <c r="G151" s="96"/>
      <c r="H151" s="96"/>
      <c r="I151" s="96"/>
      <c r="J151" s="96"/>
      <c r="K151" s="96"/>
      <c r="L151" s="97"/>
      <c r="M151" s="97"/>
    </row>
    <row r="152" spans="1:13" s="21" customFormat="1" x14ac:dyDescent="0.2">
      <c r="A152" s="95"/>
      <c r="E152" s="96"/>
      <c r="F152" s="96"/>
      <c r="G152" s="96"/>
      <c r="H152" s="96"/>
      <c r="I152" s="96"/>
      <c r="J152" s="96"/>
      <c r="K152" s="96"/>
      <c r="L152" s="97"/>
      <c r="M152" s="97"/>
    </row>
    <row r="153" spans="1:13" s="21" customFormat="1" x14ac:dyDescent="0.2">
      <c r="A153" s="95"/>
      <c r="E153" s="96"/>
      <c r="F153" s="96"/>
      <c r="G153" s="96"/>
      <c r="H153" s="96"/>
      <c r="I153" s="96"/>
      <c r="J153" s="96"/>
      <c r="K153" s="96"/>
      <c r="L153" s="97"/>
      <c r="M153" s="97"/>
    </row>
    <row r="154" spans="1:13" s="21" customFormat="1" x14ac:dyDescent="0.2">
      <c r="A154" s="95"/>
      <c r="E154" s="96"/>
      <c r="F154" s="96"/>
      <c r="G154" s="96"/>
      <c r="H154" s="96"/>
      <c r="I154" s="96"/>
      <c r="J154" s="96"/>
      <c r="K154" s="96"/>
      <c r="L154" s="97"/>
      <c r="M154" s="97"/>
    </row>
    <row r="155" spans="1:13" s="21" customFormat="1" x14ac:dyDescent="0.2">
      <c r="A155" s="95"/>
      <c r="E155" s="96"/>
      <c r="F155" s="96"/>
      <c r="G155" s="96"/>
      <c r="H155" s="96"/>
      <c r="I155" s="96"/>
      <c r="J155" s="96"/>
      <c r="K155" s="96"/>
      <c r="L155" s="97"/>
      <c r="M155" s="97"/>
    </row>
    <row r="156" spans="1:13" s="21" customFormat="1" x14ac:dyDescent="0.2">
      <c r="A156" s="95"/>
      <c r="E156" s="96"/>
      <c r="F156" s="96"/>
      <c r="G156" s="96"/>
      <c r="H156" s="96"/>
      <c r="I156" s="96"/>
      <c r="J156" s="96"/>
      <c r="K156" s="96"/>
      <c r="L156" s="97"/>
      <c r="M156" s="97"/>
    </row>
    <row r="157" spans="1:13" s="21" customFormat="1" x14ac:dyDescent="0.2">
      <c r="A157" s="95"/>
      <c r="E157" s="96"/>
      <c r="F157" s="96"/>
      <c r="G157" s="96"/>
      <c r="H157" s="96"/>
      <c r="I157" s="96"/>
      <c r="J157" s="96"/>
      <c r="K157" s="96"/>
      <c r="L157" s="97"/>
      <c r="M157" s="97"/>
    </row>
    <row r="158" spans="1:13" s="21" customFormat="1" x14ac:dyDescent="0.2">
      <c r="A158" s="95"/>
      <c r="E158" s="96"/>
      <c r="F158" s="96"/>
      <c r="G158" s="96"/>
      <c r="H158" s="96"/>
      <c r="I158" s="96"/>
      <c r="J158" s="96"/>
      <c r="K158" s="96"/>
      <c r="L158" s="97"/>
      <c r="M158" s="97"/>
    </row>
    <row r="159" spans="1:13" s="21" customFormat="1" x14ac:dyDescent="0.2">
      <c r="A159" s="95"/>
      <c r="E159" s="96"/>
      <c r="F159" s="96"/>
      <c r="G159" s="96"/>
      <c r="H159" s="96"/>
      <c r="I159" s="96"/>
      <c r="J159" s="96"/>
      <c r="K159" s="96"/>
      <c r="L159" s="97"/>
      <c r="M159" s="97"/>
    </row>
    <row r="160" spans="1:13" s="21" customFormat="1" x14ac:dyDescent="0.2">
      <c r="A160" s="95"/>
      <c r="E160" s="96"/>
      <c r="F160" s="96"/>
      <c r="G160" s="96"/>
      <c r="H160" s="96"/>
      <c r="I160" s="96"/>
      <c r="J160" s="96"/>
      <c r="K160" s="96"/>
      <c r="L160" s="97"/>
      <c r="M160" s="97"/>
    </row>
    <row r="161" spans="1:13" s="21" customFormat="1" x14ac:dyDescent="0.2">
      <c r="A161" s="95"/>
      <c r="E161" s="96"/>
      <c r="F161" s="96"/>
      <c r="G161" s="96"/>
      <c r="H161" s="96"/>
      <c r="I161" s="96"/>
      <c r="J161" s="96"/>
      <c r="K161" s="96"/>
      <c r="L161" s="97"/>
      <c r="M161" s="97"/>
    </row>
    <row r="162" spans="1:13" x14ac:dyDescent="0.2">
      <c r="A162" s="95"/>
      <c r="B162" s="21"/>
      <c r="C162" s="21"/>
      <c r="D162" s="21"/>
      <c r="E162" s="96"/>
      <c r="F162" s="96"/>
      <c r="G162" s="96"/>
      <c r="H162" s="96"/>
      <c r="I162" s="96"/>
      <c r="J162" s="96"/>
      <c r="K162" s="96"/>
      <c r="L162" s="97"/>
      <c r="M162" s="97"/>
    </row>
    <row r="163" spans="1:13" x14ac:dyDescent="0.2">
      <c r="M163" s="97"/>
    </row>
    <row r="164" spans="1:13" x14ac:dyDescent="0.2">
      <c r="M164" s="97"/>
    </row>
    <row r="165" spans="1:13" x14ac:dyDescent="0.2">
      <c r="M165" s="97"/>
    </row>
    <row r="166" spans="1:13" x14ac:dyDescent="0.2">
      <c r="M166" s="97"/>
    </row>
  </sheetData>
  <sheetProtection algorithmName="SHA-512" hashValue="YCV/8mq3ODe193a0+9G9rCUGblVeCZwbuTuo90OTPuczsdYhP1B6aIYA7jxHkKLdmQeUqQUB08golPPPYw85dw==" saltValue="GT3Du/YQjwwkTm1jouOo7g==" spinCount="100000" sheet="1" objects="1" scenarios="1"/>
  <protectedRanges>
    <protectedRange algorithmName="SHA-512" hashValue="vgepUqjfTqSHbe9EWw/RmgHsZdJcegGbtaMjY5yKRHy+pPoAXaY7+2N9yZ3sKVPQGPa+6Pb1ItPqvkEt+8pmPg==" saltValue="1FEzctggNVRyDQwLmUT+Pw==" spinCount="100000" sqref="K10" name="Bereich10"/>
    <protectedRange algorithmName="SHA-512" hashValue="r2KkgFP0Se+EsQ4V/tgObIcmgMorvc+MqXfn80KYzx6FVdDB6Z1NKRzBbDig1Hc9DHBWYztxa/yKcq07AMRjzw==" saltValue="eL3QiHPQpb/1DnlOj4Cawg==" spinCount="100000" sqref="K21:K28 K17:K18" name="Bereich6"/>
    <protectedRange algorithmName="SHA-512" hashValue="Q4yKdMfHdGKDRZ9hsHvY38Tj0mjHPE9v3jmnlXFo0rV9ObgNu/CUEDH+uBFQ6Pl7XdIp7VgWSBixJtvHS7z0Wg==" saltValue="+i6c21CzDg8jjuHsHHCpTg==" spinCount="100000" sqref="L33:L34" name="Bereich7"/>
    <protectedRange algorithmName="SHA-512" hashValue="5xD+geNsLFNdahJ1sQpS4v2p9x3snGByi2mRN3Pb2KyiPqePAkY9K9nFuhEaRZfgGOYtlgFKI+8FodU3kkaN6g==" saltValue="KOBnFJuLyvh6XcrPjutzKw==" spinCount="100000" sqref="K42:K44" name="Bereich8"/>
    <protectedRange algorithmName="SHA-512" hashValue="Q4yKdMfHdGKDRZ9hsHvY38Tj0mjHPE9v3jmnlXFo0rV9ObgNu/CUEDH+uBFQ6Pl7XdIp7VgWSBixJtvHS7z0Wg==" saltValue="+i6c21CzDg8jjuHsHHCpTg==" spinCount="100000" sqref="L50:L52 M52" name="Bereich7_3"/>
  </protectedRanges>
  <mergeCells count="49">
    <mergeCell ref="A38:L38"/>
    <mergeCell ref="F36:K36"/>
    <mergeCell ref="B20:M20"/>
    <mergeCell ref="B33:K33"/>
    <mergeCell ref="B29:K29"/>
    <mergeCell ref="B34:K34"/>
    <mergeCell ref="B32:K32"/>
    <mergeCell ref="B19:K19"/>
    <mergeCell ref="L1:M1"/>
    <mergeCell ref="A5:M5"/>
    <mergeCell ref="L8:M8"/>
    <mergeCell ref="L9:M9"/>
    <mergeCell ref="A12:K12"/>
    <mergeCell ref="A3:M3"/>
    <mergeCell ref="B8:J8"/>
    <mergeCell ref="B9:J9"/>
    <mergeCell ref="A7:M7"/>
    <mergeCell ref="B10:J10"/>
    <mergeCell ref="L10:M10"/>
    <mergeCell ref="B11:K11"/>
    <mergeCell ref="L11:M11"/>
    <mergeCell ref="C53:K53"/>
    <mergeCell ref="A30:K30"/>
    <mergeCell ref="A16:A18"/>
    <mergeCell ref="A15:M15"/>
    <mergeCell ref="B16:M16"/>
    <mergeCell ref="B40:H40"/>
    <mergeCell ref="I40:J40"/>
    <mergeCell ref="B31:K31"/>
    <mergeCell ref="I39:J39"/>
    <mergeCell ref="A41:L41"/>
    <mergeCell ref="A20:A28"/>
    <mergeCell ref="E21:F28"/>
    <mergeCell ref="B48:K48"/>
    <mergeCell ref="B42:H42"/>
    <mergeCell ref="I42:J42"/>
    <mergeCell ref="A35:K35"/>
    <mergeCell ref="A52:K52"/>
    <mergeCell ref="B39:H39"/>
    <mergeCell ref="B50:K50"/>
    <mergeCell ref="B51:K51"/>
    <mergeCell ref="A46:M46"/>
    <mergeCell ref="A49:M49"/>
    <mergeCell ref="B44:H44"/>
    <mergeCell ref="I44:J44"/>
    <mergeCell ref="B47:K47"/>
    <mergeCell ref="A45:K45"/>
    <mergeCell ref="B43:H43"/>
    <mergeCell ref="I43:J43"/>
  </mergeCells>
  <phoneticPr fontId="42" type="noConversion"/>
  <printOptions horizontalCentered="1"/>
  <pageMargins left="0.78740157480314965" right="0.19685039370078741" top="0.78740157480314965" bottom="0.39370078740157483" header="0.19685039370078741" footer="0.19685039370078741"/>
  <pageSetup paperSize="9" scale="58" fitToHeight="0" orientation="portrait" r:id="rId1"/>
  <headerFooter>
    <oddFooter>&amp;C&amp;"Arial,Standard"&amp;10Seite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Anlage_B-02_Preisblatt</vt:lpstr>
      <vt:lpstr>'Anlage_B-02_Preisblatt'!Druckbereich</vt:lpstr>
      <vt:lpstr>'Anlage_B-02_Preisblatt'!Drucktitel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Zinn, Daniela;Schneider, Gabriele</dc:creator>
  <cp:lastModifiedBy>Janowetz, Eva-Maria</cp:lastModifiedBy>
  <cp:lastPrinted>2023-11-13T07:21:11Z</cp:lastPrinted>
  <dcterms:created xsi:type="dcterms:W3CDTF">2017-03-13T12:41:39Z</dcterms:created>
  <dcterms:modified xsi:type="dcterms:W3CDTF">2026-03-06T11:10:26Z</dcterms:modified>
</cp:coreProperties>
</file>