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2\01_FG21_lfd\Dober\SB\1_Verfahren\1_Vorbereitung\VOEK 132-26\04_Vergabeunterlagen\Vergabeunterlagen\01_Version\"/>
    </mc:Choice>
  </mc:AlternateContent>
  <xr:revisionPtr revIDLastSave="0" documentId="8_{6822D22C-ABFB-4712-865A-0CB5D6862885}" xr6:coauthVersionLast="47" xr6:coauthVersionMax="47" xr10:uidLastSave="{00000000-0000-0000-0000-000000000000}"/>
  <bookViews>
    <workbookView xWindow="135" yWindow="1095" windowWidth="26625" windowHeight="16260" tabRatio="656" xr2:uid="{00000000-000D-0000-FFFF-FFFF00000000}"/>
  </bookViews>
  <sheets>
    <sheet name="VOEK 132-26" sheetId="10" r:id="rId1"/>
  </sheets>
  <definedNames>
    <definedName name="_xlnm.Print_Area" localSheetId="0">'VOEK 132-26'!$A$1:$H$45</definedName>
    <definedName name="_xlnm.Print_Titles" localSheetId="0">'VOEK 132-26'!$3:$8</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 i="10" l="1"/>
  <c r="B15" i="10"/>
  <c r="A20" i="10" l="1"/>
  <c r="A37" i="10"/>
  <c r="A28" i="10"/>
  <c r="A39" i="10" l="1"/>
  <c r="G18" i="10"/>
  <c r="G17" i="10"/>
  <c r="G19" i="10" s="1"/>
  <c r="G14" i="10"/>
  <c r="G15" i="10" s="1"/>
  <c r="G20" i="10" l="1"/>
  <c r="G27" i="10"/>
  <c r="G26" i="10"/>
  <c r="G28" i="10" s="1"/>
  <c r="A43" i="10" l="1"/>
  <c r="G36" i="10"/>
  <c r="G35" i="10"/>
  <c r="G34" i="10"/>
  <c r="G33" i="10"/>
  <c r="G37" i="10" s="1"/>
  <c r="G39" i="10" s="1"/>
  <c r="G43" i="10" s="1"/>
</calcChain>
</file>

<file path=xl/sharedStrings.xml><?xml version="1.0" encoding="utf-8"?>
<sst xmlns="http://schemas.openxmlformats.org/spreadsheetml/2006/main" count="69" uniqueCount="50">
  <si>
    <t>Vom Bieter sind alle Felder dieser Farbe zwingend auszufüllen.</t>
  </si>
  <si>
    <t>Leistungstext (kurz)</t>
  </si>
  <si>
    <t>Menge</t>
  </si>
  <si>
    <t>Einheit</t>
  </si>
  <si>
    <t>m²</t>
  </si>
  <si>
    <t>Stk.</t>
  </si>
  <si>
    <t xml:space="preserve">Position/Titel
Leistungs-beschreib. </t>
  </si>
  <si>
    <t>Öffentliche Flächen_Räumen und Streuen</t>
  </si>
  <si>
    <t>Öffentliche Flächen_Nur Streuen</t>
  </si>
  <si>
    <t>Menge
(ca.)</t>
  </si>
  <si>
    <t>Pauschale
/ Monat
(€ netto)</t>
  </si>
  <si>
    <t>Monate
/ Saison</t>
  </si>
  <si>
    <t>Pauschale
/ Einsatz
(€ netto)</t>
  </si>
  <si>
    <t>Einsätze
/ Jahr</t>
  </si>
  <si>
    <t>kalk. Kosten
/ Jahr
(€ netto)</t>
  </si>
  <si>
    <t>Öffentliche Flächen_Winterdienst</t>
  </si>
  <si>
    <t>1.1.1.10'</t>
  </si>
  <si>
    <t>1.2 Winterdienst</t>
  </si>
  <si>
    <t>Nichtöffentliche Flächen_Räumen und Streuen</t>
  </si>
  <si>
    <t>Nichtöffentliche Flächen_Nur Streuen</t>
  </si>
  <si>
    <t>Nichtöffentliche Flächen_Winterdienst</t>
  </si>
  <si>
    <t>Summe 1.1, 1.2</t>
  </si>
  <si>
    <t>kalk. Anzahl Einsätze
/ Jahr</t>
  </si>
  <si>
    <t>Die Pauschale beinhaltet die Kosten für alle Winterdienstleistungen, die gemäß der Leistungsbeschreibung innerhalb der Saison zu erbringen sind. Eine zusätzliche Bezahlung nach Einsätzen erfolgt nicht.</t>
  </si>
  <si>
    <t>1.1.2.10</t>
  </si>
  <si>
    <t>1.1 Grauflächenreinigung (Einsatzpauschalen)</t>
  </si>
  <si>
    <t>1.2.1.10</t>
  </si>
  <si>
    <t>1.2.2.10</t>
  </si>
  <si>
    <t xml:space="preserve">1.2a Monatspauschale innerhalb der Winterdienstsaison </t>
  </si>
  <si>
    <t xml:space="preserve">1.2b Einsatzpauschale außerhalb der Winterdienstsaison </t>
  </si>
  <si>
    <t>Die Pauschale beinhaltet die Kosten für alle Winterdienstleistungen, die gemäß der Leistungsbeschreibung außerhalb der Saison zu erbringen sind. Muss an einem Tag aufgrund der Witterungsverhältnisse mehrfach gestreut und/oder geräumt werden, kann die Einsatz-pauschale mehrfach abgerechnet werden.</t>
  </si>
  <si>
    <t>Öffentliche Flächen</t>
  </si>
  <si>
    <t>1.1.1</t>
  </si>
  <si>
    <t>1.1.2</t>
  </si>
  <si>
    <t>Nichtöffentliche Flächen</t>
  </si>
  <si>
    <t>Kosten/ Saison
(€ netto)</t>
  </si>
  <si>
    <t>Preisblatt</t>
  </si>
  <si>
    <t>Teil B - Anlage B-02</t>
  </si>
  <si>
    <r>
      <rPr>
        <sz val="10"/>
        <color rgb="FF0070C0"/>
        <rFont val="BundesSans Regular"/>
        <family val="2"/>
      </rPr>
      <t xml:space="preserve">** </t>
    </r>
    <r>
      <rPr>
        <sz val="10"/>
        <rFont val="BundesSans Regular"/>
        <family val="2"/>
      </rPr>
      <t>Rein zu Wertungszwecken wird bei diesen Positionen von der oben genannten Anzahl Einsätze pro Jahr ausgegangen. Diese Angaben zur Häufigkeit der Ausführung beruhen auf Erfahrungswerten und dienen lediglich der Preiskalkulation der Auftragnehmerin. Diese Häufigkeiten können sowohl nach oben als auch nach unten variieren. Es besteht seitens der Auftraggeberin keine Abnahmeverpflichtung in Höhe der angegebenen Häufigkeiten. Die Einsätze werden nach der tatsächlich durchgeführten Anzahl vergütet.</t>
    </r>
  </si>
  <si>
    <t>Kosten/ Jahr
(€ netto)</t>
  </si>
  <si>
    <t>1.1.2.20</t>
  </si>
  <si>
    <t>WE 134853
WE 134855
WE 145838</t>
  </si>
  <si>
    <t>Wohnliegenschaften, Rockefeller-, Neuherberg-, Morton-, Morsestraße, Goldammer-, Kreuzschnabel-, Re-genpfeifer-, Buchfinken-, Haubenlerchenweg, 80937 München</t>
  </si>
  <si>
    <t>Reinigung öffentliche Flächen</t>
  </si>
  <si>
    <t>Reinigung nichtöffentliche Flächen</t>
  </si>
  <si>
    <t>Entleerung Abfallbehälter Spielplätze</t>
  </si>
  <si>
    <t>Wertungssumme: kalk. in € netto / Jahr</t>
  </si>
  <si>
    <t>01.11. - 31.03.</t>
  </si>
  <si>
    <t>01.04. - 31.10.</t>
  </si>
  <si>
    <t>Vergabenummer VOEK 132-26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</si>
</sst>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m²&quot;"/>
    <numFmt numFmtId="165" formatCode="0\ &quot;**&quot;"/>
  </numFmts>
  <fonts count="12" x14ac:knownFonts="1">
    <font>
      <sz val="11"/>
      <color theme="1"/>
      <name val="Arial"/>
      <family val="2"/>
    </font>
    <font>
      <sz val="10"/>
      <name val="Arial"/>
      <family val="2"/>
    </font>
    <font>
      <sz val="11"/>
      <color theme="1"/>
      <name val="BundesSans Regular"/>
      <family val="2"/>
    </font>
    <font>
      <b/>
      <sz val="14"/>
      <name val="BundesSans Regular"/>
      <family val="2"/>
    </font>
    <font>
      <b/>
      <sz val="11"/>
      <name val="BundesSans Regular"/>
      <family val="2"/>
    </font>
    <font>
      <sz val="11"/>
      <name val="BundesSans Regular"/>
      <family val="2"/>
    </font>
    <font>
      <sz val="11"/>
      <color rgb="FF000000"/>
      <name val="BundesSans Regular"/>
      <family val="2"/>
    </font>
    <font>
      <sz val="11"/>
      <color rgb="FF0070C0"/>
      <name val="BundesSans Regular"/>
      <family val="2"/>
    </font>
    <font>
      <sz val="10"/>
      <name val="BundesSans Regular"/>
      <family val="2"/>
    </font>
    <font>
      <sz val="10"/>
      <color rgb="FF0070C0"/>
      <name val="BundesSans Regular"/>
      <family val="2"/>
    </font>
    <font>
      <b/>
      <sz val="11"/>
      <color rgb="FF000000"/>
      <name val="BundesSans Regular"/>
      <family val="2"/>
    </font>
    <font>
      <b/>
      <sz val="11"/>
      <color rgb="FF00B0F0"/>
      <name val="BundesSans Regular"/>
      <family val="2"/>
    </font>
  </fonts>
  <fills count="8">
    <fill>
      <patternFill patternType="none"/>
    </fill>
    <fill>
      <patternFill patternType="gray125"/>
    </fill>
    <fill>
      <patternFill patternType="solid">
        <fgColor theme="0" tint="-0.14999847407452621"/>
        <bgColor indexed="64"/>
      </patternFill>
    </fill>
    <fill>
      <patternFill patternType="solid">
        <fgColor rgb="FFC3C8C3"/>
        <bgColor indexed="64"/>
      </patternFill>
    </fill>
    <fill>
      <patternFill patternType="solid">
        <fgColor rgb="FFDCE1DC"/>
        <bgColor indexed="64"/>
      </patternFill>
    </fill>
    <fill>
      <patternFill patternType="solid">
        <fgColor rgb="FFC8E1A6"/>
        <bgColor auto="1"/>
      </patternFill>
    </fill>
    <fill>
      <patternFill patternType="solid">
        <fgColor rgb="FFC8E1A6"/>
        <bgColor indexed="64"/>
      </patternFill>
    </fill>
    <fill>
      <patternFill patternType="solid">
        <fgColor rgb="FFF2BB9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86">
    <xf numFmtId="0" fontId="0" fillId="0" borderId="0" xfId="0"/>
    <xf numFmtId="0" fontId="2" fillId="0" borderId="0" xfId="0" applyFont="1" applyProtection="1"/>
    <xf numFmtId="0" fontId="2" fillId="0" borderId="0" xfId="0" applyFont="1" applyAlignment="1" applyProtection="1">
      <alignment vertical="center"/>
    </xf>
    <xf numFmtId="0" fontId="4" fillId="0" borderId="7"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2" fillId="0" borderId="0" xfId="0" applyFont="1" applyFill="1" applyProtection="1"/>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 xfId="1"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4" fontId="4" fillId="4" borderId="1" xfId="0" applyNumberFormat="1" applyFont="1" applyFill="1" applyBorder="1" applyAlignment="1" applyProtection="1">
      <alignment horizontal="right" vertical="center"/>
    </xf>
    <xf numFmtId="4" fontId="4" fillId="3" borderId="1" xfId="0" applyNumberFormat="1" applyFont="1" applyFill="1" applyBorder="1" applyAlignment="1" applyProtection="1">
      <alignment horizontal="right" vertical="center"/>
    </xf>
    <xf numFmtId="49" fontId="4" fillId="0" borderId="7"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4" fontId="4" fillId="0" borderId="0" xfId="0" applyNumberFormat="1" applyFont="1" applyFill="1" applyBorder="1" applyAlignment="1" applyProtection="1">
      <alignment horizontal="right" vertical="center"/>
    </xf>
    <xf numFmtId="4" fontId="5" fillId="0" borderId="0" xfId="0" applyNumberFormat="1" applyFont="1" applyFill="1" applyBorder="1" applyAlignment="1" applyProtection="1">
      <alignment horizontal="center" vertical="center"/>
    </xf>
    <xf numFmtId="1" fontId="4" fillId="0" borderId="0" xfId="0" applyNumberFormat="1" applyFont="1" applyFill="1" applyBorder="1" applyAlignment="1" applyProtection="1">
      <alignment horizontal="center" vertical="center"/>
    </xf>
    <xf numFmtId="4" fontId="4" fillId="0" borderId="8" xfId="0" applyNumberFormat="1" applyFont="1" applyFill="1" applyBorder="1" applyAlignment="1" applyProtection="1">
      <alignment horizontal="right" vertical="center"/>
    </xf>
    <xf numFmtId="0" fontId="5" fillId="0" borderId="0" xfId="0" applyFont="1" applyBorder="1" applyAlignment="1" applyProtection="1">
      <alignment horizontal="left" vertical="center"/>
    </xf>
    <xf numFmtId="0" fontId="5" fillId="0" borderId="8" xfId="0" applyFont="1" applyBorder="1" applyAlignment="1" applyProtection="1">
      <alignment horizontal="left" vertical="center" wrapText="1"/>
    </xf>
    <xf numFmtId="1" fontId="4" fillId="4" borderId="1" xfId="0" applyNumberFormat="1" applyFont="1" applyFill="1" applyBorder="1" applyAlignment="1" applyProtection="1">
      <alignment vertical="center" wrapText="1"/>
    </xf>
    <xf numFmtId="4" fontId="4" fillId="3" borderId="1" xfId="0" applyNumberFormat="1" applyFont="1" applyFill="1" applyBorder="1" applyAlignment="1" applyProtection="1">
      <alignment vertical="center"/>
    </xf>
    <xf numFmtId="4" fontId="4" fillId="6" borderId="1" xfId="0" applyNumberFormat="1" applyFont="1" applyFill="1" applyBorder="1" applyAlignment="1" applyProtection="1">
      <alignment horizontal="right" vertical="center"/>
      <protection locked="0"/>
    </xf>
    <xf numFmtId="0" fontId="4" fillId="3" borderId="2" xfId="0" applyFont="1" applyFill="1" applyBorder="1" applyAlignment="1" applyProtection="1">
      <alignment horizontal="center" vertical="center"/>
    </xf>
    <xf numFmtId="49" fontId="10" fillId="4" borderId="1" xfId="0" applyNumberFormat="1" applyFont="1" applyFill="1" applyBorder="1" applyAlignment="1" applyProtection="1">
      <alignment horizontal="left" vertical="center"/>
    </xf>
    <xf numFmtId="0" fontId="4" fillId="4" borderId="1" xfId="0" applyFont="1" applyFill="1" applyBorder="1" applyAlignment="1" applyProtection="1">
      <alignment horizontal="left" vertical="center" wrapText="1"/>
    </xf>
    <xf numFmtId="0" fontId="5" fillId="4" borderId="2"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3" fontId="2" fillId="0" borderId="0" xfId="0" applyNumberFormat="1" applyFont="1" applyProtection="1"/>
    <xf numFmtId="4" fontId="4" fillId="2" borderId="1" xfId="0" applyNumberFormat="1" applyFont="1" applyFill="1" applyBorder="1" applyAlignment="1" applyProtection="1">
      <alignment horizontal="right" vertical="center"/>
    </xf>
    <xf numFmtId="1" fontId="11" fillId="0" borderId="7" xfId="0" applyNumberFormat="1" applyFont="1" applyFill="1" applyBorder="1" applyAlignment="1" applyProtection="1">
      <alignment horizontal="right" vertical="center"/>
    </xf>
    <xf numFmtId="1" fontId="11" fillId="0" borderId="0" xfId="0" applyNumberFormat="1" applyFont="1" applyFill="1" applyBorder="1" applyAlignment="1" applyProtection="1">
      <alignment horizontal="right" vertical="center"/>
    </xf>
    <xf numFmtId="4" fontId="4" fillId="0" borderId="1" xfId="0" applyNumberFormat="1" applyFont="1" applyFill="1" applyBorder="1" applyAlignment="1" applyProtection="1">
      <alignment horizontal="right" vertical="center"/>
    </xf>
    <xf numFmtId="49" fontId="6" fillId="0" borderId="1" xfId="0" quotePrefix="1" applyNumberFormat="1" applyFont="1" applyFill="1" applyBorder="1" applyAlignment="1" applyProtection="1">
      <alignment horizontal="left" vertical="center"/>
    </xf>
    <xf numFmtId="0" fontId="6" fillId="0" borderId="1" xfId="0" applyFont="1" applyFill="1" applyBorder="1" applyAlignment="1" applyProtection="1">
      <alignment horizontal="left" vertical="center"/>
    </xf>
    <xf numFmtId="3" fontId="6" fillId="0" borderId="2" xfId="0" applyNumberFormat="1" applyFont="1" applyFill="1" applyBorder="1" applyAlignment="1" applyProtection="1">
      <alignment horizontal="right" vertical="center"/>
    </xf>
    <xf numFmtId="164" fontId="6" fillId="0" borderId="1" xfId="0" applyNumberFormat="1" applyFont="1" applyFill="1" applyBorder="1" applyAlignment="1" applyProtection="1">
      <alignment horizontal="left" vertical="center"/>
    </xf>
    <xf numFmtId="1" fontId="5" fillId="0" borderId="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5" fillId="0" borderId="1" xfId="0" quotePrefix="1" applyNumberFormat="1"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165" fontId="7" fillId="0" borderId="1" xfId="0" applyNumberFormat="1" applyFont="1" applyFill="1" applyBorder="1" applyAlignment="1" applyProtection="1">
      <alignment horizontal="center" vertical="center" wrapText="1"/>
    </xf>
    <xf numFmtId="3" fontId="6" fillId="0" borderId="2" xfId="0" applyNumberFormat="1" applyFont="1" applyFill="1" applyBorder="1" applyAlignment="1" applyProtection="1">
      <alignment horizontal="center" vertical="center"/>
    </xf>
    <xf numFmtId="1" fontId="4" fillId="4" borderId="2" xfId="0" applyNumberFormat="1" applyFont="1" applyFill="1" applyBorder="1" applyAlignment="1" applyProtection="1">
      <alignment horizontal="left" vertical="center" wrapText="1"/>
    </xf>
    <xf numFmtId="1" fontId="4" fillId="4" borderId="3" xfId="0" applyNumberFormat="1" applyFont="1" applyFill="1" applyBorder="1" applyAlignment="1" applyProtection="1">
      <alignment horizontal="left" vertical="center" wrapText="1"/>
    </xf>
    <xf numFmtId="1" fontId="4" fillId="4" borderId="4" xfId="0" applyNumberFormat="1" applyFont="1" applyFill="1" applyBorder="1" applyAlignment="1" applyProtection="1">
      <alignment horizontal="left" vertical="center" wrapText="1"/>
    </xf>
    <xf numFmtId="4" fontId="4" fillId="5" borderId="1" xfId="0" applyNumberFormat="1" applyFont="1" applyFill="1" applyBorder="1" applyAlignment="1" applyProtection="1">
      <alignment horizontal="center" vertical="center"/>
    </xf>
    <xf numFmtId="0" fontId="4" fillId="7" borderId="2" xfId="0" applyFont="1" applyFill="1" applyBorder="1" applyAlignment="1" applyProtection="1">
      <alignment horizontal="left" vertical="center" wrapText="1"/>
    </xf>
    <xf numFmtId="0" fontId="4" fillId="7" borderId="3"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1" fontId="4" fillId="0" borderId="2" xfId="0" applyNumberFormat="1" applyFont="1" applyFill="1" applyBorder="1" applyAlignment="1" applyProtection="1">
      <alignment horizontal="right" vertical="center"/>
    </xf>
    <xf numFmtId="1" fontId="4" fillId="0" borderId="3" xfId="0" applyNumberFormat="1" applyFont="1" applyFill="1" applyBorder="1" applyAlignment="1" applyProtection="1">
      <alignment horizontal="right" vertical="center"/>
    </xf>
    <xf numFmtId="1" fontId="4" fillId="0" borderId="4" xfId="0" applyNumberFormat="1" applyFont="1" applyFill="1" applyBorder="1" applyAlignment="1" applyProtection="1">
      <alignment horizontal="right" vertical="center"/>
    </xf>
    <xf numFmtId="0" fontId="5" fillId="0" borderId="2"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4" xfId="1" applyFont="1" applyFill="1" applyBorder="1" applyAlignment="1" applyProtection="1">
      <alignment horizontal="left" vertical="center" wrapText="1"/>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0" fillId="0" borderId="1" xfId="0" applyFont="1" applyBorder="1" applyAlignment="1" applyProtection="1">
      <alignment horizontal="right" vertical="center"/>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1" fontId="4" fillId="0" borderId="7" xfId="0" applyNumberFormat="1" applyFont="1" applyFill="1" applyBorder="1" applyAlignment="1" applyProtection="1">
      <alignment horizontal="right" vertical="center"/>
    </xf>
    <xf numFmtId="1" fontId="4" fillId="0" borderId="0" xfId="0" applyNumberFormat="1" applyFont="1" applyFill="1" applyBorder="1" applyAlignment="1" applyProtection="1">
      <alignment horizontal="right" vertical="center"/>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2" fillId="0" borderId="0" xfId="0" applyFont="1" applyBorder="1" applyAlignment="1" applyProtection="1">
      <alignment horizontal="left"/>
    </xf>
    <xf numFmtId="0" fontId="2" fillId="0" borderId="8" xfId="0" applyFont="1" applyBorder="1" applyAlignment="1" applyProtection="1">
      <alignment horizontal="left"/>
    </xf>
    <xf numFmtId="0" fontId="4" fillId="0" borderId="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2" fillId="0" borderId="5" xfId="0" applyFont="1" applyBorder="1" applyAlignment="1" applyProtection="1">
      <alignment horizontal="center"/>
    </xf>
    <xf numFmtId="0" fontId="2" fillId="0" borderId="6" xfId="0" applyFont="1" applyBorder="1" applyAlignment="1" applyProtection="1">
      <alignment horizontal="center"/>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horizontal="center" vertical="center"/>
    </xf>
  </cellXfs>
  <cellStyles count="2">
    <cellStyle name="Standard" xfId="0" builtinId="0"/>
    <cellStyle name="Standard 2" xfId="1" xr:uid="{00000000-0005-0000-0000-000001000000}"/>
  </cellStyles>
  <dxfs count="0"/>
  <tableStyles count="0" defaultTableStyle="TableStyleMedium2" defaultPivotStyle="PivotStyleLight16"/>
  <colors>
    <mruColors>
      <color rgb="FF66FFFF"/>
      <color rgb="FFDCE1DC"/>
      <color rgb="FFF2BB9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108857</xdr:rowOff>
    </xdr:from>
    <xdr:to>
      <xdr:col>1</xdr:col>
      <xdr:colOff>780894</xdr:colOff>
      <xdr:row>0</xdr:row>
      <xdr:rowOff>435905</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47625" y="108857"/>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view="pageBreakPreview" topLeftCell="A26" zoomScale="140" zoomScaleNormal="115" zoomScaleSheetLayoutView="140" workbookViewId="0">
      <selection activeCell="E14" sqref="E14"/>
    </sheetView>
  </sheetViews>
  <sheetFormatPr baseColWidth="10" defaultColWidth="11" defaultRowHeight="15" x14ac:dyDescent="0.25"/>
  <cols>
    <col min="1" max="1" width="15.125" style="1" customWidth="1"/>
    <col min="2" max="2" width="38.75" style="1" customWidth="1"/>
    <col min="3" max="3" width="7.875" style="1" customWidth="1"/>
    <col min="4" max="4" width="7.25" style="1" customWidth="1"/>
    <col min="5" max="5" width="10.125" style="1" customWidth="1"/>
    <col min="6" max="6" width="11.25" style="1" customWidth="1"/>
    <col min="7" max="7" width="14.125" style="1" customWidth="1"/>
    <col min="8" max="8" width="3.5" style="1" customWidth="1"/>
    <col min="9" max="16384" width="11" style="1"/>
  </cols>
  <sheetData>
    <row r="1" spans="1:7" ht="39.75" customHeight="1" x14ac:dyDescent="0.25">
      <c r="A1" s="78"/>
      <c r="B1" s="78"/>
      <c r="C1" s="78"/>
      <c r="D1" s="78"/>
      <c r="E1" s="78"/>
      <c r="F1" s="78"/>
      <c r="G1" s="79"/>
    </row>
    <row r="2" spans="1:7" ht="20.25" customHeight="1" x14ac:dyDescent="0.25">
      <c r="A2" s="84" t="s">
        <v>37</v>
      </c>
      <c r="B2" s="84"/>
      <c r="C2" s="84"/>
      <c r="D2" s="84"/>
      <c r="E2" s="84"/>
      <c r="F2" s="84"/>
      <c r="G2" s="85"/>
    </row>
    <row r="3" spans="1:7" s="2" customFormat="1" ht="23.25" customHeight="1" x14ac:dyDescent="0.2">
      <c r="A3" s="80" t="s">
        <v>49</v>
      </c>
      <c r="B3" s="80"/>
      <c r="C3" s="80"/>
      <c r="D3" s="80"/>
      <c r="E3" s="80"/>
      <c r="F3" s="80"/>
      <c r="G3" s="81"/>
    </row>
    <row r="4" spans="1:7" ht="20.25" customHeight="1" x14ac:dyDescent="0.25">
      <c r="A4" s="80"/>
      <c r="B4" s="80"/>
      <c r="C4" s="80"/>
      <c r="D4" s="80"/>
      <c r="E4" s="80"/>
      <c r="F4" s="80"/>
      <c r="G4" s="81"/>
    </row>
    <row r="5" spans="1:7" ht="20.25" customHeight="1" x14ac:dyDescent="0.25">
      <c r="A5" s="84" t="s">
        <v>36</v>
      </c>
      <c r="B5" s="84"/>
      <c r="C5" s="84"/>
      <c r="D5" s="84"/>
      <c r="E5" s="84"/>
      <c r="F5" s="84"/>
      <c r="G5" s="85"/>
    </row>
    <row r="6" spans="1:7" x14ac:dyDescent="0.25">
      <c r="A6" s="82"/>
      <c r="B6" s="82"/>
      <c r="C6" s="82"/>
      <c r="D6" s="82"/>
      <c r="E6" s="82"/>
      <c r="F6" s="82"/>
      <c r="G6" s="83"/>
    </row>
    <row r="7" spans="1:7" ht="19.5" customHeight="1" x14ac:dyDescent="0.25">
      <c r="A7" s="57" t="s">
        <v>0</v>
      </c>
      <c r="B7" s="57"/>
      <c r="C7" s="57"/>
      <c r="D7" s="57"/>
      <c r="E7" s="57"/>
      <c r="F7" s="57"/>
      <c r="G7" s="57"/>
    </row>
    <row r="8" spans="1:7" ht="15" customHeight="1" x14ac:dyDescent="0.25">
      <c r="A8" s="3"/>
      <c r="B8" s="4"/>
      <c r="C8" s="5"/>
      <c r="D8" s="5"/>
      <c r="E8" s="6"/>
      <c r="F8" s="4"/>
      <c r="G8" s="7"/>
    </row>
    <row r="9" spans="1:7" s="8" customFormat="1" ht="45" x14ac:dyDescent="0.25">
      <c r="A9" s="51" t="s">
        <v>41</v>
      </c>
      <c r="B9" s="58" t="s">
        <v>42</v>
      </c>
      <c r="C9" s="59"/>
      <c r="D9" s="59"/>
      <c r="E9" s="59"/>
      <c r="F9" s="59"/>
      <c r="G9" s="60"/>
    </row>
    <row r="10" spans="1:7" ht="7.5" customHeight="1" x14ac:dyDescent="0.25">
      <c r="A10" s="9"/>
      <c r="B10" s="5"/>
      <c r="C10" s="5"/>
      <c r="D10" s="5"/>
      <c r="E10" s="5"/>
      <c r="F10" s="5"/>
      <c r="G10" s="10"/>
    </row>
    <row r="11" spans="1:7" ht="23.25" customHeight="1" x14ac:dyDescent="0.25">
      <c r="A11" s="11" t="s">
        <v>25</v>
      </c>
      <c r="B11" s="12"/>
      <c r="C11" s="13"/>
      <c r="D11" s="13"/>
      <c r="E11" s="14"/>
      <c r="F11" s="13"/>
      <c r="G11" s="15"/>
    </row>
    <row r="12" spans="1:7" ht="49.5" customHeight="1" x14ac:dyDescent="0.25">
      <c r="A12" s="16" t="s">
        <v>6</v>
      </c>
      <c r="B12" s="16" t="s">
        <v>1</v>
      </c>
      <c r="C12" s="32" t="s">
        <v>2</v>
      </c>
      <c r="D12" s="18" t="s">
        <v>3</v>
      </c>
      <c r="E12" s="16" t="s">
        <v>12</v>
      </c>
      <c r="F12" s="16" t="s">
        <v>13</v>
      </c>
      <c r="G12" s="16" t="s">
        <v>39</v>
      </c>
    </row>
    <row r="13" spans="1:7" x14ac:dyDescent="0.25">
      <c r="A13" s="33" t="s">
        <v>32</v>
      </c>
      <c r="B13" s="34" t="s">
        <v>31</v>
      </c>
      <c r="C13" s="35"/>
      <c r="D13" s="36"/>
      <c r="E13" s="37"/>
      <c r="F13" s="37"/>
      <c r="G13" s="37"/>
    </row>
    <row r="14" spans="1:7" ht="20.100000000000001" customHeight="1" x14ac:dyDescent="0.25">
      <c r="A14" s="49" t="s">
        <v>16</v>
      </c>
      <c r="B14" s="45" t="s">
        <v>43</v>
      </c>
      <c r="C14" s="46">
        <v>22799</v>
      </c>
      <c r="D14" s="47" t="s">
        <v>4</v>
      </c>
      <c r="E14" s="31"/>
      <c r="F14" s="48">
        <v>52</v>
      </c>
      <c r="G14" s="19" t="str">
        <f>IF(E14="","",E14*F14)</f>
        <v/>
      </c>
    </row>
    <row r="15" spans="1:7" ht="16.5" customHeight="1" x14ac:dyDescent="0.25">
      <c r="A15" s="38"/>
      <c r="B15" s="69" t="str">
        <f>A13&amp;" - Zwischensumme "</f>
        <v xml:space="preserve">1.1.1 - Zwischensumme </v>
      </c>
      <c r="C15" s="69"/>
      <c r="D15" s="69"/>
      <c r="E15" s="69"/>
      <c r="F15" s="69"/>
      <c r="G15" s="19">
        <f>SUM(G14)</f>
        <v>0</v>
      </c>
    </row>
    <row r="16" spans="1:7" x14ac:dyDescent="0.25">
      <c r="A16" s="33" t="s">
        <v>33</v>
      </c>
      <c r="B16" s="34" t="s">
        <v>34</v>
      </c>
      <c r="C16" s="35"/>
      <c r="D16" s="36"/>
      <c r="E16" s="37"/>
      <c r="F16" s="37"/>
      <c r="G16" s="37"/>
    </row>
    <row r="17" spans="1:9" ht="20.100000000000001" customHeight="1" x14ac:dyDescent="0.25">
      <c r="A17" s="44" t="s">
        <v>24</v>
      </c>
      <c r="B17" s="45" t="s">
        <v>44</v>
      </c>
      <c r="C17" s="46">
        <v>27087</v>
      </c>
      <c r="D17" s="47" t="s">
        <v>4</v>
      </c>
      <c r="E17" s="31"/>
      <c r="F17" s="48">
        <v>14</v>
      </c>
      <c r="G17" s="19" t="str">
        <f>IF(E17="","",E17*F17)</f>
        <v/>
      </c>
      <c r="I17" s="39"/>
    </row>
    <row r="18" spans="1:9" ht="20.100000000000001" customHeight="1" x14ac:dyDescent="0.25">
      <c r="A18" s="44" t="s">
        <v>40</v>
      </c>
      <c r="B18" s="45" t="s">
        <v>45</v>
      </c>
      <c r="C18" s="46">
        <v>9</v>
      </c>
      <c r="D18" s="47" t="s">
        <v>5</v>
      </c>
      <c r="E18" s="31"/>
      <c r="F18" s="48">
        <v>12</v>
      </c>
      <c r="G18" s="19" t="str">
        <f>IF(E18="","",E18*F18)</f>
        <v/>
      </c>
    </row>
    <row r="19" spans="1:9" ht="18" customHeight="1" x14ac:dyDescent="0.25">
      <c r="A19" s="38"/>
      <c r="B19" s="69" t="str">
        <f>A16&amp;" - Zwischensumme "</f>
        <v xml:space="preserve">1.1.2 - Zwischensumme </v>
      </c>
      <c r="C19" s="69"/>
      <c r="D19" s="69"/>
      <c r="E19" s="69"/>
      <c r="F19" s="69"/>
      <c r="G19" s="19">
        <f>SUM(G17:G18)</f>
        <v>0</v>
      </c>
    </row>
    <row r="20" spans="1:9" ht="23.25" customHeight="1" x14ac:dyDescent="0.25">
      <c r="A20" s="61" t="str">
        <f>LEFT(A11,FIND("(",A11)-2)&amp;" - Summe "</f>
        <v xml:space="preserve">1.1 Grauflächenreinigung - Summe </v>
      </c>
      <c r="B20" s="62"/>
      <c r="C20" s="62"/>
      <c r="D20" s="62"/>
      <c r="E20" s="62"/>
      <c r="F20" s="63"/>
      <c r="G20" s="20">
        <f>G15+G19</f>
        <v>0</v>
      </c>
    </row>
    <row r="21" spans="1:9" ht="7.5" customHeight="1" x14ac:dyDescent="0.25">
      <c r="A21" s="21"/>
      <c r="B21" s="22"/>
      <c r="C21" s="23"/>
      <c r="D21" s="23"/>
      <c r="E21" s="24"/>
      <c r="F21" s="25"/>
      <c r="G21" s="26"/>
    </row>
    <row r="22" spans="1:9" ht="23.25" customHeight="1" x14ac:dyDescent="0.25">
      <c r="A22" s="11" t="s">
        <v>17</v>
      </c>
      <c r="B22" s="12"/>
      <c r="C22" s="13"/>
      <c r="D22" s="13"/>
      <c r="E22" s="14"/>
      <c r="F22" s="13"/>
      <c r="G22" s="15"/>
    </row>
    <row r="23" spans="1:9" ht="23.25" customHeight="1" x14ac:dyDescent="0.25">
      <c r="A23" s="11" t="s">
        <v>28</v>
      </c>
      <c r="B23" s="12"/>
      <c r="C23" s="13"/>
      <c r="D23" s="13"/>
      <c r="E23" s="67" t="s">
        <v>47</v>
      </c>
      <c r="F23" s="68"/>
      <c r="G23" s="15"/>
    </row>
    <row r="24" spans="1:9" ht="28.5" customHeight="1" x14ac:dyDescent="0.25">
      <c r="A24" s="64" t="s">
        <v>23</v>
      </c>
      <c r="B24" s="65"/>
      <c r="C24" s="65"/>
      <c r="D24" s="65"/>
      <c r="E24" s="65"/>
      <c r="F24" s="65"/>
      <c r="G24" s="66"/>
    </row>
    <row r="25" spans="1:9" ht="45" x14ac:dyDescent="0.25">
      <c r="A25" s="16" t="s">
        <v>6</v>
      </c>
      <c r="B25" s="17" t="s">
        <v>1</v>
      </c>
      <c r="C25" s="17" t="s">
        <v>9</v>
      </c>
      <c r="D25" s="18" t="s">
        <v>3</v>
      </c>
      <c r="E25" s="16" t="s">
        <v>10</v>
      </c>
      <c r="F25" s="16" t="s">
        <v>11</v>
      </c>
      <c r="G25" s="16" t="s">
        <v>35</v>
      </c>
    </row>
    <row r="26" spans="1:9" ht="20.100000000000001" customHeight="1" x14ac:dyDescent="0.25">
      <c r="A26" s="44" t="s">
        <v>26</v>
      </c>
      <c r="B26" s="45" t="s">
        <v>15</v>
      </c>
      <c r="C26" s="46">
        <v>8777</v>
      </c>
      <c r="D26" s="47" t="s">
        <v>4</v>
      </c>
      <c r="E26" s="31"/>
      <c r="F26" s="53">
        <v>5</v>
      </c>
      <c r="G26" s="19" t="str">
        <f t="shared" ref="G26:G27" si="0">IF(E26="","",E26*F26)</f>
        <v/>
      </c>
    </row>
    <row r="27" spans="1:9" ht="20.100000000000001" customHeight="1" x14ac:dyDescent="0.25">
      <c r="A27" s="44" t="s">
        <v>27</v>
      </c>
      <c r="B27" s="45" t="s">
        <v>20</v>
      </c>
      <c r="C27" s="46">
        <v>20632</v>
      </c>
      <c r="D27" s="47" t="s">
        <v>4</v>
      </c>
      <c r="E27" s="31"/>
      <c r="F27" s="53">
        <v>5</v>
      </c>
      <c r="G27" s="19" t="str">
        <f t="shared" si="0"/>
        <v/>
      </c>
    </row>
    <row r="28" spans="1:9" ht="23.25" customHeight="1" x14ac:dyDescent="0.25">
      <c r="A28" s="61" t="str">
        <f>A23&amp;" - Zwischensumme "</f>
        <v xml:space="preserve">1.2a Monatspauschale innerhalb der Winterdienstsaison  - Zwischensumme </v>
      </c>
      <c r="B28" s="62"/>
      <c r="C28" s="62"/>
      <c r="D28" s="62"/>
      <c r="E28" s="62"/>
      <c r="F28" s="63"/>
      <c r="G28" s="20">
        <f>SUM(G26:G27)</f>
        <v>0</v>
      </c>
    </row>
    <row r="29" spans="1:9" ht="7.5" customHeight="1" x14ac:dyDescent="0.25">
      <c r="A29" s="21"/>
      <c r="B29" s="22"/>
      <c r="C29" s="23"/>
      <c r="D29" s="23"/>
      <c r="E29" s="24"/>
      <c r="F29" s="25"/>
      <c r="G29" s="26"/>
    </row>
    <row r="30" spans="1:9" ht="23.25" customHeight="1" x14ac:dyDescent="0.25">
      <c r="A30" s="11" t="s">
        <v>29</v>
      </c>
      <c r="B30" s="12"/>
      <c r="C30" s="27"/>
      <c r="D30" s="27"/>
      <c r="E30" s="67" t="s">
        <v>48</v>
      </c>
      <c r="F30" s="68"/>
      <c r="G30" s="28"/>
    </row>
    <row r="31" spans="1:9" ht="51" customHeight="1" x14ac:dyDescent="0.25">
      <c r="A31" s="70" t="s">
        <v>30</v>
      </c>
      <c r="B31" s="71"/>
      <c r="C31" s="71"/>
      <c r="D31" s="71"/>
      <c r="E31" s="71"/>
      <c r="F31" s="71"/>
      <c r="G31" s="72"/>
    </row>
    <row r="32" spans="1:9" ht="45" x14ac:dyDescent="0.25">
      <c r="A32" s="16" t="s">
        <v>6</v>
      </c>
      <c r="B32" s="16" t="s">
        <v>1</v>
      </c>
      <c r="C32" s="17" t="s">
        <v>9</v>
      </c>
      <c r="D32" s="18" t="s">
        <v>3</v>
      </c>
      <c r="E32" s="16" t="s">
        <v>12</v>
      </c>
      <c r="F32" s="16" t="s">
        <v>22</v>
      </c>
      <c r="G32" s="16" t="s">
        <v>14</v>
      </c>
    </row>
    <row r="33" spans="1:7" ht="20.100000000000001" customHeight="1" x14ac:dyDescent="0.25">
      <c r="A33" s="50" t="s">
        <v>26</v>
      </c>
      <c r="B33" s="45" t="s">
        <v>7</v>
      </c>
      <c r="C33" s="46">
        <v>8777</v>
      </c>
      <c r="D33" s="47" t="s">
        <v>4</v>
      </c>
      <c r="E33" s="31"/>
      <c r="F33" s="52">
        <v>2</v>
      </c>
      <c r="G33" s="40" t="str">
        <f t="shared" ref="G33:G36" si="1">IF(E33="","",E33*F33)</f>
        <v/>
      </c>
    </row>
    <row r="34" spans="1:7" ht="20.100000000000001" customHeight="1" x14ac:dyDescent="0.25">
      <c r="A34" s="50" t="s">
        <v>26</v>
      </c>
      <c r="B34" s="45" t="s">
        <v>8</v>
      </c>
      <c r="C34" s="46">
        <v>8777</v>
      </c>
      <c r="D34" s="47" t="s">
        <v>4</v>
      </c>
      <c r="E34" s="31"/>
      <c r="F34" s="52">
        <v>3</v>
      </c>
      <c r="G34" s="40" t="str">
        <f t="shared" si="1"/>
        <v/>
      </c>
    </row>
    <row r="35" spans="1:7" ht="20.100000000000001" customHeight="1" x14ac:dyDescent="0.25">
      <c r="A35" s="50" t="s">
        <v>27</v>
      </c>
      <c r="B35" s="45" t="s">
        <v>18</v>
      </c>
      <c r="C35" s="46">
        <v>20632</v>
      </c>
      <c r="D35" s="47" t="s">
        <v>4</v>
      </c>
      <c r="E35" s="31"/>
      <c r="F35" s="52">
        <v>2</v>
      </c>
      <c r="G35" s="40" t="str">
        <f t="shared" si="1"/>
        <v/>
      </c>
    </row>
    <row r="36" spans="1:7" ht="20.100000000000001" customHeight="1" x14ac:dyDescent="0.25">
      <c r="A36" s="50" t="s">
        <v>27</v>
      </c>
      <c r="B36" s="45" t="s">
        <v>19</v>
      </c>
      <c r="C36" s="46">
        <v>20632</v>
      </c>
      <c r="D36" s="47" t="s">
        <v>4</v>
      </c>
      <c r="E36" s="31"/>
      <c r="F36" s="52">
        <v>3</v>
      </c>
      <c r="G36" s="40" t="str">
        <f t="shared" si="1"/>
        <v/>
      </c>
    </row>
    <row r="37" spans="1:7" ht="26.25" customHeight="1" x14ac:dyDescent="0.25">
      <c r="A37" s="73" t="str">
        <f>A30&amp;" - Zwischensumme "</f>
        <v xml:space="preserve">1.2b Einsatzpauschale außerhalb der Winterdienstsaison  - Zwischensumme </v>
      </c>
      <c r="B37" s="74"/>
      <c r="C37" s="74"/>
      <c r="D37" s="74"/>
      <c r="E37" s="74"/>
      <c r="F37" s="74"/>
      <c r="G37" s="20">
        <f>SUM(G33:G36)</f>
        <v>0</v>
      </c>
    </row>
    <row r="38" spans="1:7" ht="11.25" customHeight="1" x14ac:dyDescent="0.25">
      <c r="A38" s="41"/>
      <c r="B38" s="42"/>
      <c r="C38" s="42"/>
      <c r="D38" s="42"/>
      <c r="E38" s="42"/>
      <c r="F38" s="42"/>
      <c r="G38" s="43"/>
    </row>
    <row r="39" spans="1:7" ht="23.25" customHeight="1" x14ac:dyDescent="0.25">
      <c r="A39" s="61" t="str">
        <f>A22&amp;" - Summe "</f>
        <v xml:space="preserve">1.2 Winterdienst - Summe </v>
      </c>
      <c r="B39" s="62"/>
      <c r="C39" s="62"/>
      <c r="D39" s="62"/>
      <c r="E39" s="62"/>
      <c r="F39" s="63"/>
      <c r="G39" s="20">
        <f>SUM(G28,G37)</f>
        <v>0</v>
      </c>
    </row>
    <row r="40" spans="1:7" ht="7.5" customHeight="1" x14ac:dyDescent="0.25">
      <c r="A40" s="21"/>
      <c r="B40" s="22"/>
      <c r="C40" s="23"/>
      <c r="D40" s="23"/>
      <c r="E40" s="24"/>
      <c r="F40" s="25"/>
      <c r="G40" s="26"/>
    </row>
    <row r="41" spans="1:7" ht="56.25" customHeight="1" x14ac:dyDescent="0.25">
      <c r="A41" s="75" t="s">
        <v>38</v>
      </c>
      <c r="B41" s="76"/>
      <c r="C41" s="76"/>
      <c r="D41" s="76"/>
      <c r="E41" s="76"/>
      <c r="F41" s="76"/>
      <c r="G41" s="77"/>
    </row>
    <row r="42" spans="1:7" ht="7.5" customHeight="1" x14ac:dyDescent="0.25">
      <c r="A42" s="21"/>
      <c r="B42" s="22"/>
      <c r="C42" s="23"/>
      <c r="D42" s="23"/>
      <c r="E42" s="24"/>
      <c r="F42" s="25"/>
      <c r="G42" s="26"/>
    </row>
    <row r="43" spans="1:7" ht="45" x14ac:dyDescent="0.25">
      <c r="A43" s="29" t="str">
        <f>A9</f>
        <v>WE 134853
WE 134855
WE 145838</v>
      </c>
      <c r="B43" s="29" t="s">
        <v>46</v>
      </c>
      <c r="C43" s="54" t="s">
        <v>21</v>
      </c>
      <c r="D43" s="55"/>
      <c r="E43" s="55"/>
      <c r="F43" s="56"/>
      <c r="G43" s="30">
        <f>G39+G20</f>
        <v>0</v>
      </c>
    </row>
  </sheetData>
  <sheetProtection algorithmName="SHA-512" hashValue="4iAhz+BQxNTpoD30YGeZAnqN/Z4qiRaTHDCg96u4o7pF9mB4e3Wi8D2l/L6I1kod4RZ3X7YgFAbg18tSCLfGrQ==" saltValue="z/uBNJ/sud7OfBSdB9yPsw==" spinCount="100000" sheet="1" objects="1" scenarios="1"/>
  <mergeCells count="20">
    <mergeCell ref="A1:G1"/>
    <mergeCell ref="A4:G4"/>
    <mergeCell ref="A6:G6"/>
    <mergeCell ref="A3:G3"/>
    <mergeCell ref="A5:G5"/>
    <mergeCell ref="A2:G2"/>
    <mergeCell ref="C43:F43"/>
    <mergeCell ref="A7:G7"/>
    <mergeCell ref="B9:G9"/>
    <mergeCell ref="A28:F28"/>
    <mergeCell ref="A20:F20"/>
    <mergeCell ref="A24:G24"/>
    <mergeCell ref="E23:F23"/>
    <mergeCell ref="B15:F15"/>
    <mergeCell ref="B19:F19"/>
    <mergeCell ref="E30:F30"/>
    <mergeCell ref="A39:F39"/>
    <mergeCell ref="A31:G31"/>
    <mergeCell ref="A37:F37"/>
    <mergeCell ref="A41:G41"/>
  </mergeCells>
  <dataValidations count="6">
    <dataValidation type="list" allowBlank="1" showInputMessage="1" showErrorMessage="1" sqref="F26:F27" xr:uid="{00000000-0002-0000-0000-000000000000}">
      <formula1>"5,7"</formula1>
    </dataValidation>
    <dataValidation type="list" allowBlank="1" showInputMessage="1" showErrorMessage="1" sqref="D33:D36 D26:D27" xr:uid="{00000000-0002-0000-0000-000001000000}">
      <formula1>"m²,lfm.,Stk."</formula1>
    </dataValidation>
    <dataValidation type="list" allowBlank="1" showInputMessage="1" showErrorMessage="1" sqref="B43" xr:uid="{00000000-0002-0000-0000-000002000000}">
      <formula1>"Wertungssumme: kalk. in € netto / Jahr,Wertungssumme: in € netto / Jahr,Gesamt / Jahr"</formula1>
    </dataValidation>
    <dataValidation type="list" allowBlank="1" showInputMessage="1" showErrorMessage="1" sqref="D14 D17:D18" xr:uid="{00000000-0002-0000-0000-000003000000}">
      <formula1>"m²,lfm.,Stk.,Pauschal"</formula1>
    </dataValidation>
    <dataValidation type="list" allowBlank="1" showInputMessage="1" showErrorMessage="1" sqref="E23:F23" xr:uid="{00000000-0002-0000-0000-000004000000}">
      <formula1>"01.11. - 31.03.,01.10. - 30.04."</formula1>
    </dataValidation>
    <dataValidation type="list" allowBlank="1" showInputMessage="1" showErrorMessage="1" sqref="E30:F30" xr:uid="{00000000-0002-0000-0000-000005000000}">
      <formula1>"01.04. - 31.10., 01.05. - 30.09."</formula1>
    </dataValidation>
  </dataValidations>
  <pageMargins left="0.78740157480314965" right="0.47244094488188981" top="0.39370078740157483" bottom="0.59055118110236227" header="0" footer="0.19685039370078741"/>
  <pageSetup paperSize="9" scale="66" fitToHeight="0" orientation="portrait" r:id="rId1"/>
  <headerFooter>
    <oddFooter>&amp;R&amp;"BundesSans Regular,Standard"Seite &amp;P von &amp;N
&amp;A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132-26</vt:lpstr>
      <vt:lpstr>'VOEK 132-26'!Druckbereich</vt:lpstr>
      <vt:lpstr>'VOEK 132-26'!Drucktitel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Hermann, Martina</dc:creator>
  <cp:lastModifiedBy>Dober, Angela Kim</cp:lastModifiedBy>
  <cp:lastPrinted>2025-06-20T10:34:33Z</cp:lastPrinted>
  <dcterms:created xsi:type="dcterms:W3CDTF">2021-01-19T08:45:11Z</dcterms:created>
  <dcterms:modified xsi:type="dcterms:W3CDTF">2026-03-11T06:02:10Z</dcterms:modified>
</cp:coreProperties>
</file>