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mdenk2018.sharepoint.com/sites/HER-IPASchleuse/Freigegebene Dokumente/03 Vergabe/02 Vergabekonzeption/01_öTWB/VP1 - Generalplanung/01 Vergabeunterlagen/01.1 Veröffentlichung/01 Vergabeunterlagen (Teilnahmeantrag etc.)/"/>
    </mc:Choice>
  </mc:AlternateContent>
  <xr:revisionPtr revIDLastSave="118" documentId="13_ncr:1_{A10C2306-C48B-4705-B923-A157F4645782}" xr6:coauthVersionLast="47" xr6:coauthVersionMax="47" xr10:uidLastSave="{B270C020-F43C-4070-8268-E778BDD76703}"/>
  <bookViews>
    <workbookView xWindow="-28920" yWindow="2160" windowWidth="29040" windowHeight="15720" xr2:uid="{5620B4AA-D804-4D25-8001-35E4DC55983F}"/>
  </bookViews>
  <sheets>
    <sheet name="BB und DB" sheetId="1" r:id="rId1"/>
    <sheet name="Stundensätze" sheetId="2" r:id="rId2"/>
    <sheet name="Zusammenfassung" sheetId="3" r:id="rId3"/>
  </sheets>
  <definedNames>
    <definedName name="_xlnm.Print_Area" localSheetId="1">Stundensätze!$A$1:$L$41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8" i="3" l="1"/>
  <c r="D37" i="3"/>
  <c r="D36" i="3"/>
  <c r="D22" i="3"/>
  <c r="D21" i="3"/>
  <c r="C38" i="3"/>
  <c r="C37" i="3"/>
  <c r="C36" i="3"/>
  <c r="C35" i="3"/>
  <c r="C34" i="3"/>
  <c r="C33" i="3"/>
  <c r="B3" i="3"/>
  <c r="B3" i="2"/>
  <c r="G19" i="1"/>
  <c r="E21" i="1"/>
  <c r="G21" i="1" s="1"/>
  <c r="G23" i="1"/>
  <c r="G22" i="1"/>
  <c r="D19" i="3"/>
  <c r="D18" i="3"/>
  <c r="E18" i="1"/>
  <c r="E34" i="1" s="1"/>
  <c r="E32" i="1" s="1"/>
  <c r="D25" i="3" s="1"/>
  <c r="G20" i="1"/>
  <c r="D55" i="1"/>
  <c r="G18" i="1" l="1"/>
  <c r="J38" i="2"/>
  <c r="J12" i="2"/>
  <c r="J37" i="2"/>
  <c r="J36" i="2"/>
  <c r="J35" i="2"/>
  <c r="K35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40" i="2"/>
  <c r="J14" i="2"/>
  <c r="J39" i="2"/>
  <c r="J13" i="2"/>
  <c r="G39" i="2"/>
  <c r="H39" i="2" s="1"/>
  <c r="G40" i="2"/>
  <c r="H40" i="2" s="1"/>
  <c r="G17" i="2"/>
  <c r="H17" i="2" s="1"/>
  <c r="G18" i="2"/>
  <c r="H18" i="2" s="1"/>
  <c r="G19" i="2"/>
  <c r="H19" i="2" s="1"/>
  <c r="G38" i="2"/>
  <c r="H38" i="2" s="1"/>
  <c r="G15" i="2"/>
  <c r="H15" i="2" s="1"/>
  <c r="G16" i="2"/>
  <c r="H16" i="2" s="1"/>
  <c r="K40" i="2"/>
  <c r="D20" i="3"/>
  <c r="K39" i="2"/>
  <c r="K38" i="2"/>
  <c r="D35" i="3"/>
  <c r="K37" i="2"/>
  <c r="K36" i="2"/>
  <c r="K14" i="2"/>
  <c r="K13" i="2"/>
  <c r="K12" i="2"/>
  <c r="G37" i="2"/>
  <c r="H37" i="2" s="1"/>
  <c r="G36" i="2"/>
  <c r="H36" i="2" s="1"/>
  <c r="G35" i="2"/>
  <c r="H35" i="2" s="1"/>
  <c r="G14" i="1"/>
  <c r="D34" i="3"/>
  <c r="D33" i="3"/>
  <c r="D17" i="3"/>
  <c r="D13" i="3"/>
  <c r="G20" i="2"/>
  <c r="H20" i="2" s="1"/>
  <c r="G14" i="2"/>
  <c r="H14" i="2" s="1"/>
  <c r="G13" i="2"/>
  <c r="H13" i="2" s="1"/>
  <c r="G12" i="2"/>
  <c r="H12" i="2" s="1"/>
  <c r="E21" i="2" l="1"/>
  <c r="D21" i="2"/>
  <c r="D59" i="1"/>
  <c r="D29" i="3" l="1"/>
</calcChain>
</file>

<file path=xl/sharedStrings.xml><?xml version="1.0" encoding="utf-8"?>
<sst xmlns="http://schemas.openxmlformats.org/spreadsheetml/2006/main" count="151" uniqueCount="98">
  <si>
    <t>HER - Ersatz der Schleuse Herbrum</t>
  </si>
  <si>
    <t>Angebotsbestandteile Beteiligungsbeitrag und Deckungsbeitrag</t>
  </si>
  <si>
    <t xml:space="preserve">Hinweis: Nur die gelben Zellen sind auszufüllen. Das Preisblatt ist dem Angebot als PDF beizufügen. </t>
  </si>
  <si>
    <r>
      <t xml:space="preserve">Angebot entspricht einem </t>
    </r>
    <r>
      <rPr>
        <b/>
        <sz val="11"/>
        <rFont val="Arial"/>
        <family val="2"/>
      </rPr>
      <t>Anteil</t>
    </r>
    <r>
      <rPr>
        <sz val="11"/>
        <rFont val="Arial"/>
        <family val="2"/>
      </rPr>
      <t xml:space="preserve"> von:</t>
    </r>
  </si>
  <si>
    <t>Kriterium</t>
  </si>
  <si>
    <t>Angebotsbestandteil</t>
  </si>
  <si>
    <t>Angebot als Zuschlag [%]</t>
  </si>
  <si>
    <t>C.1</t>
  </si>
  <si>
    <t>Beteiligungsquote (BQ)</t>
  </si>
  <si>
    <t>(automatische Berechnung)</t>
  </si>
  <si>
    <t>C.2</t>
  </si>
  <si>
    <t>Deckungsbeitrag (DB)</t>
  </si>
  <si>
    <t>C.2.1</t>
  </si>
  <si>
    <t xml:space="preserve">Deckungsbeitrag Vertragsphase 1 (AGK + G) – Eigenleistungen </t>
  </si>
  <si>
    <t>AGK</t>
  </si>
  <si>
    <t>Gewinn</t>
  </si>
  <si>
    <t>C.2.2</t>
  </si>
  <si>
    <t xml:space="preserve">Deckungsbeitrag Vertragsphase 1 (AGK + G) – Fremdleistungen </t>
  </si>
  <si>
    <t>Nebenbedingungen</t>
  </si>
  <si>
    <t xml:space="preserve"> [Min]</t>
  </si>
  <si>
    <t>[Max]</t>
  </si>
  <si>
    <t>min 5%</t>
  </si>
  <si>
    <t>max 100 % DB Eigen</t>
  </si>
  <si>
    <t>min Gewinn DB Eigen</t>
  </si>
  <si>
    <t>Deckungsbeiträge (DB), je</t>
  </si>
  <si>
    <t>DB Eigen min 10%</t>
  </si>
  <si>
    <t>-</t>
  </si>
  <si>
    <t>Verständnis Deckungsbeitrag als Zuschlag</t>
  </si>
  <si>
    <r>
      <t xml:space="preserve">Die obigen Prozentsätze sind als </t>
    </r>
    <r>
      <rPr>
        <b/>
        <sz val="11"/>
        <rFont val="Arial"/>
        <family val="2"/>
      </rPr>
      <t>Zuschlag</t>
    </r>
    <r>
      <rPr>
        <sz val="11"/>
        <rFont val="Arial"/>
        <family val="2"/>
      </rPr>
      <t xml:space="preserve"> anzugeben. Zur Verbesserung des Verständnis kann untenstehende Umrechnung herangezogen werden.</t>
    </r>
  </si>
  <si>
    <t>wechselseitige Umrechnung von DB als Anteil (DB (a)) und DB als Zuschlag (DB (z)):</t>
  </si>
  <si>
    <t xml:space="preserve">DB (z) = </t>
  </si>
  <si>
    <t>DB (a)</t>
  </si>
  <si>
    <t>1 - DB (a)</t>
  </si>
  <si>
    <t xml:space="preserve">DB (a) = </t>
  </si>
  <si>
    <t>DB (z)</t>
  </si>
  <si>
    <t>1 + DB (z)</t>
  </si>
  <si>
    <t>Beispielrechnung DB (a) in DB (z)</t>
  </si>
  <si>
    <t>hier Beispiel eingeben</t>
  </si>
  <si>
    <t xml:space="preserve">entspricht DB (z) = </t>
  </si>
  <si>
    <t>Beispielrechnung DB (z) in DB (a)</t>
  </si>
  <si>
    <t xml:space="preserve">entspricht DB (a) = </t>
  </si>
  <si>
    <t>Die wechselseitige Umrechnung bezogen auf den Beteiligungsquote verhält sich analog.</t>
  </si>
  <si>
    <t>Ersatz der Schleuse Herbrum</t>
  </si>
  <si>
    <t>Angebotsbestandteil: Stundensatz/Tagessatz Planungs- und Managementleistungen</t>
  </si>
  <si>
    <t>Bei Eigenleistung</t>
  </si>
  <si>
    <t>Bei Fremdleistung</t>
  </si>
  <si>
    <r>
      <rPr>
        <b/>
        <sz val="11"/>
        <color rgb="FFFF0000"/>
        <rFont val="Arial"/>
        <family val="2"/>
      </rPr>
      <t>Hinweis:</t>
    </r>
    <r>
      <rPr>
        <sz val="11"/>
        <color rgb="FFFF0000"/>
        <rFont val="Arial"/>
        <family val="2"/>
      </rPr>
      <t xml:space="preserve"> Nur die gelben Zellen sind auszufüllen. Das Preisblatt ist dem Angebot als PDF beizufügen. </t>
    </r>
  </si>
  <si>
    <r>
      <t xml:space="preserve">Angebot [€/h] entspricht einem Stunden-/ bzw. Tagessatz </t>
    </r>
    <r>
      <rPr>
        <b/>
        <sz val="11"/>
        <rFont val="Arial"/>
        <family val="2"/>
      </rPr>
      <t>inkl. angebotenem DB-Eigen</t>
    </r>
    <r>
      <rPr>
        <sz val="11"/>
        <rFont val="Arial"/>
        <family val="2"/>
      </rPr>
      <t xml:space="preserve"> von:</t>
    </r>
  </si>
  <si>
    <r>
      <t xml:space="preserve">Angebot [€/h] entspricht einem Stunden-/ bzw. Tagessatz inkl. angebotenem DB-Eigen und </t>
    </r>
    <r>
      <rPr>
        <b/>
        <sz val="11"/>
        <rFont val="Arial"/>
        <family val="2"/>
      </rPr>
      <t>19% MwSt</t>
    </r>
    <r>
      <rPr>
        <sz val="11"/>
        <rFont val="Arial"/>
        <family val="2"/>
      </rPr>
      <t xml:space="preserve"> von:</t>
    </r>
  </si>
  <si>
    <r>
      <t xml:space="preserve">Angebot [€/h] entspricht einem Stunden-/ bzw. Tagessatz </t>
    </r>
    <r>
      <rPr>
        <b/>
        <sz val="11"/>
        <rFont val="Arial"/>
        <family val="2"/>
      </rPr>
      <t>inkl. angebotenem DB-Fremd</t>
    </r>
    <r>
      <rPr>
        <sz val="11"/>
        <rFont val="Arial"/>
        <family val="2"/>
      </rPr>
      <t xml:space="preserve"> von:</t>
    </r>
  </si>
  <si>
    <r>
      <t xml:space="preserve">Angebot [€/h] entspricht einem Stunden-/ bzw. Tagessatz inkl. angebotenem DB-Fremd und </t>
    </r>
    <r>
      <rPr>
        <b/>
        <sz val="11"/>
        <rFont val="Arial"/>
        <family val="2"/>
      </rPr>
      <t>19% MwSt</t>
    </r>
    <r>
      <rPr>
        <sz val="11"/>
        <rFont val="Arial"/>
        <family val="2"/>
      </rPr>
      <t xml:space="preserve"> von:</t>
    </r>
  </si>
  <si>
    <t>Qualitätsstufe (QS)</t>
  </si>
  <si>
    <t>Wichtung</t>
  </si>
  <si>
    <t>Angebot [€/h]</t>
  </si>
  <si>
    <t>QS 1: Werkstudent:innen / Aushilfen</t>
  </si>
  <si>
    <t>QS 2: Assistent:innen</t>
  </si>
  <si>
    <t>QS 3: Technische Mitarbeiter:innen</t>
  </si>
  <si>
    <t>QS 4: Kaufmännische Mitarbeiter:innen</t>
  </si>
  <si>
    <t>QS 5: Junior-Architekt:innen/ -Ingenieur:innen/ -Kaufleute</t>
  </si>
  <si>
    <t>QS 6: Architekt:innen/ Ingenieur:innen/ Kaufleute</t>
  </si>
  <si>
    <t>QS 7: Senior-Architekt:innen/ -Ingenieur:innen/ -Kaufleute</t>
  </si>
  <si>
    <t>QS 8: Architekt:innen/ Ingenieur:innen in Führungsfunktion</t>
  </si>
  <si>
    <t xml:space="preserve">QS 9: Architekt:innen/ Ingenieur:innen und Kaufleute als Expert:innen </t>
  </si>
  <si>
    <t>mittlerer gewichteter Stundensatz</t>
  </si>
  <si>
    <t>Kein Zuschlag für Deckungsbeitrag. Bruttowert gemäß zutreffendem Steuersatz der Aufwendung.</t>
  </si>
  <si>
    <t xml:space="preserve">Nebenbedingungen </t>
  </si>
  <si>
    <t>60,00 €/h</t>
  </si>
  <si>
    <r>
      <t>ohne Einfluss in die Berechnung:</t>
    </r>
    <r>
      <rPr>
        <b/>
        <sz val="14"/>
        <rFont val="Arial"/>
        <family val="2"/>
      </rPr>
      <t xml:space="preserve"> Stundensätze Schlüsselfunktionen</t>
    </r>
  </si>
  <si>
    <t>Die Angabe der Stundensätze erfolgt ohne Wichtung, da die Schlüsselfunktionen nicht in die Bewertung der Preiskriterien einfließen</t>
  </si>
  <si>
    <t>Bezeichnung Schlüsselfunktion</t>
  </si>
  <si>
    <t>Leitungsperson PMT</t>
  </si>
  <si>
    <t>Fachplanungsleitung Spezialtiefbau</t>
  </si>
  <si>
    <t>Fachplanungsleitung Massivbau</t>
  </si>
  <si>
    <t>BIM-Gesamtkoordinator:in</t>
  </si>
  <si>
    <t>Teammitglied Zielpreisermittlung (ZPE, inkl. Risikomanagement)</t>
  </si>
  <si>
    <t>Terminplaner:in/ Lean-Koordinator:in</t>
  </si>
  <si>
    <t xml:space="preserve">Zusammenfassung Angebotsbestandteile </t>
  </si>
  <si>
    <t>Angebot [%]</t>
  </si>
  <si>
    <t>Angebot [€/h] bzw. [€/AT]</t>
  </si>
  <si>
    <t>C.3</t>
  </si>
  <si>
    <t>Stundensätze Schlüsselfunktionen</t>
  </si>
  <si>
    <t xml:space="preserve">DB (AGK + G) – Eigenleistungen </t>
  </si>
  <si>
    <t>DB (AGK + G) – Fremdleistungen</t>
  </si>
  <si>
    <t>Preisblatt für die Wertung im Angebot - VP1 - Generalplanung</t>
  </si>
  <si>
    <t>Dieses Dokument liegt dem öTWB rein informativ, als Vorschau auf das Verhandlungsverfahren bei und ist nicht mit dem Unterlagen zum öTWB einzureichen!</t>
  </si>
  <si>
    <t>Verhältnis BQ zu DB</t>
  </si>
  <si>
    <t>C.4</t>
  </si>
  <si>
    <t>C.4.1</t>
  </si>
  <si>
    <t>Stundensätze</t>
  </si>
  <si>
    <t>C.4.1.1</t>
  </si>
  <si>
    <t>C.4.1.2</t>
  </si>
  <si>
    <t>C.4.1.3</t>
  </si>
  <si>
    <t>C.4.1.4</t>
  </si>
  <si>
    <t>C.4.1.5</t>
  </si>
  <si>
    <t>C.4.1.6</t>
  </si>
  <si>
    <t>C.4.1.7</t>
  </si>
  <si>
    <t>C.4.1.8</t>
  </si>
  <si>
    <t>C.4.1.9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</si>
</sst>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.00\ _€_-;\-* #,##0.00\ _€_-;_-* &quot;-&quot;??\ _€_-;_-@_-"/>
    <numFmt numFmtId="166" formatCode="0.00\ &quot;€/h  &quot;"/>
    <numFmt numFmtId="167" formatCode="_-* #,##0.00\ [$€-407]_-;\-* #,##0.00\ [$€-407]_-;_-* &quot;-&quot;??\ [$€-407]_-;_-@_-"/>
    <numFmt numFmtId="168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DB Office"/>
      <family val="2"/>
    </font>
    <font>
      <sz val="11"/>
      <color theme="1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rgb="FF0070C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i/>
      <sz val="14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DB Office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4" borderId="1" xfId="0" applyFont="1" applyFill="1" applyBorder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4" fontId="3" fillId="0" borderId="0" xfId="0" applyNumberFormat="1" applyFont="1"/>
    <xf numFmtId="0" fontId="5" fillId="3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9" fillId="0" borderId="0" xfId="0" applyFont="1"/>
    <xf numFmtId="164" fontId="5" fillId="4" borderId="1" xfId="2" applyNumberFormat="1" applyFont="1" applyFill="1" applyBorder="1" applyAlignment="1" applyProtection="1">
      <alignment horizontal="right" vertical="top"/>
    </xf>
    <xf numFmtId="0" fontId="5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2" fillId="0" borderId="0" xfId="0" applyFont="1"/>
    <xf numFmtId="10" fontId="3" fillId="0" borderId="0" xfId="0" applyNumberFormat="1" applyFont="1"/>
    <xf numFmtId="164" fontId="5" fillId="4" borderId="2" xfId="2" applyNumberFormat="1" applyFont="1" applyFill="1" applyBorder="1" applyAlignment="1" applyProtection="1">
      <alignment horizontal="right" vertical="top"/>
    </xf>
    <xf numFmtId="166" fontId="3" fillId="4" borderId="1" xfId="0" applyNumberFormat="1" applyFont="1" applyFill="1" applyBorder="1"/>
    <xf numFmtId="164" fontId="5" fillId="3" borderId="2" xfId="2" applyNumberFormat="1" applyFont="1" applyFill="1" applyBorder="1" applyAlignment="1" applyProtection="1">
      <alignment horizontal="right" vertical="top"/>
    </xf>
    <xf numFmtId="43" fontId="5" fillId="3" borderId="1" xfId="1" applyFont="1" applyFill="1" applyBorder="1" applyAlignment="1" applyProtection="1">
      <alignment horizontal="right" vertical="top"/>
    </xf>
    <xf numFmtId="0" fontId="5" fillId="2" borderId="0" xfId="0" applyFont="1" applyFill="1" applyAlignment="1">
      <alignment horizontal="left" vertical="top"/>
    </xf>
    <xf numFmtId="164" fontId="5" fillId="2" borderId="0" xfId="0" applyNumberFormat="1" applyFont="1" applyFill="1" applyAlignment="1">
      <alignment horizontal="left" vertical="top"/>
    </xf>
    <xf numFmtId="167" fontId="5" fillId="4" borderId="1" xfId="1" applyNumberFormat="1" applyFont="1" applyFill="1" applyBorder="1" applyAlignment="1" applyProtection="1">
      <alignment horizontal="right" vertical="top"/>
    </xf>
    <xf numFmtId="0" fontId="13" fillId="0" borderId="0" xfId="0" applyFont="1" applyAlignment="1">
      <alignment horizontal="left" vertical="top"/>
    </xf>
    <xf numFmtId="0" fontId="14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9" fontId="3" fillId="6" borderId="3" xfId="2" applyFont="1" applyFill="1" applyBorder="1" applyAlignment="1">
      <alignment horizontal="right" wrapText="1"/>
    </xf>
    <xf numFmtId="10" fontId="3" fillId="6" borderId="3" xfId="2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165" fontId="5" fillId="4" borderId="1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164" fontId="5" fillId="4" borderId="2" xfId="2" applyNumberFormat="1" applyFont="1" applyFill="1" applyBorder="1" applyAlignment="1" applyProtection="1">
      <alignment vertical="top"/>
      <protection locked="0"/>
    </xf>
    <xf numFmtId="164" fontId="5" fillId="7" borderId="3" xfId="2" applyNumberFormat="1" applyFont="1" applyFill="1" applyBorder="1" applyAlignment="1" applyProtection="1">
      <alignment vertical="top"/>
      <protection locked="0"/>
    </xf>
    <xf numFmtId="10" fontId="3" fillId="7" borderId="0" xfId="2" applyNumberFormat="1" applyFont="1" applyFill="1" applyBorder="1" applyProtection="1">
      <protection locked="0"/>
    </xf>
    <xf numFmtId="0" fontId="15" fillId="0" borderId="0" xfId="0" applyFont="1" applyAlignment="1">
      <alignment horizontal="left" vertical="top"/>
    </xf>
    <xf numFmtId="43" fontId="5" fillId="7" borderId="1" xfId="1" applyFont="1" applyFill="1" applyBorder="1" applyAlignment="1" applyProtection="1">
      <alignment horizontal="right" vertical="top"/>
      <protection locked="0"/>
    </xf>
    <xf numFmtId="43" fontId="5" fillId="7" borderId="3" xfId="1" applyFont="1" applyFill="1" applyBorder="1" applyAlignment="1" applyProtection="1">
      <alignment horizontal="right" vertical="top"/>
      <protection locked="0"/>
    </xf>
    <xf numFmtId="43" fontId="5" fillId="4" borderId="2" xfId="1" applyFont="1" applyFill="1" applyBorder="1" applyAlignment="1" applyProtection="1">
      <alignment vertical="top"/>
      <protection locked="0"/>
    </xf>
    <xf numFmtId="0" fontId="17" fillId="0" borderId="0" xfId="0" applyFont="1"/>
    <xf numFmtId="165" fontId="3" fillId="4" borderId="1" xfId="0" applyNumberFormat="1" applyFont="1" applyFill="1" applyBorder="1"/>
    <xf numFmtId="0" fontId="5" fillId="4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164" fontId="5" fillId="4" borderId="3" xfId="2" applyNumberFormat="1" applyFont="1" applyFill="1" applyBorder="1" applyAlignment="1" applyProtection="1">
      <alignment vertical="top"/>
      <protection locked="0"/>
    </xf>
    <xf numFmtId="10" fontId="3" fillId="6" borderId="1" xfId="2" applyNumberFormat="1" applyFont="1" applyFill="1" applyBorder="1" applyAlignment="1">
      <alignment horizontal="right" wrapText="1"/>
    </xf>
    <xf numFmtId="10" fontId="5" fillId="4" borderId="1" xfId="2" applyNumberFormat="1" applyFont="1" applyFill="1" applyBorder="1" applyAlignment="1" applyProtection="1">
      <alignment horizontal="right" vertical="top"/>
    </xf>
    <xf numFmtId="0" fontId="3" fillId="4" borderId="1" xfId="0" applyFont="1" applyFill="1" applyBorder="1"/>
    <xf numFmtId="0" fontId="1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5" fillId="3" borderId="5" xfId="0" applyFont="1" applyFill="1" applyBorder="1" applyAlignment="1">
      <alignment horizontal="left" vertical="top"/>
    </xf>
    <xf numFmtId="168" fontId="5" fillId="4" borderId="1" xfId="0" applyNumberFormat="1" applyFont="1" applyFill="1" applyBorder="1" applyAlignment="1">
      <alignment horizontal="right" vertical="top"/>
    </xf>
    <xf numFmtId="164" fontId="5" fillId="4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right" vertical="top"/>
    </xf>
    <xf numFmtId="0" fontId="5" fillId="4" borderId="3" xfId="0" applyFont="1" applyFill="1" applyBorder="1" applyAlignment="1">
      <alignment horizontal="right" vertical="top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3" borderId="2" xfId="0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7086-347E-4D3C-B050-8FDE17BA608C}">
  <sheetPr codeName="Tabelle1"/>
  <dimension ref="B3:G63"/>
  <sheetViews>
    <sheetView tabSelected="1" view="pageBreakPreview" zoomScale="60" zoomScaleNormal="73" workbookViewId="0">
      <selection activeCell="G49" sqref="G49"/>
    </sheetView>
  </sheetViews>
  <sheetFormatPr baseColWidth="10" defaultColWidth="10.73046875" defaultRowHeight="13.5" x14ac:dyDescent="0.35"/>
  <cols>
    <col min="1" max="1" width="4.3984375" style="2" customWidth="1"/>
    <col min="2" max="2" width="8.3984375" style="2" customWidth="1"/>
    <col min="3" max="3" width="39" style="2" customWidth="1"/>
    <col min="4" max="4" width="27.265625" style="2" customWidth="1"/>
    <col min="5" max="5" width="21.3984375" style="2" customWidth="1"/>
    <col min="6" max="6" width="4.3984375" style="2" customWidth="1"/>
    <col min="7" max="7" width="20" style="2" customWidth="1"/>
    <col min="8" max="8" width="3.1328125" style="2" customWidth="1"/>
    <col min="9" max="16384" width="10.73046875" style="2"/>
  </cols>
  <sheetData>
    <row r="3" spans="2:7" ht="25.15" x14ac:dyDescent="0.35">
      <c r="B3" s="3" t="s">
        <v>83</v>
      </c>
      <c r="G3" s="4"/>
    </row>
    <row r="4" spans="2:7" ht="15" customHeight="1" x14ac:dyDescent="0.35">
      <c r="B4" s="5" t="s">
        <v>0</v>
      </c>
      <c r="C4" s="3"/>
      <c r="G4" s="4"/>
    </row>
    <row r="5" spans="2:7" ht="15" customHeight="1" x14ac:dyDescent="0.35">
      <c r="B5" s="65" t="s">
        <v>84</v>
      </c>
      <c r="C5" s="3"/>
      <c r="G5" s="4"/>
    </row>
    <row r="6" spans="2:7" ht="15" customHeight="1" x14ac:dyDescent="0.35">
      <c r="B6" s="5"/>
      <c r="C6" s="3"/>
      <c r="G6" s="4"/>
    </row>
    <row r="7" spans="2:7" ht="17.649999999999999" x14ac:dyDescent="0.35">
      <c r="B7" s="6" t="s">
        <v>1</v>
      </c>
      <c r="G7" s="4"/>
    </row>
    <row r="8" spans="2:7" x14ac:dyDescent="0.35">
      <c r="B8" s="45" t="s">
        <v>2</v>
      </c>
      <c r="G8" s="4"/>
    </row>
    <row r="9" spans="2:7" x14ac:dyDescent="0.35">
      <c r="B9" s="4"/>
      <c r="G9" s="4"/>
    </row>
    <row r="10" spans="2:7" x14ac:dyDescent="0.35">
      <c r="B10" s="7"/>
      <c r="G10" s="72" t="s">
        <v>3</v>
      </c>
    </row>
    <row r="11" spans="2:7" x14ac:dyDescent="0.35">
      <c r="B11" s="4"/>
      <c r="C11" s="4"/>
      <c r="D11" s="8"/>
      <c r="G11" s="72"/>
    </row>
    <row r="12" spans="2:7" x14ac:dyDescent="0.35">
      <c r="B12" s="55" t="s">
        <v>4</v>
      </c>
      <c r="C12" s="9" t="s">
        <v>5</v>
      </c>
      <c r="D12" s="74" t="s">
        <v>6</v>
      </c>
      <c r="E12" s="75"/>
    </row>
    <row r="13" spans="2:7" x14ac:dyDescent="0.35">
      <c r="B13" s="51" t="s">
        <v>7</v>
      </c>
      <c r="C13" s="10" t="s">
        <v>8</v>
      </c>
      <c r="D13" s="76"/>
      <c r="E13" s="77"/>
      <c r="G13" s="11" t="s">
        <v>9</v>
      </c>
    </row>
    <row r="14" spans="2:7" x14ac:dyDescent="0.35">
      <c r="B14" s="51" t="s">
        <v>7</v>
      </c>
      <c r="C14" s="10" t="s">
        <v>8</v>
      </c>
      <c r="D14" s="42"/>
      <c r="E14" s="43"/>
      <c r="G14" s="63">
        <f>E14/(1+E14)</f>
        <v>0</v>
      </c>
    </row>
    <row r="15" spans="2:7" x14ac:dyDescent="0.35">
      <c r="B15" s="58"/>
      <c r="C15" s="4"/>
      <c r="D15" s="4"/>
      <c r="E15" s="4"/>
      <c r="G15" s="4"/>
    </row>
    <row r="16" spans="2:7" x14ac:dyDescent="0.35">
      <c r="B16" s="55" t="s">
        <v>4</v>
      </c>
      <c r="C16" s="9" t="s">
        <v>5</v>
      </c>
      <c r="D16" s="74" t="s">
        <v>6</v>
      </c>
      <c r="E16" s="75"/>
      <c r="G16" s="4"/>
    </row>
    <row r="17" spans="2:7" x14ac:dyDescent="0.35">
      <c r="B17" s="51" t="s">
        <v>10</v>
      </c>
      <c r="C17" s="10" t="s">
        <v>11</v>
      </c>
      <c r="D17" s="76"/>
      <c r="E17" s="77"/>
      <c r="G17" s="11" t="s">
        <v>9</v>
      </c>
    </row>
    <row r="18" spans="2:7" x14ac:dyDescent="0.35">
      <c r="B18" s="51" t="s">
        <v>12</v>
      </c>
      <c r="C18" s="10" t="s">
        <v>13</v>
      </c>
      <c r="D18" s="42"/>
      <c r="E18" s="61">
        <f>E19+E20</f>
        <v>0</v>
      </c>
      <c r="G18" s="63">
        <f t="shared" ref="G18:G23" si="0">E18/(1+E18)</f>
        <v>0</v>
      </c>
    </row>
    <row r="19" spans="2:7" x14ac:dyDescent="0.35">
      <c r="B19" s="51"/>
      <c r="C19" s="10" t="s">
        <v>14</v>
      </c>
      <c r="D19" s="42"/>
      <c r="E19" s="43"/>
      <c r="G19" s="63">
        <f t="shared" si="0"/>
        <v>0</v>
      </c>
    </row>
    <row r="20" spans="2:7" x14ac:dyDescent="0.35">
      <c r="B20" s="51"/>
      <c r="C20" s="10" t="s">
        <v>15</v>
      </c>
      <c r="D20" s="42"/>
      <c r="E20" s="43"/>
      <c r="G20" s="63">
        <f t="shared" si="0"/>
        <v>0</v>
      </c>
    </row>
    <row r="21" spans="2:7" x14ac:dyDescent="0.35">
      <c r="B21" s="51" t="s">
        <v>16</v>
      </c>
      <c r="C21" s="10" t="s">
        <v>17</v>
      </c>
      <c r="D21" s="42"/>
      <c r="E21" s="61">
        <f>E22+E23</f>
        <v>0</v>
      </c>
      <c r="G21" s="63">
        <f t="shared" si="0"/>
        <v>0</v>
      </c>
    </row>
    <row r="22" spans="2:7" x14ac:dyDescent="0.35">
      <c r="B22" s="51"/>
      <c r="C22" s="10" t="s">
        <v>14</v>
      </c>
      <c r="D22" s="42"/>
      <c r="E22" s="43"/>
      <c r="G22" s="63">
        <f t="shared" si="0"/>
        <v>0</v>
      </c>
    </row>
    <row r="23" spans="2:7" x14ac:dyDescent="0.35">
      <c r="B23" s="51"/>
      <c r="C23" s="10" t="s">
        <v>15</v>
      </c>
      <c r="D23" s="42"/>
      <c r="E23" s="43"/>
      <c r="G23" s="63">
        <f t="shared" si="0"/>
        <v>0</v>
      </c>
    </row>
    <row r="24" spans="2:7" x14ac:dyDescent="0.35">
      <c r="B24" s="4"/>
      <c r="C24" s="4"/>
      <c r="G24" s="4"/>
    </row>
    <row r="25" spans="2:7" x14ac:dyDescent="0.35">
      <c r="B25" s="4"/>
      <c r="C25" s="9" t="s">
        <v>18</v>
      </c>
      <c r="D25" s="13" t="s">
        <v>19</v>
      </c>
      <c r="E25" s="13" t="s">
        <v>20</v>
      </c>
      <c r="G25" s="4"/>
    </row>
    <row r="26" spans="2:7" x14ac:dyDescent="0.35">
      <c r="B26" s="4"/>
      <c r="C26" s="80" t="s">
        <v>8</v>
      </c>
      <c r="D26" s="12" t="s">
        <v>21</v>
      </c>
      <c r="E26" s="78" t="s">
        <v>22</v>
      </c>
      <c r="G26" s="4"/>
    </row>
    <row r="27" spans="2:7" x14ac:dyDescent="0.35">
      <c r="B27" s="4"/>
      <c r="C27" s="81"/>
      <c r="D27" s="12" t="s">
        <v>23</v>
      </c>
      <c r="E27" s="79"/>
      <c r="G27" s="4"/>
    </row>
    <row r="28" spans="2:7" x14ac:dyDescent="0.35">
      <c r="C28" s="10" t="s">
        <v>24</v>
      </c>
      <c r="D28" s="12" t="s">
        <v>25</v>
      </c>
      <c r="E28" s="14" t="s">
        <v>26</v>
      </c>
      <c r="G28" s="4"/>
    </row>
    <row r="29" spans="2:7" x14ac:dyDescent="0.35">
      <c r="G29" s="4"/>
    </row>
    <row r="30" spans="2:7" x14ac:dyDescent="0.35">
      <c r="G30" s="4"/>
    </row>
    <row r="31" spans="2:7" x14ac:dyDescent="0.35">
      <c r="B31" s="55" t="s">
        <v>4</v>
      </c>
      <c r="C31" s="69" t="s">
        <v>5</v>
      </c>
      <c r="D31" s="74" t="s">
        <v>6</v>
      </c>
      <c r="E31" s="75"/>
      <c r="G31" s="4"/>
    </row>
    <row r="32" spans="2:7" x14ac:dyDescent="0.35">
      <c r="B32" s="51" t="s">
        <v>79</v>
      </c>
      <c r="C32" s="82" t="s">
        <v>85</v>
      </c>
      <c r="D32" s="82"/>
      <c r="E32" s="70">
        <f>IF(E33&gt;0,AND(E34&gt;0)*(E33/E34),0)</f>
        <v>0</v>
      </c>
      <c r="G32" s="4"/>
    </row>
    <row r="33" spans="2:7" x14ac:dyDescent="0.35">
      <c r="B33" s="51"/>
      <c r="C33" s="82" t="s">
        <v>8</v>
      </c>
      <c r="D33" s="82"/>
      <c r="E33" s="71">
        <f>E14</f>
        <v>0</v>
      </c>
      <c r="G33" s="4"/>
    </row>
    <row r="34" spans="2:7" x14ac:dyDescent="0.35">
      <c r="B34" s="51"/>
      <c r="C34" s="82" t="s">
        <v>11</v>
      </c>
      <c r="D34" s="82"/>
      <c r="E34" s="71">
        <f>E18</f>
        <v>0</v>
      </c>
      <c r="G34" s="4"/>
    </row>
    <row r="35" spans="2:7" x14ac:dyDescent="0.35">
      <c r="G35" s="4"/>
    </row>
    <row r="36" spans="2:7" x14ac:dyDescent="0.35">
      <c r="G36" s="4"/>
    </row>
    <row r="37" spans="2:7" x14ac:dyDescent="0.35">
      <c r="G37" s="4"/>
    </row>
    <row r="38" spans="2:7" x14ac:dyDescent="0.35">
      <c r="B38" s="4"/>
      <c r="C38" s="4"/>
      <c r="D38" s="4"/>
      <c r="E38" s="4"/>
      <c r="F38" s="4"/>
      <c r="G38" s="4"/>
    </row>
    <row r="39" spans="2:7" ht="17.649999999999999" x14ac:dyDescent="0.35">
      <c r="B39" s="6" t="s">
        <v>27</v>
      </c>
      <c r="C39" s="4"/>
      <c r="D39" s="4"/>
      <c r="E39" s="4"/>
      <c r="F39" s="4"/>
      <c r="G39" s="4"/>
    </row>
    <row r="40" spans="2:7" x14ac:dyDescent="0.35">
      <c r="B40" s="4"/>
      <c r="C40" s="4"/>
      <c r="D40" s="4"/>
      <c r="E40" s="4"/>
      <c r="F40" s="4"/>
      <c r="G40" s="4"/>
    </row>
    <row r="41" spans="2:7" x14ac:dyDescent="0.35">
      <c r="B41" s="72" t="s">
        <v>28</v>
      </c>
      <c r="C41" s="72"/>
      <c r="D41" s="72"/>
      <c r="E41" s="72"/>
      <c r="F41" s="4"/>
      <c r="G41" s="4"/>
    </row>
    <row r="42" spans="2:7" x14ac:dyDescent="0.35">
      <c r="B42" s="72"/>
      <c r="C42" s="72"/>
      <c r="D42" s="72"/>
      <c r="E42" s="72"/>
      <c r="F42" s="4"/>
      <c r="G42" s="4"/>
    </row>
    <row r="43" spans="2:7" x14ac:dyDescent="0.35">
      <c r="B43" s="4"/>
      <c r="C43" s="4"/>
      <c r="D43" s="4"/>
      <c r="E43" s="4"/>
      <c r="F43" s="4"/>
      <c r="G43" s="4"/>
    </row>
    <row r="44" spans="2:7" x14ac:dyDescent="0.35">
      <c r="B44" s="4"/>
      <c r="C44" s="4"/>
      <c r="D44" s="4"/>
      <c r="E44" s="4"/>
      <c r="F44" s="4"/>
      <c r="G44" s="4"/>
    </row>
    <row r="45" spans="2:7" x14ac:dyDescent="0.35">
      <c r="B45" s="4" t="s">
        <v>29</v>
      </c>
      <c r="C45" s="4"/>
      <c r="D45" s="4"/>
      <c r="E45" s="4"/>
      <c r="F45" s="4"/>
      <c r="G45" s="4"/>
    </row>
    <row r="46" spans="2:7" x14ac:dyDescent="0.35">
      <c r="B46" s="4"/>
      <c r="C46" s="4"/>
      <c r="D46" s="4"/>
      <c r="E46" s="4"/>
      <c r="F46" s="4"/>
      <c r="G46" s="4"/>
    </row>
    <row r="47" spans="2:7" ht="13.9" x14ac:dyDescent="0.35">
      <c r="B47" s="4"/>
      <c r="C47" s="73" t="s">
        <v>30</v>
      </c>
      <c r="D47" s="17" t="s">
        <v>31</v>
      </c>
      <c r="E47" s="4"/>
      <c r="F47" s="4"/>
      <c r="G47" s="4"/>
    </row>
    <row r="48" spans="2:7" ht="13.9" x14ac:dyDescent="0.35">
      <c r="C48" s="73"/>
      <c r="D48" s="18" t="s">
        <v>32</v>
      </c>
      <c r="G48" s="4"/>
    </row>
    <row r="49" spans="2:7" ht="13.9" x14ac:dyDescent="0.35">
      <c r="C49" s="16"/>
      <c r="D49" s="18"/>
      <c r="G49" s="4"/>
    </row>
    <row r="50" spans="2:7" ht="13.9" x14ac:dyDescent="0.35">
      <c r="C50" s="73" t="s">
        <v>33</v>
      </c>
      <c r="D50" s="17" t="s">
        <v>34</v>
      </c>
      <c r="G50" s="4"/>
    </row>
    <row r="51" spans="2:7" ht="13.9" x14ac:dyDescent="0.35">
      <c r="C51" s="73"/>
      <c r="D51" s="18" t="s">
        <v>35</v>
      </c>
      <c r="G51" s="4"/>
    </row>
    <row r="52" spans="2:7" x14ac:dyDescent="0.35">
      <c r="G52" s="4"/>
    </row>
    <row r="53" spans="2:7" x14ac:dyDescent="0.35">
      <c r="C53" s="2" t="s">
        <v>36</v>
      </c>
      <c r="G53" s="4"/>
    </row>
    <row r="54" spans="2:7" ht="13.9" x14ac:dyDescent="0.4">
      <c r="C54" s="19" t="s">
        <v>33</v>
      </c>
      <c r="D54" s="44"/>
      <c r="E54" s="20" t="s">
        <v>37</v>
      </c>
      <c r="G54" s="4"/>
    </row>
    <row r="55" spans="2:7" x14ac:dyDescent="0.35">
      <c r="C55" s="19" t="s">
        <v>38</v>
      </c>
      <c r="D55" s="21">
        <f>D54/(1-D54)</f>
        <v>0</v>
      </c>
      <c r="G55" s="4"/>
    </row>
    <row r="56" spans="2:7" x14ac:dyDescent="0.35">
      <c r="G56" s="4"/>
    </row>
    <row r="57" spans="2:7" x14ac:dyDescent="0.35">
      <c r="C57" s="2" t="s">
        <v>39</v>
      </c>
      <c r="G57" s="4"/>
    </row>
    <row r="58" spans="2:7" ht="13.9" x14ac:dyDescent="0.4">
      <c r="C58" s="19" t="s">
        <v>30</v>
      </c>
      <c r="D58" s="44"/>
      <c r="E58" s="20" t="s">
        <v>37</v>
      </c>
      <c r="G58" s="4"/>
    </row>
    <row r="59" spans="2:7" x14ac:dyDescent="0.35">
      <c r="C59" s="19" t="s">
        <v>40</v>
      </c>
      <c r="D59" s="21">
        <f>D58/(1+D58)</f>
        <v>0</v>
      </c>
      <c r="G59" s="4"/>
    </row>
    <row r="60" spans="2:7" x14ac:dyDescent="0.35">
      <c r="G60" s="4"/>
    </row>
    <row r="61" spans="2:7" x14ac:dyDescent="0.35">
      <c r="G61" s="4"/>
    </row>
    <row r="62" spans="2:7" x14ac:dyDescent="0.35">
      <c r="B62" s="4" t="s">
        <v>41</v>
      </c>
      <c r="G62" s="4"/>
    </row>
    <row r="63" spans="2:7" x14ac:dyDescent="0.35">
      <c r="G63" s="4"/>
    </row>
  </sheetData>
  <sheetProtection algorithmName="SHA-512" hashValue="cug/+RBd2tDtqX/YScxVpLkW5r4tK7ANTWc8zEsMRQjrHZFaLRkKb2FWWg0KuYe0Xvbvv2P9d7hIHjmWcimT6A==" saltValue="5AWTR56fzk+kVhSKvP7nrw==" spinCount="100000" sheet="1" objects="1" scenarios="1"/>
  <mergeCells count="14">
    <mergeCell ref="B41:E42"/>
    <mergeCell ref="C47:C48"/>
    <mergeCell ref="C50:C51"/>
    <mergeCell ref="G10:G11"/>
    <mergeCell ref="D12:E12"/>
    <mergeCell ref="D13:E13"/>
    <mergeCell ref="D16:E16"/>
    <mergeCell ref="D17:E17"/>
    <mergeCell ref="E26:E27"/>
    <mergeCell ref="C26:C27"/>
    <mergeCell ref="D31:E31"/>
    <mergeCell ref="C32:D32"/>
    <mergeCell ref="C33:D33"/>
    <mergeCell ref="C34:D34"/>
  </mergeCells>
  <pageMargins left="0.7" right="0.7" top="0.78740157499999996" bottom="0.78740157499999996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69D8-B189-4BBE-A3DA-28D181B5EBD1}">
  <sheetPr codeName="Tabelle2"/>
  <dimension ref="B3:K41"/>
  <sheetViews>
    <sheetView view="pageBreakPreview" zoomScale="60" zoomScaleNormal="48" workbookViewId="0">
      <selection activeCell="D47" sqref="D47"/>
    </sheetView>
  </sheetViews>
  <sheetFormatPr baseColWidth="10" defaultColWidth="10.73046875" defaultRowHeight="13.5" x14ac:dyDescent="0.35"/>
  <cols>
    <col min="1" max="1" width="4.3984375" style="2" customWidth="1"/>
    <col min="2" max="2" width="10.73046875" style="2"/>
    <col min="3" max="3" width="63.265625" style="2" customWidth="1"/>
    <col min="4" max="4" width="19.3984375" style="2" customWidth="1"/>
    <col min="5" max="5" width="23.3984375" style="2" customWidth="1"/>
    <col min="6" max="6" width="11.53125" style="2" customWidth="1"/>
    <col min="7" max="8" width="21.3984375" style="2" customWidth="1"/>
    <col min="9" max="9" width="5.3984375" style="2" customWidth="1"/>
    <col min="10" max="11" width="21.3984375" style="2" customWidth="1"/>
    <col min="12" max="12" width="6.53125" style="2" customWidth="1"/>
    <col min="13" max="16384" width="10.73046875" style="2"/>
  </cols>
  <sheetData>
    <row r="3" spans="2:11" ht="25.15" x14ac:dyDescent="0.35">
      <c r="B3" s="3" t="str">
        <f>'BB und DB'!B3</f>
        <v>Preisblatt für die Wertung im Angebot - VP1 - Generalplanung</v>
      </c>
      <c r="C3" s="4"/>
      <c r="D3" s="4"/>
      <c r="E3" s="4"/>
      <c r="F3" s="4"/>
      <c r="G3" s="4"/>
      <c r="H3" s="4"/>
    </row>
    <row r="4" spans="2:11" ht="14.85" customHeight="1" x14ac:dyDescent="0.35">
      <c r="B4" s="5" t="s">
        <v>42</v>
      </c>
      <c r="C4" s="4"/>
      <c r="D4" s="4"/>
      <c r="E4" s="4"/>
      <c r="F4" s="4"/>
      <c r="G4" s="4"/>
      <c r="H4" s="4"/>
    </row>
    <row r="5" spans="2:11" ht="15" customHeight="1" x14ac:dyDescent="0.35">
      <c r="B5" s="4"/>
      <c r="C5" s="4"/>
      <c r="D5" s="4"/>
      <c r="E5" s="4"/>
      <c r="F5" s="4"/>
      <c r="G5" s="4"/>
      <c r="H5" s="4"/>
    </row>
    <row r="6" spans="2:11" ht="18" customHeight="1" x14ac:dyDescent="0.4">
      <c r="B6" s="6" t="s">
        <v>43</v>
      </c>
      <c r="C6" s="4"/>
      <c r="D6" s="4"/>
      <c r="E6" s="4"/>
      <c r="F6" s="4"/>
      <c r="G6" s="87" t="s">
        <v>44</v>
      </c>
      <c r="H6" s="87"/>
      <c r="I6" s="49"/>
      <c r="J6" s="88" t="s">
        <v>45</v>
      </c>
      <c r="K6" s="88"/>
    </row>
    <row r="7" spans="2:11" ht="14.85" customHeight="1" x14ac:dyDescent="0.35">
      <c r="B7" s="45" t="s">
        <v>46</v>
      </c>
      <c r="C7" s="4"/>
      <c r="D7" s="4"/>
      <c r="E7" s="4"/>
      <c r="F7" s="4"/>
      <c r="G7" s="72" t="s">
        <v>47</v>
      </c>
      <c r="H7" s="72" t="s">
        <v>48</v>
      </c>
      <c r="J7" s="72" t="s">
        <v>49</v>
      </c>
      <c r="K7" s="72" t="s">
        <v>50</v>
      </c>
    </row>
    <row r="8" spans="2:11" ht="60" customHeight="1" x14ac:dyDescent="0.35">
      <c r="B8" s="4"/>
      <c r="C8" s="4"/>
      <c r="D8" s="4"/>
      <c r="E8" s="4"/>
      <c r="F8" s="4"/>
      <c r="G8" s="72"/>
      <c r="H8" s="72"/>
      <c r="J8" s="72"/>
      <c r="K8" s="72"/>
    </row>
    <row r="9" spans="2:11" x14ac:dyDescent="0.35">
      <c r="B9" s="7"/>
      <c r="C9" s="4"/>
      <c r="D9" s="4"/>
      <c r="E9" s="4"/>
      <c r="F9" s="4"/>
      <c r="G9" s="72"/>
      <c r="H9" s="72"/>
      <c r="J9" s="72"/>
      <c r="K9" s="72"/>
    </row>
    <row r="10" spans="2:11" x14ac:dyDescent="0.35">
      <c r="B10" s="4"/>
      <c r="C10" s="4"/>
      <c r="D10" s="4"/>
      <c r="E10" s="4"/>
      <c r="F10" s="4"/>
      <c r="G10" s="72"/>
      <c r="H10" s="72"/>
      <c r="J10" s="72"/>
      <c r="K10" s="72"/>
    </row>
    <row r="11" spans="2:11" ht="13.9" x14ac:dyDescent="0.35">
      <c r="B11" s="56" t="s">
        <v>4</v>
      </c>
      <c r="C11" s="35" t="s">
        <v>51</v>
      </c>
      <c r="D11" s="38" t="s">
        <v>52</v>
      </c>
      <c r="E11" s="39" t="s">
        <v>53</v>
      </c>
      <c r="F11" s="4"/>
      <c r="G11" s="41"/>
      <c r="H11" s="41"/>
    </row>
    <row r="12" spans="2:11" x14ac:dyDescent="0.35">
      <c r="B12" s="51" t="s">
        <v>89</v>
      </c>
      <c r="C12" s="1" t="s">
        <v>54</v>
      </c>
      <c r="D12" s="22">
        <v>0.05</v>
      </c>
      <c r="E12" s="46"/>
      <c r="F12" s="4"/>
      <c r="G12" s="37">
        <f>E12*(1+'BB und DB'!$E$18)</f>
        <v>0</v>
      </c>
      <c r="H12" s="37">
        <f t="shared" ref="H12:H20" si="0">G12*1.19</f>
        <v>0</v>
      </c>
      <c r="J12" s="50">
        <f>E12*(1+'BB und DB'!$E$18)</f>
        <v>0</v>
      </c>
      <c r="K12" s="50">
        <f t="shared" ref="K12:K20" si="1">J12*1.19</f>
        <v>0</v>
      </c>
    </row>
    <row r="13" spans="2:11" x14ac:dyDescent="0.35">
      <c r="B13" s="51" t="s">
        <v>90</v>
      </c>
      <c r="C13" s="59" t="s">
        <v>55</v>
      </c>
      <c r="D13" s="22">
        <v>0.05</v>
      </c>
      <c r="E13" s="46"/>
      <c r="F13" s="4"/>
      <c r="G13" s="37">
        <f>E13*(1+'BB und DB'!$E$18)</f>
        <v>0</v>
      </c>
      <c r="H13" s="37">
        <f t="shared" si="0"/>
        <v>0</v>
      </c>
      <c r="J13" s="50">
        <f>E13*(1+'BB und DB'!$E$18)</f>
        <v>0</v>
      </c>
      <c r="K13" s="50">
        <f t="shared" si="1"/>
        <v>0</v>
      </c>
    </row>
    <row r="14" spans="2:11" ht="13.5" customHeight="1" x14ac:dyDescent="0.35">
      <c r="B14" s="51" t="s">
        <v>91</v>
      </c>
      <c r="C14" s="59" t="s">
        <v>56</v>
      </c>
      <c r="D14" s="22">
        <v>0.2</v>
      </c>
      <c r="E14" s="46"/>
      <c r="F14" s="4"/>
      <c r="G14" s="37">
        <f>E14*(1+'BB und DB'!$E$18)</f>
        <v>0</v>
      </c>
      <c r="H14" s="37">
        <f t="shared" si="0"/>
        <v>0</v>
      </c>
      <c r="J14" s="50">
        <f>E14*(1+'BB und DB'!$E$18)</f>
        <v>0</v>
      </c>
      <c r="K14" s="50">
        <f t="shared" si="1"/>
        <v>0</v>
      </c>
    </row>
    <row r="15" spans="2:11" ht="13.5" customHeight="1" x14ac:dyDescent="0.35">
      <c r="B15" s="51" t="s">
        <v>92</v>
      </c>
      <c r="C15" s="59" t="s">
        <v>57</v>
      </c>
      <c r="D15" s="22">
        <v>0.05</v>
      </c>
      <c r="E15" s="46"/>
      <c r="F15" s="4"/>
      <c r="G15" s="37">
        <f>E15*(1+'BB und DB'!$E$18)</f>
        <v>0</v>
      </c>
      <c r="H15" s="37">
        <f t="shared" si="0"/>
        <v>0</v>
      </c>
      <c r="J15" s="50">
        <f>E15*(1+'BB und DB'!$E$18)</f>
        <v>0</v>
      </c>
      <c r="K15" s="50">
        <f t="shared" si="1"/>
        <v>0</v>
      </c>
    </row>
    <row r="16" spans="2:11" ht="13.5" customHeight="1" x14ac:dyDescent="0.35">
      <c r="B16" s="51" t="s">
        <v>93</v>
      </c>
      <c r="C16" s="59" t="s">
        <v>58</v>
      </c>
      <c r="D16" s="22">
        <v>0.1</v>
      </c>
      <c r="E16" s="46"/>
      <c r="F16" s="4"/>
      <c r="G16" s="37">
        <f>E16*(1+'BB und DB'!$E$18)</f>
        <v>0</v>
      </c>
      <c r="H16" s="37">
        <f t="shared" si="0"/>
        <v>0</v>
      </c>
      <c r="J16" s="50">
        <f>E16*(1+'BB und DB'!$E$18)</f>
        <v>0</v>
      </c>
      <c r="K16" s="50">
        <f t="shared" si="1"/>
        <v>0</v>
      </c>
    </row>
    <row r="17" spans="2:11" ht="13.5" customHeight="1" x14ac:dyDescent="0.35">
      <c r="B17" s="51" t="s">
        <v>94</v>
      </c>
      <c r="C17" s="59" t="s">
        <v>59</v>
      </c>
      <c r="D17" s="22">
        <v>0.1</v>
      </c>
      <c r="E17" s="46"/>
      <c r="F17" s="4"/>
      <c r="G17" s="37">
        <f>E17*(1+'BB und DB'!$E$18)</f>
        <v>0</v>
      </c>
      <c r="H17" s="37">
        <f t="shared" si="0"/>
        <v>0</v>
      </c>
      <c r="J17" s="50">
        <f>E17*(1+'BB und DB'!$E$18)</f>
        <v>0</v>
      </c>
      <c r="K17" s="50">
        <f t="shared" si="1"/>
        <v>0</v>
      </c>
    </row>
    <row r="18" spans="2:11" ht="13.5" customHeight="1" x14ac:dyDescent="0.35">
      <c r="B18" s="51" t="s">
        <v>95</v>
      </c>
      <c r="C18" s="59" t="s">
        <v>60</v>
      </c>
      <c r="D18" s="22">
        <v>0.15</v>
      </c>
      <c r="E18" s="46"/>
      <c r="F18" s="4"/>
      <c r="G18" s="37">
        <f>E18*(1+'BB und DB'!$E$18)</f>
        <v>0</v>
      </c>
      <c r="H18" s="37">
        <f t="shared" si="0"/>
        <v>0</v>
      </c>
      <c r="J18" s="50">
        <f>E18*(1+'BB und DB'!$E$18)</f>
        <v>0</v>
      </c>
      <c r="K18" s="50">
        <f t="shared" si="1"/>
        <v>0</v>
      </c>
    </row>
    <row r="19" spans="2:11" ht="13.5" customHeight="1" x14ac:dyDescent="0.35">
      <c r="B19" s="51" t="s">
        <v>96</v>
      </c>
      <c r="C19" s="59" t="s">
        <v>61</v>
      </c>
      <c r="D19" s="22">
        <v>0.1</v>
      </c>
      <c r="E19" s="46"/>
      <c r="F19" s="4"/>
      <c r="G19" s="37">
        <f>E19*(1+'BB und DB'!$E$18)</f>
        <v>0</v>
      </c>
      <c r="H19" s="37">
        <f t="shared" si="0"/>
        <v>0</v>
      </c>
      <c r="J19" s="50">
        <f>E19*(1+'BB und DB'!$E$18)</f>
        <v>0</v>
      </c>
      <c r="K19" s="50">
        <f t="shared" si="1"/>
        <v>0</v>
      </c>
    </row>
    <row r="20" spans="2:11" x14ac:dyDescent="0.35">
      <c r="B20" s="51" t="s">
        <v>97</v>
      </c>
      <c r="C20" s="60" t="s">
        <v>62</v>
      </c>
      <c r="D20" s="22">
        <v>0.2</v>
      </c>
      <c r="E20" s="46"/>
      <c r="F20" s="4"/>
      <c r="G20" s="37">
        <f>E20*(1+'BB und DB'!$E$18)</f>
        <v>0</v>
      </c>
      <c r="H20" s="37">
        <f t="shared" si="0"/>
        <v>0</v>
      </c>
      <c r="J20" s="50">
        <f>E20*(1+'BB und DB'!$E$18)</f>
        <v>0</v>
      </c>
      <c r="K20" s="50">
        <f t="shared" si="1"/>
        <v>0</v>
      </c>
    </row>
    <row r="21" spans="2:11" x14ac:dyDescent="0.35">
      <c r="B21" s="55" t="s">
        <v>87</v>
      </c>
      <c r="C21" s="9" t="s">
        <v>63</v>
      </c>
      <c r="D21" s="24">
        <f>SUM(D12:D20)</f>
        <v>1</v>
      </c>
      <c r="E21" s="25">
        <f>SUMPRODUCT(E12:E20,$D$12:$D$20)</f>
        <v>0</v>
      </c>
      <c r="F21" s="4"/>
      <c r="G21" s="4"/>
      <c r="H21" s="4"/>
    </row>
    <row r="22" spans="2:11" x14ac:dyDescent="0.35">
      <c r="B22" s="57"/>
      <c r="C22" s="26"/>
      <c r="D22" s="27"/>
      <c r="E22" s="26"/>
      <c r="F22" s="4"/>
      <c r="G22" s="86" t="s">
        <v>64</v>
      </c>
      <c r="H22" s="86"/>
      <c r="J22" s="86" t="s">
        <v>64</v>
      </c>
      <c r="K22" s="86"/>
    </row>
    <row r="23" spans="2:11" ht="13.9" x14ac:dyDescent="0.35">
      <c r="B23" s="66"/>
      <c r="C23" s="67"/>
      <c r="D23" s="83"/>
      <c r="E23" s="83"/>
      <c r="F23" s="4"/>
      <c r="G23" s="86"/>
      <c r="H23" s="86"/>
      <c r="J23" s="86"/>
      <c r="K23" s="86"/>
    </row>
    <row r="24" spans="2:11" x14ac:dyDescent="0.35">
      <c r="B24" s="58"/>
      <c r="C24" s="4"/>
      <c r="D24" s="68"/>
      <c r="E24" s="68"/>
      <c r="F24" s="4"/>
      <c r="G24" s="86"/>
      <c r="H24" s="86"/>
      <c r="J24" s="86"/>
      <c r="K24" s="86"/>
    </row>
    <row r="25" spans="2:11" x14ac:dyDescent="0.35">
      <c r="B25" s="4"/>
      <c r="C25" s="4"/>
      <c r="D25" s="4"/>
      <c r="E25" s="4"/>
      <c r="F25" s="4"/>
      <c r="G25" s="4"/>
      <c r="H25" s="4"/>
    </row>
    <row r="26" spans="2:11" ht="13.9" x14ac:dyDescent="0.35">
      <c r="B26" s="4"/>
      <c r="C26" s="35" t="s">
        <v>65</v>
      </c>
      <c r="D26" s="40" t="s">
        <v>19</v>
      </c>
      <c r="E26" s="40" t="s">
        <v>20</v>
      </c>
      <c r="F26" s="4"/>
      <c r="G26" s="4"/>
      <c r="H26" s="4"/>
    </row>
    <row r="27" spans="2:11" x14ac:dyDescent="0.35">
      <c r="B27" s="4"/>
      <c r="C27" s="10" t="s">
        <v>63</v>
      </c>
      <c r="D27" s="28" t="s">
        <v>66</v>
      </c>
      <c r="E27" s="14" t="s">
        <v>26</v>
      </c>
      <c r="F27" s="4"/>
      <c r="G27" s="4"/>
      <c r="H27" s="4"/>
    </row>
    <row r="28" spans="2:11" x14ac:dyDescent="0.35">
      <c r="B28" s="4"/>
      <c r="C28" s="4"/>
      <c r="D28" s="4"/>
      <c r="E28" s="15"/>
      <c r="F28" s="4"/>
      <c r="G28" s="4"/>
      <c r="H28" s="4"/>
    </row>
    <row r="29" spans="2:11" x14ac:dyDescent="0.35">
      <c r="B29" s="4"/>
      <c r="C29" s="4"/>
      <c r="D29" s="4"/>
      <c r="E29" s="4"/>
      <c r="F29" s="4"/>
      <c r="G29" s="4"/>
      <c r="H29" s="4"/>
    </row>
    <row r="30" spans="2:11" x14ac:dyDescent="0.35">
      <c r="B30" s="4"/>
      <c r="C30" s="4"/>
      <c r="D30" s="4"/>
      <c r="E30" s="4"/>
      <c r="F30" s="4"/>
      <c r="G30" s="4"/>
      <c r="H30" s="4"/>
    </row>
    <row r="31" spans="2:11" ht="17.649999999999999" x14ac:dyDescent="0.35">
      <c r="B31" s="29" t="s">
        <v>67</v>
      </c>
      <c r="C31" s="4"/>
      <c r="D31" s="4"/>
      <c r="E31" s="4"/>
      <c r="F31" s="4"/>
      <c r="G31" s="4"/>
      <c r="H31" s="4"/>
    </row>
    <row r="32" spans="2:11" x14ac:dyDescent="0.35">
      <c r="B32" s="7" t="s">
        <v>68</v>
      </c>
      <c r="C32" s="4"/>
      <c r="D32" s="4"/>
      <c r="E32" s="4"/>
      <c r="F32" s="4"/>
      <c r="G32" s="4"/>
      <c r="H32" s="4"/>
    </row>
    <row r="33" spans="2:11" x14ac:dyDescent="0.35">
      <c r="B33" s="4"/>
      <c r="C33" s="4"/>
      <c r="D33" s="4"/>
      <c r="E33" s="4"/>
      <c r="F33" s="4"/>
      <c r="G33" s="4"/>
      <c r="H33" s="4"/>
    </row>
    <row r="34" spans="2:11" ht="13.9" x14ac:dyDescent="0.35">
      <c r="B34" s="4"/>
      <c r="C34" s="35" t="s">
        <v>69</v>
      </c>
      <c r="D34" s="84" t="s">
        <v>53</v>
      </c>
      <c r="E34" s="85"/>
      <c r="F34" s="4"/>
      <c r="G34" s="4"/>
      <c r="H34" s="4"/>
    </row>
    <row r="35" spans="2:11" x14ac:dyDescent="0.35">
      <c r="B35" s="4"/>
      <c r="C35" s="51" t="s">
        <v>70</v>
      </c>
      <c r="D35" s="48"/>
      <c r="E35" s="47"/>
      <c r="F35" s="4"/>
      <c r="G35" s="37">
        <f>E35*(1+'BB und DB'!$E$18)</f>
        <v>0</v>
      </c>
      <c r="H35" s="37">
        <f t="shared" ref="H35:H40" si="2">G35*1.19</f>
        <v>0</v>
      </c>
      <c r="J35" s="50">
        <f>E35*(1+'BB und DB'!$E$18)</f>
        <v>0</v>
      </c>
      <c r="K35" s="50">
        <f t="shared" ref="K35:K40" si="3">J35*1.19</f>
        <v>0</v>
      </c>
    </row>
    <row r="36" spans="2:11" x14ac:dyDescent="0.35">
      <c r="B36" s="4"/>
      <c r="C36" s="51" t="s">
        <v>71</v>
      </c>
      <c r="D36" s="48"/>
      <c r="E36" s="47"/>
      <c r="F36" s="4"/>
      <c r="G36" s="37">
        <f>E36*(1+'BB und DB'!$E$18)</f>
        <v>0</v>
      </c>
      <c r="H36" s="37">
        <f t="shared" si="2"/>
        <v>0</v>
      </c>
      <c r="J36" s="50">
        <f>E36*(1+'BB und DB'!$E$18)</f>
        <v>0</v>
      </c>
      <c r="K36" s="50">
        <f t="shared" si="3"/>
        <v>0</v>
      </c>
    </row>
    <row r="37" spans="2:11" x14ac:dyDescent="0.35">
      <c r="B37" s="4"/>
      <c r="C37" s="51" t="s">
        <v>72</v>
      </c>
      <c r="D37" s="48"/>
      <c r="E37" s="47"/>
      <c r="F37" s="4"/>
      <c r="G37" s="37">
        <f>E37*(1+'BB und DB'!$E$18)</f>
        <v>0</v>
      </c>
      <c r="H37" s="37">
        <f t="shared" si="2"/>
        <v>0</v>
      </c>
      <c r="J37" s="50">
        <f>E37*(1+'BB und DB'!$E$18)</f>
        <v>0</v>
      </c>
      <c r="K37" s="50">
        <f t="shared" si="3"/>
        <v>0</v>
      </c>
    </row>
    <row r="38" spans="2:11" x14ac:dyDescent="0.35">
      <c r="B38" s="4"/>
      <c r="C38" s="10" t="s">
        <v>73</v>
      </c>
      <c r="D38" s="48"/>
      <c r="E38" s="47"/>
      <c r="F38" s="4"/>
      <c r="G38" s="37">
        <f>E38*(1+'BB und DB'!$E$18)</f>
        <v>0</v>
      </c>
      <c r="H38" s="37">
        <f t="shared" si="2"/>
        <v>0</v>
      </c>
      <c r="J38" s="50">
        <f>E38*(1+'BB und DB'!$E$18)</f>
        <v>0</v>
      </c>
      <c r="K38" s="50">
        <f t="shared" si="3"/>
        <v>0</v>
      </c>
    </row>
    <row r="39" spans="2:11" x14ac:dyDescent="0.35">
      <c r="B39" s="4"/>
      <c r="C39" s="64" t="s">
        <v>74</v>
      </c>
      <c r="D39" s="48"/>
      <c r="E39" s="47"/>
      <c r="F39" s="4"/>
      <c r="G39" s="37">
        <f>E39*(1+'BB und DB'!$E$18)</f>
        <v>0</v>
      </c>
      <c r="H39" s="37">
        <f t="shared" si="2"/>
        <v>0</v>
      </c>
      <c r="J39" s="50">
        <f>E39*(1+'BB und DB'!$E$18)</f>
        <v>0</v>
      </c>
      <c r="K39" s="50">
        <f t="shared" si="3"/>
        <v>0</v>
      </c>
    </row>
    <row r="40" spans="2:11" x14ac:dyDescent="0.35">
      <c r="C40" s="64" t="s">
        <v>75</v>
      </c>
      <c r="D40" s="48"/>
      <c r="E40" s="47"/>
      <c r="F40" s="4"/>
      <c r="G40" s="37">
        <f>E40*(1+'BB und DB'!$E$18)</f>
        <v>0</v>
      </c>
      <c r="H40" s="37">
        <f t="shared" si="2"/>
        <v>0</v>
      </c>
      <c r="J40" s="50">
        <f>E40*(1+'BB und DB'!$E$18)</f>
        <v>0</v>
      </c>
      <c r="K40" s="50">
        <f t="shared" si="3"/>
        <v>0</v>
      </c>
    </row>
    <row r="41" spans="2:11" x14ac:dyDescent="0.35">
      <c r="F41" s="4"/>
    </row>
  </sheetData>
  <sheetProtection algorithmName="SHA-512" hashValue="DXzinwcG//r5s5VFma3kSeAq0POtksfVg/kYaOBO2ZH3vyLCRY5IRlDgGSTERoMw/kyj5p0gcInbFn/LdBAh1A==" saltValue="LuTOyhn0wMMXJbxvPnfsyg==" spinCount="100000" sheet="1" objects="1" scenarios="1"/>
  <mergeCells count="10">
    <mergeCell ref="K7:K10"/>
    <mergeCell ref="G6:H6"/>
    <mergeCell ref="J6:K6"/>
    <mergeCell ref="J22:K24"/>
    <mergeCell ref="H7:H10"/>
    <mergeCell ref="D23:E23"/>
    <mergeCell ref="D34:E34"/>
    <mergeCell ref="G22:H24"/>
    <mergeCell ref="G7:G10"/>
    <mergeCell ref="J7:J10"/>
  </mergeCells>
  <phoneticPr fontId="19" type="noConversion"/>
  <pageMargins left="0.7" right="0.7" top="0.78740157499999996" bottom="0.78740157499999996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20B8-11F3-4C9C-89E8-70271ABEEB80}">
  <sheetPr codeName="Tabelle3"/>
  <dimension ref="B3:D38"/>
  <sheetViews>
    <sheetView view="pageBreakPreview" zoomScale="89" zoomScaleNormal="79" workbookViewId="0">
      <selection sqref="A1:XFD1048576"/>
    </sheetView>
  </sheetViews>
  <sheetFormatPr baseColWidth="10" defaultColWidth="10.73046875" defaultRowHeight="13.5" x14ac:dyDescent="0.35"/>
  <cols>
    <col min="1" max="1" width="4.3984375" style="2" customWidth="1"/>
    <col min="2" max="2" width="10.73046875" style="2"/>
    <col min="3" max="3" width="56.1328125" style="2" customWidth="1"/>
    <col min="4" max="4" width="48.73046875" style="2" customWidth="1"/>
    <col min="5" max="16384" width="10.73046875" style="2"/>
  </cols>
  <sheetData>
    <row r="3" spans="2:4" ht="25.15" x14ac:dyDescent="0.35">
      <c r="B3" s="3" t="str">
        <f>'BB und DB'!B3</f>
        <v>Preisblatt für die Wertung im Angebot - VP1 - Generalplanung</v>
      </c>
    </row>
    <row r="4" spans="2:4" ht="15" customHeight="1" x14ac:dyDescent="0.35">
      <c r="B4" s="5" t="s">
        <v>0</v>
      </c>
    </row>
    <row r="5" spans="2:4" ht="15" customHeight="1" x14ac:dyDescent="0.35"/>
    <row r="6" spans="2:4" ht="17.649999999999999" x14ac:dyDescent="0.35">
      <c r="B6" s="6" t="s">
        <v>76</v>
      </c>
    </row>
    <row r="7" spans="2:4" ht="13.9" x14ac:dyDescent="0.35">
      <c r="B7" s="45" t="s">
        <v>46</v>
      </c>
    </row>
    <row r="8" spans="2:4" ht="17.649999999999999" x14ac:dyDescent="0.35">
      <c r="B8" s="6"/>
    </row>
    <row r="9" spans="2:4" x14ac:dyDescent="0.35">
      <c r="B9" s="7"/>
    </row>
    <row r="10" spans="2:4" x14ac:dyDescent="0.35">
      <c r="D10" s="19"/>
    </row>
    <row r="11" spans="2:4" ht="13.9" x14ac:dyDescent="0.4">
      <c r="B11" s="52" t="s">
        <v>4</v>
      </c>
      <c r="C11" s="30" t="s">
        <v>5</v>
      </c>
      <c r="D11" s="31" t="s">
        <v>77</v>
      </c>
    </row>
    <row r="12" spans="2:4" x14ac:dyDescent="0.35">
      <c r="B12" s="51" t="s">
        <v>7</v>
      </c>
      <c r="C12" s="32" t="s">
        <v>8</v>
      </c>
      <c r="D12" s="33"/>
    </row>
    <row r="13" spans="2:4" x14ac:dyDescent="0.35">
      <c r="B13" s="51" t="s">
        <v>7</v>
      </c>
      <c r="C13" s="32" t="s">
        <v>8</v>
      </c>
      <c r="D13" s="34">
        <f>'BB und DB'!E14</f>
        <v>0</v>
      </c>
    </row>
    <row r="14" spans="2:4" x14ac:dyDescent="0.35">
      <c r="B14" s="53"/>
      <c r="C14" s="36"/>
      <c r="D14" s="19"/>
    </row>
    <row r="15" spans="2:4" ht="13.9" x14ac:dyDescent="0.4">
      <c r="B15" s="52" t="s">
        <v>4</v>
      </c>
      <c r="C15" s="30" t="s">
        <v>5</v>
      </c>
      <c r="D15" s="31" t="s">
        <v>77</v>
      </c>
    </row>
    <row r="16" spans="2:4" x14ac:dyDescent="0.35">
      <c r="B16" s="51" t="s">
        <v>10</v>
      </c>
      <c r="C16" s="32" t="s">
        <v>11</v>
      </c>
      <c r="D16" s="33"/>
    </row>
    <row r="17" spans="2:4" x14ac:dyDescent="0.35">
      <c r="B17" s="51" t="s">
        <v>12</v>
      </c>
      <c r="C17" s="32" t="s">
        <v>81</v>
      </c>
      <c r="D17" s="34">
        <f>'BB und DB'!E18</f>
        <v>0</v>
      </c>
    </row>
    <row r="18" spans="2:4" x14ac:dyDescent="0.35">
      <c r="B18" s="51"/>
      <c r="C18" s="32" t="s">
        <v>14</v>
      </c>
      <c r="D18" s="62">
        <f>'BB und DB'!E19</f>
        <v>0</v>
      </c>
    </row>
    <row r="19" spans="2:4" x14ac:dyDescent="0.35">
      <c r="B19" s="51"/>
      <c r="C19" s="32" t="s">
        <v>15</v>
      </c>
      <c r="D19" s="62">
        <f>'BB und DB'!E20</f>
        <v>0</v>
      </c>
    </row>
    <row r="20" spans="2:4" x14ac:dyDescent="0.35">
      <c r="B20" s="51" t="s">
        <v>16</v>
      </c>
      <c r="C20" s="32" t="s">
        <v>82</v>
      </c>
      <c r="D20" s="62">
        <f>'BB und DB'!E21</f>
        <v>0</v>
      </c>
    </row>
    <row r="21" spans="2:4" x14ac:dyDescent="0.35">
      <c r="B21" s="51"/>
      <c r="C21" s="32" t="s">
        <v>14</v>
      </c>
      <c r="D21" s="62">
        <f>'BB und DB'!E22</f>
        <v>0</v>
      </c>
    </row>
    <row r="22" spans="2:4" x14ac:dyDescent="0.35">
      <c r="B22" s="51"/>
      <c r="C22" s="32" t="s">
        <v>15</v>
      </c>
      <c r="D22" s="62">
        <f>'BB und DB'!E23</f>
        <v>0</v>
      </c>
    </row>
    <row r="23" spans="2:4" x14ac:dyDescent="0.35">
      <c r="B23" s="53"/>
      <c r="C23" s="36"/>
      <c r="D23" s="19"/>
    </row>
    <row r="24" spans="2:4" ht="13.9" x14ac:dyDescent="0.4">
      <c r="B24" s="52" t="s">
        <v>4</v>
      </c>
      <c r="C24" s="30" t="s">
        <v>5</v>
      </c>
      <c r="D24" s="31" t="s">
        <v>77</v>
      </c>
    </row>
    <row r="25" spans="2:4" x14ac:dyDescent="0.35">
      <c r="B25" s="51" t="s">
        <v>79</v>
      </c>
      <c r="C25" s="32" t="s">
        <v>85</v>
      </c>
      <c r="D25" s="33">
        <f>'BB und DB'!E32</f>
        <v>0</v>
      </c>
    </row>
    <row r="26" spans="2:4" x14ac:dyDescent="0.35">
      <c r="B26" s="53"/>
      <c r="C26" s="36"/>
      <c r="D26" s="19"/>
    </row>
    <row r="27" spans="2:4" ht="13.9" x14ac:dyDescent="0.4">
      <c r="B27" s="52" t="s">
        <v>4</v>
      </c>
      <c r="C27" s="30" t="s">
        <v>5</v>
      </c>
      <c r="D27" s="31" t="s">
        <v>78</v>
      </c>
    </row>
    <row r="28" spans="2:4" x14ac:dyDescent="0.35">
      <c r="B28" s="54" t="s">
        <v>86</v>
      </c>
      <c r="C28" s="32" t="s">
        <v>88</v>
      </c>
      <c r="D28" s="33"/>
    </row>
    <row r="29" spans="2:4" x14ac:dyDescent="0.35">
      <c r="B29" s="51" t="s">
        <v>87</v>
      </c>
      <c r="C29" s="32" t="s">
        <v>63</v>
      </c>
      <c r="D29" s="23">
        <f>Stundensätze!E21</f>
        <v>0</v>
      </c>
    </row>
    <row r="30" spans="2:4" x14ac:dyDescent="0.35">
      <c r="B30" s="36"/>
      <c r="C30" s="36"/>
      <c r="D30" s="19"/>
    </row>
    <row r="31" spans="2:4" x14ac:dyDescent="0.35">
      <c r="B31" s="36"/>
      <c r="C31" s="36"/>
      <c r="D31" s="19"/>
    </row>
    <row r="32" spans="2:4" ht="13.9" x14ac:dyDescent="0.4">
      <c r="B32" s="36"/>
      <c r="C32" s="35" t="s">
        <v>80</v>
      </c>
      <c r="D32" s="31" t="s">
        <v>53</v>
      </c>
    </row>
    <row r="33" spans="2:4" x14ac:dyDescent="0.35">
      <c r="B33" s="36"/>
      <c r="C33" s="10" t="str">
        <f>Stundensätze!C35</f>
        <v>Leitungsperson PMT</v>
      </c>
      <c r="D33" s="23">
        <f>Stundensätze!E35</f>
        <v>0</v>
      </c>
    </row>
    <row r="34" spans="2:4" x14ac:dyDescent="0.35">
      <c r="B34" s="36"/>
      <c r="C34" s="10" t="str">
        <f>Stundensätze!C36</f>
        <v>Fachplanungsleitung Spezialtiefbau</v>
      </c>
      <c r="D34" s="23">
        <f>Stundensätze!E36</f>
        <v>0</v>
      </c>
    </row>
    <row r="35" spans="2:4" x14ac:dyDescent="0.35">
      <c r="B35" s="36"/>
      <c r="C35" s="10" t="str">
        <f>Stundensätze!C37</f>
        <v>Fachplanungsleitung Massivbau</v>
      </c>
      <c r="D35" s="23">
        <f>Stundensätze!E37</f>
        <v>0</v>
      </c>
    </row>
    <row r="36" spans="2:4" x14ac:dyDescent="0.35">
      <c r="B36" s="36"/>
      <c r="C36" s="10" t="str">
        <f>Stundensätze!C38</f>
        <v>BIM-Gesamtkoordinator:in</v>
      </c>
      <c r="D36" s="23">
        <f>Stundensätze!E38</f>
        <v>0</v>
      </c>
    </row>
    <row r="37" spans="2:4" x14ac:dyDescent="0.35">
      <c r="C37" s="10" t="str">
        <f>Stundensätze!C39</f>
        <v>Teammitglied Zielpreisermittlung (ZPE, inkl. Risikomanagement)</v>
      </c>
      <c r="D37" s="23">
        <f>Stundensätze!E39</f>
        <v>0</v>
      </c>
    </row>
    <row r="38" spans="2:4" x14ac:dyDescent="0.35">
      <c r="C38" s="10" t="str">
        <f>Stundensätze!C40</f>
        <v>Terminplaner:in/ Lean-Koordinator:in</v>
      </c>
      <c r="D38" s="23">
        <f>Stundensätze!E40</f>
        <v>0</v>
      </c>
    </row>
  </sheetData>
  <sheetProtection algorithmName="SHA-512" hashValue="Kk5Qg8hvLqhxcL4U33qOfRfHs9/aS9jPrTlyj8YG5vYVQJZ9drP3t4dgWgWAXT5FFqp0HfGtwIOG4Rv4KdNckA==" saltValue="yXXJbfBgMXCNECP0skyiNw==" spinCount="100000" sheet="1" objects="1" scenarios="1"/>
  <pageMargins left="0.7" right="0.7" top="0.78740157499999996" bottom="0.78740157499999996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be88ff-4dd2-46ea-b61a-0fba5b59ee7b" xsi:nil="true"/>
    <lcf76f155ced4ddcb4097134ff3c332f xmlns="923f6e80-93d0-4b6c-b4d0-a9e559152e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7006D0B9FC6B438179DFCA25D122B7" ma:contentTypeVersion="14" ma:contentTypeDescription="Ein neues Dokument erstellen." ma:contentTypeScope="" ma:versionID="9fa5f65ad55d11f97239f0a3f92e3390">
  <xsd:schema xmlns:xsd="http://www.w3.org/2001/XMLSchema" xmlns:xs="http://www.w3.org/2001/XMLSchema" xmlns:p="http://schemas.microsoft.com/office/2006/metadata/properties" xmlns:ns2="923f6e80-93d0-4b6c-b4d0-a9e559152ec7" xmlns:ns3="aebe88ff-4dd2-46ea-b61a-0fba5b59ee7b" targetNamespace="http://schemas.microsoft.com/office/2006/metadata/properties" ma:root="true" ma:fieldsID="eaad7bc263f2168f95163470392c478b" ns2:_="" ns3:_="">
    <xsd:import namespace="923f6e80-93d0-4b6c-b4d0-a9e559152ec7"/>
    <xsd:import namespace="aebe88ff-4dd2-46ea-b61a-0fba5b59ee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f6e80-93d0-4b6c-b4d0-a9e559152ec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ec90ee09-beb4-494d-9cf0-3b16ea198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e88ff-4dd2-46ea-b61a-0fba5b59ee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72e4e83-b616-499a-9dfc-23ec44a32e35}" ma:internalName="TaxCatchAll" ma:showField="CatchAllData" ma:web="aebe88ff-4dd2-46ea-b61a-0fba5b59e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3234A-0EC4-4335-ABD0-EB80D7D18A9C}">
  <ds:schemaRefs>
    <ds:schemaRef ds:uri="http://schemas.microsoft.com/office/infopath/2007/PartnerControls"/>
    <ds:schemaRef ds:uri="http://purl.org/dc/terms/"/>
    <ds:schemaRef ds:uri="http://purl.org/dc/elements/1.1/"/>
    <ds:schemaRef ds:uri="aebe88ff-4dd2-46ea-b61a-0fba5b59ee7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23f6e80-93d0-4b6c-b4d0-a9e559152ec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764ED7-4AEF-4F13-BD10-1D1EFF942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f6e80-93d0-4b6c-b4d0-a9e559152ec7"/>
    <ds:schemaRef ds:uri="aebe88ff-4dd2-46ea-b61a-0fba5b59e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A893F0-BA35-4B45-BDF2-B45D4C8A1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BB und DB</vt:lpstr>
      <vt:lpstr>Stundensätze</vt:lpstr>
      <vt:lpstr>Zusammenfassung</vt:lpstr>
      <vt:lpstr>Stundensätze!Druckbereich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Jan-André Diering, pmd GmbH</dc:creator>
  <cp:keywords/>
  <dc:description/>
  <cp:lastModifiedBy>Jan-André Diering, pmd GmbH</cp:lastModifiedBy>
  <cp:revision/>
  <dcterms:created xsi:type="dcterms:W3CDTF">2024-04-22T12:42:58Z</dcterms:created>
  <dcterms:modified xsi:type="dcterms:W3CDTF">2026-03-23T15:15:19Z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0x010100957006D0B9FC6B438179DFCA25D122B7</vt:lpwstr>
  </property>
  <property fmtid="{D5CDD505-2E9C-101B-9397-08002B2CF9AE}" pid="3" name="MediaServiceImageTags">
    <vt:lpwstr/>
  </property>
</Properties>
</file>