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B:\VOEK\Abt2\01_FG21_lfd\Dober\SB\1_Verfahren\1_Vorbereitung\VOEK 471-25 Grün MD\04_Vergabeunterlagen\Vergabeunterlagen\03_Version\"/>
    </mc:Choice>
  </mc:AlternateContent>
  <xr:revisionPtr revIDLastSave="0" documentId="14_{AE14F90F-A2CE-4B79-9426-B0AECA6C692B}" xr6:coauthVersionLast="47" xr6:coauthVersionMax="47" xr10:uidLastSave="{00000000-0000-0000-0000-000000000000}"/>
  <bookViews>
    <workbookView xWindow="510" yWindow="285" windowWidth="26625" windowHeight="16035" xr2:uid="{00000000-000D-0000-FFFF-FFFF00000000}"/>
  </bookViews>
  <sheets>
    <sheet name="VOEK 471-25 Anlage B-02" sheetId="1" r:id="rId1"/>
  </sheets>
  <definedNames>
    <definedName name="_xlnm.Print_Area" localSheetId="0">'VOEK 471-25 Anlage B-02'!$A$1:$H$76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3" i="1" l="1"/>
  <c r="F17" i="1"/>
  <c r="H17" i="1" s="1"/>
  <c r="F47" i="1"/>
  <c r="H47" i="1" s="1"/>
  <c r="B44" i="1"/>
  <c r="C73" i="1" l="1"/>
  <c r="A67" i="1"/>
  <c r="A64" i="1"/>
  <c r="B63" i="1"/>
  <c r="F62" i="1"/>
  <c r="H62" i="1" s="1"/>
  <c r="H63" i="1" s="1"/>
  <c r="B60" i="1"/>
  <c r="F59" i="1"/>
  <c r="H59" i="1" s="1"/>
  <c r="F58" i="1"/>
  <c r="H58" i="1" s="1"/>
  <c r="F57" i="1"/>
  <c r="H57" i="1" s="1"/>
  <c r="F56" i="1"/>
  <c r="H56" i="1" s="1"/>
  <c r="F55" i="1"/>
  <c r="H55" i="1" s="1"/>
  <c r="H60" i="1" s="1"/>
  <c r="F52" i="1"/>
  <c r="H52" i="1" s="1"/>
  <c r="F51" i="1"/>
  <c r="H51" i="1" s="1"/>
  <c r="H53" i="1" s="1"/>
  <c r="B49" i="1"/>
  <c r="F48" i="1"/>
  <c r="H48" i="1" s="1"/>
  <c r="H65" i="1" s="1"/>
  <c r="F46" i="1"/>
  <c r="H46" i="1" s="1"/>
  <c r="H49" i="1" s="1"/>
  <c r="F43" i="1"/>
  <c r="H43" i="1" s="1"/>
  <c r="H44" i="1" s="1"/>
  <c r="F27" i="1"/>
  <c r="H27" i="1" s="1"/>
  <c r="F26" i="1"/>
  <c r="H26" i="1" s="1"/>
  <c r="H64" i="1" l="1"/>
  <c r="C72" i="1"/>
  <c r="H67" i="1" l="1"/>
  <c r="H73" i="1" s="1"/>
  <c r="A73" i="1"/>
  <c r="A36" i="1"/>
  <c r="A72" i="1"/>
  <c r="F25" i="1" l="1"/>
  <c r="H25" i="1" s="1"/>
  <c r="F11" i="1" l="1"/>
  <c r="H11" i="1" s="1"/>
  <c r="A33" i="1" l="1"/>
  <c r="F31" i="1" l="1"/>
  <c r="H31" i="1" s="1"/>
  <c r="H32" i="1" s="1"/>
  <c r="F28" i="1"/>
  <c r="H28" i="1" s="1"/>
  <c r="F24" i="1"/>
  <c r="H24" i="1" s="1"/>
  <c r="H29" i="1" s="1"/>
  <c r="F21" i="1"/>
  <c r="H21" i="1" s="1"/>
  <c r="F20" i="1"/>
  <c r="H20" i="1" s="1"/>
  <c r="H22" i="1" s="1"/>
  <c r="F16" i="1"/>
  <c r="H16" i="1" s="1"/>
  <c r="F15" i="1"/>
  <c r="H15" i="1" s="1"/>
  <c r="H18" i="1" s="1"/>
  <c r="F12" i="1"/>
  <c r="H12" i="1" s="1"/>
  <c r="H34" i="1" s="1"/>
  <c r="H13" i="1" l="1"/>
  <c r="H33" i="1" s="1"/>
  <c r="B32" i="1" l="1"/>
  <c r="B29" i="1"/>
  <c r="B22" i="1"/>
  <c r="B18" i="1"/>
  <c r="B13" i="1"/>
  <c r="H36" i="1" l="1"/>
  <c r="H72" i="1" s="1"/>
  <c r="C75" i="1" s="1"/>
</calcChain>
</file>

<file path=xl/sharedStrings.xml><?xml version="1.0" encoding="utf-8"?>
<sst xmlns="http://schemas.openxmlformats.org/spreadsheetml/2006/main" count="131" uniqueCount="81">
  <si>
    <t>Preisblatt, Anlage B-02 zum Angebotsaufforderungsschreiben</t>
  </si>
  <si>
    <t>Vom Bieter sind alle Felder dieser Farbe zwingend auszufüllen.</t>
  </si>
  <si>
    <t xml:space="preserve">Position/Titel Leistungs-beschreib. </t>
  </si>
  <si>
    <t>Leistungstext (kurz)</t>
  </si>
  <si>
    <t>Menge
(ca.)</t>
  </si>
  <si>
    <t>Einheit</t>
  </si>
  <si>
    <t>Preis / m² in €</t>
  </si>
  <si>
    <t>Pauschale
/ Einsatz
(€ netto)</t>
  </si>
  <si>
    <t xml:space="preserve">Einsätze
/ Jahr </t>
  </si>
  <si>
    <r>
      <rPr>
        <sz val="9"/>
        <color rgb="FFFF0000"/>
        <rFont val="Arial"/>
        <family val="2"/>
      </rPr>
      <t xml:space="preserve">(kalk.) </t>
    </r>
    <r>
      <rPr>
        <sz val="9"/>
        <rFont val="Arial"/>
        <family val="2"/>
      </rPr>
      <t xml:space="preserve">Kosten
/ Jahr </t>
    </r>
    <r>
      <rPr>
        <sz val="9"/>
        <rFont val="Arial"/>
        <family val="2"/>
      </rPr>
      <t>(€ netto)</t>
    </r>
  </si>
  <si>
    <t>1.1.1</t>
  </si>
  <si>
    <t>1.1.1.10</t>
  </si>
  <si>
    <t>m²</t>
  </si>
  <si>
    <t>1.1.2</t>
  </si>
  <si>
    <t>Gehölzschnitt / Strauchschnitt</t>
  </si>
  <si>
    <t>1.1.2.10</t>
  </si>
  <si>
    <t>1.1.2.20</t>
  </si>
  <si>
    <t>1.1.3</t>
  </si>
  <si>
    <t>Heckenflächen</t>
  </si>
  <si>
    <t>1.1.3.10</t>
  </si>
  <si>
    <t>lfm.</t>
  </si>
  <si>
    <t>1.1.3.20</t>
  </si>
  <si>
    <t>1.1.4</t>
  </si>
  <si>
    <t>Rasenflächen</t>
  </si>
  <si>
    <t>1.1.4.10</t>
  </si>
  <si>
    <t>Rasenfläche mähen</t>
  </si>
  <si>
    <t>1.1.4.30</t>
  </si>
  <si>
    <t>Rasenfläche Laubaufnahme</t>
  </si>
  <si>
    <t>1.1.5</t>
  </si>
  <si>
    <t>Sonstige Flächen</t>
  </si>
  <si>
    <t>Wertungssumme: kalk. in € netto/ Jahr</t>
  </si>
  <si>
    <t xml:space="preserve"> Bedarfsleistungen  je Einsatz  Grünpflegearbeiten - Summe </t>
  </si>
  <si>
    <t>1.1.4.20 B*</t>
  </si>
  <si>
    <t>1.1 Einsatzpauschalen Grünpflegearbeiten gem. Ziffer 1.1 der Leistungsbeschreibung</t>
  </si>
  <si>
    <t>Zusammenfassung</t>
  </si>
  <si>
    <t>Gesamt / Jahr</t>
  </si>
  <si>
    <t>Gesamt/ Jahr</t>
  </si>
  <si>
    <t>WE 107747</t>
  </si>
  <si>
    <t>Dienstliegenschaft FoRev Wolfsgrund, Gustav-Meyer Str. 99 in 29633 Munster</t>
  </si>
  <si>
    <t>WE 107750</t>
  </si>
  <si>
    <t>Dienstliegenschaft Krusenhof, Gustav-Meyer-Str. 103 in 29633 Munster</t>
  </si>
  <si>
    <t>2.1 Einsatzpauschalen Grünpflegearbeiten gem. Ziffer 2.1 der Leistungsbeschreibung</t>
  </si>
  <si>
    <t>Summe 1.1</t>
  </si>
  <si>
    <t>Rasenkante stechen</t>
  </si>
  <si>
    <t>Rasenfläche nachsäen</t>
  </si>
  <si>
    <t>Sichtreiniguung Vegetationsfläche</t>
  </si>
  <si>
    <t>2.1.1</t>
  </si>
  <si>
    <t>2.1.1.10</t>
  </si>
  <si>
    <t>Summe 2.1</t>
  </si>
  <si>
    <t>1.1.1.20 B*</t>
  </si>
  <si>
    <t>Heckenschnitt bis 1,50m Höhe, Erhaltungs-/Pflegeschnitt</t>
  </si>
  <si>
    <t>Heckenschnitt bis 1,50m Höhe, Form-/Verkehrssicherungsschnitt</t>
  </si>
  <si>
    <t xml:space="preserve">VOEK 471-25
</t>
  </si>
  <si>
    <t>Gehölz-/ Strauchschnitt Erhaltungs-/Pflegeschnitt</t>
  </si>
  <si>
    <t>Gehölz-/ Strauchschnitt, Form-/Verkehrssicherungsschnitt</t>
  </si>
  <si>
    <t>Wiesen-/ Rasenflächen</t>
  </si>
  <si>
    <t>1.1.5.10 B*</t>
  </si>
  <si>
    <t>1.1.4.40 B*</t>
  </si>
  <si>
    <t>1.1.4.50</t>
  </si>
  <si>
    <t>2.1.2</t>
  </si>
  <si>
    <t>2.1.2.10</t>
  </si>
  <si>
    <t>2.1.2.20</t>
  </si>
  <si>
    <t>2.1.2.30 B*</t>
  </si>
  <si>
    <t>1.1.2.30 B*</t>
  </si>
  <si>
    <t>2.1.3</t>
  </si>
  <si>
    <t>2.1.3.10</t>
  </si>
  <si>
    <t>2.1.3.20</t>
  </si>
  <si>
    <t>2.1.4</t>
  </si>
  <si>
    <t>2.1.4.10</t>
  </si>
  <si>
    <t>2.1.4.20 B*</t>
  </si>
  <si>
    <t>2.1.4.30</t>
  </si>
  <si>
    <t>2.1.4.40 B*</t>
  </si>
  <si>
    <t>2.1.4.50</t>
  </si>
  <si>
    <r>
      <rPr>
        <sz val="8"/>
        <color rgb="FF0070C0"/>
        <rFont val="Arial"/>
        <family val="2"/>
      </rPr>
      <t xml:space="preserve">* Bedarfspositionen: </t>
    </r>
    <r>
      <rPr>
        <sz val="8"/>
        <rFont val="Arial"/>
        <family val="2"/>
      </rPr>
      <t>Rein zu Wertungszwecken wird bei diesen Positionen von der oben genannten Anzahl Einsätze pro Jahr ausgegangen. Auf die Durchführung dieser Einsatzzahlen besteht kein Rechtsanspruch. Einen Anspruch auf Zahlung hat der Auftragnehmer nur für die tatsächlich durchgeführten Leistungen (s. hierzu auch Ziffer 0.9 der Leistungsbeschreibung).</t>
    </r>
  </si>
  <si>
    <t>Beet- / Pflanzflächen</t>
  </si>
  <si>
    <t>Beet- / Pflanzflächen säubern und pflegen</t>
  </si>
  <si>
    <t>Beet- / Pflanzflächen Laubaufnahme</t>
  </si>
  <si>
    <t>Beet-/Pflanzfläche - Heckenfuß säubern und pflegen</t>
  </si>
  <si>
    <t>Gehölzflächen Laubaufnahme</t>
  </si>
  <si>
    <t>2.1.5</t>
  </si>
  <si>
    <t>2.1.5.10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</si>
</sst>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quot; m²&quot;"/>
    <numFmt numFmtId="165" formatCode="#,##0.00\ &quot;*&quot;"/>
    <numFmt numFmtId="166" formatCode="0\ &quot;*&quot;"/>
  </numFmts>
  <fonts count="25" x14ac:knownFonts="1">
    <font>
      <sz val="11"/>
      <color theme="1"/>
      <name val="Arial"/>
      <family val="2"/>
    </font>
    <font>
      <b/>
      <sz val="12"/>
      <name val="Arial"/>
      <family val="2"/>
    </font>
    <font>
      <sz val="9"/>
      <color theme="1"/>
      <name val="Arial"/>
      <family val="2"/>
    </font>
    <font>
      <sz val="10"/>
      <name val="Arial"/>
      <family val="2"/>
    </font>
    <font>
      <b/>
      <sz val="15"/>
      <name val="Arial"/>
      <family val="2"/>
    </font>
    <font>
      <b/>
      <sz val="9"/>
      <name val="Arial"/>
      <family val="2"/>
    </font>
    <font>
      <b/>
      <sz val="10"/>
      <name val="Arial"/>
      <family val="2"/>
    </font>
    <font>
      <b/>
      <sz val="11"/>
      <name val="Arial"/>
      <family val="2"/>
    </font>
    <font>
      <sz val="9"/>
      <name val="Arial"/>
      <family val="2"/>
    </font>
    <font>
      <sz val="12"/>
      <name val="Arial"/>
      <family val="2"/>
    </font>
    <font>
      <sz val="9"/>
      <color rgb="FFFF0000"/>
      <name val="Arial"/>
      <family val="2"/>
    </font>
    <font>
      <sz val="11"/>
      <name val="Arial"/>
      <family val="2"/>
    </font>
    <font>
      <sz val="10"/>
      <color rgb="FF000000"/>
      <name val="Arial"/>
      <family val="2"/>
    </font>
    <font>
      <b/>
      <sz val="10"/>
      <color rgb="FF000000"/>
      <name val="Arial"/>
      <family val="2"/>
    </font>
    <font>
      <sz val="11"/>
      <color rgb="FF0070C0"/>
      <name val="Arial"/>
      <family val="2"/>
    </font>
    <font>
      <sz val="10"/>
      <color rgb="FF0070C0"/>
      <name val="Arial"/>
      <family val="2"/>
    </font>
    <font>
      <b/>
      <sz val="16"/>
      <name val="Arial"/>
      <family val="2"/>
    </font>
    <font>
      <sz val="16"/>
      <color theme="1"/>
      <name val="Arial"/>
      <family val="2"/>
    </font>
    <font>
      <sz val="8"/>
      <name val="Arial"/>
      <family val="2"/>
    </font>
    <font>
      <sz val="8"/>
      <color rgb="FF0070C0"/>
      <name val="Arial"/>
      <family val="2"/>
    </font>
    <font>
      <sz val="11"/>
      <color theme="1"/>
      <name val="Arial"/>
      <family val="2"/>
    </font>
    <font>
      <sz val="11"/>
      <color rgb="FFFF0000"/>
      <name val="Arial"/>
      <family val="2"/>
    </font>
    <font>
      <sz val="12"/>
      <color theme="1"/>
      <name val="Arial"/>
      <family val="2"/>
    </font>
    <font>
      <b/>
      <sz val="12"/>
      <color theme="1"/>
      <name val="Arial"/>
      <family val="2"/>
    </font>
    <font>
      <sz val="10"/>
      <color theme="8"/>
      <name val="Arial"/>
      <family val="2"/>
    </font>
  </fonts>
  <fills count="9">
    <fill>
      <patternFill patternType="none"/>
    </fill>
    <fill>
      <patternFill patternType="gray125"/>
    </fill>
    <fill>
      <gradientFill degree="90">
        <stop position="0">
          <color theme="0"/>
        </stop>
        <stop position="0.5">
          <color rgb="FFCCFFCC"/>
        </stop>
        <stop position="1">
          <color theme="0"/>
        </stop>
      </gradient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0" fontId="3" fillId="0" borderId="0"/>
    <xf numFmtId="9" fontId="20" fillId="0" borderId="0" applyFont="0" applyFill="0" applyBorder="0" applyAlignment="0" applyProtection="0"/>
    <xf numFmtId="44" fontId="20" fillId="0" borderId="0" applyFont="0" applyFill="0" applyBorder="0" applyAlignment="0" applyProtection="0"/>
  </cellStyleXfs>
  <cellXfs count="84">
    <xf numFmtId="0" fontId="0" fillId="0" borderId="0" xfId="0"/>
    <xf numFmtId="0" fontId="0" fillId="0" borderId="0" xfId="0" applyProtection="1"/>
    <xf numFmtId="0" fontId="0" fillId="0" borderId="0" xfId="0" applyAlignment="1" applyProtection="1">
      <alignment vertical="center"/>
    </xf>
    <xf numFmtId="0" fontId="4" fillId="0" borderId="0" xfId="0" applyFont="1" applyAlignment="1" applyProtection="1">
      <alignment horizontal="center" vertical="center"/>
    </xf>
    <xf numFmtId="0" fontId="5" fillId="0" borderId="0" xfId="0" applyFont="1" applyAlignment="1" applyProtection="1">
      <alignment horizontal="center" vertical="center"/>
    </xf>
    <xf numFmtId="0" fontId="6"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9" fillId="0" borderId="0" xfId="0" applyFont="1" applyProtection="1"/>
    <xf numFmtId="0" fontId="8" fillId="4" borderId="1"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xf>
    <xf numFmtId="0" fontId="11" fillId="0" borderId="0" xfId="0" applyFont="1" applyAlignment="1" applyProtection="1">
      <alignment horizontal="left" vertical="center" wrapText="1"/>
    </xf>
    <xf numFmtId="0" fontId="0" fillId="0" borderId="0" xfId="0" applyFont="1" applyProtection="1"/>
    <xf numFmtId="14" fontId="6" fillId="5" borderId="1" xfId="0" quotePrefix="1" applyNumberFormat="1" applyFont="1" applyFill="1" applyBorder="1" applyAlignment="1" applyProtection="1">
      <alignment horizontal="left" vertical="center" wrapText="1"/>
    </xf>
    <xf numFmtId="4" fontId="3" fillId="5" borderId="1" xfId="0" applyNumberFormat="1" applyFont="1" applyFill="1" applyBorder="1" applyAlignment="1" applyProtection="1">
      <alignment horizontal="right" vertical="center"/>
    </xf>
    <xf numFmtId="49" fontId="3" fillId="0" borderId="1" xfId="0" applyNumberFormat="1" applyFont="1" applyFill="1" applyBorder="1" applyAlignment="1" applyProtection="1">
      <alignment horizontal="left" vertical="center" wrapText="1"/>
    </xf>
    <xf numFmtId="4" fontId="6" fillId="5" borderId="1" xfId="0" applyNumberFormat="1" applyFont="1" applyFill="1" applyBorder="1" applyAlignment="1" applyProtection="1">
      <alignment horizontal="right" vertical="center"/>
    </xf>
    <xf numFmtId="0" fontId="14" fillId="0" borderId="0" xfId="0" applyFont="1" applyProtection="1"/>
    <xf numFmtId="165" fontId="15" fillId="5" borderId="1" xfId="0" applyNumberFormat="1" applyFont="1" applyFill="1" applyBorder="1" applyAlignment="1" applyProtection="1">
      <alignment horizontal="right" vertical="center"/>
    </xf>
    <xf numFmtId="49" fontId="7" fillId="0" borderId="0" xfId="0" applyNumberFormat="1" applyFont="1" applyBorder="1" applyAlignment="1" applyProtection="1">
      <alignment horizontal="left" vertical="center" wrapText="1"/>
    </xf>
    <xf numFmtId="4" fontId="7" fillId="0" borderId="0" xfId="0" applyNumberFormat="1" applyFont="1" applyBorder="1" applyAlignment="1" applyProtection="1">
      <alignment horizontal="left" vertical="center" wrapText="1"/>
    </xf>
    <xf numFmtId="4" fontId="7" fillId="0" borderId="0" xfId="0" applyNumberFormat="1" applyFont="1" applyBorder="1" applyAlignment="1" applyProtection="1">
      <alignment horizontal="right" vertical="center" wrapText="1"/>
    </xf>
    <xf numFmtId="4" fontId="7" fillId="0" borderId="0" xfId="0" applyNumberFormat="1" applyFont="1" applyBorder="1" applyAlignment="1" applyProtection="1">
      <alignment horizontal="center" vertical="center" wrapText="1"/>
    </xf>
    <xf numFmtId="4" fontId="6" fillId="0" borderId="0" xfId="0" applyNumberFormat="1" applyFont="1" applyFill="1" applyBorder="1" applyAlignment="1" applyProtection="1">
      <alignment horizontal="center" vertical="center"/>
    </xf>
    <xf numFmtId="49" fontId="0" fillId="0" borderId="0" xfId="0" applyNumberFormat="1" applyBorder="1" applyAlignment="1" applyProtection="1">
      <alignment horizontal="left" vertical="center"/>
    </xf>
    <xf numFmtId="0" fontId="0" fillId="0" borderId="0" xfId="0" applyBorder="1" applyAlignment="1" applyProtection="1">
      <alignment horizontal="left" vertical="center"/>
    </xf>
    <xf numFmtId="0" fontId="0" fillId="0" borderId="0" xfId="0" applyBorder="1" applyAlignment="1" applyProtection="1">
      <alignment horizontal="right" vertical="center"/>
    </xf>
    <xf numFmtId="0" fontId="0" fillId="0" borderId="0" xfId="0" applyBorder="1" applyAlignment="1" applyProtection="1">
      <alignment horizontal="center" vertical="center"/>
    </xf>
    <xf numFmtId="0" fontId="3" fillId="0" borderId="0" xfId="0" applyFont="1" applyBorder="1" applyAlignment="1" applyProtection="1">
      <alignment horizontal="right" vertical="center"/>
    </xf>
    <xf numFmtId="0" fontId="17" fillId="0" borderId="0" xfId="0" applyFont="1" applyProtection="1"/>
    <xf numFmtId="4" fontId="5" fillId="0" borderId="0" xfId="0" applyNumberFormat="1" applyFont="1" applyBorder="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Alignment="1" applyProtection="1">
      <alignment horizontal="center"/>
    </xf>
    <xf numFmtId="49" fontId="12" fillId="0" borderId="1" xfId="0" applyNumberFormat="1" applyFont="1" applyFill="1" applyBorder="1" applyAlignment="1" applyProtection="1">
      <alignment horizontal="left" vertical="center"/>
    </xf>
    <xf numFmtId="0" fontId="12" fillId="0" borderId="1" xfId="0" applyFont="1" applyFill="1" applyBorder="1" applyAlignment="1" applyProtection="1">
      <alignment horizontal="left" vertical="center"/>
    </xf>
    <xf numFmtId="3" fontId="12" fillId="0" borderId="2" xfId="0" applyNumberFormat="1" applyFont="1" applyFill="1" applyBorder="1" applyAlignment="1" applyProtection="1">
      <alignment horizontal="right" vertical="center"/>
    </xf>
    <xf numFmtId="164" fontId="12" fillId="0" borderId="1" xfId="0" applyNumberFormat="1" applyFont="1" applyFill="1" applyBorder="1" applyAlignment="1" applyProtection="1">
      <alignment horizontal="left" vertical="center"/>
    </xf>
    <xf numFmtId="49" fontId="15" fillId="0" borderId="1" xfId="0" applyNumberFormat="1" applyFont="1" applyFill="1" applyBorder="1" applyAlignment="1" applyProtection="1">
      <alignment horizontal="left" vertical="center" wrapText="1"/>
    </xf>
    <xf numFmtId="0" fontId="15" fillId="0" borderId="1" xfId="0" applyFont="1" applyFill="1" applyBorder="1" applyAlignment="1" applyProtection="1">
      <alignment vertical="center" wrapText="1"/>
    </xf>
    <xf numFmtId="3" fontId="15" fillId="0" borderId="2" xfId="0" applyNumberFormat="1" applyFont="1" applyFill="1" applyBorder="1" applyAlignment="1" applyProtection="1">
      <alignment horizontal="right" vertical="center"/>
    </xf>
    <xf numFmtId="1" fontId="3" fillId="0" borderId="1" xfId="0" applyNumberFormat="1" applyFont="1" applyFill="1" applyBorder="1" applyAlignment="1" applyProtection="1">
      <alignment horizontal="center" vertical="center"/>
    </xf>
    <xf numFmtId="165" fontId="15" fillId="0" borderId="1" xfId="0" applyNumberFormat="1" applyFont="1" applyFill="1" applyBorder="1" applyAlignment="1" applyProtection="1">
      <alignment horizontal="right" vertical="center"/>
    </xf>
    <xf numFmtId="166" fontId="15" fillId="0" borderId="1" xfId="0" applyNumberFormat="1" applyFont="1" applyFill="1" applyBorder="1" applyAlignment="1" applyProtection="1">
      <alignment horizontal="center" vertical="center" wrapText="1"/>
    </xf>
    <xf numFmtId="3" fontId="3" fillId="0" borderId="2" xfId="0" applyNumberFormat="1" applyFont="1" applyFill="1" applyBorder="1" applyAlignment="1" applyProtection="1">
      <alignment horizontal="right" vertical="center"/>
    </xf>
    <xf numFmtId="0" fontId="11" fillId="0" borderId="0" xfId="0" applyFont="1" applyAlignment="1" applyProtection="1">
      <alignment horizontal="center" vertical="center"/>
    </xf>
    <xf numFmtId="0" fontId="0" fillId="0" borderId="0" xfId="0" applyAlignment="1" applyProtection="1">
      <alignment horizontal="center"/>
    </xf>
    <xf numFmtId="44" fontId="22" fillId="0" borderId="0" xfId="3" applyFont="1" applyProtection="1"/>
    <xf numFmtId="10" fontId="21" fillId="0" borderId="0" xfId="2" applyNumberFormat="1" applyFont="1" applyAlignment="1" applyProtection="1">
      <alignment horizontal="left"/>
    </xf>
    <xf numFmtId="0" fontId="3" fillId="0" borderId="0" xfId="0" applyFont="1" applyFill="1" applyAlignment="1" applyProtection="1">
      <alignment horizontal="right"/>
    </xf>
    <xf numFmtId="4" fontId="23" fillId="0" borderId="5" xfId="0" applyNumberFormat="1" applyFont="1" applyBorder="1" applyProtection="1"/>
    <xf numFmtId="0" fontId="22" fillId="0" borderId="0" xfId="0" applyFont="1" applyProtection="1"/>
    <xf numFmtId="0" fontId="0" fillId="0" borderId="0" xfId="0" applyAlignment="1" applyProtection="1">
      <alignment horizontal="left"/>
    </xf>
    <xf numFmtId="0" fontId="7" fillId="3" borderId="0" xfId="0" applyFont="1" applyFill="1" applyBorder="1" applyAlignment="1" applyProtection="1">
      <alignment vertical="center"/>
    </xf>
    <xf numFmtId="164" fontId="24" fillId="0" borderId="1" xfId="0" applyNumberFormat="1" applyFont="1" applyFill="1" applyBorder="1" applyAlignment="1" applyProtection="1">
      <alignment horizontal="left" vertical="center"/>
    </xf>
    <xf numFmtId="4" fontId="11" fillId="0" borderId="1" xfId="0" applyNumberFormat="1" applyFont="1" applyFill="1" applyBorder="1" applyAlignment="1" applyProtection="1">
      <alignment horizontal="right" vertical="center"/>
    </xf>
    <xf numFmtId="4" fontId="8" fillId="7" borderId="1" xfId="0" applyNumberFormat="1" applyFont="1" applyFill="1" applyBorder="1" applyAlignment="1" applyProtection="1">
      <alignment horizontal="center" vertical="center"/>
      <protection locked="0"/>
    </xf>
    <xf numFmtId="4" fontId="3" fillId="0" borderId="1" xfId="0" applyNumberFormat="1" applyFont="1" applyFill="1" applyBorder="1" applyAlignment="1" applyProtection="1">
      <alignment horizontal="right" vertical="center"/>
    </xf>
    <xf numFmtId="1" fontId="7" fillId="6" borderId="1" xfId="0" applyNumberFormat="1" applyFont="1" applyFill="1" applyBorder="1" applyAlignment="1" applyProtection="1">
      <alignment vertical="center" wrapText="1"/>
    </xf>
    <xf numFmtId="4" fontId="7" fillId="4" borderId="1" xfId="0" applyNumberFormat="1" applyFont="1" applyFill="1" applyBorder="1" applyAlignment="1" applyProtection="1">
      <alignment vertical="center"/>
    </xf>
    <xf numFmtId="165" fontId="8" fillId="7" borderId="1" xfId="0" applyNumberFormat="1" applyFont="1" applyFill="1" applyBorder="1" applyAlignment="1" applyProtection="1">
      <alignment horizontal="center" vertical="center"/>
      <protection locked="0"/>
    </xf>
    <xf numFmtId="1" fontId="16" fillId="6" borderId="2" xfId="0" applyNumberFormat="1" applyFont="1" applyFill="1" applyBorder="1" applyAlignment="1" applyProtection="1">
      <alignment horizontal="left" vertical="center" wrapText="1"/>
    </xf>
    <xf numFmtId="1" fontId="16" fillId="6" borderId="4" xfId="0" applyNumberFormat="1" applyFont="1" applyFill="1" applyBorder="1" applyAlignment="1" applyProtection="1">
      <alignment horizontal="left" vertical="center" wrapText="1"/>
    </xf>
    <xf numFmtId="4" fontId="16" fillId="4" borderId="2" xfId="0" applyNumberFormat="1" applyFont="1" applyFill="1" applyBorder="1" applyAlignment="1" applyProtection="1">
      <alignment horizontal="right" vertical="center"/>
    </xf>
    <xf numFmtId="4" fontId="16" fillId="4" borderId="3" xfId="0" applyNumberFormat="1" applyFont="1" applyFill="1" applyBorder="1" applyAlignment="1" applyProtection="1">
      <alignment horizontal="right" vertical="center"/>
    </xf>
    <xf numFmtId="4" fontId="16" fillId="4" borderId="4" xfId="0" applyNumberFormat="1" applyFont="1" applyFill="1" applyBorder="1" applyAlignment="1" applyProtection="1">
      <alignment horizontal="right" vertical="center"/>
    </xf>
    <xf numFmtId="1" fontId="7" fillId="6" borderId="2" xfId="0" applyNumberFormat="1" applyFont="1" applyFill="1" applyBorder="1" applyAlignment="1" applyProtection="1">
      <alignment horizontal="left" vertical="center" wrapText="1"/>
    </xf>
    <xf numFmtId="1" fontId="7" fillId="6" borderId="3" xfId="0" applyNumberFormat="1" applyFont="1" applyFill="1" applyBorder="1" applyAlignment="1" applyProtection="1">
      <alignment horizontal="left" vertical="center" wrapText="1"/>
    </xf>
    <xf numFmtId="1" fontId="7" fillId="6" borderId="4" xfId="0" applyNumberFormat="1" applyFont="1" applyFill="1" applyBorder="1" applyAlignment="1" applyProtection="1">
      <alignment horizontal="left" vertical="center" wrapText="1"/>
    </xf>
    <xf numFmtId="0" fontId="13" fillId="0" borderId="1" xfId="0" applyFont="1" applyBorder="1" applyAlignment="1" applyProtection="1">
      <alignment horizontal="right" vertical="center"/>
    </xf>
    <xf numFmtId="0" fontId="6" fillId="5" borderId="1" xfId="0" applyFont="1" applyFill="1" applyBorder="1" applyAlignment="1" applyProtection="1">
      <alignment horizontal="left" vertical="center"/>
    </xf>
    <xf numFmtId="0" fontId="6" fillId="5" borderId="1" xfId="0" applyFont="1" applyFill="1" applyBorder="1" applyAlignment="1" applyProtection="1">
      <alignment horizontal="left" vertical="center" wrapText="1"/>
    </xf>
    <xf numFmtId="1" fontId="11" fillId="0" borderId="0" xfId="0" applyNumberFormat="1" applyFont="1" applyFill="1" applyBorder="1" applyAlignment="1" applyProtection="1">
      <alignment horizontal="right" vertical="center"/>
    </xf>
    <xf numFmtId="1" fontId="1" fillId="0" borderId="0" xfId="0" applyNumberFormat="1" applyFont="1" applyFill="1" applyBorder="1" applyAlignment="1" applyProtection="1">
      <alignment horizontal="right" vertical="center"/>
    </xf>
    <xf numFmtId="0" fontId="7" fillId="8" borderId="6" xfId="0" applyFont="1" applyFill="1" applyBorder="1" applyAlignment="1" applyProtection="1">
      <alignment horizontal="left" vertical="center"/>
    </xf>
    <xf numFmtId="0" fontId="7" fillId="8" borderId="7" xfId="0" applyFont="1" applyFill="1" applyBorder="1" applyAlignment="1" applyProtection="1">
      <alignment horizontal="left" vertical="center"/>
    </xf>
    <xf numFmtId="0" fontId="18" fillId="0" borderId="1"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xf>
    <xf numFmtId="0" fontId="7" fillId="0" borderId="3" xfId="1" applyFont="1" applyBorder="1" applyAlignment="1" applyProtection="1">
      <alignment horizontal="left" vertical="center"/>
    </xf>
    <xf numFmtId="0" fontId="1" fillId="0" borderId="0" xfId="0" applyFont="1" applyFill="1" applyAlignment="1" applyProtection="1">
      <alignment horizontal="right" vertical="center"/>
    </xf>
    <xf numFmtId="0" fontId="1" fillId="0" borderId="0" xfId="0" applyFont="1" applyAlignment="1" applyProtection="1">
      <alignment horizontal="right" vertical="center" wrapText="1"/>
    </xf>
    <xf numFmtId="4" fontId="3" fillId="2" borderId="1" xfId="0" applyNumberFormat="1" applyFont="1" applyFill="1" applyBorder="1" applyAlignment="1" applyProtection="1">
      <alignment horizontal="center" vertical="center"/>
    </xf>
    <xf numFmtId="0" fontId="1" fillId="0" borderId="0" xfId="0" applyFont="1" applyAlignment="1" applyProtection="1">
      <alignment horizontal="left" vertical="center" wrapText="1"/>
    </xf>
  </cellXfs>
  <cellStyles count="4">
    <cellStyle name="Prozent" xfId="2" builtinId="5"/>
    <cellStyle name="Standard" xfId="0" builtinId="0"/>
    <cellStyle name="Standard 2" xfId="1" xr:uid="{00000000-0005-0000-0000-000002000000}"/>
    <cellStyle name="Währung" xfId="3" builtinId="4"/>
  </cellStyles>
  <dxfs count="0"/>
  <tableStyles count="0" defaultTableStyle="TableStyleMedium2" defaultPivotStyle="PivotStyleLight16"/>
  <colors>
    <mruColors>
      <color rgb="FFCC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7"/>
  <sheetViews>
    <sheetView tabSelected="1" view="pageBreakPreview" zoomScaleNormal="115" zoomScaleSheetLayoutView="100" workbookViewId="0">
      <selection activeCell="E43" sqref="E43"/>
    </sheetView>
  </sheetViews>
  <sheetFormatPr baseColWidth="10" defaultColWidth="11" defaultRowHeight="14.25" x14ac:dyDescent="0.2"/>
  <cols>
    <col min="1" max="1" width="10.5" style="1" customWidth="1"/>
    <col min="2" max="2" width="48.625" style="1" customWidth="1"/>
    <col min="3" max="3" width="6.375" style="1" customWidth="1"/>
    <col min="4" max="4" width="6.625" style="1" customWidth="1"/>
    <col min="5" max="5" width="7.75" style="34" customWidth="1"/>
    <col min="6" max="6" width="10.125" style="1" customWidth="1"/>
    <col min="7" max="7" width="7" style="47" customWidth="1"/>
    <col min="8" max="8" width="10.5" style="1" customWidth="1"/>
    <col min="9" max="9" width="20.5" style="1" customWidth="1"/>
    <col min="10" max="16384" width="11" style="1"/>
  </cols>
  <sheetData>
    <row r="1" spans="1:8" ht="21.75" customHeight="1" x14ac:dyDescent="0.2">
      <c r="B1" s="80" t="s">
        <v>0</v>
      </c>
      <c r="C1" s="80"/>
      <c r="D1" s="80"/>
      <c r="E1" s="80"/>
      <c r="F1" s="80"/>
      <c r="G1" s="80"/>
      <c r="H1" s="80"/>
    </row>
    <row r="2" spans="1:8" s="2" customFormat="1" ht="34.5" customHeight="1" x14ac:dyDescent="0.2">
      <c r="A2" s="83" t="s">
        <v>52</v>
      </c>
      <c r="B2" s="83"/>
      <c r="C2" s="81"/>
      <c r="D2" s="81"/>
      <c r="E2" s="81"/>
      <c r="F2" s="81"/>
      <c r="G2" s="81"/>
      <c r="H2" s="81"/>
    </row>
    <row r="3" spans="1:8" ht="7.5" customHeight="1" x14ac:dyDescent="0.2">
      <c r="A3" s="3"/>
      <c r="B3" s="3"/>
      <c r="C3" s="3"/>
      <c r="D3" s="3"/>
      <c r="E3" s="4"/>
      <c r="F3" s="3"/>
      <c r="G3" s="3"/>
      <c r="H3" s="3"/>
    </row>
    <row r="4" spans="1:8" ht="24.75" customHeight="1" x14ac:dyDescent="0.2">
      <c r="A4" s="82" t="s">
        <v>1</v>
      </c>
      <c r="B4" s="82"/>
      <c r="C4" s="82"/>
      <c r="D4" s="82"/>
      <c r="E4" s="82"/>
      <c r="F4" s="82"/>
      <c r="G4" s="82"/>
      <c r="H4" s="82"/>
    </row>
    <row r="5" spans="1:8" ht="7.5" customHeight="1" x14ac:dyDescent="0.2">
      <c r="A5" s="5"/>
      <c r="B5" s="5"/>
      <c r="C5" s="6"/>
      <c r="D5" s="6"/>
      <c r="E5" s="7"/>
      <c r="F5" s="8"/>
      <c r="G5" s="5"/>
      <c r="H5" s="8"/>
    </row>
    <row r="6" spans="1:8" s="9" customFormat="1" ht="30" customHeight="1" x14ac:dyDescent="0.2">
      <c r="A6" s="54" t="s">
        <v>37</v>
      </c>
      <c r="B6" s="78" t="s">
        <v>38</v>
      </c>
      <c r="C6" s="78"/>
      <c r="D6" s="78"/>
      <c r="E6" s="78"/>
      <c r="F6" s="78"/>
      <c r="G6" s="78"/>
      <c r="H6" s="78"/>
    </row>
    <row r="7" spans="1:8" ht="7.5" customHeight="1" x14ac:dyDescent="0.2">
      <c r="A7" s="3"/>
      <c r="B7" s="3"/>
      <c r="C7" s="3"/>
      <c r="D7" s="3"/>
      <c r="E7" s="4"/>
      <c r="F7" s="3"/>
      <c r="G7" s="3"/>
      <c r="H7" s="3"/>
    </row>
    <row r="8" spans="1:8" ht="36" x14ac:dyDescent="0.2">
      <c r="A8" s="10" t="s">
        <v>2</v>
      </c>
      <c r="B8" s="10" t="s">
        <v>3</v>
      </c>
      <c r="C8" s="11" t="s">
        <v>4</v>
      </c>
      <c r="D8" s="12" t="s">
        <v>5</v>
      </c>
      <c r="E8" s="10" t="s">
        <v>6</v>
      </c>
      <c r="F8" s="10" t="s">
        <v>7</v>
      </c>
      <c r="G8" s="10" t="s">
        <v>8</v>
      </c>
      <c r="H8" s="10" t="s">
        <v>9</v>
      </c>
    </row>
    <row r="9" spans="1:8" s="14" customFormat="1" ht="23.25" customHeight="1" x14ac:dyDescent="0.2">
      <c r="A9" s="79" t="s">
        <v>33</v>
      </c>
      <c r="B9" s="79"/>
      <c r="C9" s="79"/>
      <c r="D9" s="79"/>
      <c r="E9" s="79"/>
      <c r="F9" s="13"/>
      <c r="G9" s="46"/>
      <c r="H9" s="13"/>
    </row>
    <row r="10" spans="1:8" x14ac:dyDescent="0.2">
      <c r="A10" s="15" t="s">
        <v>10</v>
      </c>
      <c r="B10" s="72" t="s">
        <v>74</v>
      </c>
      <c r="C10" s="72"/>
      <c r="D10" s="72"/>
      <c r="E10" s="72"/>
      <c r="F10" s="72"/>
      <c r="G10" s="72"/>
      <c r="H10" s="72"/>
    </row>
    <row r="11" spans="1:8" x14ac:dyDescent="0.2">
      <c r="A11" s="35" t="s">
        <v>11</v>
      </c>
      <c r="B11" s="36" t="s">
        <v>75</v>
      </c>
      <c r="C11" s="37">
        <v>500</v>
      </c>
      <c r="D11" s="38" t="s">
        <v>12</v>
      </c>
      <c r="E11" s="57"/>
      <c r="F11" s="58" t="str">
        <f>IF(E11="","",(C11*E11))</f>
        <v/>
      </c>
      <c r="G11" s="42">
        <v>8</v>
      </c>
      <c r="H11" s="16" t="str">
        <f>IF(F11="","",(F11*G11))</f>
        <v/>
      </c>
    </row>
    <row r="12" spans="1:8" x14ac:dyDescent="0.2">
      <c r="A12" s="39" t="s">
        <v>49</v>
      </c>
      <c r="B12" s="40" t="s">
        <v>76</v>
      </c>
      <c r="C12" s="41">
        <v>500</v>
      </c>
      <c r="D12" s="55" t="s">
        <v>12</v>
      </c>
      <c r="E12" s="61"/>
      <c r="F12" s="43" t="str">
        <f t="shared" ref="F12" si="0">IF(E12="","",(C12*E12))</f>
        <v/>
      </c>
      <c r="G12" s="44">
        <v>1</v>
      </c>
      <c r="H12" s="20" t="str">
        <f t="shared" ref="H12" si="1">IF(F12="","",(F12*G12))</f>
        <v/>
      </c>
    </row>
    <row r="13" spans="1:8" x14ac:dyDescent="0.2">
      <c r="A13" s="17"/>
      <c r="B13" s="70" t="str">
        <f>B10&amp;" - Zwischensumme "</f>
        <v xml:space="preserve">Beet- / Pflanzflächen - Zwischensumme </v>
      </c>
      <c r="C13" s="70"/>
      <c r="D13" s="70"/>
      <c r="E13" s="70"/>
      <c r="F13" s="70"/>
      <c r="G13" s="70"/>
      <c r="H13" s="18" t="str">
        <f>IF(AND(E11="",E12=""),"",(IF(SUM(H11:H12)=0,0,IF(SUM(H11:H12)&gt;0,SUM(H11:H12)))))</f>
        <v/>
      </c>
    </row>
    <row r="14" spans="1:8" x14ac:dyDescent="0.2">
      <c r="A14" s="15" t="s">
        <v>13</v>
      </c>
      <c r="B14" s="71" t="s">
        <v>14</v>
      </c>
      <c r="C14" s="71"/>
      <c r="D14" s="71"/>
      <c r="E14" s="71"/>
      <c r="F14" s="71"/>
      <c r="G14" s="71"/>
      <c r="H14" s="71"/>
    </row>
    <row r="15" spans="1:8" x14ac:dyDescent="0.2">
      <c r="A15" s="17" t="s">
        <v>15</v>
      </c>
      <c r="B15" s="36" t="s">
        <v>53</v>
      </c>
      <c r="C15" s="37">
        <v>1000</v>
      </c>
      <c r="D15" s="38" t="s">
        <v>12</v>
      </c>
      <c r="E15" s="57"/>
      <c r="F15" s="58" t="str">
        <f t="shared" ref="F15:F17" si="2">IF(E15="","",(C15*E15))</f>
        <v/>
      </c>
      <c r="G15" s="42">
        <v>1</v>
      </c>
      <c r="H15" s="16" t="str">
        <f t="shared" ref="H15:H17" si="3">IF(F15="","",(F15*G15))</f>
        <v/>
      </c>
    </row>
    <row r="16" spans="1:8" s="19" customFormat="1" ht="14.25" customHeight="1" x14ac:dyDescent="0.2">
      <c r="A16" s="17" t="s">
        <v>16</v>
      </c>
      <c r="B16" s="36" t="s">
        <v>54</v>
      </c>
      <c r="C16" s="45">
        <v>1000</v>
      </c>
      <c r="D16" s="38" t="s">
        <v>12</v>
      </c>
      <c r="E16" s="57"/>
      <c r="F16" s="58" t="str">
        <f t="shared" si="2"/>
        <v/>
      </c>
      <c r="G16" s="42">
        <v>2</v>
      </c>
      <c r="H16" s="16" t="str">
        <f t="shared" si="3"/>
        <v/>
      </c>
    </row>
    <row r="17" spans="1:9" x14ac:dyDescent="0.2">
      <c r="A17" s="39" t="s">
        <v>63</v>
      </c>
      <c r="B17" s="40" t="s">
        <v>78</v>
      </c>
      <c r="C17" s="41">
        <v>1000</v>
      </c>
      <c r="D17" s="55" t="s">
        <v>12</v>
      </c>
      <c r="E17" s="61"/>
      <c r="F17" s="43" t="str">
        <f t="shared" si="2"/>
        <v/>
      </c>
      <c r="G17" s="44">
        <v>2</v>
      </c>
      <c r="H17" s="20" t="str">
        <f t="shared" si="3"/>
        <v/>
      </c>
    </row>
    <row r="18" spans="1:9" x14ac:dyDescent="0.2">
      <c r="A18" s="17"/>
      <c r="B18" s="70" t="str">
        <f>B14&amp;" - Zwischensumme "</f>
        <v xml:space="preserve">Gehölzschnitt / Strauchschnitt - Zwischensumme </v>
      </c>
      <c r="C18" s="70"/>
      <c r="D18" s="70"/>
      <c r="E18" s="70"/>
      <c r="F18" s="70"/>
      <c r="G18" s="70"/>
      <c r="H18" s="18" t="str">
        <f>IF(AND(E15="",E16="", E17=""),"",(IF(SUM(H15:H17)=0,0,IF(SUM(H15:H17)&gt;0,SUM(H15:H17)))))</f>
        <v/>
      </c>
      <c r="I18" s="49"/>
    </row>
    <row r="19" spans="1:9" x14ac:dyDescent="0.2">
      <c r="A19" s="15" t="s">
        <v>17</v>
      </c>
      <c r="B19" s="71" t="s">
        <v>18</v>
      </c>
      <c r="C19" s="71"/>
      <c r="D19" s="71"/>
      <c r="E19" s="71"/>
      <c r="F19" s="71"/>
      <c r="G19" s="71"/>
      <c r="H19" s="71"/>
    </row>
    <row r="20" spans="1:9" x14ac:dyDescent="0.2">
      <c r="A20" s="17" t="s">
        <v>19</v>
      </c>
      <c r="B20" s="36" t="s">
        <v>50</v>
      </c>
      <c r="C20" s="37">
        <v>200</v>
      </c>
      <c r="D20" s="38" t="s">
        <v>20</v>
      </c>
      <c r="E20" s="57"/>
      <c r="F20" s="58" t="str">
        <f t="shared" ref="F20:F21" si="4">IF(E20="","",(C20*E20))</f>
        <v/>
      </c>
      <c r="G20" s="42">
        <v>1</v>
      </c>
      <c r="H20" s="16" t="str">
        <f t="shared" ref="H20:H21" si="5">IF(F20="","",(F20*G20))</f>
        <v/>
      </c>
    </row>
    <row r="21" spans="1:9" x14ac:dyDescent="0.2">
      <c r="A21" s="17" t="s">
        <v>21</v>
      </c>
      <c r="B21" s="36" t="s">
        <v>51</v>
      </c>
      <c r="C21" s="37">
        <v>200</v>
      </c>
      <c r="D21" s="38" t="s">
        <v>20</v>
      </c>
      <c r="E21" s="57"/>
      <c r="F21" s="58" t="str">
        <f t="shared" si="4"/>
        <v/>
      </c>
      <c r="G21" s="42">
        <v>2</v>
      </c>
      <c r="H21" s="16" t="str">
        <f t="shared" si="5"/>
        <v/>
      </c>
    </row>
    <row r="22" spans="1:9" x14ac:dyDescent="0.2">
      <c r="A22" s="17"/>
      <c r="B22" s="70" t="str">
        <f>B19&amp;" - Zwischensumme "</f>
        <v xml:space="preserve">Heckenflächen - Zwischensumme </v>
      </c>
      <c r="C22" s="70"/>
      <c r="D22" s="70"/>
      <c r="E22" s="70"/>
      <c r="F22" s="70"/>
      <c r="G22" s="70"/>
      <c r="H22" s="18" t="str">
        <f>IF(AND(E20="",E21=""),"",(IF(SUM(H20:H21)=0,0,IF(SUM(H20:H21)&gt;0,SUM(H20:H21)))))</f>
        <v/>
      </c>
    </row>
    <row r="23" spans="1:9" x14ac:dyDescent="0.2">
      <c r="A23" s="15" t="s">
        <v>22</v>
      </c>
      <c r="B23" s="72" t="s">
        <v>55</v>
      </c>
      <c r="C23" s="72"/>
      <c r="D23" s="72"/>
      <c r="E23" s="72"/>
      <c r="F23" s="72"/>
      <c r="G23" s="72"/>
      <c r="H23" s="72"/>
    </row>
    <row r="24" spans="1:9" x14ac:dyDescent="0.2">
      <c r="A24" s="35" t="s">
        <v>24</v>
      </c>
      <c r="B24" s="36" t="s">
        <v>25</v>
      </c>
      <c r="C24" s="37">
        <v>3000</v>
      </c>
      <c r="D24" s="38" t="s">
        <v>12</v>
      </c>
      <c r="E24" s="57"/>
      <c r="F24" s="58" t="str">
        <f t="shared" ref="F24:F28" si="6">IF(E24="","",(C24*E24))</f>
        <v/>
      </c>
      <c r="G24" s="42">
        <v>7</v>
      </c>
      <c r="H24" s="16" t="str">
        <f t="shared" ref="H24:H28" si="7">IF(F24="","",(F24*G24))</f>
        <v/>
      </c>
    </row>
    <row r="25" spans="1:9" s="19" customFormat="1" ht="14.25" customHeight="1" x14ac:dyDescent="0.2">
      <c r="A25" s="39" t="s">
        <v>32</v>
      </c>
      <c r="B25" s="40" t="s">
        <v>25</v>
      </c>
      <c r="C25" s="41">
        <v>3000</v>
      </c>
      <c r="D25" s="55" t="s">
        <v>12</v>
      </c>
      <c r="E25" s="61"/>
      <c r="F25" s="43" t="str">
        <f t="shared" ref="F25:F26" si="8">IF(E25="","",(C25*E25))</f>
        <v/>
      </c>
      <c r="G25" s="44">
        <v>1</v>
      </c>
      <c r="H25" s="20" t="str">
        <f t="shared" ref="H25:H26" si="9">IF(F25="","",(F25*G25))</f>
        <v/>
      </c>
    </row>
    <row r="26" spans="1:9" x14ac:dyDescent="0.2">
      <c r="A26" s="35" t="s">
        <v>26</v>
      </c>
      <c r="B26" s="36" t="s">
        <v>43</v>
      </c>
      <c r="C26" s="37">
        <v>200</v>
      </c>
      <c r="D26" s="38" t="s">
        <v>20</v>
      </c>
      <c r="E26" s="57"/>
      <c r="F26" s="58" t="str">
        <f t="shared" si="8"/>
        <v/>
      </c>
      <c r="G26" s="42">
        <v>2</v>
      </c>
      <c r="H26" s="16" t="str">
        <f t="shared" si="9"/>
        <v/>
      </c>
    </row>
    <row r="27" spans="1:9" x14ac:dyDescent="0.2">
      <c r="A27" s="39" t="s">
        <v>57</v>
      </c>
      <c r="B27" s="40" t="s">
        <v>44</v>
      </c>
      <c r="C27" s="41">
        <v>1500</v>
      </c>
      <c r="D27" s="55" t="s">
        <v>12</v>
      </c>
      <c r="E27" s="61"/>
      <c r="F27" s="43" t="str">
        <f t="shared" ref="F27" si="10">IF(E27="","",(C27*E27))</f>
        <v/>
      </c>
      <c r="G27" s="44">
        <v>1</v>
      </c>
      <c r="H27" s="20" t="str">
        <f t="shared" ref="H27" si="11">IF(F27="","",(F27*G27))</f>
        <v/>
      </c>
    </row>
    <row r="28" spans="1:9" x14ac:dyDescent="0.2">
      <c r="A28" s="35" t="s">
        <v>58</v>
      </c>
      <c r="B28" s="36" t="s">
        <v>27</v>
      </c>
      <c r="C28" s="37">
        <v>3000</v>
      </c>
      <c r="D28" s="38" t="s">
        <v>12</v>
      </c>
      <c r="E28" s="57"/>
      <c r="F28" s="58" t="str">
        <f t="shared" si="6"/>
        <v/>
      </c>
      <c r="G28" s="42">
        <v>6</v>
      </c>
      <c r="H28" s="16" t="str">
        <f t="shared" si="7"/>
        <v/>
      </c>
    </row>
    <row r="29" spans="1:9" x14ac:dyDescent="0.2">
      <c r="A29" s="17"/>
      <c r="B29" s="70" t="str">
        <f>B23&amp;" - Zwischensumme "</f>
        <v xml:space="preserve">Wiesen-/ Rasenflächen - Zwischensumme </v>
      </c>
      <c r="C29" s="70"/>
      <c r="D29" s="70"/>
      <c r="E29" s="70"/>
      <c r="F29" s="70"/>
      <c r="G29" s="70"/>
      <c r="H29" s="18" t="str">
        <f>IF(AND(E24="",E25="",E26="",E27="",E28=""),"",(IF(SUM(H24:H28)=0,0,IF(SUM(H24:H28)&gt;0,SUM(H24:H28)))))</f>
        <v/>
      </c>
    </row>
    <row r="30" spans="1:9" x14ac:dyDescent="0.2">
      <c r="A30" s="15" t="s">
        <v>28</v>
      </c>
      <c r="B30" s="72" t="s">
        <v>29</v>
      </c>
      <c r="C30" s="72"/>
      <c r="D30" s="72"/>
      <c r="E30" s="72"/>
      <c r="F30" s="72"/>
      <c r="G30" s="72"/>
      <c r="H30" s="72"/>
    </row>
    <row r="31" spans="1:9" x14ac:dyDescent="0.2">
      <c r="A31" s="39" t="s">
        <v>56</v>
      </c>
      <c r="B31" s="40" t="s">
        <v>45</v>
      </c>
      <c r="C31" s="41">
        <v>4500</v>
      </c>
      <c r="D31" s="55" t="s">
        <v>12</v>
      </c>
      <c r="E31" s="61"/>
      <c r="F31" s="43" t="str">
        <f t="shared" ref="F31" si="12">IF(E31="","",(C31*E31))</f>
        <v/>
      </c>
      <c r="G31" s="44">
        <v>2</v>
      </c>
      <c r="H31" s="20" t="str">
        <f t="shared" ref="H31" si="13">IF(F31="","",(F31*G31))</f>
        <v/>
      </c>
    </row>
    <row r="32" spans="1:9" x14ac:dyDescent="0.2">
      <c r="A32" s="17"/>
      <c r="B32" s="70" t="str">
        <f>B30&amp;" - Zwischensumme "</f>
        <v xml:space="preserve">Sonstige Flächen - Zwischensumme </v>
      </c>
      <c r="C32" s="70"/>
      <c r="D32" s="70"/>
      <c r="E32" s="70"/>
      <c r="F32" s="70"/>
      <c r="G32" s="70"/>
      <c r="H32" s="18" t="str">
        <f>IF(AND(E31=""),"",(IF(SUM(H31:H31)=0,0,IF(SUM(H31:H31)&gt;0,SUM(H31:H31)))))</f>
        <v/>
      </c>
    </row>
    <row r="33" spans="1:9" s="52" customFormat="1" ht="16.5" thickBot="1" x14ac:dyDescent="0.3">
      <c r="A33" s="74" t="str">
        <f>A9&amp;" - Summe "</f>
        <v xml:space="preserve">1.1 Einsatzpauschalen Grünpflegearbeiten gem. Ziffer 1.1 der Leistungsbeschreibung - Summe </v>
      </c>
      <c r="B33" s="74"/>
      <c r="C33" s="74"/>
      <c r="D33" s="74"/>
      <c r="E33" s="74"/>
      <c r="F33" s="74"/>
      <c r="G33" s="74"/>
      <c r="H33" s="51" t="str">
        <f>IFERROR((H32+H29+H22+H18+H13-H34),"")</f>
        <v/>
      </c>
    </row>
    <row r="34" spans="1:9" s="14" customFormat="1" ht="15" thickTop="1" x14ac:dyDescent="0.2">
      <c r="A34" s="73" t="s">
        <v>31</v>
      </c>
      <c r="B34" s="73"/>
      <c r="C34" s="73"/>
      <c r="D34" s="73"/>
      <c r="E34" s="73"/>
      <c r="F34" s="73"/>
      <c r="G34" s="73"/>
      <c r="H34" s="56" t="str">
        <f>IFERROR((H27+H25+H17+H12+H31),"")</f>
        <v/>
      </c>
      <c r="I34" s="49"/>
    </row>
    <row r="35" spans="1:9" ht="7.5" customHeight="1" x14ac:dyDescent="0.2">
      <c r="A35" s="21"/>
      <c r="B35" s="22"/>
      <c r="C35" s="23"/>
      <c r="D35" s="23"/>
      <c r="E35" s="32"/>
      <c r="F35" s="24"/>
      <c r="G35" s="25"/>
      <c r="H35" s="50"/>
    </row>
    <row r="36" spans="1:9" ht="30" customHeight="1" x14ac:dyDescent="0.2">
      <c r="A36" s="59" t="str">
        <f>A6</f>
        <v>WE 107747</v>
      </c>
      <c r="B36" s="59" t="s">
        <v>36</v>
      </c>
      <c r="C36" s="67" t="s">
        <v>42</v>
      </c>
      <c r="D36" s="68"/>
      <c r="E36" s="68"/>
      <c r="F36" s="68"/>
      <c r="G36" s="69"/>
      <c r="H36" s="60" t="str">
        <f>IFERROR((H33+H34),"")</f>
        <v/>
      </c>
    </row>
    <row r="37" spans="1:9" ht="7.5" customHeight="1" x14ac:dyDescent="0.2">
      <c r="A37" s="21"/>
      <c r="B37" s="22"/>
      <c r="C37" s="23"/>
      <c r="D37" s="23"/>
      <c r="E37" s="32"/>
      <c r="F37" s="24"/>
      <c r="G37" s="25"/>
      <c r="H37" s="50"/>
      <c r="I37" s="53"/>
    </row>
    <row r="38" spans="1:9" s="9" customFormat="1" ht="30" customHeight="1" x14ac:dyDescent="0.2">
      <c r="A38" s="54" t="s">
        <v>39</v>
      </c>
      <c r="B38" s="78" t="s">
        <v>40</v>
      </c>
      <c r="C38" s="78"/>
      <c r="D38" s="78"/>
      <c r="E38" s="78"/>
      <c r="F38" s="78"/>
      <c r="G38" s="78"/>
      <c r="H38" s="78"/>
    </row>
    <row r="39" spans="1:9" ht="7.5" customHeight="1" x14ac:dyDescent="0.2">
      <c r="A39" s="3"/>
      <c r="B39" s="3"/>
      <c r="C39" s="3"/>
      <c r="D39" s="3"/>
      <c r="E39" s="4"/>
      <c r="F39" s="3"/>
      <c r="G39" s="3"/>
      <c r="H39" s="3"/>
    </row>
    <row r="40" spans="1:9" ht="36" x14ac:dyDescent="0.2">
      <c r="A40" s="10" t="s">
        <v>2</v>
      </c>
      <c r="B40" s="10" t="s">
        <v>3</v>
      </c>
      <c r="C40" s="11" t="s">
        <v>4</v>
      </c>
      <c r="D40" s="12" t="s">
        <v>5</v>
      </c>
      <c r="E40" s="10" t="s">
        <v>6</v>
      </c>
      <c r="F40" s="10" t="s">
        <v>7</v>
      </c>
      <c r="G40" s="10" t="s">
        <v>8</v>
      </c>
      <c r="H40" s="10" t="s">
        <v>9</v>
      </c>
    </row>
    <row r="41" spans="1:9" s="14" customFormat="1" ht="23.25" customHeight="1" x14ac:dyDescent="0.2">
      <c r="A41" s="79" t="s">
        <v>41</v>
      </c>
      <c r="B41" s="79"/>
      <c r="C41" s="79"/>
      <c r="D41" s="79"/>
      <c r="E41" s="79"/>
      <c r="F41" s="13"/>
      <c r="G41" s="46"/>
      <c r="H41" s="13"/>
    </row>
    <row r="42" spans="1:9" x14ac:dyDescent="0.2">
      <c r="A42" s="15" t="s">
        <v>46</v>
      </c>
      <c r="B42" s="72" t="s">
        <v>74</v>
      </c>
      <c r="C42" s="72"/>
      <c r="D42" s="72"/>
      <c r="E42" s="72"/>
      <c r="F42" s="72"/>
      <c r="G42" s="72"/>
      <c r="H42" s="72"/>
    </row>
    <row r="43" spans="1:9" x14ac:dyDescent="0.2">
      <c r="A43" s="35" t="s">
        <v>47</v>
      </c>
      <c r="B43" s="36" t="s">
        <v>77</v>
      </c>
      <c r="C43" s="37">
        <v>140</v>
      </c>
      <c r="D43" s="38" t="s">
        <v>12</v>
      </c>
      <c r="E43" s="57"/>
      <c r="F43" s="58" t="str">
        <f>IF(E43="","",(C43*E43))</f>
        <v/>
      </c>
      <c r="G43" s="42">
        <v>2</v>
      </c>
      <c r="H43" s="16" t="str">
        <f>IF(F43="","",(F43*G43))</f>
        <v/>
      </c>
    </row>
    <row r="44" spans="1:9" x14ac:dyDescent="0.2">
      <c r="A44" s="17"/>
      <c r="B44" s="70" t="str">
        <f>B42&amp;" - Zwischensumme "</f>
        <v xml:space="preserve">Beet- / Pflanzflächen - Zwischensumme </v>
      </c>
      <c r="C44" s="70"/>
      <c r="D44" s="70"/>
      <c r="E44" s="70"/>
      <c r="F44" s="70"/>
      <c r="G44" s="70"/>
      <c r="H44" s="18" t="str">
        <f>IF(AND(E43=""),"",(IF(SUM(H43:H43)=0,0,IF(SUM(H43:H43)&gt;0,SUM(H43:H43)))))</f>
        <v/>
      </c>
    </row>
    <row r="45" spans="1:9" x14ac:dyDescent="0.2">
      <c r="A45" s="15" t="s">
        <v>59</v>
      </c>
      <c r="B45" s="71" t="s">
        <v>14</v>
      </c>
      <c r="C45" s="71"/>
      <c r="D45" s="71"/>
      <c r="E45" s="71"/>
      <c r="F45" s="71"/>
      <c r="G45" s="71"/>
      <c r="H45" s="71"/>
    </row>
    <row r="46" spans="1:9" x14ac:dyDescent="0.2">
      <c r="A46" s="17" t="s">
        <v>60</v>
      </c>
      <c r="B46" s="36" t="s">
        <v>53</v>
      </c>
      <c r="C46" s="37">
        <v>1000</v>
      </c>
      <c r="D46" s="38" t="s">
        <v>12</v>
      </c>
      <c r="E46" s="57"/>
      <c r="F46" s="58" t="str">
        <f t="shared" ref="F46:F48" si="14">IF(E46="","",(C46*E46))</f>
        <v/>
      </c>
      <c r="G46" s="42">
        <v>1</v>
      </c>
      <c r="H46" s="16" t="str">
        <f t="shared" ref="H46" si="15">IF(F46="","",(F46*G46))</f>
        <v/>
      </c>
    </row>
    <row r="47" spans="1:9" s="19" customFormat="1" ht="14.25" customHeight="1" x14ac:dyDescent="0.2">
      <c r="A47" s="17" t="s">
        <v>61</v>
      </c>
      <c r="B47" s="36" t="s">
        <v>54</v>
      </c>
      <c r="C47" s="45">
        <v>1000</v>
      </c>
      <c r="D47" s="38" t="s">
        <v>12</v>
      </c>
      <c r="E47" s="57"/>
      <c r="F47" s="58" t="str">
        <f t="shared" ref="F47" si="16">IF(E47="","",(C47*E47))</f>
        <v/>
      </c>
      <c r="G47" s="42">
        <v>2</v>
      </c>
      <c r="H47" s="16" t="str">
        <f t="shared" ref="H47" si="17">IF(F47="","",(F47*G47))</f>
        <v/>
      </c>
    </row>
    <row r="48" spans="1:9" x14ac:dyDescent="0.2">
      <c r="A48" s="39" t="s">
        <v>62</v>
      </c>
      <c r="B48" s="40" t="s">
        <v>78</v>
      </c>
      <c r="C48" s="41">
        <v>1000</v>
      </c>
      <c r="D48" s="55" t="s">
        <v>12</v>
      </c>
      <c r="E48" s="61"/>
      <c r="F48" s="43" t="str">
        <f t="shared" si="14"/>
        <v/>
      </c>
      <c r="G48" s="44">
        <v>2</v>
      </c>
      <c r="H48" s="20" t="str">
        <f>IF(F48="","",(F48*G48))</f>
        <v/>
      </c>
    </row>
    <row r="49" spans="1:8" x14ac:dyDescent="0.2">
      <c r="A49" s="17"/>
      <c r="B49" s="70" t="str">
        <f>B45&amp;" - Zwischensumme "</f>
        <v xml:space="preserve">Gehölzschnitt / Strauchschnitt - Zwischensumme </v>
      </c>
      <c r="C49" s="70"/>
      <c r="D49" s="70"/>
      <c r="E49" s="70"/>
      <c r="F49" s="70"/>
      <c r="G49" s="70"/>
      <c r="H49" s="18" t="str">
        <f>IF(AND(E46="",E47="",E48=""),"",(IF(SUM(H46:H48)=0,0,IF(SUM(H46:H48)&gt;0,SUM(H46:H48)))))</f>
        <v/>
      </c>
    </row>
    <row r="50" spans="1:8" x14ac:dyDescent="0.2">
      <c r="A50" s="15" t="s">
        <v>64</v>
      </c>
      <c r="B50" s="71" t="s">
        <v>18</v>
      </c>
      <c r="C50" s="71"/>
      <c r="D50" s="71"/>
      <c r="E50" s="71"/>
      <c r="F50" s="71"/>
      <c r="G50" s="71"/>
      <c r="H50" s="71"/>
    </row>
    <row r="51" spans="1:8" x14ac:dyDescent="0.2">
      <c r="A51" s="17" t="s">
        <v>65</v>
      </c>
      <c r="B51" s="36" t="s">
        <v>50</v>
      </c>
      <c r="C51" s="37">
        <v>200</v>
      </c>
      <c r="D51" s="38" t="s">
        <v>20</v>
      </c>
      <c r="E51" s="57"/>
      <c r="F51" s="58" t="str">
        <f t="shared" ref="F51:F52" si="18">IF(E51="","",(C51*E51))</f>
        <v/>
      </c>
      <c r="G51" s="42">
        <v>1</v>
      </c>
      <c r="H51" s="16" t="str">
        <f t="shared" ref="H51:H52" si="19">IF(F51="","",(F51*G51))</f>
        <v/>
      </c>
    </row>
    <row r="52" spans="1:8" x14ac:dyDescent="0.2">
      <c r="A52" s="17" t="s">
        <v>66</v>
      </c>
      <c r="B52" s="36" t="s">
        <v>51</v>
      </c>
      <c r="C52" s="37">
        <v>200</v>
      </c>
      <c r="D52" s="38" t="s">
        <v>20</v>
      </c>
      <c r="E52" s="57"/>
      <c r="F52" s="58" t="str">
        <f t="shared" si="18"/>
        <v/>
      </c>
      <c r="G52" s="42">
        <v>2</v>
      </c>
      <c r="H52" s="16" t="str">
        <f t="shared" si="19"/>
        <v/>
      </c>
    </row>
    <row r="53" spans="1:8" x14ac:dyDescent="0.2">
      <c r="A53" s="17"/>
      <c r="B53" s="70" t="str">
        <f>B50&amp;" - Zwischensumme "</f>
        <v xml:space="preserve">Heckenflächen - Zwischensumme </v>
      </c>
      <c r="C53" s="70"/>
      <c r="D53" s="70"/>
      <c r="E53" s="70"/>
      <c r="F53" s="70"/>
      <c r="G53" s="70"/>
      <c r="H53" s="18" t="str">
        <f>IF(AND(E51="",E52=""),"",(IF(SUM(H51:H52)=0,0,IF(SUM(H51:H52)&gt;0,SUM(H51:H52)))))</f>
        <v/>
      </c>
    </row>
    <row r="54" spans="1:8" x14ac:dyDescent="0.2">
      <c r="A54" s="15" t="s">
        <v>67</v>
      </c>
      <c r="B54" s="72" t="s">
        <v>23</v>
      </c>
      <c r="C54" s="72"/>
      <c r="D54" s="72"/>
      <c r="E54" s="72"/>
      <c r="F54" s="72"/>
      <c r="G54" s="72"/>
      <c r="H54" s="72"/>
    </row>
    <row r="55" spans="1:8" x14ac:dyDescent="0.2">
      <c r="A55" s="35" t="s">
        <v>68</v>
      </c>
      <c r="B55" s="36" t="s">
        <v>25</v>
      </c>
      <c r="C55" s="37">
        <v>4500</v>
      </c>
      <c r="D55" s="38" t="s">
        <v>12</v>
      </c>
      <c r="E55" s="57"/>
      <c r="F55" s="58" t="str">
        <f t="shared" ref="F55:F59" si="20">IF(E55="","",(C55*E55))</f>
        <v/>
      </c>
      <c r="G55" s="42">
        <v>7</v>
      </c>
      <c r="H55" s="16" t="str">
        <f t="shared" ref="H55:H59" si="21">IF(F55="","",(F55*G55))</f>
        <v/>
      </c>
    </row>
    <row r="56" spans="1:8" s="19" customFormat="1" ht="14.25" customHeight="1" x14ac:dyDescent="0.2">
      <c r="A56" s="39" t="s">
        <v>69</v>
      </c>
      <c r="B56" s="40" t="s">
        <v>25</v>
      </c>
      <c r="C56" s="41">
        <v>4500</v>
      </c>
      <c r="D56" s="55" t="s">
        <v>12</v>
      </c>
      <c r="E56" s="61"/>
      <c r="F56" s="43" t="str">
        <f t="shared" si="20"/>
        <v/>
      </c>
      <c r="G56" s="44">
        <v>1</v>
      </c>
      <c r="H56" s="20" t="str">
        <f t="shared" si="21"/>
        <v/>
      </c>
    </row>
    <row r="57" spans="1:8" x14ac:dyDescent="0.2">
      <c r="A57" s="35" t="s">
        <v>70</v>
      </c>
      <c r="B57" s="36" t="s">
        <v>43</v>
      </c>
      <c r="C57" s="37">
        <v>300</v>
      </c>
      <c r="D57" s="38" t="s">
        <v>20</v>
      </c>
      <c r="E57" s="57"/>
      <c r="F57" s="58" t="str">
        <f t="shared" si="20"/>
        <v/>
      </c>
      <c r="G57" s="42">
        <v>2</v>
      </c>
      <c r="H57" s="16" t="str">
        <f t="shared" si="21"/>
        <v/>
      </c>
    </row>
    <row r="58" spans="1:8" x14ac:dyDescent="0.2">
      <c r="A58" s="39" t="s">
        <v>71</v>
      </c>
      <c r="B58" s="40" t="s">
        <v>44</v>
      </c>
      <c r="C58" s="41">
        <v>3000</v>
      </c>
      <c r="D58" s="55" t="s">
        <v>12</v>
      </c>
      <c r="E58" s="61"/>
      <c r="F58" s="43" t="str">
        <f t="shared" si="20"/>
        <v/>
      </c>
      <c r="G58" s="44">
        <v>1</v>
      </c>
      <c r="H58" s="20" t="str">
        <f t="shared" si="21"/>
        <v/>
      </c>
    </row>
    <row r="59" spans="1:8" x14ac:dyDescent="0.2">
      <c r="A59" s="35" t="s">
        <v>72</v>
      </c>
      <c r="B59" s="36" t="s">
        <v>27</v>
      </c>
      <c r="C59" s="45">
        <v>4500</v>
      </c>
      <c r="D59" s="38" t="s">
        <v>12</v>
      </c>
      <c r="E59" s="57"/>
      <c r="F59" s="58" t="str">
        <f t="shared" si="20"/>
        <v/>
      </c>
      <c r="G59" s="42">
        <v>6</v>
      </c>
      <c r="H59" s="16" t="str">
        <f t="shared" si="21"/>
        <v/>
      </c>
    </row>
    <row r="60" spans="1:8" x14ac:dyDescent="0.2">
      <c r="A60" s="17"/>
      <c r="B60" s="70" t="str">
        <f>B54&amp;" - Zwischensumme "</f>
        <v xml:space="preserve">Rasenflächen - Zwischensumme </v>
      </c>
      <c r="C60" s="70"/>
      <c r="D60" s="70"/>
      <c r="E60" s="70"/>
      <c r="F60" s="70"/>
      <c r="G60" s="70"/>
      <c r="H60" s="18" t="str">
        <f>IF(AND(E55="",E56="",E57="",E58="",E59=""),"",(IF(SUM(H55:H59)=0,0,IF(SUM(H55:H59)&gt;0,SUM(H55:H59)))))</f>
        <v/>
      </c>
    </row>
    <row r="61" spans="1:8" x14ac:dyDescent="0.2">
      <c r="A61" s="15" t="s">
        <v>79</v>
      </c>
      <c r="B61" s="72" t="s">
        <v>29</v>
      </c>
      <c r="C61" s="72"/>
      <c r="D61" s="72"/>
      <c r="E61" s="72"/>
      <c r="F61" s="72"/>
      <c r="G61" s="72"/>
      <c r="H61" s="72"/>
    </row>
    <row r="62" spans="1:8" x14ac:dyDescent="0.2">
      <c r="A62" s="39" t="s">
        <v>80</v>
      </c>
      <c r="B62" s="40" t="s">
        <v>45</v>
      </c>
      <c r="C62" s="41">
        <v>5500</v>
      </c>
      <c r="D62" s="55" t="s">
        <v>12</v>
      </c>
      <c r="E62" s="61"/>
      <c r="F62" s="43" t="str">
        <f t="shared" ref="F62" si="22">IF(E62="","",(C62*E62))</f>
        <v/>
      </c>
      <c r="G62" s="44">
        <v>2</v>
      </c>
      <c r="H62" s="20" t="str">
        <f t="shared" ref="H62" si="23">IF(F62="","",(F62*G62))</f>
        <v/>
      </c>
    </row>
    <row r="63" spans="1:8" x14ac:dyDescent="0.2">
      <c r="A63" s="17"/>
      <c r="B63" s="70" t="str">
        <f>B61&amp;" - Zwischensumme "</f>
        <v xml:space="preserve">Sonstige Flächen - Zwischensumme </v>
      </c>
      <c r="C63" s="70"/>
      <c r="D63" s="70"/>
      <c r="E63" s="70"/>
      <c r="F63" s="70"/>
      <c r="G63" s="70"/>
      <c r="H63" s="18" t="str">
        <f>IF(AND(E62=""),"",(IF(SUM(H62:H62)=0,0,IF(SUM(H62:H62)&gt;0,SUM(H62:H62)))))</f>
        <v/>
      </c>
    </row>
    <row r="64" spans="1:8" s="52" customFormat="1" ht="16.5" thickBot="1" x14ac:dyDescent="0.3">
      <c r="A64" s="74" t="str">
        <f>A41&amp;" - Summe "</f>
        <v xml:space="preserve">2.1 Einsatzpauschalen Grünpflegearbeiten gem. Ziffer 2.1 der Leistungsbeschreibung - Summe </v>
      </c>
      <c r="B64" s="74"/>
      <c r="C64" s="74"/>
      <c r="D64" s="74"/>
      <c r="E64" s="74"/>
      <c r="F64" s="74"/>
      <c r="G64" s="74"/>
      <c r="H64" s="51" t="str">
        <f>IFERROR((H63+H60+H53+H49+H44-H65),"")</f>
        <v/>
      </c>
    </row>
    <row r="65" spans="1:10" s="14" customFormat="1" ht="15" thickTop="1" x14ac:dyDescent="0.2">
      <c r="A65" s="73" t="s">
        <v>31</v>
      </c>
      <c r="B65" s="73"/>
      <c r="C65" s="73"/>
      <c r="D65" s="73"/>
      <c r="E65" s="73"/>
      <c r="F65" s="73"/>
      <c r="G65" s="73"/>
      <c r="H65" s="56" t="str">
        <f>IFERROR((H58+H56+H48+H62),"")</f>
        <v/>
      </c>
      <c r="I65" s="49"/>
    </row>
    <row r="66" spans="1:10" ht="7.5" customHeight="1" x14ac:dyDescent="0.2">
      <c r="A66" s="21"/>
      <c r="B66" s="22"/>
      <c r="C66" s="23"/>
      <c r="D66" s="23"/>
      <c r="E66" s="32"/>
      <c r="F66" s="24"/>
      <c r="G66" s="25"/>
      <c r="H66" s="50"/>
    </row>
    <row r="67" spans="1:10" ht="30" customHeight="1" x14ac:dyDescent="0.2">
      <c r="A67" s="59" t="str">
        <f>A38</f>
        <v>WE 107750</v>
      </c>
      <c r="B67" s="59" t="s">
        <v>36</v>
      </c>
      <c r="C67" s="67" t="s">
        <v>48</v>
      </c>
      <c r="D67" s="68"/>
      <c r="E67" s="68"/>
      <c r="F67" s="68"/>
      <c r="G67" s="69"/>
      <c r="H67" s="60" t="str">
        <f>IFERROR((H64+H65),"")</f>
        <v/>
      </c>
    </row>
    <row r="68" spans="1:10" ht="7.5" customHeight="1" x14ac:dyDescent="0.2">
      <c r="A68" s="21"/>
      <c r="B68" s="22"/>
      <c r="C68" s="23"/>
      <c r="D68" s="23"/>
      <c r="E68" s="32"/>
      <c r="F68" s="24"/>
      <c r="G68" s="25"/>
      <c r="H68" s="50"/>
    </row>
    <row r="69" spans="1:10" ht="40.15" customHeight="1" x14ac:dyDescent="0.2">
      <c r="A69" s="77" t="s">
        <v>73</v>
      </c>
      <c r="B69" s="77"/>
      <c r="C69" s="77"/>
      <c r="D69" s="77"/>
      <c r="E69" s="77"/>
      <c r="F69" s="77"/>
      <c r="G69" s="77"/>
      <c r="H69" s="77"/>
      <c r="I69" s="53"/>
    </row>
    <row r="70" spans="1:10" s="52" customFormat="1" ht="30" customHeight="1" x14ac:dyDescent="0.2">
      <c r="A70" s="75" t="s">
        <v>34</v>
      </c>
      <c r="B70" s="76"/>
      <c r="C70" s="76"/>
      <c r="D70" s="76"/>
      <c r="E70" s="76"/>
      <c r="F70" s="76"/>
      <c r="G70" s="76"/>
      <c r="H70" s="76"/>
      <c r="I70" s="53"/>
    </row>
    <row r="71" spans="1:10" x14ac:dyDescent="0.2">
      <c r="E71" s="1"/>
      <c r="G71" s="1"/>
      <c r="I71" s="53"/>
    </row>
    <row r="72" spans="1:10" ht="15" x14ac:dyDescent="0.2">
      <c r="A72" s="59" t="str">
        <f>A6</f>
        <v>WE 107747</v>
      </c>
      <c r="B72" s="59" t="s">
        <v>35</v>
      </c>
      <c r="C72" s="67" t="str">
        <f>C36</f>
        <v>Summe 1.1</v>
      </c>
      <c r="D72" s="68"/>
      <c r="E72" s="68"/>
      <c r="F72" s="68"/>
      <c r="G72" s="69"/>
      <c r="H72" s="60" t="str">
        <f>H36</f>
        <v/>
      </c>
      <c r="J72" s="53"/>
    </row>
    <row r="73" spans="1:10" ht="15" customHeight="1" x14ac:dyDescent="0.2">
      <c r="A73" s="59" t="str">
        <f>A38</f>
        <v>WE 107750</v>
      </c>
      <c r="B73" s="59" t="s">
        <v>35</v>
      </c>
      <c r="C73" s="67" t="str">
        <f>C67</f>
        <v>Summe 2.1</v>
      </c>
      <c r="D73" s="68"/>
      <c r="E73" s="68"/>
      <c r="F73" s="68"/>
      <c r="G73" s="69"/>
      <c r="H73" s="60" t="str">
        <f>H67</f>
        <v/>
      </c>
      <c r="J73" s="53"/>
    </row>
    <row r="74" spans="1:10" ht="7.5" customHeight="1" x14ac:dyDescent="0.2">
      <c r="A74" s="26"/>
      <c r="B74" s="27"/>
      <c r="C74" s="28"/>
      <c r="D74" s="28"/>
      <c r="E74" s="33"/>
      <c r="F74" s="29"/>
      <c r="G74" s="29"/>
      <c r="H74" s="30"/>
      <c r="I74" s="53"/>
    </row>
    <row r="75" spans="1:10" s="31" customFormat="1" ht="30" customHeight="1" x14ac:dyDescent="0.3">
      <c r="A75" s="62" t="s">
        <v>30</v>
      </c>
      <c r="B75" s="63"/>
      <c r="C75" s="64" t="str">
        <f>IFERROR((H72+H73),"")</f>
        <v/>
      </c>
      <c r="D75" s="65"/>
      <c r="E75" s="65"/>
      <c r="F75" s="65"/>
      <c r="G75" s="65"/>
      <c r="H75" s="66"/>
      <c r="I75" s="48"/>
    </row>
    <row r="77" spans="1:10" ht="14.25" customHeight="1" x14ac:dyDescent="0.2"/>
  </sheetData>
  <sheetProtection algorithmName="SHA-512" hashValue="4iWn16D9t+q7TqucuggxRa/PHbt8pYM9aIW1RT6ClaT/3P9GHY+GzLOmkgj/7lnVLL+Gj1SHfcO/5n9kfrYomg==" saltValue="GvzdDxF9GlXP8hkEOAAMCg==" spinCount="100000" sheet="1" objects="1" scenarios="1"/>
  <mergeCells count="40">
    <mergeCell ref="B13:G13"/>
    <mergeCell ref="B14:H14"/>
    <mergeCell ref="B1:H1"/>
    <mergeCell ref="C2:H2"/>
    <mergeCell ref="A4:H4"/>
    <mergeCell ref="B6:H6"/>
    <mergeCell ref="B10:H10"/>
    <mergeCell ref="A2:B2"/>
    <mergeCell ref="A9:E9"/>
    <mergeCell ref="A70:H70"/>
    <mergeCell ref="A69:H69"/>
    <mergeCell ref="C36:G36"/>
    <mergeCell ref="B38:H38"/>
    <mergeCell ref="A41:E41"/>
    <mergeCell ref="B42:H42"/>
    <mergeCell ref="B44:G44"/>
    <mergeCell ref="A65:G65"/>
    <mergeCell ref="C67:G67"/>
    <mergeCell ref="A34:G34"/>
    <mergeCell ref="B30:H30"/>
    <mergeCell ref="B32:G32"/>
    <mergeCell ref="A33:G33"/>
    <mergeCell ref="A64:G64"/>
    <mergeCell ref="B49:G49"/>
    <mergeCell ref="A75:B75"/>
    <mergeCell ref="C75:H75"/>
    <mergeCell ref="C72:G72"/>
    <mergeCell ref="C73:G73"/>
    <mergeCell ref="B18:G18"/>
    <mergeCell ref="B19:H19"/>
    <mergeCell ref="B22:G22"/>
    <mergeCell ref="B50:H50"/>
    <mergeCell ref="B53:G53"/>
    <mergeCell ref="B54:H54"/>
    <mergeCell ref="B60:G60"/>
    <mergeCell ref="B61:H61"/>
    <mergeCell ref="B63:G63"/>
    <mergeCell ref="B45:H45"/>
    <mergeCell ref="B29:G29"/>
    <mergeCell ref="B23:H23"/>
  </mergeCells>
  <dataValidations count="2">
    <dataValidation type="list" allowBlank="1" showInputMessage="1" showErrorMessage="1" sqref="D46:D48 D20:D21 D31 D24:D28 D51:D52 D62 D11:D12 D43 D15:D17 D55:D59" xr:uid="{00000000-0002-0000-0000-000000000000}">
      <formula1>"m²,lfm.,Stk.,Pauschal"</formula1>
    </dataValidation>
    <dataValidation type="list" allowBlank="1" showInputMessage="1" showErrorMessage="1" sqref="B36 B67" xr:uid="{00000000-0002-0000-0000-000001000000}">
      <formula1>"Wertungssumme: kalk. in € netto/ Jahr,Wertungssumme: in € netto/ Jahr,Gesamt/ Jahr"</formula1>
    </dataValidation>
  </dataValidations>
  <pageMargins left="0.78740157480314965" right="0.47244094488188981" top="0.39370078740157483" bottom="0.59055118110236227" header="0" footer="0.19685039370078741"/>
  <pageSetup paperSize="9" scale="75" fitToHeight="0" orientation="portrait" r:id="rId1"/>
  <headerFooter>
    <oddHeader>&amp;L&amp;F</oddHeader>
    <oddFooter>&amp;L&amp;A&amp;RSeite &amp;P von &amp;N</oddFooter>
  </headerFooter>
  <rowBreaks count="1" manualBreakCount="1">
    <brk id="37" max="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VOEK 471-25 Anlage B-02</vt:lpstr>
      <vt:lpstr>'VOEK 471-25 Anlage B-02'!Druckbereich</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 Gabriele</dc:creator>
  <cp:lastModifiedBy>Dober, Angela Kim</cp:lastModifiedBy>
  <cp:lastPrinted>2025-02-11T08:09:15Z</cp:lastPrinted>
  <dcterms:created xsi:type="dcterms:W3CDTF">2025-02-06T12:16:03Z</dcterms:created>
  <dcterms:modified xsi:type="dcterms:W3CDTF">2026-03-11T10:41:49Z</dcterms:modified>
</cp:coreProperties>
</file>