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R:\ZC4\17104 V+A\5  001-008 2025\005-25   von besonderen DL\#003 IVA3 PT Förderprogramme Fahrzeugindustrien\02 Vergabeunterlagen\final\"/>
    </mc:Choice>
  </mc:AlternateContent>
  <xr:revisionPtr revIDLastSave="0" documentId="13_ncr:1_{5C4BAD50-F02D-4BEA-AF4E-9771778B284A}" xr6:coauthVersionLast="47" xr6:coauthVersionMax="47" xr10:uidLastSave="{00000000-0000-0000-0000-000000000000}"/>
  <bookViews>
    <workbookView xWindow="2340" yWindow="2340" windowWidth="38700" windowHeight="15435" xr2:uid="{E18B45E9-566A-4DBC-BC04-E437E93BAC24}"/>
  </bookViews>
  <sheets>
    <sheet name="Gesamt" sheetId="11" r:id="rId1"/>
    <sheet name="2026" sheetId="7" r:id="rId2"/>
    <sheet name="2027" sheetId="3" r:id="rId3"/>
    <sheet name="2028" sheetId="8" r:id="rId4"/>
    <sheet name="2029" sheetId="9" r:id="rId5"/>
    <sheet name="2030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3" i="11" l="1"/>
  <c r="L13" i="11"/>
  <c r="N12" i="11"/>
  <c r="L12" i="11"/>
  <c r="O12" i="11" s="1"/>
  <c r="N11" i="11"/>
  <c r="L11" i="11"/>
  <c r="N10" i="11"/>
  <c r="L10" i="11"/>
  <c r="K13" i="11"/>
  <c r="I13" i="11"/>
  <c r="K12" i="11"/>
  <c r="I12" i="11"/>
  <c r="K11" i="11"/>
  <c r="I11" i="11"/>
  <c r="K10" i="11"/>
  <c r="I10" i="11"/>
  <c r="N8" i="11"/>
  <c r="L8" i="11"/>
  <c r="N7" i="11"/>
  <c r="L7" i="11"/>
  <c r="N6" i="11"/>
  <c r="L6" i="11"/>
  <c r="L5" i="11"/>
  <c r="K8" i="11"/>
  <c r="I8" i="11"/>
  <c r="K7" i="11"/>
  <c r="I7" i="11"/>
  <c r="K6" i="11"/>
  <c r="I6" i="11"/>
  <c r="H13" i="11"/>
  <c r="F13" i="11"/>
  <c r="H12" i="11"/>
  <c r="F12" i="11"/>
  <c r="H11" i="11"/>
  <c r="Q11" i="11" s="1"/>
  <c r="F11" i="11"/>
  <c r="H10" i="11"/>
  <c r="F10" i="11"/>
  <c r="H8" i="11"/>
  <c r="F8" i="11"/>
  <c r="H7" i="11"/>
  <c r="F7" i="11"/>
  <c r="H6" i="11"/>
  <c r="F6" i="11"/>
  <c r="E13" i="11"/>
  <c r="C13" i="11"/>
  <c r="E12" i="11"/>
  <c r="C12" i="11"/>
  <c r="E11" i="11"/>
  <c r="C11" i="11"/>
  <c r="E10" i="11"/>
  <c r="C10" i="11"/>
  <c r="E8" i="11"/>
  <c r="C8" i="11"/>
  <c r="E7" i="11"/>
  <c r="C7" i="11"/>
  <c r="E6" i="11"/>
  <c r="C6" i="11"/>
  <c r="N5" i="11"/>
  <c r="K5" i="11"/>
  <c r="I5" i="11"/>
  <c r="H5" i="11"/>
  <c r="F5" i="11"/>
  <c r="E5" i="11"/>
  <c r="C5" i="11"/>
  <c r="N15" i="10"/>
  <c r="L15" i="10"/>
  <c r="K15" i="10"/>
  <c r="I15" i="10"/>
  <c r="H15" i="10"/>
  <c r="F15" i="10"/>
  <c r="E15" i="10"/>
  <c r="C15" i="10"/>
  <c r="Q13" i="10"/>
  <c r="O13" i="10"/>
  <c r="Q12" i="10"/>
  <c r="O12" i="10"/>
  <c r="Q10" i="10"/>
  <c r="O10" i="10"/>
  <c r="Q8" i="10"/>
  <c r="O8" i="10"/>
  <c r="Q7" i="10"/>
  <c r="O7" i="10"/>
  <c r="Q6" i="10"/>
  <c r="O6" i="10"/>
  <c r="O5" i="10"/>
  <c r="N15" i="9"/>
  <c r="L15" i="9"/>
  <c r="K15" i="9"/>
  <c r="I15" i="9"/>
  <c r="H15" i="9"/>
  <c r="F15" i="9"/>
  <c r="E15" i="9"/>
  <c r="C15" i="9"/>
  <c r="O15" i="9" s="1"/>
  <c r="Q13" i="9"/>
  <c r="O13" i="9"/>
  <c r="Q12" i="9"/>
  <c r="O12" i="9"/>
  <c r="Q11" i="9"/>
  <c r="O11" i="9"/>
  <c r="Q10" i="9"/>
  <c r="O10" i="9"/>
  <c r="Q8" i="9"/>
  <c r="O8" i="9"/>
  <c r="Q7" i="9"/>
  <c r="O7" i="9"/>
  <c r="Q6" i="9"/>
  <c r="Q15" i="9" s="1"/>
  <c r="O6" i="9"/>
  <c r="O5" i="9"/>
  <c r="N15" i="8"/>
  <c r="L15" i="8"/>
  <c r="K15" i="8"/>
  <c r="I15" i="8"/>
  <c r="H15" i="8"/>
  <c r="F15" i="8"/>
  <c r="E15" i="8"/>
  <c r="C15" i="8"/>
  <c r="Q13" i="8"/>
  <c r="O13" i="8"/>
  <c r="Q12" i="8"/>
  <c r="O12" i="8"/>
  <c r="Q11" i="8"/>
  <c r="O11" i="8"/>
  <c r="Q10" i="8"/>
  <c r="O10" i="8"/>
  <c r="Q8" i="8"/>
  <c r="O8" i="8"/>
  <c r="Q7" i="8"/>
  <c r="O7" i="8"/>
  <c r="Q6" i="8"/>
  <c r="Q15" i="8" s="1"/>
  <c r="O6" i="8"/>
  <c r="O5" i="8"/>
  <c r="C15" i="7"/>
  <c r="Q5" i="7"/>
  <c r="O5" i="7"/>
  <c r="N15" i="7"/>
  <c r="L15" i="7"/>
  <c r="K15" i="7"/>
  <c r="I15" i="7"/>
  <c r="H15" i="7"/>
  <c r="F15" i="7"/>
  <c r="E15" i="7"/>
  <c r="Q13" i="7"/>
  <c r="O13" i="7"/>
  <c r="Q12" i="7"/>
  <c r="O12" i="7"/>
  <c r="Q11" i="7"/>
  <c r="O11" i="7"/>
  <c r="Q10" i="7"/>
  <c r="O10" i="7"/>
  <c r="Q8" i="7"/>
  <c r="O8" i="7"/>
  <c r="Q7" i="7"/>
  <c r="O7" i="7"/>
  <c r="Q6" i="7"/>
  <c r="O6" i="7"/>
  <c r="O11" i="3"/>
  <c r="O12" i="3"/>
  <c r="O13" i="3"/>
  <c r="O10" i="3"/>
  <c r="O7" i="3"/>
  <c r="O8" i="3"/>
  <c r="Q7" i="3"/>
  <c r="Q8" i="3"/>
  <c r="O6" i="3"/>
  <c r="Q10" i="3"/>
  <c r="Q11" i="3"/>
  <c r="Q12" i="3"/>
  <c r="Q13" i="3"/>
  <c r="Q6" i="3"/>
  <c r="O5" i="3"/>
  <c r="L15" i="3"/>
  <c r="O15" i="3" s="1"/>
  <c r="I15" i="3"/>
  <c r="F15" i="3"/>
  <c r="H15" i="3"/>
  <c r="C15" i="3"/>
  <c r="K15" i="3"/>
  <c r="N15" i="3"/>
  <c r="E15" i="3"/>
  <c r="N15" i="11" l="1"/>
  <c r="O8" i="11"/>
  <c r="Q7" i="11"/>
  <c r="Q12" i="11"/>
  <c r="O13" i="11"/>
  <c r="O11" i="11"/>
  <c r="Q10" i="11"/>
  <c r="Q8" i="11"/>
  <c r="O6" i="11"/>
  <c r="Q13" i="11"/>
  <c r="O10" i="11"/>
  <c r="F15" i="11"/>
  <c r="L15" i="11"/>
  <c r="I15" i="11"/>
  <c r="H15" i="11"/>
  <c r="O7" i="11"/>
  <c r="E15" i="11"/>
  <c r="Q6" i="11"/>
  <c r="K15" i="11"/>
  <c r="Q5" i="11"/>
  <c r="O15" i="10"/>
  <c r="Q15" i="10"/>
  <c r="O15" i="8"/>
  <c r="Q15" i="7"/>
  <c r="O15" i="7"/>
  <c r="Q15" i="3"/>
  <c r="C15" i="11"/>
  <c r="O5" i="11"/>
  <c r="O15" i="11" l="1"/>
  <c r="Q15" i="11"/>
</calcChain>
</file>

<file path=xl/sharedStrings.xml><?xml version="1.0" encoding="utf-8"?>
<sst xmlns="http://schemas.openxmlformats.org/spreadsheetml/2006/main" count="437" uniqueCount="37">
  <si>
    <t>Nr.</t>
  </si>
  <si>
    <t>Leistung</t>
  </si>
  <si>
    <t>Stundenanzahl pro Jahr für wissenschaftliche MA</t>
  </si>
  <si>
    <t>Stundenanzahl pro Jahr für kaufmännisch/ administrative MA</t>
  </si>
  <si>
    <t>Stundenanzahl pro Jahr für Sekretariat</t>
  </si>
  <si>
    <t>Summe Stundenanzahl</t>
  </si>
  <si>
    <t>3.1.</t>
  </si>
  <si>
    <t>Projektträgeraufgaben im engeren Sinne</t>
  </si>
  <si>
    <t>3.1.1.</t>
  </si>
  <si>
    <t>Antragsbearbeitung</t>
  </si>
  <si>
    <t>3.1.2.</t>
  </si>
  <si>
    <t>Fachlicher u. administrativer Vollzug der Förderung</t>
  </si>
  <si>
    <t>3.1.3.</t>
  </si>
  <si>
    <t>Berichtspflichten</t>
  </si>
  <si>
    <t>3.1.4.</t>
  </si>
  <si>
    <t>Erfolgskontrolle</t>
  </si>
  <si>
    <t>3.2.</t>
  </si>
  <si>
    <t>Programmmanagementaufgaben</t>
  </si>
  <si>
    <t>3.2.1.</t>
  </si>
  <si>
    <t>Programmadministration und -steuerung</t>
  </si>
  <si>
    <t>3.2.2.</t>
  </si>
  <si>
    <t>Erstellung von Formularen und Dokumenten</t>
  </si>
  <si>
    <t>3.2.3.</t>
  </si>
  <si>
    <t>Begleitende Aufgaben</t>
  </si>
  <si>
    <t xml:space="preserve">3.2.4. </t>
  </si>
  <si>
    <t>Datenpflege</t>
  </si>
  <si>
    <t>Summe</t>
  </si>
  <si>
    <t>3.1. bis 3.2.</t>
  </si>
  <si>
    <t>-</t>
  </si>
  <si>
    <r>
      <t xml:space="preserve">Bei 210 Arbeitstagen und einer Arbeitsleistung von 8 Stunden pro Tag entsprechen 1.680 Stunden einem VZÄ. Aus dem Gesamtaufwand von 18.036 - 22.044 h/Jahr ergibt sich unter Berücksichtigung von Abweichungen und Spielräumen bei der Durchschnittsbildung sowie ggf. nicht erfasster Ausnahmeleistungen in geringem Umfang ein Personalaufwand von rund </t>
    </r>
    <r>
      <rPr>
        <b/>
        <sz val="11"/>
        <color theme="1"/>
        <rFont val="Aptos Narrow"/>
        <family val="2"/>
        <scheme val="minor"/>
      </rPr>
      <t>10,74 - 13,12 VZÄ</t>
    </r>
    <r>
      <rPr>
        <sz val="11"/>
        <color theme="1"/>
        <rFont val="Aptos Narrow"/>
        <family val="2"/>
        <scheme val="minor"/>
      </rPr>
      <t xml:space="preserve"> für die Angebotskalkulation.</t>
    </r>
  </si>
  <si>
    <r>
      <t xml:space="preserve">Bei 210 Arbeitstagen und einer Arbeitsleistung von 8 Stunden pro Tag entsprechen 1.680 Stunden einem VZÄ. Aus dem Gesamtaufwand von 19.566 - 23.914 h/Jahr ergibt sich unter Berücksichtigung von Abweichungen und Spielräumen bei der Durchschnittsbildung sowie ggf. nicht erfasster Ausnahmeleistungen in geringem Umfang ein Personalaufwand von rund </t>
    </r>
    <r>
      <rPr>
        <b/>
        <sz val="11"/>
        <color theme="1"/>
        <rFont val="Aptos Narrow"/>
        <family val="2"/>
        <scheme val="minor"/>
      </rPr>
      <t>11,65 - 14,24 VZÄ</t>
    </r>
    <r>
      <rPr>
        <sz val="11"/>
        <color theme="1"/>
        <rFont val="Aptos Narrow"/>
        <family val="2"/>
        <scheme val="minor"/>
      </rPr>
      <t xml:space="preserve"> für die Angebotskalkulation.</t>
    </r>
  </si>
  <si>
    <t>Mengengerüst</t>
  </si>
  <si>
    <r>
      <t xml:space="preserve">Bei 210 Arbeitstagen und einer Arbeitsleistung von 8 Stunden pro Tag entsprechen 1.680 Stunden einem VZÄ. Aus dem Gesamtaufwand von 15.156 - 18.524 h/Jahr ergibt sich unter Berücksichtigung von Abweichungen und Spielräumen bei der Durchschnittsbildung sowie ggf. nicht erfasster Ausnahmeleistungen in geringem Umfang ein Personalaufwand von rund </t>
    </r>
    <r>
      <rPr>
        <b/>
        <sz val="11"/>
        <color theme="1"/>
        <rFont val="Aptos Narrow"/>
        <family val="2"/>
        <scheme val="minor"/>
      </rPr>
      <t>9 - 11 VZÄ</t>
    </r>
    <r>
      <rPr>
        <sz val="11"/>
        <color theme="1"/>
        <rFont val="Aptos Narrow"/>
        <family val="2"/>
        <scheme val="minor"/>
      </rPr>
      <t xml:space="preserve"> für die Angebotskalkulation.</t>
    </r>
  </si>
  <si>
    <r>
      <t xml:space="preserve">Bei 210 Arbeitstagen und einer Arbeitsleistung von 8 Stunden pro Tag entsprechen 1.680 Stunden einem VZÄ. Aus dem Gesamtaufwand von 5.549 - 6.782 h/Jahr ergibt sich unter Berücksichtigung von Abweichungen und Spielräumen bei der Durchschnittsbildung sowie ggf. nicht erfasster Ausnahmeleistungen in geringem Umfang ein Personalaufwand von rund </t>
    </r>
    <r>
      <rPr>
        <b/>
        <sz val="11"/>
        <color theme="1"/>
        <rFont val="Aptos Narrow"/>
        <family val="2"/>
        <scheme val="minor"/>
      </rPr>
      <t>3,3 - 4 VZÄ</t>
    </r>
    <r>
      <rPr>
        <sz val="11"/>
        <color theme="1"/>
        <rFont val="Aptos Narrow"/>
        <family val="2"/>
        <scheme val="minor"/>
      </rPr>
      <t xml:space="preserve"> für die Angebotskalkulation.</t>
    </r>
  </si>
  <si>
    <r>
      <t>Bei 210 Arbeitstagen und einer Arbeitsleistung von 8 Stunden pro Tag entsprechen 1.680 Stunden einem VZÄ. Aus dem Gesamtaufwand von 73.463 - 89.975 h/Jahr ergibt sich unter Berücksichtigung von Abweichungen und Spielräumen bei der Durchschnittsbildung sowie ggf. nicht erfasster Ausnahmeleistungen in geringem Umfang ein Personalaufwand von r</t>
    </r>
    <r>
      <rPr>
        <sz val="11"/>
        <rFont val="Aptos Narrow"/>
        <family val="2"/>
        <scheme val="minor"/>
      </rPr>
      <t xml:space="preserve">und </t>
    </r>
    <r>
      <rPr>
        <b/>
        <sz val="11"/>
        <rFont val="Aptos Narrow"/>
        <family val="2"/>
        <scheme val="minor"/>
      </rPr>
      <t>43,73 - 53,56</t>
    </r>
    <r>
      <rPr>
        <sz val="1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VZÄ für die Angebotskalkulation.</t>
    </r>
  </si>
  <si>
    <t>Stundenanzahl pro Jahr für zentrale Ansprechperson/ inkl. Stellvertretung</t>
  </si>
  <si>
    <t>Projektträgerschaft zur fachlichen und administrativen Umsetzung der Förderrichtlinie „Regionale Transformations-Netzwerke und Transformations-Hubs zur Stärkung der Wettbewerbsfähigkeit der Automobil- und Zulieferindustrie“
17104/005-25#003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</si>
</sst>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ptos Narrow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3" fontId="2" fillId="0" borderId="9" xfId="0" applyNumberFormat="1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0" borderId="0" xfId="0" applyFont="1" applyBorder="1"/>
    <xf numFmtId="0" fontId="0" fillId="0" borderId="10" xfId="0" applyFont="1" applyBorder="1"/>
    <xf numFmtId="0" fontId="2" fillId="0" borderId="7" xfId="0" applyFont="1" applyBorder="1" applyAlignment="1">
      <alignment horizontal="center" vertical="top" wrapText="1"/>
    </xf>
    <xf numFmtId="0" fontId="0" fillId="0" borderId="12" xfId="0" applyFont="1" applyBorder="1"/>
    <xf numFmtId="3" fontId="2" fillId="0" borderId="7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2" xfId="0" applyFont="1" applyBorder="1" applyAlignment="1">
      <alignment wrapText="1"/>
    </xf>
    <xf numFmtId="0" fontId="0" fillId="0" borderId="0" xfId="0" applyFont="1" applyBorder="1" applyAlignment="1">
      <alignment wrapText="1"/>
    </xf>
    <xf numFmtId="3" fontId="2" fillId="0" borderId="8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10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2" fillId="0" borderId="8" xfId="0" applyFont="1" applyBorder="1" applyAlignment="1">
      <alignment vertical="top" wrapText="1"/>
    </xf>
    <xf numFmtId="0" fontId="3" fillId="0" borderId="15" xfId="0" applyFont="1" applyBorder="1" applyAlignment="1">
      <alignment vertical="top"/>
    </xf>
    <xf numFmtId="0" fontId="8" fillId="0" borderId="16" xfId="0" applyFont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7" fillId="2" borderId="18" xfId="0" applyFont="1" applyFill="1" applyBorder="1" applyAlignment="1">
      <alignment vertical="top"/>
    </xf>
    <xf numFmtId="3" fontId="7" fillId="2" borderId="19" xfId="0" applyNumberFormat="1" applyFont="1" applyFill="1" applyBorder="1" applyAlignment="1">
      <alignment horizontal="center" vertical="top"/>
    </xf>
    <xf numFmtId="3" fontId="7" fillId="2" borderId="20" xfId="0" applyNumberFormat="1" applyFont="1" applyFill="1" applyBorder="1" applyAlignment="1">
      <alignment horizontal="center" vertical="top"/>
    </xf>
    <xf numFmtId="3" fontId="7" fillId="2" borderId="18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18" xfId="0" applyFont="1" applyBorder="1" applyAlignment="1">
      <alignment vertical="top"/>
    </xf>
    <xf numFmtId="0" fontId="3" fillId="0" borderId="25" xfId="0" applyFont="1" applyBorder="1" applyAlignment="1">
      <alignment vertical="top"/>
    </xf>
    <xf numFmtId="0" fontId="2" fillId="0" borderId="26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top" wrapText="1"/>
    </xf>
    <xf numFmtId="0" fontId="3" fillId="0" borderId="21" xfId="0" applyFont="1" applyBorder="1" applyAlignment="1">
      <alignment vertical="top"/>
    </xf>
    <xf numFmtId="0" fontId="2" fillId="0" borderId="22" xfId="0" applyFont="1" applyBorder="1" applyAlignment="1">
      <alignment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vertical="top"/>
    </xf>
    <xf numFmtId="0" fontId="6" fillId="2" borderId="18" xfId="0" applyFont="1" applyFill="1" applyBorder="1" applyAlignment="1">
      <alignment vertical="top"/>
    </xf>
    <xf numFmtId="0" fontId="3" fillId="0" borderId="17" xfId="0" applyFont="1" applyBorder="1" applyAlignment="1">
      <alignment vertical="top"/>
    </xf>
    <xf numFmtId="0" fontId="2" fillId="0" borderId="14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 wrapText="1"/>
    </xf>
    <xf numFmtId="3" fontId="2" fillId="0" borderId="7" xfId="0" applyNumberFormat="1" applyFont="1" applyBorder="1" applyAlignment="1">
      <alignment horizontal="center" vertical="top"/>
    </xf>
    <xf numFmtId="3" fontId="2" fillId="0" borderId="8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26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3" fontId="2" fillId="0" borderId="26" xfId="0" applyNumberFormat="1" applyFont="1" applyBorder="1" applyAlignment="1">
      <alignment horizontal="center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3" fontId="2" fillId="0" borderId="29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3" fontId="2" fillId="0" borderId="6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4" fillId="2" borderId="18" xfId="0" applyNumberFormat="1" applyFont="1" applyFill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3" fontId="2" fillId="0" borderId="26" xfId="0" applyNumberFormat="1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4" fillId="0" borderId="27" xfId="0" applyFont="1" applyBorder="1" applyAlignment="1">
      <alignment horizontal="left" wrapText="1"/>
    </xf>
    <xf numFmtId="0" fontId="4" fillId="0" borderId="1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0" xfId="0" applyAlignment="1"/>
    <xf numFmtId="0" fontId="2" fillId="2" borderId="23" xfId="0" applyFont="1" applyFill="1" applyBorder="1" applyAlignment="1">
      <alignment horizontal="center" vertical="top"/>
    </xf>
    <xf numFmtId="0" fontId="2" fillId="2" borderId="24" xfId="0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center" vertical="top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 vertical="top"/>
    </xf>
    <xf numFmtId="0" fontId="6" fillId="2" borderId="20" xfId="0" applyFont="1" applyFill="1" applyBorder="1" applyAlignment="1">
      <alignment horizontal="center" vertical="top"/>
    </xf>
    <xf numFmtId="0" fontId="6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/>
    </xf>
    <xf numFmtId="3" fontId="2" fillId="0" borderId="8" xfId="0" applyNumberFormat="1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11309-0D52-4EE3-BE64-A1AE9ED8D4D7}">
  <dimension ref="A1:V20"/>
  <sheetViews>
    <sheetView tabSelected="1" workbookViewId="0">
      <selection activeCell="B13" sqref="B13"/>
    </sheetView>
  </sheetViews>
  <sheetFormatPr baseColWidth="10" defaultColWidth="11" defaultRowHeight="15" x14ac:dyDescent="0.25"/>
  <cols>
    <col min="2" max="2" width="57.42578125" customWidth="1"/>
    <col min="3" max="3" width="9" customWidth="1"/>
    <col min="4" max="4" width="3.28515625" customWidth="1"/>
    <col min="5" max="5" width="9.85546875" customWidth="1"/>
    <col min="6" max="6" width="8.140625" customWidth="1"/>
    <col min="7" max="7" width="3.28515625" customWidth="1"/>
    <col min="8" max="8" width="9.5703125" customWidth="1"/>
    <col min="9" max="9" width="9.7109375" customWidth="1"/>
    <col min="10" max="10" width="3.28515625" customWidth="1"/>
    <col min="11" max="11" width="9.85546875" customWidth="1"/>
    <col min="12" max="12" width="8.140625" customWidth="1"/>
    <col min="13" max="13" width="3.28515625" customWidth="1"/>
    <col min="14" max="14" width="9.42578125" customWidth="1"/>
    <col min="15" max="15" width="8" customWidth="1"/>
    <col min="16" max="16" width="3.28515625" customWidth="1"/>
    <col min="17" max="17" width="8.5703125" customWidth="1"/>
  </cols>
  <sheetData>
    <row r="1" spans="1:22" x14ac:dyDescent="0.25">
      <c r="A1" s="70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22" ht="32.25" customHeight="1" thickBot="1" x14ac:dyDescent="0.3">
      <c r="A2" s="71" t="s">
        <v>36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22" ht="63" customHeight="1" thickBot="1" x14ac:dyDescent="0.3">
      <c r="A3" s="31" t="s">
        <v>0</v>
      </c>
      <c r="B3" s="32" t="s">
        <v>1</v>
      </c>
      <c r="C3" s="72" t="s">
        <v>35</v>
      </c>
      <c r="D3" s="73"/>
      <c r="E3" s="74"/>
      <c r="F3" s="72" t="s">
        <v>2</v>
      </c>
      <c r="G3" s="73"/>
      <c r="H3" s="74"/>
      <c r="I3" s="72" t="s">
        <v>3</v>
      </c>
      <c r="J3" s="73"/>
      <c r="K3" s="74"/>
      <c r="L3" s="72" t="s">
        <v>4</v>
      </c>
      <c r="M3" s="73"/>
      <c r="N3" s="74"/>
      <c r="O3" s="72" t="s">
        <v>5</v>
      </c>
      <c r="P3" s="73"/>
      <c r="Q3" s="74"/>
    </row>
    <row r="4" spans="1:22" x14ac:dyDescent="0.25">
      <c r="A4" s="29" t="s">
        <v>6</v>
      </c>
      <c r="B4" s="30" t="s">
        <v>7</v>
      </c>
      <c r="C4" s="79"/>
      <c r="D4" s="80"/>
      <c r="E4" s="81"/>
      <c r="F4" s="79"/>
      <c r="G4" s="80"/>
      <c r="H4" s="81"/>
      <c r="I4" s="79"/>
      <c r="J4" s="80"/>
      <c r="K4" s="81"/>
      <c r="L4" s="79"/>
      <c r="M4" s="80"/>
      <c r="N4" s="81"/>
      <c r="O4" s="82"/>
      <c r="P4" s="83"/>
      <c r="Q4" s="84"/>
      <c r="V4" s="57"/>
    </row>
    <row r="5" spans="1:22" x14ac:dyDescent="0.25">
      <c r="A5" s="22" t="s">
        <v>8</v>
      </c>
      <c r="B5" s="21" t="s">
        <v>9</v>
      </c>
      <c r="C5" s="11">
        <f>'2026'!C5</f>
        <v>324</v>
      </c>
      <c r="D5" s="5" t="s">
        <v>28</v>
      </c>
      <c r="E5" s="18">
        <f>'2026'!E5</f>
        <v>396</v>
      </c>
      <c r="F5" s="50">
        <f>'2026'!F5</f>
        <v>3114</v>
      </c>
      <c r="G5" s="14" t="s">
        <v>28</v>
      </c>
      <c r="H5" s="51">
        <f>'2026'!H5</f>
        <v>3806</v>
      </c>
      <c r="I5" s="50">
        <f>'2026'!I5</f>
        <v>4590</v>
      </c>
      <c r="J5" s="14" t="s">
        <v>28</v>
      </c>
      <c r="K5" s="51">
        <f>'2026'!K5</f>
        <v>5610</v>
      </c>
      <c r="L5" s="52">
        <f>'2026'!L5</f>
        <v>360</v>
      </c>
      <c r="M5" s="14" t="s">
        <v>28</v>
      </c>
      <c r="N5" s="53">
        <f>'2026'!N5</f>
        <v>440</v>
      </c>
      <c r="O5" s="7">
        <f>SUM(C5,F5,I5,L5)</f>
        <v>8388</v>
      </c>
      <c r="P5" s="14" t="s">
        <v>28</v>
      </c>
      <c r="Q5" s="56">
        <f>SUM(E5,H5,K5,N5)</f>
        <v>10252</v>
      </c>
    </row>
    <row r="6" spans="1:22" ht="19.5" customHeight="1" x14ac:dyDescent="0.25">
      <c r="A6" s="22" t="s">
        <v>10</v>
      </c>
      <c r="B6" s="21" t="s">
        <v>11</v>
      </c>
      <c r="C6" s="11">
        <f>'2026'!C6+'2027'!C6+'2028'!C6+'2029'!C6+'2030'!C6</f>
        <v>963</v>
      </c>
      <c r="D6" s="5" t="s">
        <v>28</v>
      </c>
      <c r="E6" s="17">
        <f>'2026'!E6+'2027'!E6+'2028'!E6+'2029'!E6+'2030'!E6</f>
        <v>1177</v>
      </c>
      <c r="F6" s="13">
        <f>'2026'!F6+'2027'!F6+'2028'!F6+'2029'!F6+'2030'!F6</f>
        <v>22275</v>
      </c>
      <c r="G6" s="14" t="s">
        <v>28</v>
      </c>
      <c r="H6" s="17">
        <f>'2026'!H6+'2027'!H6+'2028'!H6+'2029'!H6+'2030'!H6</f>
        <v>27225</v>
      </c>
      <c r="I6" s="13">
        <f>'2026'!I6+'2027'!I6+'2028'!I6+'2029'!I6+'2030'!I6</f>
        <v>19107</v>
      </c>
      <c r="J6" s="14" t="s">
        <v>28</v>
      </c>
      <c r="K6" s="17">
        <f>'2026'!K6+'2027'!K6+'2028'!K6+'2029'!K6+'2030'!K6</f>
        <v>23353</v>
      </c>
      <c r="L6" s="11">
        <f>'2026'!L6+'2027'!L6+'2028'!L6+'2029'!L6+'2030'!L6</f>
        <v>1170</v>
      </c>
      <c r="M6" s="14" t="s">
        <v>28</v>
      </c>
      <c r="N6" s="18">
        <f>'2026'!N6+'2027'!N6+'2028'!N6+'2029'!N6+'2030'!N6</f>
        <v>1430</v>
      </c>
      <c r="O6" s="7">
        <f>SUM(C6,F6,I6,L6)</f>
        <v>43515</v>
      </c>
      <c r="P6" s="14" t="s">
        <v>28</v>
      </c>
      <c r="Q6" s="56">
        <f>SUM(E6,H6,K6,N6)</f>
        <v>53185</v>
      </c>
    </row>
    <row r="7" spans="1:22" x14ac:dyDescent="0.25">
      <c r="A7" s="22" t="s">
        <v>12</v>
      </c>
      <c r="B7" s="21" t="s">
        <v>13</v>
      </c>
      <c r="C7" s="11">
        <f>'2026'!C7+'2027'!C7+'2028'!C7+'2029'!C7+'2030'!C7</f>
        <v>1125</v>
      </c>
      <c r="D7" s="5" t="s">
        <v>28</v>
      </c>
      <c r="E7" s="18">
        <f>'2026'!E7+'2027'!E7+'2028'!E7+'2029'!E7+'2030'!E7</f>
        <v>1375</v>
      </c>
      <c r="F7" s="11">
        <f>'2026'!F7+'2027'!F7+'2028'!F7+'2029'!F7+'2030'!F7</f>
        <v>450</v>
      </c>
      <c r="G7" s="14" t="s">
        <v>28</v>
      </c>
      <c r="H7" s="18">
        <f>'2026'!H7+'2027'!H7+'2028'!H7+'2029'!H7+'2030'!H7</f>
        <v>550</v>
      </c>
      <c r="I7" s="11">
        <f>'2026'!I7+'2027'!I7+'2028'!I7+'2029'!I7+'2030'!I7</f>
        <v>450</v>
      </c>
      <c r="J7" s="14" t="s">
        <v>28</v>
      </c>
      <c r="K7" s="18">
        <f>'2026'!K7+'2027'!K7+'2028'!K7+'2029'!K7+'2030'!K7</f>
        <v>550</v>
      </c>
      <c r="L7" s="11">
        <f>'2026'!L7+'2027'!L7+'2028'!L7+'2029'!L7+'2030'!L7</f>
        <v>450</v>
      </c>
      <c r="M7" s="14" t="s">
        <v>28</v>
      </c>
      <c r="N7" s="18">
        <f>'2026'!N7+'2027'!N7+'2028'!N7+'2029'!N7+'2030'!N7</f>
        <v>550</v>
      </c>
      <c r="O7" s="7">
        <f t="shared" ref="O7:O8" si="0">SUM(C7,F7,I7,L7)</f>
        <v>2475</v>
      </c>
      <c r="P7" s="14" t="s">
        <v>28</v>
      </c>
      <c r="Q7" s="56">
        <f t="shared" ref="Q7:Q8" si="1">SUM(E7,H7,K7,N7)</f>
        <v>3025</v>
      </c>
    </row>
    <row r="8" spans="1:22" ht="15.75" thickBot="1" x14ac:dyDescent="0.3">
      <c r="A8" s="33" t="s">
        <v>14</v>
      </c>
      <c r="B8" s="34" t="s">
        <v>15</v>
      </c>
      <c r="C8" s="8">
        <f>'2026'!C8+'2027'!C8+'2028'!C8+'2029'!C8+'2030'!C8</f>
        <v>666</v>
      </c>
      <c r="D8" s="35" t="s">
        <v>28</v>
      </c>
      <c r="E8" s="36">
        <f>'2026'!E8+'2027'!E8+'2028'!E8+'2029'!E8+'2030'!E8</f>
        <v>814</v>
      </c>
      <c r="F8" s="8">
        <f>'2026'!F8+'2027'!F8+'2028'!F8+'2029'!F8+'2030'!F8</f>
        <v>3825</v>
      </c>
      <c r="G8" s="55" t="s">
        <v>28</v>
      </c>
      <c r="H8" s="54">
        <f>'2026'!H8+'2027'!H8+'2028'!H8+'2029'!H8+'2030'!H8</f>
        <v>4675</v>
      </c>
      <c r="I8" s="8">
        <f>'2026'!I8+'2027'!I8+'2028'!I8+'2029'!I8+'2030'!I8</f>
        <v>576</v>
      </c>
      <c r="J8" s="55" t="s">
        <v>28</v>
      </c>
      <c r="K8" s="36">
        <f>'2026'!K8+'2027'!K8+'2028'!K8+'2029'!K8+'2030'!K8</f>
        <v>704</v>
      </c>
      <c r="L8" s="8">
        <f>'2026'!L8+'2027'!L8+'2028'!L8+'2029'!L8+'2030'!L8</f>
        <v>76.5</v>
      </c>
      <c r="M8" s="55" t="s">
        <v>28</v>
      </c>
      <c r="N8" s="36">
        <f>'2026'!N8+'2027'!N8+'2028'!N8+'2029'!N8+'2030'!N8</f>
        <v>93.5</v>
      </c>
      <c r="O8" s="7">
        <f t="shared" si="0"/>
        <v>5143.5</v>
      </c>
      <c r="P8" s="55" t="s">
        <v>28</v>
      </c>
      <c r="Q8" s="56">
        <f t="shared" si="1"/>
        <v>6286.5</v>
      </c>
    </row>
    <row r="9" spans="1:22" ht="15.75" thickBot="1" x14ac:dyDescent="0.3">
      <c r="A9" s="43" t="s">
        <v>16</v>
      </c>
      <c r="B9" s="44" t="s">
        <v>17</v>
      </c>
      <c r="C9" s="85"/>
      <c r="D9" s="86"/>
      <c r="E9" s="87"/>
      <c r="F9" s="85"/>
      <c r="G9" s="86"/>
      <c r="H9" s="87"/>
      <c r="I9" s="88"/>
      <c r="J9" s="89"/>
      <c r="K9" s="90"/>
      <c r="L9" s="88"/>
      <c r="M9" s="89"/>
      <c r="N9" s="90"/>
      <c r="O9" s="91"/>
      <c r="P9" s="92"/>
      <c r="Q9" s="93"/>
    </row>
    <row r="10" spans="1:22" x14ac:dyDescent="0.25">
      <c r="A10" s="37" t="s">
        <v>18</v>
      </c>
      <c r="B10" s="38" t="s">
        <v>19</v>
      </c>
      <c r="C10" s="39">
        <f>'2026'!C10+'2027'!C10+'2028'!C10+'2029'!C10+'2030'!C10</f>
        <v>1350</v>
      </c>
      <c r="D10" s="40" t="s">
        <v>28</v>
      </c>
      <c r="E10" s="41">
        <f>'2026'!E10+'2027'!E10+'2028'!E10+'2029'!E10+'2030'!E10</f>
        <v>1650</v>
      </c>
      <c r="F10" s="39">
        <f>'2026'!F10+'2027'!F10+'2028'!F10+'2029'!F10+'2030'!F10</f>
        <v>2250</v>
      </c>
      <c r="G10" s="62" t="s">
        <v>28</v>
      </c>
      <c r="H10" s="41">
        <f>'2026'!H10+'2027'!H10+'2028'!H10+'2029'!H10+'2030'!H10</f>
        <v>2750</v>
      </c>
      <c r="I10" s="39">
        <f>'2026'!I10+'2027'!I10+'2028'!I10+'2029'!I10+'2030'!I10</f>
        <v>2250</v>
      </c>
      <c r="J10" s="62" t="s">
        <v>28</v>
      </c>
      <c r="K10" s="41">
        <f>'2026'!K10+'2027'!K10+'2028'!K10+'2029'!K10+'2030'!K10</f>
        <v>2750</v>
      </c>
      <c r="L10" s="39">
        <f>'2026'!L10+'2027'!L10+'2028'!L10+'2029'!L10+'2030'!L10</f>
        <v>450</v>
      </c>
      <c r="M10" s="62" t="s">
        <v>28</v>
      </c>
      <c r="N10" s="41">
        <f>'2026'!N10+'2027'!N10+'2028'!N10+'2029'!N10+'2030'!N10</f>
        <v>550</v>
      </c>
      <c r="O10" s="64">
        <f>SUM(C10,F10,I10,L10)</f>
        <v>6300</v>
      </c>
      <c r="P10" s="62" t="s">
        <v>28</v>
      </c>
      <c r="Q10" s="65">
        <f>SUM(E10,H10,K10,N10)</f>
        <v>7700</v>
      </c>
    </row>
    <row r="11" spans="1:22" x14ac:dyDescent="0.25">
      <c r="A11" s="22" t="s">
        <v>20</v>
      </c>
      <c r="B11" s="21" t="s">
        <v>21</v>
      </c>
      <c r="C11" s="11">
        <f>'2026'!C11+'2027'!C11+'2028'!C11+'2029'!C11</f>
        <v>180</v>
      </c>
      <c r="D11" s="5" t="s">
        <v>28</v>
      </c>
      <c r="E11" s="18">
        <f>'2026'!E11+'2027'!E11+'2028'!E11+'2029'!E11</f>
        <v>220</v>
      </c>
      <c r="F11" s="11">
        <f>'2026'!F11+'2027'!F11+'2028'!F11+'2029'!F11</f>
        <v>1080</v>
      </c>
      <c r="G11" s="14" t="s">
        <v>28</v>
      </c>
      <c r="H11" s="18">
        <f>'2026'!H11+'2027'!H11+'2028'!H11+'2029'!H11</f>
        <v>1320</v>
      </c>
      <c r="I11" s="11">
        <f>'2026'!I11+'2027'!I11+'2028'!I11+'2029'!I11</f>
        <v>1080</v>
      </c>
      <c r="J11" s="14" t="s">
        <v>28</v>
      </c>
      <c r="K11" s="18">
        <f>'2026'!K11+'2027'!K11+'2028'!K11+'2029'!K11</f>
        <v>1320</v>
      </c>
      <c r="L11" s="11">
        <f>'2026'!L11+'2027'!L11+'2028'!L11+'2029'!L11</f>
        <v>180</v>
      </c>
      <c r="M11" s="14" t="s">
        <v>28</v>
      </c>
      <c r="N11" s="18">
        <f>'2026'!N11+'2027'!N11+'2028'!N11+'2029'!N11</f>
        <v>220</v>
      </c>
      <c r="O11" s="11">
        <f t="shared" ref="O11:O13" si="2">SUM(C11,F11,I11,L11)</f>
        <v>2520</v>
      </c>
      <c r="P11" s="14" t="s">
        <v>28</v>
      </c>
      <c r="Q11" s="66">
        <f t="shared" ref="Q11:Q13" si="3">SUM(E11,H11,K11,N11)</f>
        <v>3080</v>
      </c>
    </row>
    <row r="12" spans="1:22" x14ac:dyDescent="0.25">
      <c r="A12" s="22" t="s">
        <v>22</v>
      </c>
      <c r="B12" s="21" t="s">
        <v>23</v>
      </c>
      <c r="C12" s="11">
        <f>'2026'!C12+'2027'!C12+'2028'!C12+'2029'!C12+'2030'!C12</f>
        <v>621</v>
      </c>
      <c r="D12" s="5" t="s">
        <v>28</v>
      </c>
      <c r="E12" s="18">
        <f>'2026'!E12+'2027'!E12+'2028'!E12+'2029'!E12+'2030'!E12</f>
        <v>759</v>
      </c>
      <c r="F12" s="11">
        <f>'2026'!F12+'2027'!F12+'2028'!F12+'2029'!F12+'2030'!F12</f>
        <v>1206</v>
      </c>
      <c r="G12" s="14" t="s">
        <v>28</v>
      </c>
      <c r="H12" s="18">
        <f>'2026'!H12+'2027'!H12+'2028'!H12+'2029'!H12+'2030'!H12</f>
        <v>1474</v>
      </c>
      <c r="I12" s="11">
        <f>'2026'!I12+'2027'!I12+'2028'!I12+'2029'!I12+'2030'!I12</f>
        <v>1206</v>
      </c>
      <c r="J12" s="14" t="s">
        <v>28</v>
      </c>
      <c r="K12" s="18">
        <f>'2026'!K12+'2027'!K12+'2028'!K12+'2029'!K12+'2030'!K12</f>
        <v>1474</v>
      </c>
      <c r="L12" s="11">
        <f>'2026'!L12+'2027'!L12+'2028'!L12+'2029'!L12+'2030'!L12</f>
        <v>540</v>
      </c>
      <c r="M12" s="14" t="s">
        <v>28</v>
      </c>
      <c r="N12" s="18">
        <f>'2026'!N12+'2027'!N12+'2028'!N12+'2029'!N12+'2030'!N12</f>
        <v>660</v>
      </c>
      <c r="O12" s="11">
        <f t="shared" si="2"/>
        <v>3573</v>
      </c>
      <c r="P12" s="14" t="s">
        <v>28</v>
      </c>
      <c r="Q12" s="66">
        <f t="shared" si="3"/>
        <v>4367</v>
      </c>
    </row>
    <row r="13" spans="1:22" ht="15.75" thickBot="1" x14ac:dyDescent="0.3">
      <c r="A13" s="45" t="s">
        <v>24</v>
      </c>
      <c r="B13" s="46" t="s">
        <v>25</v>
      </c>
      <c r="C13" s="47">
        <f>'2026'!C13+'2027'!C13+'2028'!C13+'2029'!C13+'2030'!C13</f>
        <v>180</v>
      </c>
      <c r="D13" s="48" t="s">
        <v>28</v>
      </c>
      <c r="E13" s="49">
        <f>'2026'!E13+'2027'!E13+'2028'!E13+'2029'!E13+'2030'!E13</f>
        <v>220</v>
      </c>
      <c r="F13" s="47">
        <f>'2026'!F13+'2027'!F13+'2028'!F13+'2029'!F13+'2030'!F13</f>
        <v>594</v>
      </c>
      <c r="G13" s="55" t="s">
        <v>28</v>
      </c>
      <c r="H13" s="49">
        <f>'2026'!H13+'2027'!H13+'2028'!H13+'2029'!H13+'2029'!H13</f>
        <v>913</v>
      </c>
      <c r="I13" s="47">
        <f>'2026'!I13+'2027'!I13+'2028'!I13+'2029'!I13+'2030'!I13</f>
        <v>594</v>
      </c>
      <c r="J13" s="55" t="s">
        <v>28</v>
      </c>
      <c r="K13" s="49">
        <f>'2026'!K13+'2027'!K13+'2028'!K13+'2029'!K13+'2030'!K13</f>
        <v>726</v>
      </c>
      <c r="L13" s="47">
        <f>'2026'!L13+'2027'!L13+'2028'!L13+'2029'!L13+'2030'!L13</f>
        <v>180</v>
      </c>
      <c r="M13" s="55" t="s">
        <v>28</v>
      </c>
      <c r="N13" s="49">
        <f>'2026'!N13+'2027'!N13+'2028'!N13+'2029'!N13+'2030'!N13</f>
        <v>220</v>
      </c>
      <c r="O13" s="59">
        <f t="shared" si="2"/>
        <v>1548</v>
      </c>
      <c r="P13" s="63" t="s">
        <v>28</v>
      </c>
      <c r="Q13" s="60">
        <f t="shared" si="3"/>
        <v>2079</v>
      </c>
    </row>
    <row r="14" spans="1:22" ht="16.5" thickBot="1" x14ac:dyDescent="0.3">
      <c r="A14" s="23"/>
      <c r="B14" s="20"/>
      <c r="C14" s="15"/>
      <c r="D14" s="16"/>
      <c r="E14" s="19"/>
      <c r="F14" s="15"/>
      <c r="G14" s="16"/>
      <c r="H14" s="10"/>
      <c r="I14" s="12"/>
      <c r="J14" s="9"/>
      <c r="K14" s="10"/>
      <c r="L14" s="12"/>
      <c r="M14" s="9"/>
      <c r="N14" s="10"/>
      <c r="O14" s="42"/>
      <c r="P14" s="9"/>
      <c r="Q14" s="10"/>
    </row>
    <row r="15" spans="1:22" ht="16.5" thickBot="1" x14ac:dyDescent="0.3">
      <c r="A15" s="24" t="s">
        <v>26</v>
      </c>
      <c r="B15" s="25"/>
      <c r="C15" s="26">
        <f>SUM(C5:C13)</f>
        <v>5409</v>
      </c>
      <c r="D15" s="27" t="s">
        <v>28</v>
      </c>
      <c r="E15" s="28">
        <f>SUM(E4:E14)</f>
        <v>6611</v>
      </c>
      <c r="F15" s="26">
        <f>SUM(F4:F14)</f>
        <v>34794</v>
      </c>
      <c r="G15" s="27" t="s">
        <v>28</v>
      </c>
      <c r="H15" s="28">
        <f>SUM(H4:H14)</f>
        <v>42713</v>
      </c>
      <c r="I15" s="26">
        <f>SUM(I4:I14)</f>
        <v>29853</v>
      </c>
      <c r="J15" s="27" t="s">
        <v>28</v>
      </c>
      <c r="K15" s="28">
        <f t="shared" ref="K15:N15" si="4">SUM(K4:K14)</f>
        <v>36487</v>
      </c>
      <c r="L15" s="26">
        <f t="shared" si="4"/>
        <v>3406.5</v>
      </c>
      <c r="M15" s="27" t="s">
        <v>28</v>
      </c>
      <c r="N15" s="28">
        <f t="shared" si="4"/>
        <v>4163.5</v>
      </c>
      <c r="O15" s="26">
        <f t="shared" ref="O15" si="5">SUM(C15,F15,I15,L15)</f>
        <v>73462.5</v>
      </c>
      <c r="P15" s="27" t="s">
        <v>28</v>
      </c>
      <c r="Q15" s="67">
        <f>SUM(Q5:Q14)</f>
        <v>89974.5</v>
      </c>
    </row>
    <row r="16" spans="1:22" x14ac:dyDescent="0.25">
      <c r="A16" s="3"/>
      <c r="B16" s="4"/>
      <c r="C16" s="4"/>
      <c r="D16" s="4"/>
      <c r="E16" s="4"/>
      <c r="F16" s="4"/>
      <c r="G16" s="4"/>
      <c r="O16" s="6"/>
      <c r="P16" s="6"/>
      <c r="Q16" s="6"/>
    </row>
    <row r="17" spans="1:17" x14ac:dyDescent="0.25">
      <c r="A17" s="75" t="s">
        <v>27</v>
      </c>
      <c r="B17" s="77" t="s">
        <v>34</v>
      </c>
      <c r="C17" s="77"/>
      <c r="D17" s="77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1:17" x14ac:dyDescent="0.25">
      <c r="A18" s="76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1:17" x14ac:dyDescent="0.25">
      <c r="A19" s="76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1:17" x14ac:dyDescent="0.25">
      <c r="A20" s="3"/>
      <c r="B20" s="4"/>
      <c r="C20" s="4"/>
      <c r="D20" s="4"/>
      <c r="E20" s="4"/>
      <c r="F20" s="4"/>
      <c r="G20" s="4"/>
    </row>
  </sheetData>
  <sheetProtection algorithmName="SHA-512" hashValue="ZYHjrmGxsxE4hunqdCB/zvvVq0ukT3xetxCEh2wq24GJtNZOJcraa4jrBVtX81W5dDYNDPCmCm230hBwXz40ww==" saltValue="udn82UIH9+4OcS/J4wroCw==" spinCount="100000" sheet="1" objects="1" scenarios="1"/>
  <mergeCells count="19">
    <mergeCell ref="A17:A19"/>
    <mergeCell ref="B17:Q19"/>
    <mergeCell ref="C4:E4"/>
    <mergeCell ref="F4:H4"/>
    <mergeCell ref="I4:K4"/>
    <mergeCell ref="L4:N4"/>
    <mergeCell ref="O4:Q4"/>
    <mergeCell ref="C9:E9"/>
    <mergeCell ref="F9:H9"/>
    <mergeCell ref="I9:K9"/>
    <mergeCell ref="L9:N9"/>
    <mergeCell ref="O9:Q9"/>
    <mergeCell ref="A1:Q1"/>
    <mergeCell ref="A2:Q2"/>
    <mergeCell ref="C3:E3"/>
    <mergeCell ref="F3:H3"/>
    <mergeCell ref="I3:K3"/>
    <mergeCell ref="L3:N3"/>
    <mergeCell ref="O3:Q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980F2-CC13-4145-AD50-01C0BC11B5FE}">
  <dimension ref="A1:V20"/>
  <sheetViews>
    <sheetView workbookViewId="0">
      <selection activeCell="B13" sqref="B13"/>
    </sheetView>
  </sheetViews>
  <sheetFormatPr baseColWidth="10" defaultColWidth="11" defaultRowHeight="15" x14ac:dyDescent="0.25"/>
  <cols>
    <col min="2" max="2" width="57.42578125" customWidth="1"/>
    <col min="3" max="3" width="9.28515625" customWidth="1"/>
    <col min="4" max="4" width="3.28515625" customWidth="1"/>
    <col min="5" max="5" width="10.140625" customWidth="1"/>
    <col min="6" max="6" width="8.140625" customWidth="1"/>
    <col min="7" max="7" width="3.28515625" customWidth="1"/>
    <col min="8" max="8" width="10" customWidth="1"/>
    <col min="9" max="9" width="7.42578125" customWidth="1"/>
    <col min="10" max="10" width="3.28515625" customWidth="1"/>
    <col min="11" max="11" width="9.5703125" customWidth="1"/>
    <col min="12" max="12" width="7.140625" customWidth="1"/>
    <col min="13" max="13" width="3.28515625" customWidth="1"/>
    <col min="14" max="14" width="8.140625" customWidth="1"/>
    <col min="15" max="15" width="8" customWidth="1"/>
    <col min="16" max="16" width="3.28515625" customWidth="1"/>
    <col min="17" max="17" width="8.5703125" customWidth="1"/>
  </cols>
  <sheetData>
    <row r="1" spans="1:22" x14ac:dyDescent="0.25">
      <c r="A1" s="70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22" ht="32.25" customHeight="1" thickBot="1" x14ac:dyDescent="0.3">
      <c r="A2" s="71" t="s">
        <v>36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22" ht="63" customHeight="1" thickBot="1" x14ac:dyDescent="0.3">
      <c r="A3" s="31" t="s">
        <v>0</v>
      </c>
      <c r="B3" s="32" t="s">
        <v>1</v>
      </c>
      <c r="C3" s="72" t="s">
        <v>35</v>
      </c>
      <c r="D3" s="73"/>
      <c r="E3" s="74"/>
      <c r="F3" s="72" t="s">
        <v>2</v>
      </c>
      <c r="G3" s="73"/>
      <c r="H3" s="74"/>
      <c r="I3" s="72" t="s">
        <v>3</v>
      </c>
      <c r="J3" s="73"/>
      <c r="K3" s="74"/>
      <c r="L3" s="72" t="s">
        <v>4</v>
      </c>
      <c r="M3" s="73"/>
      <c r="N3" s="74"/>
      <c r="O3" s="72" t="s">
        <v>5</v>
      </c>
      <c r="P3" s="73"/>
      <c r="Q3" s="74"/>
    </row>
    <row r="4" spans="1:22" x14ac:dyDescent="0.25">
      <c r="A4" s="29" t="s">
        <v>6</v>
      </c>
      <c r="B4" s="30" t="s">
        <v>7</v>
      </c>
      <c r="C4" s="79"/>
      <c r="D4" s="80"/>
      <c r="E4" s="81"/>
      <c r="F4" s="79"/>
      <c r="G4" s="80"/>
      <c r="H4" s="81"/>
      <c r="I4" s="79"/>
      <c r="J4" s="80"/>
      <c r="K4" s="81"/>
      <c r="L4" s="79"/>
      <c r="M4" s="80"/>
      <c r="N4" s="81"/>
      <c r="O4" s="82"/>
      <c r="P4" s="83"/>
      <c r="Q4" s="84"/>
      <c r="V4" s="57"/>
    </row>
    <row r="5" spans="1:22" x14ac:dyDescent="0.25">
      <c r="A5" s="22" t="s">
        <v>8</v>
      </c>
      <c r="B5" s="21" t="s">
        <v>9</v>
      </c>
      <c r="C5" s="11">
        <v>324</v>
      </c>
      <c r="D5" s="5" t="s">
        <v>28</v>
      </c>
      <c r="E5" s="18">
        <v>396</v>
      </c>
      <c r="F5" s="50">
        <v>3114</v>
      </c>
      <c r="G5" s="14" t="s">
        <v>28</v>
      </c>
      <c r="H5" s="51">
        <v>3806</v>
      </c>
      <c r="I5" s="50">
        <v>4590</v>
      </c>
      <c r="J5" s="14" t="s">
        <v>28</v>
      </c>
      <c r="K5" s="51">
        <v>5610</v>
      </c>
      <c r="L5" s="52">
        <v>360</v>
      </c>
      <c r="M5" s="14" t="s">
        <v>28</v>
      </c>
      <c r="N5" s="53">
        <v>440</v>
      </c>
      <c r="O5" s="7">
        <f>SUM(C5,F5,I5,L5)</f>
        <v>8388</v>
      </c>
      <c r="P5" s="14" t="s">
        <v>28</v>
      </c>
      <c r="Q5" s="56">
        <f>SUM(E5,H5,K5,N5)</f>
        <v>10252</v>
      </c>
    </row>
    <row r="6" spans="1:22" ht="19.5" customHeight="1" x14ac:dyDescent="0.25">
      <c r="A6" s="22" t="s">
        <v>10</v>
      </c>
      <c r="B6" s="21" t="s">
        <v>11</v>
      </c>
      <c r="C6" s="11">
        <v>180</v>
      </c>
      <c r="D6" s="5" t="s">
        <v>28</v>
      </c>
      <c r="E6" s="17">
        <v>220</v>
      </c>
      <c r="F6" s="13">
        <v>3465</v>
      </c>
      <c r="G6" s="14" t="s">
        <v>28</v>
      </c>
      <c r="H6" s="17">
        <v>4235</v>
      </c>
      <c r="I6" s="13">
        <v>3150</v>
      </c>
      <c r="J6" s="14" t="s">
        <v>28</v>
      </c>
      <c r="K6" s="17">
        <v>3850</v>
      </c>
      <c r="L6" s="11">
        <v>72</v>
      </c>
      <c r="M6" s="14" t="s">
        <v>28</v>
      </c>
      <c r="N6" s="18">
        <v>88</v>
      </c>
      <c r="O6" s="7">
        <f>SUM(C6,F6,I6,L6)</f>
        <v>6867</v>
      </c>
      <c r="P6" s="14" t="s">
        <v>28</v>
      </c>
      <c r="Q6" s="56">
        <f>SUM(E6,H6,K6,N6)</f>
        <v>8393</v>
      </c>
    </row>
    <row r="7" spans="1:22" x14ac:dyDescent="0.25">
      <c r="A7" s="22" t="s">
        <v>12</v>
      </c>
      <c r="B7" s="21" t="s">
        <v>13</v>
      </c>
      <c r="C7" s="11">
        <v>225</v>
      </c>
      <c r="D7" s="5" t="s">
        <v>28</v>
      </c>
      <c r="E7" s="18">
        <v>275</v>
      </c>
      <c r="F7" s="11">
        <v>90</v>
      </c>
      <c r="G7" s="14" t="s">
        <v>28</v>
      </c>
      <c r="H7" s="18">
        <v>110</v>
      </c>
      <c r="I7" s="11">
        <v>90</v>
      </c>
      <c r="J7" s="14" t="s">
        <v>28</v>
      </c>
      <c r="K7" s="18">
        <v>110</v>
      </c>
      <c r="L7" s="11">
        <v>90</v>
      </c>
      <c r="M7" s="14" t="s">
        <v>28</v>
      </c>
      <c r="N7" s="18">
        <v>110</v>
      </c>
      <c r="O7" s="7">
        <f t="shared" ref="O7:O8" si="0">SUM(C7,F7,I7,L7)</f>
        <v>495</v>
      </c>
      <c r="P7" s="14" t="s">
        <v>28</v>
      </c>
      <c r="Q7" s="56">
        <f t="shared" ref="Q7:Q8" si="1">SUM(E7,H7,K7,N7)</f>
        <v>605</v>
      </c>
    </row>
    <row r="8" spans="1:22" ht="15.75" thickBot="1" x14ac:dyDescent="0.3">
      <c r="A8" s="33" t="s">
        <v>14</v>
      </c>
      <c r="B8" s="34" t="s">
        <v>15</v>
      </c>
      <c r="C8" s="8">
        <v>162</v>
      </c>
      <c r="D8" s="35" t="s">
        <v>28</v>
      </c>
      <c r="E8" s="36">
        <v>198</v>
      </c>
      <c r="F8" s="8">
        <v>900</v>
      </c>
      <c r="G8" s="55" t="s">
        <v>28</v>
      </c>
      <c r="H8" s="54">
        <v>1100</v>
      </c>
      <c r="I8" s="8">
        <v>135</v>
      </c>
      <c r="J8" s="55" t="s">
        <v>28</v>
      </c>
      <c r="K8" s="36">
        <v>165</v>
      </c>
      <c r="L8" s="8">
        <v>18</v>
      </c>
      <c r="M8" s="55" t="s">
        <v>28</v>
      </c>
      <c r="N8" s="36">
        <v>22</v>
      </c>
      <c r="O8" s="7">
        <f t="shared" si="0"/>
        <v>1215</v>
      </c>
      <c r="P8" s="55" t="s">
        <v>28</v>
      </c>
      <c r="Q8" s="56">
        <f t="shared" si="1"/>
        <v>1485</v>
      </c>
    </row>
    <row r="9" spans="1:22" ht="15.75" thickBot="1" x14ac:dyDescent="0.3">
      <c r="A9" s="43" t="s">
        <v>16</v>
      </c>
      <c r="B9" s="44" t="s">
        <v>17</v>
      </c>
      <c r="C9" s="85"/>
      <c r="D9" s="86"/>
      <c r="E9" s="87"/>
      <c r="F9" s="85"/>
      <c r="G9" s="86"/>
      <c r="H9" s="87"/>
      <c r="I9" s="88"/>
      <c r="J9" s="89"/>
      <c r="K9" s="90"/>
      <c r="L9" s="88"/>
      <c r="M9" s="89"/>
      <c r="N9" s="90"/>
      <c r="O9" s="91"/>
      <c r="P9" s="92"/>
      <c r="Q9" s="93"/>
    </row>
    <row r="10" spans="1:22" x14ac:dyDescent="0.25">
      <c r="A10" s="37" t="s">
        <v>18</v>
      </c>
      <c r="B10" s="38" t="s">
        <v>19</v>
      </c>
      <c r="C10" s="39">
        <v>270</v>
      </c>
      <c r="D10" s="40" t="s">
        <v>28</v>
      </c>
      <c r="E10" s="41">
        <v>330</v>
      </c>
      <c r="F10" s="39">
        <v>450</v>
      </c>
      <c r="G10" s="62" t="s">
        <v>28</v>
      </c>
      <c r="H10" s="41">
        <v>550</v>
      </c>
      <c r="I10" s="39">
        <v>450</v>
      </c>
      <c r="J10" s="62" t="s">
        <v>28</v>
      </c>
      <c r="K10" s="41">
        <v>550</v>
      </c>
      <c r="L10" s="39">
        <v>90</v>
      </c>
      <c r="M10" s="62" t="s">
        <v>28</v>
      </c>
      <c r="N10" s="41">
        <v>110</v>
      </c>
      <c r="O10" s="42">
        <f>SUM(C10,F10,I10,L10)</f>
        <v>1260</v>
      </c>
      <c r="P10" s="62" t="s">
        <v>28</v>
      </c>
      <c r="Q10" s="61">
        <f t="shared" ref="Q10:Q13" si="2">SUM(E10,H10,K10,N10)</f>
        <v>1540</v>
      </c>
    </row>
    <row r="11" spans="1:22" x14ac:dyDescent="0.25">
      <c r="A11" s="22" t="s">
        <v>20</v>
      </c>
      <c r="B11" s="21" t="s">
        <v>21</v>
      </c>
      <c r="C11" s="11">
        <v>45</v>
      </c>
      <c r="D11" s="5" t="s">
        <v>28</v>
      </c>
      <c r="E11" s="18">
        <v>55</v>
      </c>
      <c r="F11" s="11">
        <v>270</v>
      </c>
      <c r="G11" s="14" t="s">
        <v>28</v>
      </c>
      <c r="H11" s="18">
        <v>330</v>
      </c>
      <c r="I11" s="11">
        <v>270</v>
      </c>
      <c r="J11" s="14" t="s">
        <v>28</v>
      </c>
      <c r="K11" s="18">
        <v>330</v>
      </c>
      <c r="L11" s="11">
        <v>45</v>
      </c>
      <c r="M11" s="14" t="s">
        <v>28</v>
      </c>
      <c r="N11" s="18">
        <v>55</v>
      </c>
      <c r="O11" s="8">
        <f t="shared" ref="O11:O15" si="3">SUM(C11,F11,I11,L11)</f>
        <v>630</v>
      </c>
      <c r="P11" s="14" t="s">
        <v>28</v>
      </c>
      <c r="Q11" s="56">
        <f t="shared" si="2"/>
        <v>770</v>
      </c>
    </row>
    <row r="12" spans="1:22" x14ac:dyDescent="0.25">
      <c r="A12" s="22" t="s">
        <v>22</v>
      </c>
      <c r="B12" s="21" t="s">
        <v>23</v>
      </c>
      <c r="C12" s="11">
        <v>81</v>
      </c>
      <c r="D12" s="5" t="s">
        <v>28</v>
      </c>
      <c r="E12" s="18">
        <v>99</v>
      </c>
      <c r="F12" s="11">
        <v>198</v>
      </c>
      <c r="G12" s="14" t="s">
        <v>28</v>
      </c>
      <c r="H12" s="18">
        <v>242</v>
      </c>
      <c r="I12" s="11">
        <v>198</v>
      </c>
      <c r="J12" s="14" t="s">
        <v>28</v>
      </c>
      <c r="K12" s="18">
        <v>242</v>
      </c>
      <c r="L12" s="11">
        <v>72</v>
      </c>
      <c r="M12" s="14" t="s">
        <v>28</v>
      </c>
      <c r="N12" s="18">
        <v>88</v>
      </c>
      <c r="O12" s="8">
        <f t="shared" si="3"/>
        <v>549</v>
      </c>
      <c r="P12" s="14" t="s">
        <v>28</v>
      </c>
      <c r="Q12" s="56">
        <f t="shared" si="2"/>
        <v>671</v>
      </c>
    </row>
    <row r="13" spans="1:22" ht="15.75" thickBot="1" x14ac:dyDescent="0.3">
      <c r="A13" s="45" t="s">
        <v>24</v>
      </c>
      <c r="B13" s="46" t="s">
        <v>25</v>
      </c>
      <c r="C13" s="47">
        <v>90</v>
      </c>
      <c r="D13" s="48" t="s">
        <v>28</v>
      </c>
      <c r="E13" s="49">
        <v>110</v>
      </c>
      <c r="F13" s="47">
        <v>27</v>
      </c>
      <c r="G13" s="55" t="s">
        <v>28</v>
      </c>
      <c r="H13" s="49">
        <v>33</v>
      </c>
      <c r="I13" s="47">
        <v>27</v>
      </c>
      <c r="J13" s="55" t="s">
        <v>28</v>
      </c>
      <c r="K13" s="49">
        <v>33</v>
      </c>
      <c r="L13" s="47">
        <v>18</v>
      </c>
      <c r="M13" s="55" t="s">
        <v>28</v>
      </c>
      <c r="N13" s="49">
        <v>22</v>
      </c>
      <c r="O13" s="47">
        <f t="shared" si="3"/>
        <v>162</v>
      </c>
      <c r="P13" s="55" t="s">
        <v>28</v>
      </c>
      <c r="Q13" s="68">
        <f t="shared" si="2"/>
        <v>198</v>
      </c>
    </row>
    <row r="14" spans="1:22" ht="16.5" thickBot="1" x14ac:dyDescent="0.3">
      <c r="A14" s="23"/>
      <c r="B14" s="20"/>
      <c r="C14" s="15"/>
      <c r="D14" s="16"/>
      <c r="E14" s="19"/>
      <c r="F14" s="15"/>
      <c r="G14" s="16"/>
      <c r="H14" s="10"/>
      <c r="I14" s="12"/>
      <c r="J14" s="9"/>
      <c r="K14" s="10"/>
      <c r="L14" s="12"/>
      <c r="M14" s="9"/>
      <c r="N14" s="10"/>
      <c r="O14" s="42"/>
      <c r="P14" s="9"/>
      <c r="Q14" s="10"/>
    </row>
    <row r="15" spans="1:22" ht="16.5" thickBot="1" x14ac:dyDescent="0.3">
      <c r="A15" s="24" t="s">
        <v>26</v>
      </c>
      <c r="B15" s="25"/>
      <c r="C15" s="26">
        <f>SUM(C5:C13)</f>
        <v>1377</v>
      </c>
      <c r="D15" s="27" t="s">
        <v>28</v>
      </c>
      <c r="E15" s="28">
        <f>SUM(E4:E14)</f>
        <v>1683</v>
      </c>
      <c r="F15" s="26">
        <f>SUM(F4:F14)</f>
        <v>8514</v>
      </c>
      <c r="G15" s="27" t="s">
        <v>28</v>
      </c>
      <c r="H15" s="28">
        <f>SUM(H4:H14)</f>
        <v>10406</v>
      </c>
      <c r="I15" s="26">
        <f>SUM(I4:I14)</f>
        <v>8910</v>
      </c>
      <c r="J15" s="27" t="s">
        <v>28</v>
      </c>
      <c r="K15" s="28">
        <f t="shared" ref="K15:N15" si="4">SUM(K4:K14)</f>
        <v>10890</v>
      </c>
      <c r="L15" s="26">
        <f t="shared" si="4"/>
        <v>765</v>
      </c>
      <c r="M15" s="27" t="s">
        <v>28</v>
      </c>
      <c r="N15" s="28">
        <f t="shared" si="4"/>
        <v>935</v>
      </c>
      <c r="O15" s="26">
        <f t="shared" si="3"/>
        <v>19566</v>
      </c>
      <c r="P15" s="27" t="s">
        <v>28</v>
      </c>
      <c r="Q15" s="67">
        <f>SUM(Q5:Q14)</f>
        <v>23914</v>
      </c>
    </row>
    <row r="16" spans="1:22" x14ac:dyDescent="0.25">
      <c r="A16" s="3"/>
      <c r="B16" s="4"/>
      <c r="C16" s="4"/>
      <c r="D16" s="4"/>
      <c r="E16" s="4"/>
      <c r="F16" s="4"/>
      <c r="G16" s="4"/>
      <c r="O16" s="6"/>
      <c r="P16" s="6"/>
      <c r="Q16" s="6"/>
    </row>
    <row r="17" spans="1:17" x14ac:dyDescent="0.25">
      <c r="A17" s="75" t="s">
        <v>27</v>
      </c>
      <c r="B17" s="77" t="s">
        <v>30</v>
      </c>
      <c r="C17" s="77"/>
      <c r="D17" s="77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1:17" x14ac:dyDescent="0.25">
      <c r="A18" s="76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1:17" x14ac:dyDescent="0.25">
      <c r="A19" s="76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1:17" x14ac:dyDescent="0.25">
      <c r="A20" s="3"/>
      <c r="B20" s="4"/>
      <c r="C20" s="4"/>
      <c r="D20" s="4"/>
      <c r="E20" s="4"/>
      <c r="F20" s="4"/>
      <c r="G20" s="4"/>
    </row>
  </sheetData>
  <sheetProtection algorithmName="SHA-512" hashValue="IO+gdKN5pu/EGOBJCA3oeYzvjNZFpRR9gYWrFQzGyILwNFqNC2DTr8ZN/sDTHcpgyczttAV5hPvSPL239f8IqQ==" saltValue="RYzXe8WGHTKDwJTja/rkJA==" spinCount="100000" sheet="1" objects="1" scenarios="1"/>
  <mergeCells count="19">
    <mergeCell ref="O4:Q4"/>
    <mergeCell ref="A17:A19"/>
    <mergeCell ref="B17:Q19"/>
    <mergeCell ref="A1:Q1"/>
    <mergeCell ref="A2:Q2"/>
    <mergeCell ref="C9:E9"/>
    <mergeCell ref="F9:H9"/>
    <mergeCell ref="I9:K9"/>
    <mergeCell ref="L9:N9"/>
    <mergeCell ref="O9:Q9"/>
    <mergeCell ref="C3:E3"/>
    <mergeCell ref="F3:H3"/>
    <mergeCell ref="I3:K3"/>
    <mergeCell ref="L3:N3"/>
    <mergeCell ref="O3:Q3"/>
    <mergeCell ref="C4:E4"/>
    <mergeCell ref="F4:H4"/>
    <mergeCell ref="I4:K4"/>
    <mergeCell ref="L4:N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5A12C-8C92-4992-9520-5B57B5DD8239}">
  <dimension ref="A1:Q20"/>
  <sheetViews>
    <sheetView workbookViewId="0">
      <selection activeCell="B13" sqref="B13"/>
    </sheetView>
  </sheetViews>
  <sheetFormatPr baseColWidth="10" defaultColWidth="11" defaultRowHeight="15" x14ac:dyDescent="0.25"/>
  <cols>
    <col min="2" max="2" width="57.42578125" customWidth="1"/>
    <col min="3" max="3" width="10" customWidth="1"/>
    <col min="4" max="4" width="3.28515625" customWidth="1"/>
    <col min="5" max="5" width="11.28515625" customWidth="1"/>
    <col min="6" max="6" width="8" customWidth="1"/>
    <col min="7" max="7" width="3.28515625" customWidth="1"/>
    <col min="8" max="8" width="9.5703125" customWidth="1"/>
    <col min="9" max="9" width="7.85546875" customWidth="1"/>
    <col min="10" max="10" width="3.28515625" customWidth="1"/>
    <col min="11" max="11" width="9.5703125" customWidth="1"/>
    <col min="12" max="12" width="7.5703125" customWidth="1"/>
    <col min="13" max="13" width="3.28515625" customWidth="1"/>
    <col min="14" max="14" width="9" customWidth="1"/>
    <col min="15" max="15" width="8" customWidth="1"/>
    <col min="16" max="16" width="3.28515625" customWidth="1"/>
    <col min="17" max="17" width="8.5703125" customWidth="1"/>
  </cols>
  <sheetData>
    <row r="1" spans="1:17" x14ac:dyDescent="0.25">
      <c r="A1" s="106" t="s">
        <v>31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1:17" ht="33" customHeight="1" thickBot="1" x14ac:dyDescent="0.3">
      <c r="A2" s="71" t="s">
        <v>36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ht="63" customHeight="1" thickBot="1" x14ac:dyDescent="0.3">
      <c r="A3" s="31" t="s">
        <v>0</v>
      </c>
      <c r="B3" s="32" t="s">
        <v>1</v>
      </c>
      <c r="C3" s="72" t="s">
        <v>35</v>
      </c>
      <c r="D3" s="73"/>
      <c r="E3" s="74"/>
      <c r="F3" s="72" t="s">
        <v>2</v>
      </c>
      <c r="G3" s="73"/>
      <c r="H3" s="74"/>
      <c r="I3" s="72" t="s">
        <v>3</v>
      </c>
      <c r="J3" s="73"/>
      <c r="K3" s="74"/>
      <c r="L3" s="72" t="s">
        <v>4</v>
      </c>
      <c r="M3" s="73"/>
      <c r="N3" s="74"/>
      <c r="O3" s="72" t="s">
        <v>5</v>
      </c>
      <c r="P3" s="73"/>
      <c r="Q3" s="74"/>
    </row>
    <row r="4" spans="1:17" x14ac:dyDescent="0.25">
      <c r="A4" s="29" t="s">
        <v>6</v>
      </c>
      <c r="B4" s="30" t="s">
        <v>7</v>
      </c>
      <c r="C4" s="79"/>
      <c r="D4" s="80"/>
      <c r="E4" s="81"/>
      <c r="F4" s="79"/>
      <c r="G4" s="80"/>
      <c r="H4" s="81"/>
      <c r="I4" s="79"/>
      <c r="J4" s="80"/>
      <c r="K4" s="81"/>
      <c r="L4" s="79"/>
      <c r="M4" s="80"/>
      <c r="N4" s="81"/>
      <c r="O4" s="82"/>
      <c r="P4" s="83"/>
      <c r="Q4" s="84"/>
    </row>
    <row r="5" spans="1:17" x14ac:dyDescent="0.25">
      <c r="A5" s="22" t="s">
        <v>8</v>
      </c>
      <c r="B5" s="21" t="s">
        <v>9</v>
      </c>
      <c r="C5" s="94">
        <v>0</v>
      </c>
      <c r="D5" s="95"/>
      <c r="E5" s="96"/>
      <c r="F5" s="103">
        <v>0</v>
      </c>
      <c r="G5" s="104"/>
      <c r="H5" s="105"/>
      <c r="I5" s="103">
        <v>0</v>
      </c>
      <c r="J5" s="104"/>
      <c r="K5" s="105"/>
      <c r="L5" s="100">
        <v>0</v>
      </c>
      <c r="M5" s="101"/>
      <c r="N5" s="102"/>
      <c r="O5" s="97">
        <f>SUM(E5:N5)</f>
        <v>0</v>
      </c>
      <c r="P5" s="98"/>
      <c r="Q5" s="99"/>
    </row>
    <row r="6" spans="1:17" ht="19.5" customHeight="1" x14ac:dyDescent="0.25">
      <c r="A6" s="22" t="s">
        <v>10</v>
      </c>
      <c r="B6" s="21" t="s">
        <v>11</v>
      </c>
      <c r="C6" s="11">
        <v>270</v>
      </c>
      <c r="D6" s="5" t="s">
        <v>28</v>
      </c>
      <c r="E6" s="17">
        <v>330</v>
      </c>
      <c r="F6" s="13">
        <v>6210</v>
      </c>
      <c r="G6" s="14" t="s">
        <v>28</v>
      </c>
      <c r="H6" s="17">
        <v>7590</v>
      </c>
      <c r="I6" s="13">
        <v>6300</v>
      </c>
      <c r="J6" s="14" t="s">
        <v>28</v>
      </c>
      <c r="K6" s="17">
        <v>7700</v>
      </c>
      <c r="L6" s="11">
        <v>396</v>
      </c>
      <c r="M6" s="14" t="s">
        <v>28</v>
      </c>
      <c r="N6" s="18">
        <v>484</v>
      </c>
      <c r="O6" s="7">
        <f>SUM(C6,F6,I6,L6)</f>
        <v>13176</v>
      </c>
      <c r="P6" s="14" t="s">
        <v>28</v>
      </c>
      <c r="Q6" s="56">
        <f>SUM(E6,H6,K6,N6)</f>
        <v>16104</v>
      </c>
    </row>
    <row r="7" spans="1:17" x14ac:dyDescent="0.25">
      <c r="A7" s="22" t="s">
        <v>12</v>
      </c>
      <c r="B7" s="21" t="s">
        <v>13</v>
      </c>
      <c r="C7" s="11">
        <v>225</v>
      </c>
      <c r="D7" s="5" t="s">
        <v>28</v>
      </c>
      <c r="E7" s="18">
        <v>275</v>
      </c>
      <c r="F7" s="11">
        <v>90</v>
      </c>
      <c r="G7" s="14" t="s">
        <v>28</v>
      </c>
      <c r="H7" s="18">
        <v>110</v>
      </c>
      <c r="I7" s="11">
        <v>90</v>
      </c>
      <c r="J7" s="14" t="s">
        <v>28</v>
      </c>
      <c r="K7" s="18">
        <v>110</v>
      </c>
      <c r="L7" s="11">
        <v>90</v>
      </c>
      <c r="M7" s="14" t="s">
        <v>28</v>
      </c>
      <c r="N7" s="18">
        <v>110</v>
      </c>
      <c r="O7" s="7">
        <f t="shared" ref="O7:O8" si="0">SUM(C7,F7,I7,L7)</f>
        <v>495</v>
      </c>
      <c r="P7" s="14" t="s">
        <v>28</v>
      </c>
      <c r="Q7" s="56">
        <f t="shared" ref="Q7:Q8" si="1">SUM(E7,H7,K7,N7)</f>
        <v>605</v>
      </c>
    </row>
    <row r="8" spans="1:17" ht="15.75" thickBot="1" x14ac:dyDescent="0.3">
      <c r="A8" s="33" t="s">
        <v>14</v>
      </c>
      <c r="B8" s="34" t="s">
        <v>15</v>
      </c>
      <c r="C8" s="8">
        <v>162</v>
      </c>
      <c r="D8" s="35" t="s">
        <v>28</v>
      </c>
      <c r="E8" s="36">
        <v>198</v>
      </c>
      <c r="F8" s="8">
        <v>900</v>
      </c>
      <c r="G8" s="55" t="s">
        <v>28</v>
      </c>
      <c r="H8" s="54">
        <v>1100</v>
      </c>
      <c r="I8" s="8">
        <v>135</v>
      </c>
      <c r="J8" s="55" t="s">
        <v>28</v>
      </c>
      <c r="K8" s="36">
        <v>165</v>
      </c>
      <c r="L8" s="8">
        <v>18</v>
      </c>
      <c r="M8" s="55" t="s">
        <v>28</v>
      </c>
      <c r="N8" s="36">
        <v>22</v>
      </c>
      <c r="O8" s="7">
        <f t="shared" si="0"/>
        <v>1215</v>
      </c>
      <c r="P8" s="55" t="s">
        <v>28</v>
      </c>
      <c r="Q8" s="56">
        <f t="shared" si="1"/>
        <v>1485</v>
      </c>
    </row>
    <row r="9" spans="1:17" ht="15.75" thickBot="1" x14ac:dyDescent="0.3">
      <c r="A9" s="43" t="s">
        <v>16</v>
      </c>
      <c r="B9" s="44" t="s">
        <v>17</v>
      </c>
      <c r="C9" s="85"/>
      <c r="D9" s="86"/>
      <c r="E9" s="87"/>
      <c r="F9" s="85"/>
      <c r="G9" s="86"/>
      <c r="H9" s="87"/>
      <c r="I9" s="88"/>
      <c r="J9" s="89"/>
      <c r="K9" s="90"/>
      <c r="L9" s="88"/>
      <c r="M9" s="89"/>
      <c r="N9" s="90"/>
      <c r="O9" s="91"/>
      <c r="P9" s="92"/>
      <c r="Q9" s="93"/>
    </row>
    <row r="10" spans="1:17" x14ac:dyDescent="0.25">
      <c r="A10" s="37" t="s">
        <v>18</v>
      </c>
      <c r="B10" s="38" t="s">
        <v>19</v>
      </c>
      <c r="C10" s="39">
        <v>270</v>
      </c>
      <c r="D10" s="40" t="s">
        <v>28</v>
      </c>
      <c r="E10" s="41">
        <v>330</v>
      </c>
      <c r="F10" s="39">
        <v>450</v>
      </c>
      <c r="G10" s="62" t="s">
        <v>28</v>
      </c>
      <c r="H10" s="41">
        <v>550</v>
      </c>
      <c r="I10" s="39">
        <v>450</v>
      </c>
      <c r="J10" s="62" t="s">
        <v>28</v>
      </c>
      <c r="K10" s="41">
        <v>550</v>
      </c>
      <c r="L10" s="39">
        <v>90</v>
      </c>
      <c r="M10" s="62" t="s">
        <v>28</v>
      </c>
      <c r="N10" s="41">
        <v>110</v>
      </c>
      <c r="O10" s="42">
        <f>SUM(C10,F10,I10,L10)</f>
        <v>1260</v>
      </c>
      <c r="P10" s="62" t="s">
        <v>28</v>
      </c>
      <c r="Q10" s="61">
        <f t="shared" ref="Q10:Q13" si="2">SUM(E10,H10,K10,N10)</f>
        <v>1540</v>
      </c>
    </row>
    <row r="11" spans="1:17" x14ac:dyDescent="0.25">
      <c r="A11" s="22" t="s">
        <v>20</v>
      </c>
      <c r="B11" s="21" t="s">
        <v>21</v>
      </c>
      <c r="C11" s="11">
        <v>45</v>
      </c>
      <c r="D11" s="5" t="s">
        <v>28</v>
      </c>
      <c r="E11" s="18">
        <v>55</v>
      </c>
      <c r="F11" s="11">
        <v>270</v>
      </c>
      <c r="G11" s="14" t="s">
        <v>28</v>
      </c>
      <c r="H11" s="18">
        <v>330</v>
      </c>
      <c r="I11" s="11">
        <v>270</v>
      </c>
      <c r="J11" s="14" t="s">
        <v>28</v>
      </c>
      <c r="K11" s="18">
        <v>330</v>
      </c>
      <c r="L11" s="11">
        <v>45</v>
      </c>
      <c r="M11" s="14" t="s">
        <v>28</v>
      </c>
      <c r="N11" s="18">
        <v>55</v>
      </c>
      <c r="O11" s="8">
        <f t="shared" ref="O11:O15" si="3">SUM(C11,F11,I11,L11)</f>
        <v>630</v>
      </c>
      <c r="P11" s="14" t="s">
        <v>28</v>
      </c>
      <c r="Q11" s="56">
        <f t="shared" si="2"/>
        <v>770</v>
      </c>
    </row>
    <row r="12" spans="1:17" x14ac:dyDescent="0.25">
      <c r="A12" s="22" t="s">
        <v>22</v>
      </c>
      <c r="B12" s="21" t="s">
        <v>23</v>
      </c>
      <c r="C12" s="11">
        <v>153</v>
      </c>
      <c r="D12" s="5" t="s">
        <v>28</v>
      </c>
      <c r="E12" s="18">
        <v>187</v>
      </c>
      <c r="F12" s="11">
        <v>270</v>
      </c>
      <c r="G12" s="14" t="s">
        <v>28</v>
      </c>
      <c r="H12" s="18">
        <v>330</v>
      </c>
      <c r="I12" s="11">
        <v>270</v>
      </c>
      <c r="J12" s="14" t="s">
        <v>28</v>
      </c>
      <c r="K12" s="18">
        <v>330</v>
      </c>
      <c r="L12" s="11">
        <v>135</v>
      </c>
      <c r="M12" s="14" t="s">
        <v>28</v>
      </c>
      <c r="N12" s="18">
        <v>165</v>
      </c>
      <c r="O12" s="8">
        <f t="shared" si="3"/>
        <v>828</v>
      </c>
      <c r="P12" s="14" t="s">
        <v>28</v>
      </c>
      <c r="Q12" s="56">
        <f t="shared" si="2"/>
        <v>1012</v>
      </c>
    </row>
    <row r="13" spans="1:17" ht="15.75" thickBot="1" x14ac:dyDescent="0.3">
      <c r="A13" s="45" t="s">
        <v>24</v>
      </c>
      <c r="B13" s="46" t="s">
        <v>25</v>
      </c>
      <c r="C13" s="47">
        <v>27</v>
      </c>
      <c r="D13" s="48" t="s">
        <v>28</v>
      </c>
      <c r="E13" s="49">
        <v>33</v>
      </c>
      <c r="F13" s="47">
        <v>180</v>
      </c>
      <c r="G13" s="55" t="s">
        <v>28</v>
      </c>
      <c r="H13" s="49">
        <v>220</v>
      </c>
      <c r="I13" s="47">
        <v>180</v>
      </c>
      <c r="J13" s="55" t="s">
        <v>28</v>
      </c>
      <c r="K13" s="49">
        <v>220</v>
      </c>
      <c r="L13" s="47">
        <v>45</v>
      </c>
      <c r="M13" s="55" t="s">
        <v>28</v>
      </c>
      <c r="N13" s="49">
        <v>55</v>
      </c>
      <c r="O13" s="47">
        <f t="shared" si="3"/>
        <v>432</v>
      </c>
      <c r="P13" s="55" t="s">
        <v>28</v>
      </c>
      <c r="Q13" s="68">
        <f t="shared" si="2"/>
        <v>528</v>
      </c>
    </row>
    <row r="14" spans="1:17" ht="16.5" thickBot="1" x14ac:dyDescent="0.3">
      <c r="A14" s="23"/>
      <c r="B14" s="20"/>
      <c r="C14" s="15"/>
      <c r="D14" s="16"/>
      <c r="E14" s="19"/>
      <c r="F14" s="15"/>
      <c r="G14" s="16"/>
      <c r="H14" s="10"/>
      <c r="I14" s="12"/>
      <c r="J14" s="9"/>
      <c r="K14" s="10"/>
      <c r="L14" s="12"/>
      <c r="M14" s="9"/>
      <c r="N14" s="10"/>
      <c r="O14" s="42"/>
      <c r="P14" s="9"/>
      <c r="Q14" s="10"/>
    </row>
    <row r="15" spans="1:17" ht="16.5" thickBot="1" x14ac:dyDescent="0.3">
      <c r="A15" s="24" t="s">
        <v>26</v>
      </c>
      <c r="B15" s="25"/>
      <c r="C15" s="26">
        <f>SUM(C6:C13)</f>
        <v>1152</v>
      </c>
      <c r="D15" s="27" t="s">
        <v>28</v>
      </c>
      <c r="E15" s="28">
        <f>SUM(E4:E14)</f>
        <v>1408</v>
      </c>
      <c r="F15" s="26">
        <f>SUM(F4:F14)</f>
        <v>8370</v>
      </c>
      <c r="G15" s="27" t="s">
        <v>28</v>
      </c>
      <c r="H15" s="28">
        <f>SUM(H4:H14)</f>
        <v>10230</v>
      </c>
      <c r="I15" s="26">
        <f>SUM(I4:I14)</f>
        <v>7695</v>
      </c>
      <c r="J15" s="27" t="s">
        <v>28</v>
      </c>
      <c r="K15" s="28">
        <f t="shared" ref="K15:N15" si="4">SUM(K4:K14)</f>
        <v>9405</v>
      </c>
      <c r="L15" s="26">
        <f t="shared" si="4"/>
        <v>819</v>
      </c>
      <c r="M15" s="27" t="s">
        <v>28</v>
      </c>
      <c r="N15" s="28">
        <f t="shared" si="4"/>
        <v>1001</v>
      </c>
      <c r="O15" s="26">
        <f t="shared" si="3"/>
        <v>18036</v>
      </c>
      <c r="P15" s="27" t="s">
        <v>28</v>
      </c>
      <c r="Q15" s="67">
        <f>SUM(Q5:Q14)</f>
        <v>22044</v>
      </c>
    </row>
    <row r="16" spans="1:17" x14ac:dyDescent="0.25">
      <c r="A16" s="1"/>
      <c r="B16" s="2"/>
      <c r="C16" s="4"/>
      <c r="D16" s="4"/>
      <c r="E16" s="2"/>
      <c r="F16" s="4"/>
      <c r="G16" s="4"/>
      <c r="O16" s="6"/>
      <c r="P16" s="6"/>
      <c r="Q16" s="6"/>
    </row>
    <row r="17" spans="1:17" x14ac:dyDescent="0.25">
      <c r="A17" s="75" t="s">
        <v>27</v>
      </c>
      <c r="B17" s="77" t="s">
        <v>29</v>
      </c>
      <c r="C17" s="77"/>
      <c r="D17" s="77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1:17" x14ac:dyDescent="0.25">
      <c r="A18" s="76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1:17" x14ac:dyDescent="0.25">
      <c r="A19" s="76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1:17" x14ac:dyDescent="0.25">
      <c r="A20" s="1"/>
      <c r="B20" s="2"/>
      <c r="C20" s="4"/>
      <c r="D20" s="4"/>
      <c r="E20" s="2"/>
      <c r="F20" s="4"/>
      <c r="G20" s="4"/>
    </row>
  </sheetData>
  <sheetProtection algorithmName="SHA-512" hashValue="PN3WDQQ8znZSzYRd5E8PbIsPYGHvDdfeGS+Rjo80VEYBx5Qv1OnKkVq6x/R9mzZFEWNa8KrmCqgwIhn/0U5xxw==" saltValue="w3Jk5tmHfy4glObGG7Re6Q==" spinCount="100000" sheet="1" objects="1" scenarios="1"/>
  <mergeCells count="24">
    <mergeCell ref="A1:Q1"/>
    <mergeCell ref="A2:Q2"/>
    <mergeCell ref="I9:K9"/>
    <mergeCell ref="L9:N9"/>
    <mergeCell ref="O9:Q9"/>
    <mergeCell ref="O4:Q4"/>
    <mergeCell ref="L4:N4"/>
    <mergeCell ref="I4:K4"/>
    <mergeCell ref="A17:A19"/>
    <mergeCell ref="B17:Q19"/>
    <mergeCell ref="C3:E3"/>
    <mergeCell ref="C5:E5"/>
    <mergeCell ref="C4:E4"/>
    <mergeCell ref="C9:E9"/>
    <mergeCell ref="F3:H3"/>
    <mergeCell ref="I3:K3"/>
    <mergeCell ref="L3:N3"/>
    <mergeCell ref="O5:Q5"/>
    <mergeCell ref="L5:N5"/>
    <mergeCell ref="I5:K5"/>
    <mergeCell ref="F5:H5"/>
    <mergeCell ref="F9:H9"/>
    <mergeCell ref="F4:H4"/>
    <mergeCell ref="O3:Q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DE7E6-1038-410B-9D5B-D21A695DA089}">
  <dimension ref="A1:Q20"/>
  <sheetViews>
    <sheetView workbookViewId="0">
      <selection activeCell="B13" sqref="B13"/>
    </sheetView>
  </sheetViews>
  <sheetFormatPr baseColWidth="10" defaultColWidth="11" defaultRowHeight="15" x14ac:dyDescent="0.25"/>
  <cols>
    <col min="2" max="2" width="57.42578125" customWidth="1"/>
    <col min="3" max="3" width="8.85546875" customWidth="1"/>
    <col min="4" max="4" width="3.28515625" customWidth="1"/>
    <col min="5" max="5" width="11.140625" customWidth="1"/>
    <col min="6" max="6" width="8.5703125" customWidth="1"/>
    <col min="7" max="7" width="3.42578125" customWidth="1"/>
    <col min="8" max="8" width="10.42578125" customWidth="1"/>
    <col min="9" max="9" width="8.7109375" customWidth="1"/>
    <col min="10" max="10" width="3.28515625" customWidth="1"/>
    <col min="11" max="11" width="9.7109375" customWidth="1"/>
    <col min="12" max="12" width="8.28515625" customWidth="1"/>
    <col min="13" max="13" width="3.28515625" customWidth="1"/>
    <col min="14" max="15" width="8" customWidth="1"/>
    <col min="16" max="16" width="3.28515625" customWidth="1"/>
    <col min="17" max="17" width="8.5703125" customWidth="1"/>
  </cols>
  <sheetData>
    <row r="1" spans="1:17" x14ac:dyDescent="0.25">
      <c r="A1" s="106" t="s">
        <v>31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1:17" ht="33" customHeight="1" thickBot="1" x14ac:dyDescent="0.3">
      <c r="A2" s="71" t="s">
        <v>36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ht="63" customHeight="1" thickBot="1" x14ac:dyDescent="0.3">
      <c r="A3" s="31" t="s">
        <v>0</v>
      </c>
      <c r="B3" s="32" t="s">
        <v>1</v>
      </c>
      <c r="C3" s="72" t="s">
        <v>35</v>
      </c>
      <c r="D3" s="73"/>
      <c r="E3" s="74"/>
      <c r="F3" s="72" t="s">
        <v>2</v>
      </c>
      <c r="G3" s="73"/>
      <c r="H3" s="74"/>
      <c r="I3" s="72" t="s">
        <v>3</v>
      </c>
      <c r="J3" s="73"/>
      <c r="K3" s="74"/>
      <c r="L3" s="72" t="s">
        <v>4</v>
      </c>
      <c r="M3" s="73"/>
      <c r="N3" s="74"/>
      <c r="O3" s="72" t="s">
        <v>5</v>
      </c>
      <c r="P3" s="73"/>
      <c r="Q3" s="74"/>
    </row>
    <row r="4" spans="1:17" x14ac:dyDescent="0.25">
      <c r="A4" s="29" t="s">
        <v>6</v>
      </c>
      <c r="B4" s="30" t="s">
        <v>7</v>
      </c>
      <c r="C4" s="79"/>
      <c r="D4" s="80"/>
      <c r="E4" s="81"/>
      <c r="F4" s="79"/>
      <c r="G4" s="80"/>
      <c r="H4" s="81"/>
      <c r="I4" s="79"/>
      <c r="J4" s="80"/>
      <c r="K4" s="81"/>
      <c r="L4" s="79"/>
      <c r="M4" s="80"/>
      <c r="N4" s="81"/>
      <c r="O4" s="82"/>
      <c r="P4" s="83"/>
      <c r="Q4" s="84"/>
    </row>
    <row r="5" spans="1:17" x14ac:dyDescent="0.25">
      <c r="A5" s="22" t="s">
        <v>8</v>
      </c>
      <c r="B5" s="21" t="s">
        <v>9</v>
      </c>
      <c r="C5" s="94">
        <v>0</v>
      </c>
      <c r="D5" s="95"/>
      <c r="E5" s="96"/>
      <c r="F5" s="103">
        <v>0</v>
      </c>
      <c r="G5" s="104"/>
      <c r="H5" s="105"/>
      <c r="I5" s="103">
        <v>0</v>
      </c>
      <c r="J5" s="104"/>
      <c r="K5" s="105"/>
      <c r="L5" s="100">
        <v>0</v>
      </c>
      <c r="M5" s="101"/>
      <c r="N5" s="102"/>
      <c r="O5" s="97">
        <f>SUM(E5:N5)</f>
        <v>0</v>
      </c>
      <c r="P5" s="98"/>
      <c r="Q5" s="99"/>
    </row>
    <row r="6" spans="1:17" ht="19.5" customHeight="1" x14ac:dyDescent="0.25">
      <c r="A6" s="22" t="s">
        <v>10</v>
      </c>
      <c r="B6" s="21" t="s">
        <v>11</v>
      </c>
      <c r="C6" s="11">
        <v>225</v>
      </c>
      <c r="D6" s="14" t="s">
        <v>28</v>
      </c>
      <c r="E6" s="18">
        <v>275</v>
      </c>
      <c r="F6" s="13">
        <v>5715</v>
      </c>
      <c r="G6" s="14" t="s">
        <v>28</v>
      </c>
      <c r="H6" s="17">
        <v>6985</v>
      </c>
      <c r="I6" s="13">
        <v>4050</v>
      </c>
      <c r="J6" s="14" t="s">
        <v>28</v>
      </c>
      <c r="K6" s="17">
        <v>4950</v>
      </c>
      <c r="L6" s="11">
        <v>306</v>
      </c>
      <c r="M6" s="14" t="s">
        <v>28</v>
      </c>
      <c r="N6" s="18">
        <v>374</v>
      </c>
      <c r="O6" s="7">
        <f>SUM(C6,F6,I6,L6)</f>
        <v>10296</v>
      </c>
      <c r="P6" s="14" t="s">
        <v>28</v>
      </c>
      <c r="Q6" s="69">
        <f>SUM(E6,H6,K6,N6)</f>
        <v>12584</v>
      </c>
    </row>
    <row r="7" spans="1:17" x14ac:dyDescent="0.25">
      <c r="A7" s="22" t="s">
        <v>12</v>
      </c>
      <c r="B7" s="21" t="s">
        <v>13</v>
      </c>
      <c r="C7" s="11">
        <v>225</v>
      </c>
      <c r="D7" s="14" t="s">
        <v>28</v>
      </c>
      <c r="E7" s="18">
        <v>275</v>
      </c>
      <c r="F7" s="11">
        <v>90</v>
      </c>
      <c r="G7" s="14" t="s">
        <v>28</v>
      </c>
      <c r="H7" s="18">
        <v>110</v>
      </c>
      <c r="I7" s="11">
        <v>90</v>
      </c>
      <c r="J7" s="14" t="s">
        <v>28</v>
      </c>
      <c r="K7" s="18">
        <v>110</v>
      </c>
      <c r="L7" s="11">
        <v>90</v>
      </c>
      <c r="M7" s="14" t="s">
        <v>28</v>
      </c>
      <c r="N7" s="18">
        <v>110</v>
      </c>
      <c r="O7" s="7">
        <f t="shared" ref="O7:O8" si="0">SUM(C7,F7,I7,L7)</f>
        <v>495</v>
      </c>
      <c r="P7" s="14" t="s">
        <v>28</v>
      </c>
      <c r="Q7" s="69">
        <f t="shared" ref="Q7:Q8" si="1">SUM(E7,H7,K7,N7)</f>
        <v>605</v>
      </c>
    </row>
    <row r="8" spans="1:17" ht="15.75" thickBot="1" x14ac:dyDescent="0.3">
      <c r="A8" s="33" t="s">
        <v>14</v>
      </c>
      <c r="B8" s="34" t="s">
        <v>15</v>
      </c>
      <c r="C8" s="8">
        <v>162</v>
      </c>
      <c r="D8" s="58" t="s">
        <v>28</v>
      </c>
      <c r="E8" s="36">
        <v>198</v>
      </c>
      <c r="F8" s="8">
        <v>900</v>
      </c>
      <c r="G8" s="55" t="s">
        <v>28</v>
      </c>
      <c r="H8" s="54">
        <v>1100</v>
      </c>
      <c r="I8" s="8">
        <v>135</v>
      </c>
      <c r="J8" s="55" t="s">
        <v>28</v>
      </c>
      <c r="K8" s="36">
        <v>165</v>
      </c>
      <c r="L8" s="8">
        <v>18</v>
      </c>
      <c r="M8" s="55" t="s">
        <v>28</v>
      </c>
      <c r="N8" s="36">
        <v>22</v>
      </c>
      <c r="O8" s="7">
        <f t="shared" si="0"/>
        <v>1215</v>
      </c>
      <c r="P8" s="55" t="s">
        <v>28</v>
      </c>
      <c r="Q8" s="69">
        <f t="shared" si="1"/>
        <v>1485</v>
      </c>
    </row>
    <row r="9" spans="1:17" ht="15.75" thickBot="1" x14ac:dyDescent="0.3">
      <c r="A9" s="43" t="s">
        <v>16</v>
      </c>
      <c r="B9" s="44" t="s">
        <v>17</v>
      </c>
      <c r="C9" s="85"/>
      <c r="D9" s="86"/>
      <c r="E9" s="87"/>
      <c r="F9" s="85"/>
      <c r="G9" s="86"/>
      <c r="H9" s="87"/>
      <c r="I9" s="88"/>
      <c r="J9" s="89"/>
      <c r="K9" s="90"/>
      <c r="L9" s="88"/>
      <c r="M9" s="89"/>
      <c r="N9" s="90"/>
      <c r="O9" s="91"/>
      <c r="P9" s="92"/>
      <c r="Q9" s="93"/>
    </row>
    <row r="10" spans="1:17" x14ac:dyDescent="0.25">
      <c r="A10" s="37" t="s">
        <v>18</v>
      </c>
      <c r="B10" s="38" t="s">
        <v>19</v>
      </c>
      <c r="C10" s="39">
        <v>270</v>
      </c>
      <c r="D10" s="40" t="s">
        <v>28</v>
      </c>
      <c r="E10" s="41">
        <v>330</v>
      </c>
      <c r="F10" s="39">
        <v>450</v>
      </c>
      <c r="G10" s="62" t="s">
        <v>28</v>
      </c>
      <c r="H10" s="41">
        <v>550</v>
      </c>
      <c r="I10" s="39">
        <v>450</v>
      </c>
      <c r="J10" s="62" t="s">
        <v>28</v>
      </c>
      <c r="K10" s="41">
        <v>550</v>
      </c>
      <c r="L10" s="39">
        <v>90</v>
      </c>
      <c r="M10" s="62" t="s">
        <v>28</v>
      </c>
      <c r="N10" s="41">
        <v>110</v>
      </c>
      <c r="O10" s="42">
        <f>SUM(C10,F10,I10,L10)</f>
        <v>1260</v>
      </c>
      <c r="P10" s="62" t="s">
        <v>28</v>
      </c>
      <c r="Q10" s="61">
        <f t="shared" ref="Q10:Q13" si="2">SUM(E10,H10,K10,N10)</f>
        <v>1540</v>
      </c>
    </row>
    <row r="11" spans="1:17" x14ac:dyDescent="0.25">
      <c r="A11" s="22" t="s">
        <v>20</v>
      </c>
      <c r="B11" s="21" t="s">
        <v>21</v>
      </c>
      <c r="C11" s="11">
        <v>45</v>
      </c>
      <c r="D11" s="5" t="s">
        <v>28</v>
      </c>
      <c r="E11" s="18">
        <v>55</v>
      </c>
      <c r="F11" s="11">
        <v>270</v>
      </c>
      <c r="G11" s="14" t="s">
        <v>28</v>
      </c>
      <c r="H11" s="18">
        <v>330</v>
      </c>
      <c r="I11" s="11">
        <v>270</v>
      </c>
      <c r="J11" s="14" t="s">
        <v>28</v>
      </c>
      <c r="K11" s="18">
        <v>330</v>
      </c>
      <c r="L11" s="11">
        <v>45</v>
      </c>
      <c r="M11" s="14" t="s">
        <v>28</v>
      </c>
      <c r="N11" s="18">
        <v>55</v>
      </c>
      <c r="O11" s="8">
        <f t="shared" ref="O11:O15" si="3">SUM(C11,F11,I11,L11)</f>
        <v>630</v>
      </c>
      <c r="P11" s="14" t="s">
        <v>28</v>
      </c>
      <c r="Q11" s="56">
        <f t="shared" si="2"/>
        <v>770</v>
      </c>
    </row>
    <row r="12" spans="1:17" x14ac:dyDescent="0.25">
      <c r="A12" s="22" t="s">
        <v>22</v>
      </c>
      <c r="B12" s="21" t="s">
        <v>23</v>
      </c>
      <c r="C12" s="11">
        <v>153</v>
      </c>
      <c r="D12" s="5" t="s">
        <v>28</v>
      </c>
      <c r="E12" s="18">
        <v>187</v>
      </c>
      <c r="F12" s="11">
        <v>270</v>
      </c>
      <c r="G12" s="14" t="s">
        <v>28</v>
      </c>
      <c r="H12" s="18">
        <v>330</v>
      </c>
      <c r="I12" s="11">
        <v>270</v>
      </c>
      <c r="J12" s="14" t="s">
        <v>28</v>
      </c>
      <c r="K12" s="18">
        <v>330</v>
      </c>
      <c r="L12" s="11">
        <v>135</v>
      </c>
      <c r="M12" s="14" t="s">
        <v>28</v>
      </c>
      <c r="N12" s="18">
        <v>165</v>
      </c>
      <c r="O12" s="8">
        <f t="shared" si="3"/>
        <v>828</v>
      </c>
      <c r="P12" s="14" t="s">
        <v>28</v>
      </c>
      <c r="Q12" s="56">
        <f t="shared" si="2"/>
        <v>1012</v>
      </c>
    </row>
    <row r="13" spans="1:17" ht="15.75" thickBot="1" x14ac:dyDescent="0.3">
      <c r="A13" s="45" t="s">
        <v>24</v>
      </c>
      <c r="B13" s="46" t="s">
        <v>25</v>
      </c>
      <c r="C13" s="47">
        <v>27</v>
      </c>
      <c r="D13" s="48" t="s">
        <v>28</v>
      </c>
      <c r="E13" s="49">
        <v>33</v>
      </c>
      <c r="F13" s="47">
        <v>180</v>
      </c>
      <c r="G13" s="55" t="s">
        <v>28</v>
      </c>
      <c r="H13" s="49">
        <v>220</v>
      </c>
      <c r="I13" s="47">
        <v>180</v>
      </c>
      <c r="J13" s="55" t="s">
        <v>28</v>
      </c>
      <c r="K13" s="49">
        <v>220</v>
      </c>
      <c r="L13" s="47">
        <v>45</v>
      </c>
      <c r="M13" s="55" t="s">
        <v>28</v>
      </c>
      <c r="N13" s="49">
        <v>55</v>
      </c>
      <c r="O13" s="47">
        <f t="shared" si="3"/>
        <v>432</v>
      </c>
      <c r="P13" s="55" t="s">
        <v>28</v>
      </c>
      <c r="Q13" s="68">
        <f t="shared" si="2"/>
        <v>528</v>
      </c>
    </row>
    <row r="14" spans="1:17" ht="16.5" thickBot="1" x14ac:dyDescent="0.3">
      <c r="A14" s="23"/>
      <c r="B14" s="20"/>
      <c r="C14" s="15"/>
      <c r="D14" s="16"/>
      <c r="E14" s="19"/>
      <c r="F14" s="15"/>
      <c r="G14" s="16"/>
      <c r="H14" s="10"/>
      <c r="I14" s="12"/>
      <c r="J14" s="9"/>
      <c r="K14" s="10"/>
      <c r="L14" s="12"/>
      <c r="M14" s="9"/>
      <c r="N14" s="10"/>
      <c r="O14" s="42"/>
      <c r="P14" s="9"/>
      <c r="Q14" s="10"/>
    </row>
    <row r="15" spans="1:17" ht="16.5" thickBot="1" x14ac:dyDescent="0.3">
      <c r="A15" s="24" t="s">
        <v>26</v>
      </c>
      <c r="B15" s="25"/>
      <c r="C15" s="26">
        <f>SUM(C6:C13)</f>
        <v>1107</v>
      </c>
      <c r="D15" s="27" t="s">
        <v>28</v>
      </c>
      <c r="E15" s="28">
        <f>SUM(E4:E14)</f>
        <v>1353</v>
      </c>
      <c r="F15" s="26">
        <f>SUM(F4:F14)</f>
        <v>7875</v>
      </c>
      <c r="G15" s="27" t="s">
        <v>28</v>
      </c>
      <c r="H15" s="28">
        <f>SUM(H4:H14)</f>
        <v>9625</v>
      </c>
      <c r="I15" s="26">
        <f>SUM(I4:I14)</f>
        <v>5445</v>
      </c>
      <c r="J15" s="27" t="s">
        <v>28</v>
      </c>
      <c r="K15" s="28">
        <f t="shared" ref="K15:N15" si="4">SUM(K4:K14)</f>
        <v>6655</v>
      </c>
      <c r="L15" s="26">
        <f t="shared" si="4"/>
        <v>729</v>
      </c>
      <c r="M15" s="27" t="s">
        <v>28</v>
      </c>
      <c r="N15" s="28">
        <f t="shared" si="4"/>
        <v>891</v>
      </c>
      <c r="O15" s="26">
        <f t="shared" si="3"/>
        <v>15156</v>
      </c>
      <c r="P15" s="27" t="s">
        <v>28</v>
      </c>
      <c r="Q15" s="67">
        <f>SUM(Q5:Q14)</f>
        <v>18524</v>
      </c>
    </row>
    <row r="16" spans="1:17" x14ac:dyDescent="0.25">
      <c r="A16" s="3"/>
      <c r="B16" s="4"/>
      <c r="C16" s="4"/>
      <c r="D16" s="4"/>
      <c r="E16" s="4"/>
      <c r="F16" s="4"/>
      <c r="G16" s="4"/>
      <c r="O16" s="6"/>
      <c r="P16" s="6"/>
      <c r="Q16" s="6"/>
    </row>
    <row r="17" spans="1:17" x14ac:dyDescent="0.25">
      <c r="A17" s="75" t="s">
        <v>27</v>
      </c>
      <c r="B17" s="77" t="s">
        <v>32</v>
      </c>
      <c r="C17" s="77"/>
      <c r="D17" s="77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1:17" x14ac:dyDescent="0.25">
      <c r="A18" s="76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1:17" x14ac:dyDescent="0.25">
      <c r="A19" s="76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1:17" x14ac:dyDescent="0.25">
      <c r="A20" s="3"/>
      <c r="B20" s="4"/>
      <c r="C20" s="4"/>
      <c r="D20" s="4"/>
      <c r="E20" s="4"/>
      <c r="F20" s="4"/>
      <c r="G20" s="4"/>
    </row>
  </sheetData>
  <sheetProtection algorithmName="SHA-512" hashValue="dKG9vlEzmfMfaW6dJLG73st5y+mVkfgCQjLMOwgYNxEPGm7jOLNOI5kmo5DXZs8gZXkL4adssm2LFsp6QMJBvA==" saltValue="DW5XkH+YzKgP9c1MRlWfnw==" spinCount="100000" sheet="1" objects="1" scenarios="1"/>
  <mergeCells count="24">
    <mergeCell ref="A17:A19"/>
    <mergeCell ref="B17:Q19"/>
    <mergeCell ref="C4:E4"/>
    <mergeCell ref="F4:H4"/>
    <mergeCell ref="I4:K4"/>
    <mergeCell ref="L4:N4"/>
    <mergeCell ref="O4:Q4"/>
    <mergeCell ref="C5:E5"/>
    <mergeCell ref="F5:H5"/>
    <mergeCell ref="I5:K5"/>
    <mergeCell ref="L5:N5"/>
    <mergeCell ref="O5:Q5"/>
    <mergeCell ref="C9:E9"/>
    <mergeCell ref="F9:H9"/>
    <mergeCell ref="I9:K9"/>
    <mergeCell ref="L9:N9"/>
    <mergeCell ref="O9:Q9"/>
    <mergeCell ref="A1:Q1"/>
    <mergeCell ref="A2:Q2"/>
    <mergeCell ref="C3:E3"/>
    <mergeCell ref="F3:H3"/>
    <mergeCell ref="I3:K3"/>
    <mergeCell ref="L3:N3"/>
    <mergeCell ref="O3:Q3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1982-2255-42C8-A166-78AD686D319B}">
  <dimension ref="A1:Q20"/>
  <sheetViews>
    <sheetView workbookViewId="0">
      <selection activeCell="B13" sqref="B13"/>
    </sheetView>
  </sheetViews>
  <sheetFormatPr baseColWidth="10" defaultColWidth="11" defaultRowHeight="15" x14ac:dyDescent="0.25"/>
  <cols>
    <col min="2" max="2" width="57.42578125" customWidth="1"/>
    <col min="3" max="3" width="9.85546875" customWidth="1"/>
    <col min="4" max="4" width="3.28515625" customWidth="1"/>
    <col min="5" max="5" width="12" customWidth="1"/>
    <col min="6" max="6" width="8.5703125" customWidth="1"/>
    <col min="7" max="7" width="3.42578125" customWidth="1"/>
    <col min="8" max="8" width="9.7109375" customWidth="1"/>
    <col min="9" max="9" width="9.140625" customWidth="1"/>
    <col min="10" max="10" width="3.28515625" customWidth="1"/>
    <col min="11" max="11" width="9.85546875" customWidth="1"/>
    <col min="12" max="12" width="7.7109375" customWidth="1"/>
    <col min="13" max="13" width="3.28515625" customWidth="1"/>
    <col min="14" max="14" width="8.7109375" customWidth="1"/>
    <col min="15" max="15" width="8" customWidth="1"/>
    <col min="16" max="16" width="3.28515625" customWidth="1"/>
    <col min="17" max="17" width="8.5703125" customWidth="1"/>
  </cols>
  <sheetData>
    <row r="1" spans="1:17" x14ac:dyDescent="0.25">
      <c r="A1" s="106" t="s">
        <v>31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1:17" ht="33" customHeight="1" thickBot="1" x14ac:dyDescent="0.3">
      <c r="A2" s="71" t="s">
        <v>36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ht="63" customHeight="1" thickBot="1" x14ac:dyDescent="0.3">
      <c r="A3" s="31" t="s">
        <v>0</v>
      </c>
      <c r="B3" s="32" t="s">
        <v>1</v>
      </c>
      <c r="C3" s="72" t="s">
        <v>35</v>
      </c>
      <c r="D3" s="73"/>
      <c r="E3" s="74"/>
      <c r="F3" s="72" t="s">
        <v>2</v>
      </c>
      <c r="G3" s="73"/>
      <c r="H3" s="74"/>
      <c r="I3" s="72" t="s">
        <v>3</v>
      </c>
      <c r="J3" s="73"/>
      <c r="K3" s="74"/>
      <c r="L3" s="72" t="s">
        <v>4</v>
      </c>
      <c r="M3" s="73"/>
      <c r="N3" s="74"/>
      <c r="O3" s="72" t="s">
        <v>5</v>
      </c>
      <c r="P3" s="73"/>
      <c r="Q3" s="74"/>
    </row>
    <row r="4" spans="1:17" x14ac:dyDescent="0.25">
      <c r="A4" s="29" t="s">
        <v>6</v>
      </c>
      <c r="B4" s="30" t="s">
        <v>7</v>
      </c>
      <c r="C4" s="79"/>
      <c r="D4" s="80"/>
      <c r="E4" s="81"/>
      <c r="F4" s="79"/>
      <c r="G4" s="80"/>
      <c r="H4" s="81"/>
      <c r="I4" s="79"/>
      <c r="J4" s="80"/>
      <c r="K4" s="81"/>
      <c r="L4" s="79"/>
      <c r="M4" s="80"/>
      <c r="N4" s="81"/>
      <c r="O4" s="82"/>
      <c r="P4" s="83"/>
      <c r="Q4" s="84"/>
    </row>
    <row r="5" spans="1:17" x14ac:dyDescent="0.25">
      <c r="A5" s="22" t="s">
        <v>8</v>
      </c>
      <c r="B5" s="21" t="s">
        <v>9</v>
      </c>
      <c r="C5" s="94">
        <v>0</v>
      </c>
      <c r="D5" s="95"/>
      <c r="E5" s="96"/>
      <c r="F5" s="103">
        <v>0</v>
      </c>
      <c r="G5" s="104"/>
      <c r="H5" s="105"/>
      <c r="I5" s="103">
        <v>0</v>
      </c>
      <c r="J5" s="104"/>
      <c r="K5" s="105"/>
      <c r="L5" s="100">
        <v>0</v>
      </c>
      <c r="M5" s="101"/>
      <c r="N5" s="102"/>
      <c r="O5" s="97">
        <f>SUM(E5:N5)</f>
        <v>0</v>
      </c>
      <c r="P5" s="98"/>
      <c r="Q5" s="99"/>
    </row>
    <row r="6" spans="1:17" ht="19.5" customHeight="1" x14ac:dyDescent="0.25">
      <c r="A6" s="22" t="s">
        <v>10</v>
      </c>
      <c r="B6" s="21" t="s">
        <v>11</v>
      </c>
      <c r="C6" s="11">
        <v>225</v>
      </c>
      <c r="D6" s="14" t="s">
        <v>28</v>
      </c>
      <c r="E6" s="18">
        <v>275</v>
      </c>
      <c r="F6" s="13">
        <v>5715</v>
      </c>
      <c r="G6" s="14" t="s">
        <v>28</v>
      </c>
      <c r="H6" s="17">
        <v>6985</v>
      </c>
      <c r="I6" s="13">
        <v>4050</v>
      </c>
      <c r="J6" s="14" t="s">
        <v>28</v>
      </c>
      <c r="K6" s="17">
        <v>4950</v>
      </c>
      <c r="L6" s="11">
        <v>306</v>
      </c>
      <c r="M6" s="14" t="s">
        <v>28</v>
      </c>
      <c r="N6" s="18">
        <v>374</v>
      </c>
      <c r="O6" s="7">
        <f>SUM(C6,F6,I6,L6)</f>
        <v>10296</v>
      </c>
      <c r="P6" s="14" t="s">
        <v>28</v>
      </c>
      <c r="Q6" s="69">
        <f>SUM(E6,H6,K6,N6)</f>
        <v>12584</v>
      </c>
    </row>
    <row r="7" spans="1:17" x14ac:dyDescent="0.25">
      <c r="A7" s="22" t="s">
        <v>12</v>
      </c>
      <c r="B7" s="21" t="s">
        <v>13</v>
      </c>
      <c r="C7" s="11">
        <v>225</v>
      </c>
      <c r="D7" s="14" t="s">
        <v>28</v>
      </c>
      <c r="E7" s="18">
        <v>275</v>
      </c>
      <c r="F7" s="11">
        <v>90</v>
      </c>
      <c r="G7" s="14" t="s">
        <v>28</v>
      </c>
      <c r="H7" s="18">
        <v>110</v>
      </c>
      <c r="I7" s="11">
        <v>90</v>
      </c>
      <c r="J7" s="14" t="s">
        <v>28</v>
      </c>
      <c r="K7" s="18">
        <v>110</v>
      </c>
      <c r="L7" s="11">
        <v>90</v>
      </c>
      <c r="M7" s="14" t="s">
        <v>28</v>
      </c>
      <c r="N7" s="18">
        <v>110</v>
      </c>
      <c r="O7" s="7">
        <f t="shared" ref="O7:O8" si="0">SUM(C7,F7,I7,L7)</f>
        <v>495</v>
      </c>
      <c r="P7" s="14" t="s">
        <v>28</v>
      </c>
      <c r="Q7" s="69">
        <f t="shared" ref="Q7:Q8" si="1">SUM(E7,H7,K7,N7)</f>
        <v>605</v>
      </c>
    </row>
    <row r="8" spans="1:17" ht="15.75" thickBot="1" x14ac:dyDescent="0.3">
      <c r="A8" s="33" t="s">
        <v>14</v>
      </c>
      <c r="B8" s="34" t="s">
        <v>15</v>
      </c>
      <c r="C8" s="8">
        <v>162</v>
      </c>
      <c r="D8" s="58" t="s">
        <v>28</v>
      </c>
      <c r="E8" s="36">
        <v>198</v>
      </c>
      <c r="F8" s="8">
        <v>900</v>
      </c>
      <c r="G8" s="55" t="s">
        <v>28</v>
      </c>
      <c r="H8" s="54">
        <v>1100</v>
      </c>
      <c r="I8" s="8">
        <v>135</v>
      </c>
      <c r="J8" s="55" t="s">
        <v>28</v>
      </c>
      <c r="K8" s="36">
        <v>165</v>
      </c>
      <c r="L8" s="8">
        <v>18</v>
      </c>
      <c r="M8" s="55" t="s">
        <v>28</v>
      </c>
      <c r="N8" s="36">
        <v>22</v>
      </c>
      <c r="O8" s="7">
        <f t="shared" si="0"/>
        <v>1215</v>
      </c>
      <c r="P8" s="55" t="s">
        <v>28</v>
      </c>
      <c r="Q8" s="69">
        <f t="shared" si="1"/>
        <v>1485</v>
      </c>
    </row>
    <row r="9" spans="1:17" ht="15.75" thickBot="1" x14ac:dyDescent="0.3">
      <c r="A9" s="43" t="s">
        <v>16</v>
      </c>
      <c r="B9" s="44" t="s">
        <v>17</v>
      </c>
      <c r="C9" s="85"/>
      <c r="D9" s="86"/>
      <c r="E9" s="87"/>
      <c r="F9" s="85"/>
      <c r="G9" s="86"/>
      <c r="H9" s="87"/>
      <c r="I9" s="88"/>
      <c r="J9" s="89"/>
      <c r="K9" s="90"/>
      <c r="L9" s="88"/>
      <c r="M9" s="89"/>
      <c r="N9" s="90"/>
      <c r="O9" s="91"/>
      <c r="P9" s="92"/>
      <c r="Q9" s="93"/>
    </row>
    <row r="10" spans="1:17" x14ac:dyDescent="0.25">
      <c r="A10" s="37" t="s">
        <v>18</v>
      </c>
      <c r="B10" s="38" t="s">
        <v>19</v>
      </c>
      <c r="C10" s="39">
        <v>270</v>
      </c>
      <c r="D10" s="40" t="s">
        <v>28</v>
      </c>
      <c r="E10" s="41">
        <v>330</v>
      </c>
      <c r="F10" s="39">
        <v>450</v>
      </c>
      <c r="G10" s="62" t="s">
        <v>28</v>
      </c>
      <c r="H10" s="41">
        <v>550</v>
      </c>
      <c r="I10" s="39">
        <v>450</v>
      </c>
      <c r="J10" s="62" t="s">
        <v>28</v>
      </c>
      <c r="K10" s="41">
        <v>550</v>
      </c>
      <c r="L10" s="39">
        <v>90</v>
      </c>
      <c r="M10" s="62" t="s">
        <v>28</v>
      </c>
      <c r="N10" s="41">
        <v>110</v>
      </c>
      <c r="O10" s="42">
        <f>SUM(C10,F10,I10,L10)</f>
        <v>1260</v>
      </c>
      <c r="P10" s="62" t="s">
        <v>28</v>
      </c>
      <c r="Q10" s="61">
        <f t="shared" ref="Q10:Q13" si="2">SUM(E10,H10,K10,N10)</f>
        <v>1540</v>
      </c>
    </row>
    <row r="11" spans="1:17" x14ac:dyDescent="0.25">
      <c r="A11" s="22" t="s">
        <v>20</v>
      </c>
      <c r="B11" s="21" t="s">
        <v>21</v>
      </c>
      <c r="C11" s="11">
        <v>45</v>
      </c>
      <c r="D11" s="5" t="s">
        <v>28</v>
      </c>
      <c r="E11" s="18">
        <v>55</v>
      </c>
      <c r="F11" s="11">
        <v>270</v>
      </c>
      <c r="G11" s="14" t="s">
        <v>28</v>
      </c>
      <c r="H11" s="18">
        <v>330</v>
      </c>
      <c r="I11" s="11">
        <v>270</v>
      </c>
      <c r="J11" s="14" t="s">
        <v>28</v>
      </c>
      <c r="K11" s="18">
        <v>330</v>
      </c>
      <c r="L11" s="11">
        <v>45</v>
      </c>
      <c r="M11" s="14" t="s">
        <v>28</v>
      </c>
      <c r="N11" s="18">
        <v>55</v>
      </c>
      <c r="O11" s="8">
        <f t="shared" ref="O11:O15" si="3">SUM(C11,F11,I11,L11)</f>
        <v>630</v>
      </c>
      <c r="P11" s="14" t="s">
        <v>28</v>
      </c>
      <c r="Q11" s="56">
        <f t="shared" si="2"/>
        <v>770</v>
      </c>
    </row>
    <row r="12" spans="1:17" x14ac:dyDescent="0.25">
      <c r="A12" s="22" t="s">
        <v>22</v>
      </c>
      <c r="B12" s="21" t="s">
        <v>23</v>
      </c>
      <c r="C12" s="11">
        <v>153</v>
      </c>
      <c r="D12" s="5" t="s">
        <v>28</v>
      </c>
      <c r="E12" s="18">
        <v>187</v>
      </c>
      <c r="F12" s="11">
        <v>270</v>
      </c>
      <c r="G12" s="14" t="s">
        <v>28</v>
      </c>
      <c r="H12" s="18">
        <v>330</v>
      </c>
      <c r="I12" s="11">
        <v>270</v>
      </c>
      <c r="J12" s="14" t="s">
        <v>28</v>
      </c>
      <c r="K12" s="18">
        <v>330</v>
      </c>
      <c r="L12" s="11">
        <v>135</v>
      </c>
      <c r="M12" s="14" t="s">
        <v>28</v>
      </c>
      <c r="N12" s="18">
        <v>165</v>
      </c>
      <c r="O12" s="8">
        <f t="shared" si="3"/>
        <v>828</v>
      </c>
      <c r="P12" s="14" t="s">
        <v>28</v>
      </c>
      <c r="Q12" s="56">
        <f t="shared" si="2"/>
        <v>1012</v>
      </c>
    </row>
    <row r="13" spans="1:17" ht="15.75" thickBot="1" x14ac:dyDescent="0.3">
      <c r="A13" s="45" t="s">
        <v>24</v>
      </c>
      <c r="B13" s="46" t="s">
        <v>25</v>
      </c>
      <c r="C13" s="47">
        <v>27</v>
      </c>
      <c r="D13" s="48" t="s">
        <v>28</v>
      </c>
      <c r="E13" s="49">
        <v>33</v>
      </c>
      <c r="F13" s="47">
        <v>180</v>
      </c>
      <c r="G13" s="55" t="s">
        <v>28</v>
      </c>
      <c r="H13" s="49">
        <v>220</v>
      </c>
      <c r="I13" s="47">
        <v>180</v>
      </c>
      <c r="J13" s="55" t="s">
        <v>28</v>
      </c>
      <c r="K13" s="49">
        <v>220</v>
      </c>
      <c r="L13" s="47">
        <v>45</v>
      </c>
      <c r="M13" s="55" t="s">
        <v>28</v>
      </c>
      <c r="N13" s="49">
        <v>55</v>
      </c>
      <c r="O13" s="47">
        <f t="shared" si="3"/>
        <v>432</v>
      </c>
      <c r="P13" s="55" t="s">
        <v>28</v>
      </c>
      <c r="Q13" s="68">
        <f t="shared" si="2"/>
        <v>528</v>
      </c>
    </row>
    <row r="14" spans="1:17" ht="16.5" thickBot="1" x14ac:dyDescent="0.3">
      <c r="A14" s="23"/>
      <c r="B14" s="20"/>
      <c r="C14" s="15"/>
      <c r="D14" s="16"/>
      <c r="E14" s="19"/>
      <c r="F14" s="15"/>
      <c r="G14" s="16"/>
      <c r="H14" s="10"/>
      <c r="I14" s="12"/>
      <c r="J14" s="9"/>
      <c r="K14" s="10"/>
      <c r="L14" s="12"/>
      <c r="M14" s="9"/>
      <c r="N14" s="10"/>
      <c r="O14" s="42"/>
      <c r="P14" s="9"/>
      <c r="Q14" s="10"/>
    </row>
    <row r="15" spans="1:17" ht="16.5" thickBot="1" x14ac:dyDescent="0.3">
      <c r="A15" s="24" t="s">
        <v>26</v>
      </c>
      <c r="B15" s="25"/>
      <c r="C15" s="26">
        <f>SUM(C6:C13)</f>
        <v>1107</v>
      </c>
      <c r="D15" s="27" t="s">
        <v>28</v>
      </c>
      <c r="E15" s="28">
        <f>SUM(E4:E14)</f>
        <v>1353</v>
      </c>
      <c r="F15" s="26">
        <f>SUM(F4:F14)</f>
        <v>7875</v>
      </c>
      <c r="G15" s="27" t="s">
        <v>28</v>
      </c>
      <c r="H15" s="28">
        <f>SUM(H4:H14)</f>
        <v>9625</v>
      </c>
      <c r="I15" s="26">
        <f>SUM(I4:I14)</f>
        <v>5445</v>
      </c>
      <c r="J15" s="27" t="s">
        <v>28</v>
      </c>
      <c r="K15" s="28">
        <f t="shared" ref="K15:N15" si="4">SUM(K4:K14)</f>
        <v>6655</v>
      </c>
      <c r="L15" s="26">
        <f t="shared" si="4"/>
        <v>729</v>
      </c>
      <c r="M15" s="27" t="s">
        <v>28</v>
      </c>
      <c r="N15" s="28">
        <f t="shared" si="4"/>
        <v>891</v>
      </c>
      <c r="O15" s="26">
        <f t="shared" si="3"/>
        <v>15156</v>
      </c>
      <c r="P15" s="27" t="s">
        <v>28</v>
      </c>
      <c r="Q15" s="67">
        <f>SUM(Q5:Q14)</f>
        <v>18524</v>
      </c>
    </row>
    <row r="16" spans="1:17" x14ac:dyDescent="0.25">
      <c r="A16" s="3"/>
      <c r="B16" s="4"/>
      <c r="C16" s="4"/>
      <c r="D16" s="4"/>
      <c r="E16" s="4"/>
      <c r="F16" s="4"/>
      <c r="G16" s="4"/>
      <c r="O16" s="6"/>
      <c r="P16" s="6"/>
      <c r="Q16" s="6"/>
    </row>
    <row r="17" spans="1:17" x14ac:dyDescent="0.25">
      <c r="A17" s="75" t="s">
        <v>27</v>
      </c>
      <c r="B17" s="77" t="s">
        <v>32</v>
      </c>
      <c r="C17" s="77"/>
      <c r="D17" s="77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1:17" x14ac:dyDescent="0.25">
      <c r="A18" s="76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1:17" x14ac:dyDescent="0.25">
      <c r="A19" s="76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1:17" x14ac:dyDescent="0.25">
      <c r="A20" s="3"/>
      <c r="B20" s="4"/>
      <c r="C20" s="4"/>
      <c r="D20" s="4"/>
      <c r="E20" s="4"/>
      <c r="F20" s="4"/>
      <c r="G20" s="4"/>
    </row>
  </sheetData>
  <sheetProtection algorithmName="SHA-512" hashValue="UEPQGduWf5qhq7jv44gGG7NusdAVqOhFVel/MWcVTn67jcz3SW6NCDtuzDgnXmM+k6KIkCNfc430vTV7wgl8Qw==" saltValue="TcB/yXmyqGjGL1hj3rJ1Xw==" spinCount="100000" sheet="1" objects="1" scenarios="1"/>
  <mergeCells count="24">
    <mergeCell ref="A17:A19"/>
    <mergeCell ref="B17:Q19"/>
    <mergeCell ref="C4:E4"/>
    <mergeCell ref="F4:H4"/>
    <mergeCell ref="I4:K4"/>
    <mergeCell ref="L4:N4"/>
    <mergeCell ref="O4:Q4"/>
    <mergeCell ref="C5:E5"/>
    <mergeCell ref="F5:H5"/>
    <mergeCell ref="I5:K5"/>
    <mergeCell ref="L5:N5"/>
    <mergeCell ref="O5:Q5"/>
    <mergeCell ref="C9:E9"/>
    <mergeCell ref="F9:H9"/>
    <mergeCell ref="I9:K9"/>
    <mergeCell ref="L9:N9"/>
    <mergeCell ref="O9:Q9"/>
    <mergeCell ref="A1:Q1"/>
    <mergeCell ref="A2:Q2"/>
    <mergeCell ref="C3:E3"/>
    <mergeCell ref="F3:H3"/>
    <mergeCell ref="I3:K3"/>
    <mergeCell ref="L3:N3"/>
    <mergeCell ref="O3:Q3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C81C7-2B2B-47A2-B7CC-2EF3D5B60532}">
  <dimension ref="A1:Q20"/>
  <sheetViews>
    <sheetView workbookViewId="0">
      <selection activeCell="B13" sqref="B13"/>
    </sheetView>
  </sheetViews>
  <sheetFormatPr baseColWidth="10" defaultColWidth="11" defaultRowHeight="15" x14ac:dyDescent="0.25"/>
  <cols>
    <col min="2" max="2" width="57.42578125" customWidth="1"/>
    <col min="3" max="3" width="9.28515625" customWidth="1"/>
    <col min="4" max="4" width="3.28515625" customWidth="1"/>
    <col min="5" max="5" width="11.85546875" customWidth="1"/>
    <col min="6" max="6" width="7.42578125" customWidth="1"/>
    <col min="7" max="7" width="5.140625" customWidth="1"/>
    <col min="8" max="8" width="8.140625" customWidth="1"/>
    <col min="9" max="9" width="8.7109375" customWidth="1"/>
    <col min="10" max="10" width="3.28515625" customWidth="1"/>
    <col min="11" max="11" width="8.85546875" customWidth="1"/>
    <col min="12" max="12" width="7.42578125" customWidth="1"/>
    <col min="13" max="13" width="3.28515625" customWidth="1"/>
    <col min="14" max="14" width="7.140625" customWidth="1"/>
    <col min="15" max="15" width="8" customWidth="1"/>
    <col min="16" max="16" width="3.28515625" customWidth="1"/>
    <col min="17" max="17" width="8.5703125" customWidth="1"/>
  </cols>
  <sheetData>
    <row r="1" spans="1:17" x14ac:dyDescent="0.25">
      <c r="A1" s="106" t="s">
        <v>31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1:17" ht="33" customHeight="1" thickBot="1" x14ac:dyDescent="0.3">
      <c r="A2" s="71" t="s">
        <v>36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ht="63" customHeight="1" thickBot="1" x14ac:dyDescent="0.3">
      <c r="A3" s="31" t="s">
        <v>0</v>
      </c>
      <c r="B3" s="32" t="s">
        <v>1</v>
      </c>
      <c r="C3" s="72" t="s">
        <v>35</v>
      </c>
      <c r="D3" s="73"/>
      <c r="E3" s="74"/>
      <c r="F3" s="72" t="s">
        <v>2</v>
      </c>
      <c r="G3" s="73"/>
      <c r="H3" s="74"/>
      <c r="I3" s="72" t="s">
        <v>3</v>
      </c>
      <c r="J3" s="73"/>
      <c r="K3" s="74"/>
      <c r="L3" s="72" t="s">
        <v>4</v>
      </c>
      <c r="M3" s="73"/>
      <c r="N3" s="74"/>
      <c r="O3" s="72" t="s">
        <v>5</v>
      </c>
      <c r="P3" s="73"/>
      <c r="Q3" s="74"/>
    </row>
    <row r="4" spans="1:17" x14ac:dyDescent="0.25">
      <c r="A4" s="29" t="s">
        <v>6</v>
      </c>
      <c r="B4" s="30" t="s">
        <v>7</v>
      </c>
      <c r="C4" s="79"/>
      <c r="D4" s="80"/>
      <c r="E4" s="81"/>
      <c r="F4" s="79"/>
      <c r="G4" s="80"/>
      <c r="H4" s="81"/>
      <c r="I4" s="79"/>
      <c r="J4" s="80"/>
      <c r="K4" s="81"/>
      <c r="L4" s="79"/>
      <c r="M4" s="80"/>
      <c r="N4" s="81"/>
      <c r="O4" s="82"/>
      <c r="P4" s="83"/>
      <c r="Q4" s="84"/>
    </row>
    <row r="5" spans="1:17" x14ac:dyDescent="0.25">
      <c r="A5" s="22" t="s">
        <v>8</v>
      </c>
      <c r="B5" s="21" t="s">
        <v>9</v>
      </c>
      <c r="C5" s="94">
        <v>0</v>
      </c>
      <c r="D5" s="95"/>
      <c r="E5" s="96"/>
      <c r="F5" s="103">
        <v>0</v>
      </c>
      <c r="G5" s="104"/>
      <c r="H5" s="105"/>
      <c r="I5" s="103">
        <v>0</v>
      </c>
      <c r="J5" s="104"/>
      <c r="K5" s="105"/>
      <c r="L5" s="100">
        <v>0</v>
      </c>
      <c r="M5" s="101"/>
      <c r="N5" s="102"/>
      <c r="O5" s="97">
        <f>SUM(E5:N5)</f>
        <v>0</v>
      </c>
      <c r="P5" s="98"/>
      <c r="Q5" s="99"/>
    </row>
    <row r="6" spans="1:17" ht="19.5" customHeight="1" x14ac:dyDescent="0.25">
      <c r="A6" s="22" t="s">
        <v>10</v>
      </c>
      <c r="B6" s="21" t="s">
        <v>11</v>
      </c>
      <c r="C6" s="11">
        <v>63</v>
      </c>
      <c r="D6" s="14" t="s">
        <v>28</v>
      </c>
      <c r="E6" s="18">
        <v>77</v>
      </c>
      <c r="F6" s="13">
        <v>1170</v>
      </c>
      <c r="G6" s="14" t="s">
        <v>28</v>
      </c>
      <c r="H6" s="17">
        <v>1430</v>
      </c>
      <c r="I6" s="13">
        <v>1557</v>
      </c>
      <c r="J6" s="14" t="s">
        <v>28</v>
      </c>
      <c r="K6" s="17">
        <v>1903</v>
      </c>
      <c r="L6" s="11">
        <v>90</v>
      </c>
      <c r="M6" s="14" t="s">
        <v>28</v>
      </c>
      <c r="N6" s="18">
        <v>110</v>
      </c>
      <c r="O6" s="7">
        <f>SUM(C6,F6,I6,L6)</f>
        <v>2880</v>
      </c>
      <c r="P6" s="14" t="s">
        <v>28</v>
      </c>
      <c r="Q6" s="69">
        <f>SUM(E6,H6,K6,N6)</f>
        <v>3520</v>
      </c>
    </row>
    <row r="7" spans="1:17" x14ac:dyDescent="0.25">
      <c r="A7" s="22" t="s">
        <v>12</v>
      </c>
      <c r="B7" s="21" t="s">
        <v>13</v>
      </c>
      <c r="C7" s="11">
        <v>225</v>
      </c>
      <c r="D7" s="14" t="s">
        <v>28</v>
      </c>
      <c r="E7" s="18">
        <v>275</v>
      </c>
      <c r="F7" s="11">
        <v>90</v>
      </c>
      <c r="G7" s="14" t="s">
        <v>28</v>
      </c>
      <c r="H7" s="18">
        <v>110</v>
      </c>
      <c r="I7" s="11">
        <v>90</v>
      </c>
      <c r="J7" s="14" t="s">
        <v>28</v>
      </c>
      <c r="K7" s="18">
        <v>110</v>
      </c>
      <c r="L7" s="11">
        <v>90</v>
      </c>
      <c r="M7" s="14" t="s">
        <v>28</v>
      </c>
      <c r="N7" s="18">
        <v>110</v>
      </c>
      <c r="O7" s="7">
        <f t="shared" ref="O7:O8" si="0">SUM(C7,F7,I7,L7)</f>
        <v>495</v>
      </c>
      <c r="P7" s="14" t="s">
        <v>28</v>
      </c>
      <c r="Q7" s="69">
        <f t="shared" ref="Q7:Q8" si="1">SUM(E7,H7,K7,N7)</f>
        <v>605</v>
      </c>
    </row>
    <row r="8" spans="1:17" ht="15.75" thickBot="1" x14ac:dyDescent="0.3">
      <c r="A8" s="33" t="s">
        <v>14</v>
      </c>
      <c r="B8" s="34" t="s">
        <v>15</v>
      </c>
      <c r="C8" s="8">
        <v>18</v>
      </c>
      <c r="D8" s="58" t="s">
        <v>28</v>
      </c>
      <c r="E8" s="36">
        <v>22</v>
      </c>
      <c r="F8" s="8">
        <v>225</v>
      </c>
      <c r="G8" s="55" t="s">
        <v>28</v>
      </c>
      <c r="H8" s="54">
        <v>275</v>
      </c>
      <c r="I8" s="8">
        <v>36</v>
      </c>
      <c r="J8" s="55" t="s">
        <v>28</v>
      </c>
      <c r="K8" s="36">
        <v>44</v>
      </c>
      <c r="L8" s="8">
        <v>4.5</v>
      </c>
      <c r="M8" s="55" t="s">
        <v>28</v>
      </c>
      <c r="N8" s="36">
        <v>5.5</v>
      </c>
      <c r="O8" s="7">
        <f t="shared" si="0"/>
        <v>283.5</v>
      </c>
      <c r="P8" s="55" t="s">
        <v>28</v>
      </c>
      <c r="Q8" s="69">
        <f t="shared" si="1"/>
        <v>346.5</v>
      </c>
    </row>
    <row r="9" spans="1:17" ht="15.75" thickBot="1" x14ac:dyDescent="0.3">
      <c r="A9" s="43" t="s">
        <v>16</v>
      </c>
      <c r="B9" s="44" t="s">
        <v>17</v>
      </c>
      <c r="C9" s="85"/>
      <c r="D9" s="86"/>
      <c r="E9" s="87"/>
      <c r="F9" s="85"/>
      <c r="G9" s="86"/>
      <c r="H9" s="87"/>
      <c r="I9" s="88"/>
      <c r="J9" s="89"/>
      <c r="K9" s="90"/>
      <c r="L9" s="88"/>
      <c r="M9" s="89"/>
      <c r="N9" s="90"/>
      <c r="O9" s="91"/>
      <c r="P9" s="92"/>
      <c r="Q9" s="93"/>
    </row>
    <row r="10" spans="1:17" x14ac:dyDescent="0.25">
      <c r="A10" s="37" t="s">
        <v>18</v>
      </c>
      <c r="B10" s="38" t="s">
        <v>19</v>
      </c>
      <c r="C10" s="39">
        <v>270</v>
      </c>
      <c r="D10" s="40" t="s">
        <v>28</v>
      </c>
      <c r="E10" s="41">
        <v>330</v>
      </c>
      <c r="F10" s="39">
        <v>450</v>
      </c>
      <c r="G10" s="62" t="s">
        <v>28</v>
      </c>
      <c r="H10" s="41">
        <v>550</v>
      </c>
      <c r="I10" s="39">
        <v>450</v>
      </c>
      <c r="J10" s="62" t="s">
        <v>28</v>
      </c>
      <c r="K10" s="41">
        <v>550</v>
      </c>
      <c r="L10" s="39">
        <v>90</v>
      </c>
      <c r="M10" s="62" t="s">
        <v>28</v>
      </c>
      <c r="N10" s="41">
        <v>110</v>
      </c>
      <c r="O10" s="42">
        <f>SUM(C10,F10,I10,L10)</f>
        <v>1260</v>
      </c>
      <c r="P10" s="62" t="s">
        <v>28</v>
      </c>
      <c r="Q10" s="61">
        <f t="shared" ref="Q10:Q13" si="2">SUM(E10,H10,K10,N10)</f>
        <v>1540</v>
      </c>
    </row>
    <row r="11" spans="1:17" x14ac:dyDescent="0.25">
      <c r="A11" s="22" t="s">
        <v>20</v>
      </c>
      <c r="B11" s="21" t="s">
        <v>21</v>
      </c>
      <c r="C11" s="94">
        <v>0</v>
      </c>
      <c r="D11" s="95"/>
      <c r="E11" s="96"/>
      <c r="F11" s="94">
        <v>0</v>
      </c>
      <c r="G11" s="95"/>
      <c r="H11" s="96"/>
      <c r="I11" s="94">
        <v>0</v>
      </c>
      <c r="J11" s="95"/>
      <c r="K11" s="96"/>
      <c r="L11" s="94">
        <v>0</v>
      </c>
      <c r="M11" s="95"/>
      <c r="N11" s="96"/>
      <c r="O11" s="94">
        <v>0</v>
      </c>
      <c r="P11" s="95"/>
      <c r="Q11" s="96"/>
    </row>
    <row r="12" spans="1:17" x14ac:dyDescent="0.25">
      <c r="A12" s="22" t="s">
        <v>22</v>
      </c>
      <c r="B12" s="21" t="s">
        <v>23</v>
      </c>
      <c r="C12" s="11">
        <v>81</v>
      </c>
      <c r="D12" s="5" t="s">
        <v>28</v>
      </c>
      <c r="E12" s="18">
        <v>99</v>
      </c>
      <c r="F12" s="11">
        <v>198</v>
      </c>
      <c r="G12" s="14" t="s">
        <v>28</v>
      </c>
      <c r="H12" s="18">
        <v>242</v>
      </c>
      <c r="I12" s="11">
        <v>198</v>
      </c>
      <c r="J12" s="14" t="s">
        <v>28</v>
      </c>
      <c r="K12" s="18">
        <v>242</v>
      </c>
      <c r="L12" s="11">
        <v>63</v>
      </c>
      <c r="M12" s="14" t="s">
        <v>28</v>
      </c>
      <c r="N12" s="18">
        <v>77</v>
      </c>
      <c r="O12" s="8">
        <f t="shared" ref="O12:O15" si="3">SUM(C12,F12,I12,L12)</f>
        <v>540</v>
      </c>
      <c r="P12" s="14" t="s">
        <v>28</v>
      </c>
      <c r="Q12" s="56">
        <f t="shared" si="2"/>
        <v>660</v>
      </c>
    </row>
    <row r="13" spans="1:17" ht="15.75" thickBot="1" x14ac:dyDescent="0.3">
      <c r="A13" s="45" t="s">
        <v>24</v>
      </c>
      <c r="B13" s="46" t="s">
        <v>25</v>
      </c>
      <c r="C13" s="47">
        <v>9</v>
      </c>
      <c r="D13" s="48" t="s">
        <v>28</v>
      </c>
      <c r="E13" s="49">
        <v>11</v>
      </c>
      <c r="F13" s="47">
        <v>27</v>
      </c>
      <c r="G13" s="55" t="s">
        <v>28</v>
      </c>
      <c r="H13" s="49">
        <v>33</v>
      </c>
      <c r="I13" s="47">
        <v>27</v>
      </c>
      <c r="J13" s="55" t="s">
        <v>28</v>
      </c>
      <c r="K13" s="49">
        <v>33</v>
      </c>
      <c r="L13" s="47">
        <v>27</v>
      </c>
      <c r="M13" s="55" t="s">
        <v>28</v>
      </c>
      <c r="N13" s="49">
        <v>33</v>
      </c>
      <c r="O13" s="47">
        <f t="shared" si="3"/>
        <v>90</v>
      </c>
      <c r="P13" s="55" t="s">
        <v>28</v>
      </c>
      <c r="Q13" s="68">
        <f t="shared" si="2"/>
        <v>110</v>
      </c>
    </row>
    <row r="14" spans="1:17" ht="16.5" thickBot="1" x14ac:dyDescent="0.3">
      <c r="A14" s="23"/>
      <c r="B14" s="20"/>
      <c r="C14" s="15"/>
      <c r="D14" s="16"/>
      <c r="E14" s="19"/>
      <c r="F14" s="15"/>
      <c r="G14" s="16"/>
      <c r="H14" s="10"/>
      <c r="I14" s="12"/>
      <c r="J14" s="9"/>
      <c r="K14" s="10"/>
      <c r="L14" s="12"/>
      <c r="M14" s="9"/>
      <c r="N14" s="10"/>
      <c r="O14" s="42"/>
      <c r="P14" s="9"/>
      <c r="Q14" s="10"/>
    </row>
    <row r="15" spans="1:17" ht="16.5" thickBot="1" x14ac:dyDescent="0.3">
      <c r="A15" s="24" t="s">
        <v>26</v>
      </c>
      <c r="B15" s="25"/>
      <c r="C15" s="26">
        <f>SUM(C6:C13)</f>
        <v>666</v>
      </c>
      <c r="D15" s="27" t="s">
        <v>28</v>
      </c>
      <c r="E15" s="28">
        <f>SUM(E4:E14)</f>
        <v>814</v>
      </c>
      <c r="F15" s="26">
        <f>SUM(F4:F14)</f>
        <v>2160</v>
      </c>
      <c r="G15" s="27" t="s">
        <v>28</v>
      </c>
      <c r="H15" s="28">
        <f>SUM(H4:H14)</f>
        <v>2640</v>
      </c>
      <c r="I15" s="26">
        <f>SUM(I4:I14)</f>
        <v>2358</v>
      </c>
      <c r="J15" s="27" t="s">
        <v>28</v>
      </c>
      <c r="K15" s="28">
        <f t="shared" ref="K15:N15" si="4">SUM(K4:K14)</f>
        <v>2882</v>
      </c>
      <c r="L15" s="26">
        <f t="shared" si="4"/>
        <v>364.5</v>
      </c>
      <c r="M15" s="27" t="s">
        <v>28</v>
      </c>
      <c r="N15" s="28">
        <f t="shared" si="4"/>
        <v>445.5</v>
      </c>
      <c r="O15" s="26">
        <f t="shared" si="3"/>
        <v>5548.5</v>
      </c>
      <c r="P15" s="27" t="s">
        <v>28</v>
      </c>
      <c r="Q15" s="67">
        <f>SUM(Q5:Q14)</f>
        <v>6781.5</v>
      </c>
    </row>
    <row r="16" spans="1:17" x14ac:dyDescent="0.25">
      <c r="A16" s="3"/>
      <c r="B16" s="4"/>
      <c r="C16" s="4"/>
      <c r="D16" s="4"/>
      <c r="E16" s="4"/>
      <c r="F16" s="4"/>
      <c r="G16" s="4"/>
      <c r="O16" s="6"/>
      <c r="P16" s="6"/>
      <c r="Q16" s="6"/>
    </row>
    <row r="17" spans="1:17" x14ac:dyDescent="0.25">
      <c r="A17" s="75" t="s">
        <v>27</v>
      </c>
      <c r="B17" s="77" t="s">
        <v>33</v>
      </c>
      <c r="C17" s="77"/>
      <c r="D17" s="77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1:17" x14ac:dyDescent="0.25">
      <c r="A18" s="76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1:17" x14ac:dyDescent="0.25">
      <c r="A19" s="76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1:17" x14ac:dyDescent="0.25">
      <c r="A20" s="3"/>
      <c r="B20" s="4"/>
      <c r="C20" s="4"/>
      <c r="D20" s="4"/>
      <c r="E20" s="4"/>
      <c r="F20" s="4"/>
      <c r="G20" s="4"/>
    </row>
  </sheetData>
  <sheetProtection algorithmName="SHA-512" hashValue="sM/IqRUSRiuAkg86aWdZ7fq6PFR7kWDV5VUMwiw0oze591R0PqJgWpyLexjFFx+rpChiyZ/c/Nh+h4gAUaevLA==" saltValue="rPoxJQbOxQBZJeU1CdExBQ==" spinCount="100000" sheet="1" objects="1" scenarios="1"/>
  <mergeCells count="29">
    <mergeCell ref="C9:E9"/>
    <mergeCell ref="F9:H9"/>
    <mergeCell ref="I9:K9"/>
    <mergeCell ref="L9:N9"/>
    <mergeCell ref="O9:Q9"/>
    <mergeCell ref="A17:A19"/>
    <mergeCell ref="B17:Q19"/>
    <mergeCell ref="C11:E11"/>
    <mergeCell ref="F11:H11"/>
    <mergeCell ref="I11:K11"/>
    <mergeCell ref="L11:N11"/>
    <mergeCell ref="O11:Q11"/>
    <mergeCell ref="C4:E4"/>
    <mergeCell ref="F4:H4"/>
    <mergeCell ref="I4:K4"/>
    <mergeCell ref="L4:N4"/>
    <mergeCell ref="O4:Q4"/>
    <mergeCell ref="C5:E5"/>
    <mergeCell ref="F5:H5"/>
    <mergeCell ref="I5:K5"/>
    <mergeCell ref="L5:N5"/>
    <mergeCell ref="O5:Q5"/>
    <mergeCell ref="A1:Q1"/>
    <mergeCell ref="A2:Q2"/>
    <mergeCell ref="C3:E3"/>
    <mergeCell ref="F3:H3"/>
    <mergeCell ref="I3:K3"/>
    <mergeCell ref="L3:N3"/>
    <mergeCell ref="O3:Q3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DFAAF59C9EA54B8C2DF53BFF729BAF" ma:contentTypeVersion="0" ma:contentTypeDescription="Ein neues Dokument erstellen." ma:contentTypeScope="" ma:versionID="71c87afa46c0799f75826f58600516a1">
  <xsd:schema xmlns:xsd="http://www.w3.org/2001/XMLSchema" xmlns:xs="http://www.w3.org/2001/XMLSchema" xmlns:p="http://schemas.microsoft.com/office/2006/metadata/properties" xmlns:ns2="8b236f33-d9ba-456a-9ec8-43d8481200e5" targetNamespace="http://schemas.microsoft.com/office/2006/metadata/properties" ma:root="true" ma:fieldsID="ff37fdbd45869c97e6d1c1fc9136bca2" ns2:_="">
    <xsd:import namespace="8b236f33-d9ba-456a-9ec8-43d8481200e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f3edd16537704a6b9bc5c1334c0da962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36f33-d9ba-456a-9ec8-43d8481200e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3edd16537704a6b9bc5c1334c0da962" ma:index="11" nillable="true" ma:taxonomy="true" ma:internalName="f3edd16537704a6b9bc5c1334c0da962" ma:taxonomyFieldName="SiteCollectionTag" ma:displayName="SiteCollectionTag" ma:readOnly="false" ma:default="373;#Z|b34a0139-1762-4bc8-829d-8b0b3f1330bf" ma:fieldId="{f3edd165-3770-4a6b-9bc5-c1334c0da962}" ma:sspId="af39049a-0891-4d8d-aea0-3fa421e21a8d" ma:termSetId="8e54212d-1cb4-4e18-b982-f191ddbfb5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d63d0b91-e985-41c0-94ac-903281ac3a3d}" ma:internalName="TaxCatchAll" ma:showField="CatchAllData" ma:web="8b236f33-d9ba-456a-9ec8-43d848120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d63d0b91-e985-41c0-94ac-903281ac3a3d}" ma:internalName="TaxCatchAllLabel" ma:readOnly="true" ma:showField="CatchAllDataLabel" ma:web="8b236f33-d9ba-456a-9ec8-43d848120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edd16537704a6b9bc5c1334c0da962 xmlns="8b236f33-d9ba-456a-9ec8-43d8481200e5">
      <Terms xmlns="http://schemas.microsoft.com/office/infopath/2007/PartnerControls">
        <TermInfo xmlns="http://schemas.microsoft.com/office/infopath/2007/PartnerControls">
          <TermName xmlns="http://schemas.microsoft.com/office/infopath/2007/PartnerControls">Z</TermName>
          <TermId xmlns="http://schemas.microsoft.com/office/infopath/2007/PartnerControls">b34a0139-1762-4bc8-829d-8b0b3f1330bf</TermId>
        </TermInfo>
      </Terms>
    </f3edd16537704a6b9bc5c1334c0da962>
    <_dlc_DocId xmlns="8b236f33-d9ba-456a-9ec8-43d8481200e5">CANUNMKCR7Q5-997233014-49</_dlc_DocId>
    <TaxCatchAll xmlns="8b236f33-d9ba-456a-9ec8-43d8481200e5">
      <Value>373</Value>
    </TaxCatchAll>
    <_dlc_DocIdUrl xmlns="8b236f33-d9ba-456a-9ec8-43d8481200e5">
      <Url>https://projektraum.iuk.bund.de/sites/Abtl-Z/PR20-0105/_layouts/15/DocIdRedir.aspx?ID=CANUNMKCR7Q5-997233014-49</Url>
      <Description>CANUNMKCR7Q5-997233014-49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0D10A17F-EEEF-453F-9701-99067A159D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236f33-d9ba-456a-9ec8-43d8481200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5EE4B3-8F29-495D-B840-5D4BE583BF74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8b236f33-d9ba-456a-9ec8-43d8481200e5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77199B9-B025-4495-AD4D-37AFD08CB0C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5B031B3-DDF8-4C6D-B085-41F8FF7DE456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82432F16-3156-4F25-B02D-CC3EE9ADA215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Gesamt</vt:lpstr>
      <vt:lpstr>2026</vt:lpstr>
      <vt:lpstr>2027</vt:lpstr>
      <vt:lpstr>2028</vt:lpstr>
      <vt:lpstr>2029</vt:lpstr>
      <vt:lpstr>2030</vt:lpstr>
    </vt:vector>
  </TitlesOfParts>
  <Manager/>
  <Company>BMWK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Stiller, Karin, IVA6</dc:creator>
  <cp:keywords/>
  <dc:description/>
  <cp:lastModifiedBy>Spiesecke, Kristina, Z-FV</cp:lastModifiedBy>
  <cp:revision/>
  <cp:lastPrinted>2026-03-19T08:04:53Z</cp:lastPrinted>
  <dcterms:created xsi:type="dcterms:W3CDTF">2026-01-29T13:32:04Z</dcterms:created>
  <dcterms:modified xsi:type="dcterms:W3CDTF">2026-03-19T08:08:09Z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0x01010084DFAAF59C9EA54B8C2DF53BFF729BAF</vt:lpwstr>
  </property>
  <property fmtid="{D5CDD505-2E9C-101B-9397-08002B2CF9AE}" pid="3" name="_dlc_DocIdItemGuid">
    <vt:lpwstr>86d3920e-1984-4e36-bea2-0c274d7bd2c4</vt:lpwstr>
  </property>
  <property fmtid="{D5CDD505-2E9C-101B-9397-08002B2CF9AE}" pid="4" name="SiteCollectionTag">
    <vt:lpwstr>373;#Z|b34a0139-1762-4bc8-829d-8b0b3f1330bf</vt:lpwstr>
  </property>
</Properties>
</file>