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B:\VOEK\Abt2\01_FG21_lfd\MAVA-AG\C_Verfahren\1_Vorbereitung\VOEK 403-25\04_Vergabeunterlagen\Vergabeunterlagen\01_Version\Los 2\"/>
    </mc:Choice>
  </mc:AlternateContent>
  <xr:revisionPtr revIDLastSave="0" documentId="8_{8F235A6A-7ED7-44EB-9DC5-E2A38FC9F8B1}" xr6:coauthVersionLast="47" xr6:coauthVersionMax="47" xr10:uidLastSave="{00000000-0000-0000-0000-000000000000}"/>
  <bookViews>
    <workbookView xWindow="-120" yWindow="-120" windowWidth="29040" windowHeight="17280" tabRatio="656" xr2:uid="{00000000-000D-0000-FFFF-FFFF00000000}"/>
  </bookViews>
  <sheets>
    <sheet name="VOEK 403-25 Los 2" sheetId="10" r:id="rId1"/>
  </sheets>
  <definedNames>
    <definedName name="_xlnm.Print_Area" localSheetId="0">'VOEK 403-25 Los 2'!$A$1:$H$138</definedName>
    <definedName name="_xlnm.Print_Titles" localSheetId="0">'VOEK 403-25 Los 2'!$3:$8</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7" i="10" l="1"/>
  <c r="G36" i="10"/>
  <c r="G27" i="10"/>
  <c r="C136" i="10"/>
  <c r="B136" i="10"/>
  <c r="A131" i="10"/>
  <c r="A136" i="10" s="1"/>
  <c r="A127" i="10"/>
  <c r="A125" i="10"/>
  <c r="G124" i="10"/>
  <c r="G123" i="10"/>
  <c r="G122" i="10"/>
  <c r="G121" i="10"/>
  <c r="A116" i="10"/>
  <c r="G115" i="10"/>
  <c r="G114" i="10"/>
  <c r="C135" i="10"/>
  <c r="B135" i="10"/>
  <c r="A106" i="10"/>
  <c r="A135" i="10" s="1"/>
  <c r="A102" i="10"/>
  <c r="A100" i="10"/>
  <c r="G99" i="10"/>
  <c r="G98" i="10"/>
  <c r="G97" i="10"/>
  <c r="G96" i="10"/>
  <c r="A91" i="10"/>
  <c r="G90" i="10"/>
  <c r="G89" i="10"/>
  <c r="C134" i="10"/>
  <c r="B134" i="10"/>
  <c r="A81" i="10"/>
  <c r="A134" i="10" s="1"/>
  <c r="A77" i="10"/>
  <c r="A75" i="10"/>
  <c r="G74" i="10"/>
  <c r="G73" i="10"/>
  <c r="G72" i="10"/>
  <c r="G71" i="10"/>
  <c r="A66" i="10"/>
  <c r="G65" i="10"/>
  <c r="G64" i="10"/>
  <c r="G66" i="10" s="1"/>
  <c r="A58" i="10"/>
  <c r="B57" i="10"/>
  <c r="G56" i="10"/>
  <c r="G57" i="10" s="1"/>
  <c r="B54" i="10"/>
  <c r="G53" i="10"/>
  <c r="G54" i="10" s="1"/>
  <c r="C133" i="10"/>
  <c r="B133" i="10"/>
  <c r="G100" i="10" l="1"/>
  <c r="G91" i="10"/>
  <c r="G75" i="10"/>
  <c r="G77" i="10" s="1"/>
  <c r="G102" i="10"/>
  <c r="G58" i="10"/>
  <c r="G116" i="10"/>
  <c r="G125" i="10"/>
  <c r="G127" i="10" s="1"/>
  <c r="G131" i="10" s="1"/>
  <c r="B19" i="10"/>
  <c r="B15" i="10"/>
  <c r="G81" i="10" l="1"/>
  <c r="G106" i="10"/>
  <c r="G135" i="10" s="1"/>
  <c r="G136" i="10"/>
  <c r="G134" i="10"/>
  <c r="A20" i="10"/>
  <c r="A40" i="10"/>
  <c r="A29" i="10"/>
  <c r="A42" i="10" l="1"/>
  <c r="G18" i="10"/>
  <c r="G17" i="10"/>
  <c r="G14" i="10"/>
  <c r="G15" i="10" s="1"/>
  <c r="G19" i="10" l="1"/>
  <c r="G20" i="10" s="1"/>
  <c r="G28" i="10"/>
  <c r="G26" i="10"/>
  <c r="G29" i="10" l="1"/>
  <c r="A46" i="10"/>
  <c r="A133" i="10" s="1"/>
  <c r="G39" i="10"/>
  <c r="G38" i="10"/>
  <c r="G35" i="10"/>
  <c r="G34" i="10"/>
  <c r="G40" i="10" l="1"/>
  <c r="G42" i="10" s="1"/>
  <c r="G46" i="10" s="1"/>
  <c r="G133" i="10" s="1"/>
  <c r="F137" i="10" l="1"/>
</calcChain>
</file>

<file path=xl/sharedStrings.xml><?xml version="1.0" encoding="utf-8"?>
<sst xmlns="http://schemas.openxmlformats.org/spreadsheetml/2006/main" count="230" uniqueCount="85">
  <si>
    <t>Vom Bieter sind alle Felder dieser Farbe zwingend auszufüllen.</t>
  </si>
  <si>
    <t>Leistungstext (kurz)</t>
  </si>
  <si>
    <t>Menge</t>
  </si>
  <si>
    <t>Einheit</t>
  </si>
  <si>
    <t>m²</t>
  </si>
  <si>
    <t xml:space="preserve">Position/Titel
Leistungs-beschreib. </t>
  </si>
  <si>
    <t>Öffentliche Flächen_Räumen und Streuen</t>
  </si>
  <si>
    <t>Öffentliche Flächen_Nur Streuen</t>
  </si>
  <si>
    <t>Menge
(ca.)</t>
  </si>
  <si>
    <t>Zusammenfassung</t>
  </si>
  <si>
    <t>Pauschale
/ Monat
(€ netto)</t>
  </si>
  <si>
    <t>Monate
/ Saison</t>
  </si>
  <si>
    <t>Pauschale
/ Einsatz
(€ netto)</t>
  </si>
  <si>
    <t>Einsätze
/ Jahr</t>
  </si>
  <si>
    <t>kalk. Kosten
/ Jahr
(€ netto)</t>
  </si>
  <si>
    <t>Öffentliche Flächen_Winterdienst</t>
  </si>
  <si>
    <t>1.1.1.10'</t>
  </si>
  <si>
    <t>1.2 Winterdienst</t>
  </si>
  <si>
    <t>Nichtöffentliche Flächen_Räumen und Streuen</t>
  </si>
  <si>
    <t>Nichtöffentliche Flächen_Nur Streuen</t>
  </si>
  <si>
    <t>Nichtöffentliche Flächen_Winterdienst</t>
  </si>
  <si>
    <t>Summe 1.1, 1.2</t>
  </si>
  <si>
    <t>Gesamt / Jahr</t>
  </si>
  <si>
    <t>kalk. Anzahl Einsätze
/ Jahr</t>
  </si>
  <si>
    <t>Die Pauschale beinhaltet die Kosten für alle Winterdienstleistungen, die gemäß der Leistungsbeschreibung innerhalb der Saison zu erbringen sind. Eine zusätzliche Bezahlung nach Einsätzen erfolgt nicht.</t>
  </si>
  <si>
    <t>01.11. - 31.03.</t>
  </si>
  <si>
    <t>01.04. - 31.10.</t>
  </si>
  <si>
    <t>1.1.2.10</t>
  </si>
  <si>
    <t>1.1 Grauflächenreinigung (Einsatzpauschalen)</t>
  </si>
  <si>
    <t>1.2.1.10</t>
  </si>
  <si>
    <t>1.2.2.10</t>
  </si>
  <si>
    <t xml:space="preserve">1.2a Monatspauschale innerhalb der Winterdienstsaison </t>
  </si>
  <si>
    <t xml:space="preserve">1.2b Einsatzpauschale außerhalb der Winterdienstsaison </t>
  </si>
  <si>
    <t>Die Pauschale beinhaltet die Kosten für alle Winterdienstleistungen, die gemäß der Leistungsbeschreibung außerhalb der Saison zu erbringen sind. Muss an einem Tag aufgrund der Witterungsverhältnisse mehrfach gestreut und/oder geräumt werden, kann die Einsatz-pauschale mehrfach abgerechnet werden.</t>
  </si>
  <si>
    <t>Öffentliche Flächen</t>
  </si>
  <si>
    <t>1.1.1</t>
  </si>
  <si>
    <t>1.1.2</t>
  </si>
  <si>
    <t>Nichtöffentliche Flächen</t>
  </si>
  <si>
    <t>Kosten/ Saison
(€ netto)</t>
  </si>
  <si>
    <t>Preisblatt</t>
  </si>
  <si>
    <t>Teil B - Anlage B-02</t>
  </si>
  <si>
    <r>
      <rPr>
        <sz val="10"/>
        <color rgb="FF0070C0"/>
        <rFont val="BundesSans Regular"/>
        <family val="2"/>
      </rPr>
      <t xml:space="preserve">** </t>
    </r>
    <r>
      <rPr>
        <sz val="10"/>
        <rFont val="BundesSans Regular"/>
        <family val="2"/>
      </rPr>
      <t>Rein zu Wertungszwecken wird bei diesen Positionen von der oben genannten Anzahl Einsätze pro Jahr ausgegangen. Diese Angaben zur Häufigkeit der Ausführung beruhen auf Erfahrungswerten und dienen lediglich der Preiskalkulation der Auftragnehmerin. Diese Häufigkeiten können sowohl nach oben als auch nach unten variieren. Es besteht seitens der Auftraggeberin keine Abnahme-verpflichtung in Höhe der angegebenen Häufigkeiten. Die Einsätze werden nach der tatsächlich durchgeführten Anzahl vergütet.</t>
    </r>
  </si>
  <si>
    <t>Vergabenummer VOEK 403-25, Los 2</t>
  </si>
  <si>
    <t>Kosten/ Jahr
(€ netto)</t>
  </si>
  <si>
    <t>1.1.2.20</t>
  </si>
  <si>
    <t>WE 136045</t>
  </si>
  <si>
    <t>Wohnliegenschaft, Ulmenweg 51/53, 68167 Mannheim</t>
  </si>
  <si>
    <t>WE 138030</t>
  </si>
  <si>
    <t>WE 138034</t>
  </si>
  <si>
    <t>Hauptzollamt, C 7, 5, 68159 Mannheim</t>
  </si>
  <si>
    <t>WE 141680</t>
  </si>
  <si>
    <t>Reinigung öffentliche Flächen</t>
  </si>
  <si>
    <t>Reinigung nichtöffentliche Flächen</t>
  </si>
  <si>
    <t>Reinigung Rasengittersteine</t>
  </si>
  <si>
    <t>Nichtöffentliche Flächen_Winterdienst - Rasengittersteine</t>
  </si>
  <si>
    <t>Nichtöffentliche Flächen_Räumen und Streuen - Rasengittersteine</t>
  </si>
  <si>
    <t>Nichtöffentliche Flächen_Nur Streuen - Rasengittersteine</t>
  </si>
  <si>
    <t>2.2 Winterdienst</t>
  </si>
  <si>
    <t>lfm.</t>
  </si>
  <si>
    <t>3.1.2.10</t>
  </si>
  <si>
    <t>4.1.2.10</t>
  </si>
  <si>
    <t>2.1 Grauflächenreinigung (Einsatzpauschalen)</t>
  </si>
  <si>
    <t>2.1.1</t>
  </si>
  <si>
    <t>2.1.1.10'</t>
  </si>
  <si>
    <t>2.1.2</t>
  </si>
  <si>
    <t>2.1.2.10</t>
  </si>
  <si>
    <t xml:space="preserve">2.2a Monatspauschale innerhalb der Winterdienstsaison </t>
  </si>
  <si>
    <t>2.2.1.10</t>
  </si>
  <si>
    <t>2.2.2.10</t>
  </si>
  <si>
    <t xml:space="preserve">2.2b Einsatzpauschale außerhalb der Winterdienstsaison </t>
  </si>
  <si>
    <t>Summe 2.1, 2.2</t>
  </si>
  <si>
    <t>3.1 Winterdienst</t>
  </si>
  <si>
    <t xml:space="preserve">3.1a Monatspauschale innerhalb der Winterdienstsaison </t>
  </si>
  <si>
    <t>3.1.1.10</t>
  </si>
  <si>
    <t xml:space="preserve">3.1b Einsatzpauschale außerhalb der Winterdienstsaison </t>
  </si>
  <si>
    <t>Summe 3.1</t>
  </si>
  <si>
    <t>4.1 Winterdienst</t>
  </si>
  <si>
    <t xml:space="preserve">4.1a Monatspauschale innerhalb der Winterdienstsaison </t>
  </si>
  <si>
    <t>4.1.1.10</t>
  </si>
  <si>
    <t xml:space="preserve">4.1b Einsatzpauschale außerhalb der Winterdienstsaison </t>
  </si>
  <si>
    <t>Summe 4.1</t>
  </si>
  <si>
    <t>Wertungssumme: kalk. in € netto / Jahr</t>
  </si>
  <si>
    <r>
      <rPr>
        <sz val="10"/>
        <color rgb="FF0070C0"/>
        <rFont val="BundesSans Regular"/>
        <family val="2"/>
      </rPr>
      <t xml:space="preserve">** </t>
    </r>
    <r>
      <rPr>
        <sz val="10"/>
        <rFont val="BundesSans Regular"/>
        <family val="2"/>
      </rPr>
      <t>Rein zu Wertungszwecken wird bei diesen Positionen von der oben genannten Anzahl Einsätze pro Jahr ausgegangen. Diese Angaben zur Häufigkeit der Ausführung beruhen auf Erfahrungswerten und dienen lediglich der Preiskalkulation der Auftragnehmerin. Diese Häufigkeiten können sowohl nach oben als auch nach unten variieren. Es besteht seitens der Auftraggeberin keine Abnahmeverpflichtung in Höhe der angegebenen Häufigkeiten. Die Einsätze werden nach der tatsächlich durchgeführten Anzahl vergütet.</t>
    </r>
  </si>
  <si>
    <t>Zollamt, Fruchtbahnhofstr. 1, 68159 Mannheim</t>
  </si>
  <si>
    <t>Wasser- und Schifffahrtsverwaltung, C 8, 3, 68159 Mannheim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</si>
</sst>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m²&quot;"/>
    <numFmt numFmtId="165" formatCode="0\ &quot;**&quot;"/>
  </numFmts>
  <fonts count="12" x14ac:knownFonts="1">
    <font>
      <sz val="11"/>
      <color theme="1"/>
      <name val="Arial"/>
      <family val="2"/>
    </font>
    <font>
      <sz val="10"/>
      <name val="Arial"/>
      <family val="2"/>
    </font>
    <font>
      <sz val="11"/>
      <color theme="1"/>
      <name val="BundesSans Regular"/>
      <family val="2"/>
    </font>
    <font>
      <b/>
      <sz val="14"/>
      <name val="BundesSans Regular"/>
      <family val="2"/>
    </font>
    <font>
      <b/>
      <sz val="11"/>
      <name val="BundesSans Regular"/>
      <family val="2"/>
    </font>
    <font>
      <sz val="11"/>
      <name val="BundesSans Regular"/>
      <family val="2"/>
    </font>
    <font>
      <sz val="11"/>
      <color rgb="FF000000"/>
      <name val="BundesSans Regular"/>
      <family val="2"/>
    </font>
    <font>
      <sz val="11"/>
      <color rgb="FF0070C0"/>
      <name val="BundesSans Regular"/>
      <family val="2"/>
    </font>
    <font>
      <sz val="10"/>
      <name val="BundesSans Regular"/>
      <family val="2"/>
    </font>
    <font>
      <sz val="10"/>
      <color rgb="FF0070C0"/>
      <name val="BundesSans Regular"/>
      <family val="2"/>
    </font>
    <font>
      <b/>
      <sz val="11"/>
      <color rgb="FF000000"/>
      <name val="BundesSans Regular"/>
      <family val="2"/>
    </font>
    <font>
      <b/>
      <sz val="11"/>
      <color rgb="FF00B0F0"/>
      <name val="BundesSans Regular"/>
      <family val="2"/>
    </font>
  </fonts>
  <fills count="9">
    <fill>
      <patternFill patternType="none"/>
    </fill>
    <fill>
      <patternFill patternType="gray125"/>
    </fill>
    <fill>
      <patternFill patternType="solid">
        <fgColor theme="0" tint="-0.14999847407452621"/>
        <bgColor indexed="64"/>
      </patternFill>
    </fill>
    <fill>
      <patternFill patternType="solid">
        <fgColor rgb="FFC3C8C3"/>
        <bgColor indexed="64"/>
      </patternFill>
    </fill>
    <fill>
      <patternFill patternType="solid">
        <fgColor rgb="FFDCE1DC"/>
        <bgColor indexed="64"/>
      </patternFill>
    </fill>
    <fill>
      <patternFill patternType="solid">
        <fgColor rgb="FFC8E1A6"/>
        <bgColor auto="1"/>
      </patternFill>
    </fill>
    <fill>
      <patternFill patternType="solid">
        <fgColor rgb="FFC8E1A6"/>
        <bgColor indexed="64"/>
      </patternFill>
    </fill>
    <fill>
      <patternFill patternType="solid">
        <fgColor rgb="FFF2BB9E"/>
        <bgColor indexed="64"/>
      </patternFill>
    </fill>
    <fill>
      <patternFill patternType="lightUp"/>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99">
    <xf numFmtId="0" fontId="0" fillId="0" borderId="0" xfId="0"/>
    <xf numFmtId="0" fontId="2" fillId="0" borderId="0" xfId="0" applyFont="1" applyProtection="1"/>
    <xf numFmtId="0" fontId="2" fillId="0" borderId="0" xfId="0" applyFont="1" applyAlignment="1" applyProtection="1">
      <alignment vertical="center"/>
    </xf>
    <xf numFmtId="0" fontId="4" fillId="0" borderId="7"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2" fillId="0" borderId="0" xfId="0" applyFont="1" applyFill="1" applyProtection="1"/>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7" xfId="1"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4" fontId="4" fillId="4" borderId="1" xfId="0" applyNumberFormat="1" applyFont="1" applyFill="1" applyBorder="1" applyAlignment="1" applyProtection="1">
      <alignment horizontal="right" vertical="center"/>
    </xf>
    <xf numFmtId="4" fontId="4" fillId="3" borderId="1" xfId="0" applyNumberFormat="1" applyFont="1" applyFill="1" applyBorder="1" applyAlignment="1" applyProtection="1">
      <alignment horizontal="right" vertical="center"/>
    </xf>
    <xf numFmtId="49" fontId="4" fillId="0" borderId="7"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left" vertical="center" wrapText="1"/>
    </xf>
    <xf numFmtId="4" fontId="4" fillId="0" borderId="0" xfId="0" applyNumberFormat="1" applyFont="1" applyFill="1" applyBorder="1" applyAlignment="1" applyProtection="1">
      <alignment horizontal="right" vertical="center"/>
    </xf>
    <xf numFmtId="4" fontId="5" fillId="0" borderId="0"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center" vertical="center"/>
    </xf>
    <xf numFmtId="4" fontId="4" fillId="0" borderId="8" xfId="0" applyNumberFormat="1" applyFont="1" applyFill="1" applyBorder="1" applyAlignment="1" applyProtection="1">
      <alignment horizontal="right" vertical="center"/>
    </xf>
    <xf numFmtId="0" fontId="5" fillId="0" borderId="0" xfId="0" applyFont="1" applyBorder="1" applyAlignment="1" applyProtection="1">
      <alignment horizontal="left" vertical="center"/>
    </xf>
    <xf numFmtId="0" fontId="5" fillId="0" borderId="8" xfId="0" applyFont="1" applyBorder="1" applyAlignment="1" applyProtection="1">
      <alignment horizontal="left" vertical="center" wrapText="1"/>
    </xf>
    <xf numFmtId="1" fontId="4" fillId="4" borderId="1" xfId="0" applyNumberFormat="1" applyFont="1" applyFill="1" applyBorder="1" applyAlignment="1" applyProtection="1">
      <alignment vertical="center" wrapText="1"/>
    </xf>
    <xf numFmtId="4" fontId="4" fillId="3" borderId="1" xfId="0" applyNumberFormat="1" applyFont="1" applyFill="1" applyBorder="1" applyAlignment="1" applyProtection="1">
      <alignment vertical="center"/>
    </xf>
    <xf numFmtId="4" fontId="4" fillId="6" borderId="1" xfId="0" applyNumberFormat="1" applyFont="1" applyFill="1" applyBorder="1" applyAlignment="1" applyProtection="1">
      <alignment horizontal="right" vertical="center"/>
      <protection locked="0"/>
    </xf>
    <xf numFmtId="0" fontId="4" fillId="3" borderId="2" xfId="0" applyFont="1" applyFill="1" applyBorder="1" applyAlignment="1" applyProtection="1">
      <alignment horizontal="center" vertical="center"/>
    </xf>
    <xf numFmtId="49" fontId="10" fillId="4" borderId="1" xfId="0" applyNumberFormat="1" applyFont="1" applyFill="1" applyBorder="1" applyAlignment="1" applyProtection="1">
      <alignment horizontal="left" vertical="center"/>
    </xf>
    <xf numFmtId="0" fontId="4" fillId="4" borderId="1" xfId="0" applyFont="1" applyFill="1" applyBorder="1" applyAlignment="1" applyProtection="1">
      <alignment horizontal="left" vertical="center" wrapText="1"/>
    </xf>
    <xf numFmtId="0" fontId="5" fillId="4" borderId="2"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 xfId="0"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xf>
    <xf numFmtId="3" fontId="2" fillId="0" borderId="0" xfId="0" applyNumberFormat="1" applyFont="1" applyProtection="1"/>
    <xf numFmtId="4" fontId="4" fillId="2" borderId="1" xfId="0" applyNumberFormat="1" applyFont="1" applyFill="1" applyBorder="1" applyAlignment="1" applyProtection="1">
      <alignment horizontal="right" vertical="center"/>
    </xf>
    <xf numFmtId="1" fontId="11" fillId="0" borderId="7" xfId="0" applyNumberFormat="1" applyFont="1" applyFill="1" applyBorder="1" applyAlignment="1" applyProtection="1">
      <alignment horizontal="right" vertical="center"/>
    </xf>
    <xf numFmtId="1" fontId="11" fillId="0" borderId="0" xfId="0" applyNumberFormat="1" applyFont="1" applyFill="1" applyBorder="1" applyAlignment="1" applyProtection="1">
      <alignment horizontal="right" vertical="center"/>
    </xf>
    <xf numFmtId="4" fontId="4" fillId="0" borderId="1" xfId="0" applyNumberFormat="1" applyFont="1" applyFill="1" applyBorder="1" applyAlignment="1" applyProtection="1">
      <alignment horizontal="right" vertical="center"/>
    </xf>
    <xf numFmtId="0" fontId="4" fillId="0" borderId="0" xfId="0" applyFont="1" applyFill="1" applyBorder="1" applyAlignment="1" applyProtection="1">
      <alignment horizontal="left" vertical="center"/>
    </xf>
    <xf numFmtId="0" fontId="4" fillId="3" borderId="2" xfId="0" applyFont="1" applyFill="1" applyBorder="1" applyAlignment="1" applyProtection="1">
      <alignment horizontal="center" vertical="center" wrapText="1"/>
    </xf>
    <xf numFmtId="0" fontId="4" fillId="0" borderId="0" xfId="0" applyFont="1" applyBorder="1" applyAlignment="1" applyProtection="1">
      <alignment horizontal="center" vertical="center"/>
    </xf>
    <xf numFmtId="49" fontId="6" fillId="0" borderId="1" xfId="0" applyNumberFormat="1" applyFont="1" applyFill="1" applyBorder="1" applyAlignment="1" applyProtection="1">
      <alignment horizontal="left" vertical="center"/>
    </xf>
    <xf numFmtId="0" fontId="6" fillId="0" borderId="1" xfId="0" applyFont="1" applyFill="1" applyBorder="1" applyAlignment="1" applyProtection="1">
      <alignment horizontal="left" vertical="center"/>
    </xf>
    <xf numFmtId="3" fontId="6" fillId="0" borderId="2" xfId="0" applyNumberFormat="1" applyFont="1" applyFill="1" applyBorder="1" applyAlignment="1" applyProtection="1">
      <alignment horizontal="right" vertical="center"/>
    </xf>
    <xf numFmtId="164" fontId="6" fillId="0" borderId="1" xfId="0" applyNumberFormat="1" applyFont="1" applyFill="1" applyBorder="1" applyAlignment="1" applyProtection="1">
      <alignment horizontal="left" vertical="center"/>
    </xf>
    <xf numFmtId="1" fontId="5" fillId="0" borderId="1" xfId="0" applyNumberFormat="1" applyFont="1" applyFill="1" applyBorder="1" applyAlignment="1" applyProtection="1">
      <alignment horizontal="center" vertical="center"/>
    </xf>
    <xf numFmtId="49" fontId="6" fillId="0" borderId="1" xfId="0" quotePrefix="1" applyNumberFormat="1" applyFont="1" applyFill="1" applyBorder="1" applyAlignment="1" applyProtection="1">
      <alignment horizontal="left" vertical="center"/>
    </xf>
    <xf numFmtId="3" fontId="6" fillId="0" borderId="2" xfId="0" applyNumberFormat="1" applyFont="1" applyFill="1" applyBorder="1" applyAlignment="1" applyProtection="1">
      <alignment horizontal="center" vertical="center"/>
    </xf>
    <xf numFmtId="49" fontId="5" fillId="0" borderId="1" xfId="0" quotePrefix="1" applyNumberFormat="1" applyFont="1" applyFill="1" applyBorder="1" applyAlignment="1" applyProtection="1">
      <alignment horizontal="left" vertical="center" wrapText="1"/>
    </xf>
    <xf numFmtId="0" fontId="2" fillId="8" borderId="7" xfId="0" applyFont="1" applyFill="1" applyBorder="1" applyProtection="1"/>
    <xf numFmtId="0" fontId="2" fillId="8" borderId="0" xfId="0" applyFont="1" applyFill="1" applyBorder="1" applyProtection="1"/>
    <xf numFmtId="0" fontId="2" fillId="8" borderId="8" xfId="0" applyFont="1" applyFill="1" applyBorder="1" applyProtection="1"/>
    <xf numFmtId="0" fontId="4" fillId="7" borderId="1" xfId="0" applyFont="1" applyFill="1" applyBorder="1" applyAlignment="1" applyProtection="1">
      <alignment vertical="center"/>
    </xf>
    <xf numFmtId="165" fontId="7" fillId="0" borderId="1"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right" vertical="center"/>
    </xf>
    <xf numFmtId="1" fontId="4" fillId="0" borderId="3" xfId="0" applyNumberFormat="1" applyFont="1" applyFill="1" applyBorder="1" applyAlignment="1" applyProtection="1">
      <alignment horizontal="right" vertical="center"/>
    </xf>
    <xf numFmtId="1" fontId="4" fillId="0" borderId="4" xfId="0" applyNumberFormat="1" applyFont="1" applyFill="1" applyBorder="1" applyAlignment="1" applyProtection="1">
      <alignment horizontal="right" vertical="center"/>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1" fontId="4" fillId="4" borderId="2" xfId="0" applyNumberFormat="1" applyFont="1" applyFill="1" applyBorder="1" applyAlignment="1" applyProtection="1">
      <alignment horizontal="left" vertical="center" wrapText="1"/>
    </xf>
    <xf numFmtId="1" fontId="4" fillId="4" borderId="3" xfId="0" applyNumberFormat="1" applyFont="1" applyFill="1" applyBorder="1" applyAlignment="1" applyProtection="1">
      <alignment horizontal="left" vertical="center" wrapText="1"/>
    </xf>
    <xf numFmtId="1" fontId="4" fillId="4" borderId="4" xfId="0" applyNumberFormat="1" applyFont="1" applyFill="1" applyBorder="1" applyAlignment="1" applyProtection="1">
      <alignment horizontal="left" vertical="center" wrapText="1"/>
    </xf>
    <xf numFmtId="0" fontId="4" fillId="7" borderId="2" xfId="0" applyFont="1" applyFill="1" applyBorder="1" applyAlignment="1" applyProtection="1">
      <alignment horizontal="left" vertical="center"/>
    </xf>
    <xf numFmtId="0" fontId="4" fillId="7" borderId="3" xfId="0" applyFont="1" applyFill="1" applyBorder="1" applyAlignment="1" applyProtection="1">
      <alignment horizontal="left" vertical="center"/>
    </xf>
    <xf numFmtId="0" fontId="4" fillId="7" borderId="4" xfId="0" applyFont="1" applyFill="1" applyBorder="1" applyAlignment="1" applyProtection="1">
      <alignment horizontal="left" vertical="center"/>
    </xf>
    <xf numFmtId="1" fontId="3" fillId="3" borderId="1" xfId="0" applyNumberFormat="1" applyFont="1" applyFill="1" applyBorder="1" applyAlignment="1" applyProtection="1">
      <alignment horizontal="left" vertical="center" wrapText="1"/>
    </xf>
    <xf numFmtId="4" fontId="3" fillId="3" borderId="1" xfId="0" applyNumberFormat="1" applyFont="1" applyFill="1" applyBorder="1" applyAlignment="1" applyProtection="1">
      <alignment horizontal="center" vertical="center"/>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2" fillId="0" borderId="0" xfId="0" applyFont="1" applyBorder="1" applyAlignment="1" applyProtection="1">
      <alignment horizontal="left"/>
    </xf>
    <xf numFmtId="0" fontId="2" fillId="0" borderId="8" xfId="0" applyFont="1" applyBorder="1" applyAlignment="1" applyProtection="1">
      <alignment horizontal="left"/>
    </xf>
    <xf numFmtId="0" fontId="4" fillId="0" borderId="0"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2" fillId="0" borderId="5" xfId="0" applyFont="1" applyBorder="1" applyAlignment="1" applyProtection="1">
      <alignment horizontal="center"/>
    </xf>
    <xf numFmtId="0" fontId="2" fillId="0" borderId="6" xfId="0" applyFont="1" applyBorder="1" applyAlignment="1" applyProtection="1">
      <alignment horizontal="center"/>
    </xf>
    <xf numFmtId="0" fontId="3" fillId="0" borderId="0"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1" fontId="4" fillId="0" borderId="7" xfId="0" applyNumberFormat="1" applyFont="1" applyFill="1" applyBorder="1" applyAlignment="1" applyProtection="1">
      <alignment horizontal="right" vertical="center"/>
    </xf>
    <xf numFmtId="1" fontId="4" fillId="0" borderId="0" xfId="0" applyNumberFormat="1" applyFont="1" applyFill="1" applyBorder="1" applyAlignment="1" applyProtection="1">
      <alignment horizontal="right" vertical="center"/>
    </xf>
    <xf numFmtId="4" fontId="4" fillId="5" borderId="1" xfId="0" applyNumberFormat="1" applyFont="1" applyFill="1" applyBorder="1" applyAlignment="1" applyProtection="1">
      <alignment horizontal="center" vertical="center"/>
    </xf>
    <xf numFmtId="0" fontId="5" fillId="0" borderId="2"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4" xfId="1" applyFont="1" applyFill="1" applyBorder="1" applyAlignment="1" applyProtection="1">
      <alignment horizontal="left" vertical="center" wrapText="1"/>
    </xf>
    <xf numFmtId="0" fontId="4" fillId="0" borderId="2" xfId="0" applyFont="1" applyBorder="1" applyAlignment="1" applyProtection="1">
      <alignment horizontal="center" vertical="center"/>
    </xf>
    <xf numFmtId="0" fontId="4" fillId="0" borderId="4" xfId="0" applyFont="1" applyBorder="1" applyAlignment="1" applyProtection="1">
      <alignment horizontal="center" vertical="center"/>
    </xf>
    <xf numFmtId="0" fontId="10" fillId="0" borderId="1" xfId="0" applyFont="1" applyBorder="1" applyAlignment="1" applyProtection="1">
      <alignment horizontal="right" vertical="center"/>
    </xf>
    <xf numFmtId="0" fontId="4" fillId="0" borderId="2" xfId="0" applyFont="1" applyFill="1" applyBorder="1" applyAlignment="1" applyProtection="1">
      <alignment horizontal="center" vertical="center"/>
    </xf>
    <xf numFmtId="0" fontId="4" fillId="0" borderId="4" xfId="0" applyFont="1" applyFill="1" applyBorder="1" applyAlignment="1" applyProtection="1">
      <alignment horizontal="center" vertical="center"/>
    </xf>
  </cellXfs>
  <cellStyles count="2">
    <cellStyle name="Standard" xfId="0" builtinId="0"/>
    <cellStyle name="Standard 2" xfId="1" xr:uid="{00000000-0005-0000-0000-000001000000}"/>
  </cellStyles>
  <dxfs count="0"/>
  <tableStyles count="0" defaultTableStyle="TableStyleMedium2" defaultPivotStyle="PivotStyleLight16"/>
  <colors>
    <mruColors>
      <color rgb="FF66FFFF"/>
      <color rgb="FFDCE1DC"/>
      <color rgb="FFF2BB9E"/>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108857</xdr:rowOff>
    </xdr:from>
    <xdr:to>
      <xdr:col>1</xdr:col>
      <xdr:colOff>971394</xdr:colOff>
      <xdr:row>0</xdr:row>
      <xdr:rowOff>435905</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47625" y="108857"/>
          <a:ext cx="1883073" cy="32704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tabSelected="1" view="pageBreakPreview" topLeftCell="A119" zoomScale="140" zoomScaleNormal="115" zoomScaleSheetLayoutView="140" workbookViewId="0">
      <selection activeCell="E18" sqref="E18"/>
    </sheetView>
  </sheetViews>
  <sheetFormatPr baseColWidth="10" defaultColWidth="11" defaultRowHeight="15" x14ac:dyDescent="0.25"/>
  <cols>
    <col min="1" max="1" width="12.625" style="1" customWidth="1"/>
    <col min="2" max="2" width="52.125" style="1" customWidth="1"/>
    <col min="3" max="3" width="7.875" style="1" customWidth="1"/>
    <col min="4" max="4" width="7.25" style="1" customWidth="1"/>
    <col min="5" max="5" width="10.125" style="1" customWidth="1"/>
    <col min="6" max="6" width="11.25" style="1" customWidth="1"/>
    <col min="7" max="7" width="14.125" style="1" customWidth="1"/>
    <col min="8" max="8" width="3.5" style="1" customWidth="1"/>
    <col min="9" max="16384" width="11" style="1"/>
  </cols>
  <sheetData>
    <row r="1" spans="1:7" ht="39.75" customHeight="1" x14ac:dyDescent="0.25">
      <c r="A1" s="80"/>
      <c r="B1" s="80"/>
      <c r="C1" s="80"/>
      <c r="D1" s="80"/>
      <c r="E1" s="80"/>
      <c r="F1" s="80"/>
      <c r="G1" s="81"/>
    </row>
    <row r="2" spans="1:7" ht="20.25" customHeight="1" x14ac:dyDescent="0.25">
      <c r="A2" s="86" t="s">
        <v>40</v>
      </c>
      <c r="B2" s="86"/>
      <c r="C2" s="86"/>
      <c r="D2" s="86"/>
      <c r="E2" s="86"/>
      <c r="F2" s="86"/>
      <c r="G2" s="87"/>
    </row>
    <row r="3" spans="1:7" s="2" customFormat="1" ht="23.25" customHeight="1" x14ac:dyDescent="0.2">
      <c r="A3" s="82" t="s">
        <v>42</v>
      </c>
      <c r="B3" s="82"/>
      <c r="C3" s="82"/>
      <c r="D3" s="82"/>
      <c r="E3" s="82"/>
      <c r="F3" s="82"/>
      <c r="G3" s="83"/>
    </row>
    <row r="4" spans="1:7" ht="20.25" customHeight="1" x14ac:dyDescent="0.25">
      <c r="A4" s="82"/>
      <c r="B4" s="82"/>
      <c r="C4" s="82"/>
      <c r="D4" s="82"/>
      <c r="E4" s="82"/>
      <c r="F4" s="82"/>
      <c r="G4" s="83"/>
    </row>
    <row r="5" spans="1:7" ht="20.25" customHeight="1" x14ac:dyDescent="0.25">
      <c r="A5" s="86" t="s">
        <v>39</v>
      </c>
      <c r="B5" s="86"/>
      <c r="C5" s="86"/>
      <c r="D5" s="86"/>
      <c r="E5" s="86"/>
      <c r="F5" s="86"/>
      <c r="G5" s="87"/>
    </row>
    <row r="6" spans="1:7" x14ac:dyDescent="0.25">
      <c r="A6" s="84"/>
      <c r="B6" s="84"/>
      <c r="C6" s="84"/>
      <c r="D6" s="84"/>
      <c r="E6" s="84"/>
      <c r="F6" s="84"/>
      <c r="G6" s="85"/>
    </row>
    <row r="7" spans="1:7" ht="19.5" customHeight="1" x14ac:dyDescent="0.25">
      <c r="A7" s="90" t="s">
        <v>0</v>
      </c>
      <c r="B7" s="90"/>
      <c r="C7" s="90"/>
      <c r="D7" s="90"/>
      <c r="E7" s="90"/>
      <c r="F7" s="90"/>
      <c r="G7" s="90"/>
    </row>
    <row r="8" spans="1:7" ht="15" customHeight="1" x14ac:dyDescent="0.25">
      <c r="A8" s="3"/>
      <c r="B8" s="4"/>
      <c r="C8" s="5"/>
      <c r="D8" s="5"/>
      <c r="E8" s="6"/>
      <c r="F8" s="4"/>
      <c r="G8" s="7"/>
    </row>
    <row r="9" spans="1:7" s="8" customFormat="1" ht="30" customHeight="1" x14ac:dyDescent="0.25">
      <c r="A9" s="58" t="s">
        <v>45</v>
      </c>
      <c r="B9" s="72" t="s">
        <v>46</v>
      </c>
      <c r="C9" s="73"/>
      <c r="D9" s="73"/>
      <c r="E9" s="73"/>
      <c r="F9" s="73"/>
      <c r="G9" s="74"/>
    </row>
    <row r="10" spans="1:7" ht="7.5" customHeight="1" x14ac:dyDescent="0.25">
      <c r="A10" s="9"/>
      <c r="B10" s="5"/>
      <c r="C10" s="5"/>
      <c r="D10" s="5"/>
      <c r="E10" s="5"/>
      <c r="F10" s="5"/>
      <c r="G10" s="10"/>
    </row>
    <row r="11" spans="1:7" ht="23.25" customHeight="1" x14ac:dyDescent="0.25">
      <c r="A11" s="11" t="s">
        <v>28</v>
      </c>
      <c r="B11" s="12"/>
      <c r="C11" s="13"/>
      <c r="D11" s="13"/>
      <c r="E11" s="14"/>
      <c r="F11" s="13"/>
      <c r="G11" s="15"/>
    </row>
    <row r="12" spans="1:7" ht="49.5" customHeight="1" x14ac:dyDescent="0.25">
      <c r="A12" s="16" t="s">
        <v>5</v>
      </c>
      <c r="B12" s="16" t="s">
        <v>1</v>
      </c>
      <c r="C12" s="32" t="s">
        <v>2</v>
      </c>
      <c r="D12" s="18" t="s">
        <v>3</v>
      </c>
      <c r="E12" s="16" t="s">
        <v>12</v>
      </c>
      <c r="F12" s="16" t="s">
        <v>13</v>
      </c>
      <c r="G12" s="16" t="s">
        <v>43</v>
      </c>
    </row>
    <row r="13" spans="1:7" x14ac:dyDescent="0.25">
      <c r="A13" s="33" t="s">
        <v>35</v>
      </c>
      <c r="B13" s="34" t="s">
        <v>34</v>
      </c>
      <c r="C13" s="35"/>
      <c r="D13" s="36"/>
      <c r="E13" s="37"/>
      <c r="F13" s="37"/>
      <c r="G13" s="37"/>
    </row>
    <row r="14" spans="1:7" x14ac:dyDescent="0.25">
      <c r="A14" s="47" t="s">
        <v>16</v>
      </c>
      <c r="B14" s="48" t="s">
        <v>51</v>
      </c>
      <c r="C14" s="49">
        <v>25</v>
      </c>
      <c r="D14" s="50" t="s">
        <v>4</v>
      </c>
      <c r="E14" s="31"/>
      <c r="F14" s="51">
        <v>6</v>
      </c>
      <c r="G14" s="19" t="str">
        <f>IF(E14="","",E14*F14)</f>
        <v/>
      </c>
    </row>
    <row r="15" spans="1:7" ht="16.5" customHeight="1" x14ac:dyDescent="0.25">
      <c r="A15" s="38"/>
      <c r="B15" s="96" t="str">
        <f>A13&amp;" - Zwischensumme "</f>
        <v xml:space="preserve">1.1.1 - Zwischensumme </v>
      </c>
      <c r="C15" s="96"/>
      <c r="D15" s="96"/>
      <c r="E15" s="96"/>
      <c r="F15" s="96"/>
      <c r="G15" s="19">
        <f>SUM(G14)</f>
        <v>0</v>
      </c>
    </row>
    <row r="16" spans="1:7" x14ac:dyDescent="0.25">
      <c r="A16" s="33" t="s">
        <v>36</v>
      </c>
      <c r="B16" s="34" t="s">
        <v>37</v>
      </c>
      <c r="C16" s="35"/>
      <c r="D16" s="36"/>
      <c r="E16" s="37"/>
      <c r="F16" s="37"/>
      <c r="G16" s="37"/>
    </row>
    <row r="17" spans="1:9" x14ac:dyDescent="0.25">
      <c r="A17" s="52" t="s">
        <v>27</v>
      </c>
      <c r="B17" s="48" t="s">
        <v>52</v>
      </c>
      <c r="C17" s="49">
        <v>628</v>
      </c>
      <c r="D17" s="50" t="s">
        <v>4</v>
      </c>
      <c r="E17" s="31"/>
      <c r="F17" s="51">
        <v>6</v>
      </c>
      <c r="G17" s="19" t="str">
        <f>IF(E17="","",E17*F17)</f>
        <v/>
      </c>
      <c r="I17" s="39"/>
    </row>
    <row r="18" spans="1:9" x14ac:dyDescent="0.25">
      <c r="A18" s="52" t="s">
        <v>44</v>
      </c>
      <c r="B18" s="48" t="s">
        <v>53</v>
      </c>
      <c r="C18" s="49">
        <v>129</v>
      </c>
      <c r="D18" s="50" t="s">
        <v>4</v>
      </c>
      <c r="E18" s="31"/>
      <c r="F18" s="51">
        <v>6</v>
      </c>
      <c r="G18" s="19" t="str">
        <f>IF(E18="","",E18*F18)</f>
        <v/>
      </c>
    </row>
    <row r="19" spans="1:9" ht="18" customHeight="1" x14ac:dyDescent="0.25">
      <c r="A19" s="38"/>
      <c r="B19" s="96" t="str">
        <f>A16&amp;" - Zwischensumme "</f>
        <v xml:space="preserve">1.1.2 - Zwischensumme </v>
      </c>
      <c r="C19" s="96"/>
      <c r="D19" s="96"/>
      <c r="E19" s="96"/>
      <c r="F19" s="96"/>
      <c r="G19" s="19">
        <f>SUM(G17:G18)</f>
        <v>0</v>
      </c>
    </row>
    <row r="20" spans="1:9" ht="23.25" customHeight="1" x14ac:dyDescent="0.25">
      <c r="A20" s="60" t="str">
        <f>LEFT(A11,FIND("(",A11)-2)&amp;" - Summe "</f>
        <v xml:space="preserve">1.1 Grauflächenreinigung - Summe </v>
      </c>
      <c r="B20" s="61"/>
      <c r="C20" s="61"/>
      <c r="D20" s="61"/>
      <c r="E20" s="61"/>
      <c r="F20" s="62"/>
      <c r="G20" s="20">
        <f>G15+G19</f>
        <v>0</v>
      </c>
    </row>
    <row r="21" spans="1:9" ht="7.5" customHeight="1" x14ac:dyDescent="0.25">
      <c r="A21" s="21"/>
      <c r="B21" s="22"/>
      <c r="C21" s="23"/>
      <c r="D21" s="23"/>
      <c r="E21" s="24"/>
      <c r="F21" s="25"/>
      <c r="G21" s="26"/>
    </row>
    <row r="22" spans="1:9" ht="23.25" customHeight="1" x14ac:dyDescent="0.25">
      <c r="A22" s="11" t="s">
        <v>17</v>
      </c>
      <c r="B22" s="12"/>
      <c r="C22" s="13"/>
      <c r="D22" s="13"/>
      <c r="E22" s="14"/>
      <c r="F22" s="13"/>
      <c r="G22" s="15"/>
    </row>
    <row r="23" spans="1:9" ht="23.25" customHeight="1" x14ac:dyDescent="0.25">
      <c r="A23" s="11" t="s">
        <v>31</v>
      </c>
      <c r="B23" s="12"/>
      <c r="C23" s="13"/>
      <c r="D23" s="13"/>
      <c r="E23" s="94" t="s">
        <v>25</v>
      </c>
      <c r="F23" s="95"/>
      <c r="G23" s="15"/>
    </row>
    <row r="24" spans="1:9" ht="28.5" customHeight="1" x14ac:dyDescent="0.25">
      <c r="A24" s="91" t="s">
        <v>24</v>
      </c>
      <c r="B24" s="92"/>
      <c r="C24" s="92"/>
      <c r="D24" s="92"/>
      <c r="E24" s="92"/>
      <c r="F24" s="92"/>
      <c r="G24" s="93"/>
    </row>
    <row r="25" spans="1:9" ht="45" x14ac:dyDescent="0.25">
      <c r="A25" s="16" t="s">
        <v>5</v>
      </c>
      <c r="B25" s="17" t="s">
        <v>1</v>
      </c>
      <c r="C25" s="17" t="s">
        <v>8</v>
      </c>
      <c r="D25" s="18" t="s">
        <v>3</v>
      </c>
      <c r="E25" s="16" t="s">
        <v>10</v>
      </c>
      <c r="F25" s="16" t="s">
        <v>11</v>
      </c>
      <c r="G25" s="16" t="s">
        <v>38</v>
      </c>
    </row>
    <row r="26" spans="1:9" x14ac:dyDescent="0.25">
      <c r="A26" s="52" t="s">
        <v>29</v>
      </c>
      <c r="B26" s="48" t="s">
        <v>15</v>
      </c>
      <c r="C26" s="49">
        <v>25</v>
      </c>
      <c r="D26" s="50" t="s">
        <v>4</v>
      </c>
      <c r="E26" s="31"/>
      <c r="F26" s="53">
        <v>5</v>
      </c>
      <c r="G26" s="19" t="str">
        <f t="shared" ref="G26:G28" si="0">IF(E26="","",E26*F26)</f>
        <v/>
      </c>
    </row>
    <row r="27" spans="1:9" x14ac:dyDescent="0.25">
      <c r="A27" s="52" t="s">
        <v>30</v>
      </c>
      <c r="B27" s="48" t="s">
        <v>20</v>
      </c>
      <c r="C27" s="49">
        <v>628</v>
      </c>
      <c r="D27" s="50" t="s">
        <v>4</v>
      </c>
      <c r="E27" s="31"/>
      <c r="F27" s="53">
        <v>5</v>
      </c>
      <c r="G27" s="19" t="str">
        <f t="shared" ref="G27" si="1">IF(E27="","",E27*F27)</f>
        <v/>
      </c>
    </row>
    <row r="28" spans="1:9" x14ac:dyDescent="0.25">
      <c r="A28" s="52" t="s">
        <v>30</v>
      </c>
      <c r="B28" s="48" t="s">
        <v>54</v>
      </c>
      <c r="C28" s="49">
        <v>129</v>
      </c>
      <c r="D28" s="50" t="s">
        <v>4</v>
      </c>
      <c r="E28" s="31"/>
      <c r="F28" s="53">
        <v>5</v>
      </c>
      <c r="G28" s="19" t="str">
        <f t="shared" si="0"/>
        <v/>
      </c>
    </row>
    <row r="29" spans="1:9" ht="23.25" customHeight="1" x14ac:dyDescent="0.25">
      <c r="A29" s="60" t="str">
        <f>A23&amp;" - Zwischensumme "</f>
        <v xml:space="preserve">1.2a Monatspauschale innerhalb der Winterdienstsaison  - Zwischensumme </v>
      </c>
      <c r="B29" s="61"/>
      <c r="C29" s="61"/>
      <c r="D29" s="61"/>
      <c r="E29" s="61"/>
      <c r="F29" s="62"/>
      <c r="G29" s="20">
        <f>SUM(G26:G28)</f>
        <v>0</v>
      </c>
    </row>
    <row r="30" spans="1:9" ht="7.5" customHeight="1" x14ac:dyDescent="0.25">
      <c r="A30" s="21"/>
      <c r="B30" s="22"/>
      <c r="C30" s="23"/>
      <c r="D30" s="23"/>
      <c r="E30" s="24"/>
      <c r="F30" s="25"/>
      <c r="G30" s="26"/>
    </row>
    <row r="31" spans="1:9" ht="23.25" customHeight="1" x14ac:dyDescent="0.25">
      <c r="A31" s="11" t="s">
        <v>32</v>
      </c>
      <c r="B31" s="12"/>
      <c r="C31" s="27"/>
      <c r="D31" s="27"/>
      <c r="E31" s="97" t="s">
        <v>26</v>
      </c>
      <c r="F31" s="98"/>
      <c r="G31" s="28"/>
    </row>
    <row r="32" spans="1:9" ht="51" customHeight="1" x14ac:dyDescent="0.25">
      <c r="A32" s="63" t="s">
        <v>33</v>
      </c>
      <c r="B32" s="64"/>
      <c r="C32" s="64"/>
      <c r="D32" s="64"/>
      <c r="E32" s="64"/>
      <c r="F32" s="64"/>
      <c r="G32" s="65"/>
    </row>
    <row r="33" spans="1:7" ht="45" x14ac:dyDescent="0.25">
      <c r="A33" s="16" t="s">
        <v>5</v>
      </c>
      <c r="B33" s="16" t="s">
        <v>1</v>
      </c>
      <c r="C33" s="17" t="s">
        <v>8</v>
      </c>
      <c r="D33" s="18" t="s">
        <v>3</v>
      </c>
      <c r="E33" s="16" t="s">
        <v>12</v>
      </c>
      <c r="F33" s="16" t="s">
        <v>23</v>
      </c>
      <c r="G33" s="16" t="s">
        <v>14</v>
      </c>
    </row>
    <row r="34" spans="1:7" x14ac:dyDescent="0.25">
      <c r="A34" s="54" t="s">
        <v>29</v>
      </c>
      <c r="B34" s="48" t="s">
        <v>6</v>
      </c>
      <c r="C34" s="49">
        <v>25</v>
      </c>
      <c r="D34" s="50" t="s">
        <v>4</v>
      </c>
      <c r="E34" s="31"/>
      <c r="F34" s="59">
        <v>2</v>
      </c>
      <c r="G34" s="40" t="str">
        <f t="shared" ref="G34:G39" si="2">IF(E34="","",E34*F34)</f>
        <v/>
      </c>
    </row>
    <row r="35" spans="1:7" x14ac:dyDescent="0.25">
      <c r="A35" s="54" t="s">
        <v>29</v>
      </c>
      <c r="B35" s="48" t="s">
        <v>7</v>
      </c>
      <c r="C35" s="49">
        <v>25</v>
      </c>
      <c r="D35" s="50" t="s">
        <v>4</v>
      </c>
      <c r="E35" s="31"/>
      <c r="F35" s="59">
        <v>3</v>
      </c>
      <c r="G35" s="40" t="str">
        <f t="shared" si="2"/>
        <v/>
      </c>
    </row>
    <row r="36" spans="1:7" x14ac:dyDescent="0.25">
      <c r="A36" s="54" t="s">
        <v>30</v>
      </c>
      <c r="B36" s="48" t="s">
        <v>18</v>
      </c>
      <c r="C36" s="49">
        <v>628</v>
      </c>
      <c r="D36" s="50" t="s">
        <v>4</v>
      </c>
      <c r="E36" s="31"/>
      <c r="F36" s="59">
        <v>2</v>
      </c>
      <c r="G36" s="40" t="str">
        <f t="shared" ref="G36:G37" si="3">IF(E36="","",E36*F36)</f>
        <v/>
      </c>
    </row>
    <row r="37" spans="1:7" x14ac:dyDescent="0.25">
      <c r="A37" s="54" t="s">
        <v>30</v>
      </c>
      <c r="B37" s="48" t="s">
        <v>19</v>
      </c>
      <c r="C37" s="49">
        <v>628</v>
      </c>
      <c r="D37" s="50" t="s">
        <v>4</v>
      </c>
      <c r="E37" s="31"/>
      <c r="F37" s="59">
        <v>3</v>
      </c>
      <c r="G37" s="40" t="str">
        <f t="shared" si="3"/>
        <v/>
      </c>
    </row>
    <row r="38" spans="1:7" x14ac:dyDescent="0.25">
      <c r="A38" s="54" t="s">
        <v>30</v>
      </c>
      <c r="B38" s="48" t="s">
        <v>55</v>
      </c>
      <c r="C38" s="49">
        <v>129</v>
      </c>
      <c r="D38" s="50" t="s">
        <v>4</v>
      </c>
      <c r="E38" s="31"/>
      <c r="F38" s="59">
        <v>1</v>
      </c>
      <c r="G38" s="40" t="str">
        <f t="shared" si="2"/>
        <v/>
      </c>
    </row>
    <row r="39" spans="1:7" x14ac:dyDescent="0.25">
      <c r="A39" s="54" t="s">
        <v>30</v>
      </c>
      <c r="B39" s="48" t="s">
        <v>56</v>
      </c>
      <c r="C39" s="49">
        <v>129</v>
      </c>
      <c r="D39" s="50" t="s">
        <v>4</v>
      </c>
      <c r="E39" s="31"/>
      <c r="F39" s="59">
        <v>2</v>
      </c>
      <c r="G39" s="40" t="str">
        <f t="shared" si="2"/>
        <v/>
      </c>
    </row>
    <row r="40" spans="1:7" ht="26.25" customHeight="1" x14ac:dyDescent="0.25">
      <c r="A40" s="88" t="str">
        <f>A31&amp;" - Zwischensumme "</f>
        <v xml:space="preserve">1.2b Einsatzpauschale außerhalb der Winterdienstsaison  - Zwischensumme </v>
      </c>
      <c r="B40" s="89"/>
      <c r="C40" s="89"/>
      <c r="D40" s="89"/>
      <c r="E40" s="89"/>
      <c r="F40" s="89"/>
      <c r="G40" s="20">
        <f>SUM(G34:G39)</f>
        <v>0</v>
      </c>
    </row>
    <row r="41" spans="1:7" ht="11.25" customHeight="1" x14ac:dyDescent="0.25">
      <c r="A41" s="41"/>
      <c r="B41" s="42"/>
      <c r="C41" s="42"/>
      <c r="D41" s="42"/>
      <c r="E41" s="42"/>
      <c r="F41" s="42"/>
      <c r="G41" s="43"/>
    </row>
    <row r="42" spans="1:7" ht="23.25" customHeight="1" x14ac:dyDescent="0.25">
      <c r="A42" s="60" t="str">
        <f>A22&amp;" - Summe "</f>
        <v xml:space="preserve">1.2 Winterdienst - Summe </v>
      </c>
      <c r="B42" s="61"/>
      <c r="C42" s="61"/>
      <c r="D42" s="61"/>
      <c r="E42" s="61"/>
      <c r="F42" s="62"/>
      <c r="G42" s="20">
        <f>SUM(G29,G40)</f>
        <v>0</v>
      </c>
    </row>
    <row r="43" spans="1:7" ht="7.5" customHeight="1" x14ac:dyDescent="0.25">
      <c r="A43" s="21"/>
      <c r="B43" s="22"/>
      <c r="C43" s="23"/>
      <c r="D43" s="23"/>
      <c r="E43" s="24"/>
      <c r="F43" s="25"/>
      <c r="G43" s="26"/>
    </row>
    <row r="44" spans="1:7" ht="56.25" customHeight="1" x14ac:dyDescent="0.25">
      <c r="A44" s="66" t="s">
        <v>41</v>
      </c>
      <c r="B44" s="67"/>
      <c r="C44" s="67"/>
      <c r="D44" s="67"/>
      <c r="E44" s="67"/>
      <c r="F44" s="67"/>
      <c r="G44" s="68"/>
    </row>
    <row r="45" spans="1:7" ht="7.5" customHeight="1" x14ac:dyDescent="0.25">
      <c r="A45" s="21"/>
      <c r="B45" s="22"/>
      <c r="C45" s="23"/>
      <c r="D45" s="23"/>
      <c r="E45" s="24"/>
      <c r="F45" s="25"/>
      <c r="G45" s="26"/>
    </row>
    <row r="46" spans="1:7" ht="23.25" customHeight="1" x14ac:dyDescent="0.25">
      <c r="A46" s="29" t="str">
        <f>A9</f>
        <v>WE 136045</v>
      </c>
      <c r="B46" s="29" t="s">
        <v>22</v>
      </c>
      <c r="C46" s="69" t="s">
        <v>21</v>
      </c>
      <c r="D46" s="70"/>
      <c r="E46" s="70"/>
      <c r="F46" s="71"/>
      <c r="G46" s="30">
        <f>G42+G20</f>
        <v>0</v>
      </c>
    </row>
    <row r="47" spans="1:7" ht="17.25" customHeight="1" x14ac:dyDescent="0.25">
      <c r="A47" s="55"/>
      <c r="B47" s="56"/>
      <c r="C47" s="56"/>
      <c r="D47" s="56"/>
      <c r="E47" s="56"/>
      <c r="F47" s="56"/>
      <c r="G47" s="57"/>
    </row>
    <row r="48" spans="1:7" s="8" customFormat="1" ht="27" customHeight="1" x14ac:dyDescent="0.25">
      <c r="A48" s="58" t="s">
        <v>47</v>
      </c>
      <c r="B48" s="72" t="s">
        <v>83</v>
      </c>
      <c r="C48" s="73"/>
      <c r="D48" s="73"/>
      <c r="E48" s="73"/>
      <c r="F48" s="73"/>
      <c r="G48" s="74"/>
    </row>
    <row r="49" spans="1:9" ht="7.5" customHeight="1" x14ac:dyDescent="0.25">
      <c r="A49" s="9"/>
      <c r="B49" s="46"/>
      <c r="C49" s="46"/>
      <c r="D49" s="46"/>
      <c r="E49" s="46"/>
      <c r="F49" s="46"/>
      <c r="G49" s="10"/>
    </row>
    <row r="50" spans="1:9" ht="23.25" customHeight="1" x14ac:dyDescent="0.25">
      <c r="A50" s="11" t="s">
        <v>61</v>
      </c>
      <c r="B50" s="44"/>
      <c r="C50" s="13"/>
      <c r="D50" s="13"/>
      <c r="E50" s="14"/>
      <c r="F50" s="13"/>
      <c r="G50" s="15"/>
    </row>
    <row r="51" spans="1:9" ht="49.5" customHeight="1" x14ac:dyDescent="0.25">
      <c r="A51" s="16" t="s">
        <v>5</v>
      </c>
      <c r="B51" s="16" t="s">
        <v>1</v>
      </c>
      <c r="C51" s="32" t="s">
        <v>2</v>
      </c>
      <c r="D51" s="18" t="s">
        <v>3</v>
      </c>
      <c r="E51" s="16" t="s">
        <v>12</v>
      </c>
      <c r="F51" s="16" t="s">
        <v>13</v>
      </c>
      <c r="G51" s="16" t="s">
        <v>43</v>
      </c>
    </row>
    <row r="52" spans="1:9" x14ac:dyDescent="0.25">
      <c r="A52" s="33" t="s">
        <v>62</v>
      </c>
      <c r="B52" s="34" t="s">
        <v>34</v>
      </c>
      <c r="C52" s="35"/>
      <c r="D52" s="36"/>
      <c r="E52" s="37"/>
      <c r="F52" s="37"/>
      <c r="G52" s="37"/>
    </row>
    <row r="53" spans="1:9" x14ac:dyDescent="0.25">
      <c r="A53" s="47" t="s">
        <v>63</v>
      </c>
      <c r="B53" s="48" t="s">
        <v>51</v>
      </c>
      <c r="C53" s="49">
        <v>176</v>
      </c>
      <c r="D53" s="50" t="s">
        <v>58</v>
      </c>
      <c r="E53" s="31"/>
      <c r="F53" s="51">
        <v>52</v>
      </c>
      <c r="G53" s="19" t="str">
        <f>IF(E53="","",E53*F53)</f>
        <v/>
      </c>
    </row>
    <row r="54" spans="1:9" ht="16.5" customHeight="1" x14ac:dyDescent="0.25">
      <c r="A54" s="38"/>
      <c r="B54" s="96" t="str">
        <f>A52&amp;" - Zwischensumme "</f>
        <v xml:space="preserve">2.1.1 - Zwischensumme </v>
      </c>
      <c r="C54" s="96"/>
      <c r="D54" s="96"/>
      <c r="E54" s="96"/>
      <c r="F54" s="96"/>
      <c r="G54" s="19">
        <f>SUM(G53)</f>
        <v>0</v>
      </c>
    </row>
    <row r="55" spans="1:9" x14ac:dyDescent="0.25">
      <c r="A55" s="33" t="s">
        <v>64</v>
      </c>
      <c r="B55" s="34" t="s">
        <v>37</v>
      </c>
      <c r="C55" s="35"/>
      <c r="D55" s="36"/>
      <c r="E55" s="37"/>
      <c r="F55" s="37"/>
      <c r="G55" s="37"/>
    </row>
    <row r="56" spans="1:9" x14ac:dyDescent="0.25">
      <c r="A56" s="52" t="s">
        <v>65</v>
      </c>
      <c r="B56" s="48" t="s">
        <v>52</v>
      </c>
      <c r="C56" s="49">
        <v>1045</v>
      </c>
      <c r="D56" s="50" t="s">
        <v>4</v>
      </c>
      <c r="E56" s="31"/>
      <c r="F56" s="51">
        <v>104</v>
      </c>
      <c r="G56" s="19" t="str">
        <f>IF(E56="","",E56*F56)</f>
        <v/>
      </c>
      <c r="I56" s="39"/>
    </row>
    <row r="57" spans="1:9" ht="18" customHeight="1" x14ac:dyDescent="0.25">
      <c r="A57" s="38"/>
      <c r="B57" s="96" t="str">
        <f>A55&amp;" - Zwischensumme "</f>
        <v xml:space="preserve">2.1.2 - Zwischensumme </v>
      </c>
      <c r="C57" s="96"/>
      <c r="D57" s="96"/>
      <c r="E57" s="96"/>
      <c r="F57" s="96"/>
      <c r="G57" s="19">
        <f>SUM(G56:G56)</f>
        <v>0</v>
      </c>
    </row>
    <row r="58" spans="1:9" ht="23.25" customHeight="1" x14ac:dyDescent="0.25">
      <c r="A58" s="60" t="str">
        <f>LEFT(A50,FIND("(",A50)-2)&amp;" - Summe "</f>
        <v xml:space="preserve">2.1 Grauflächenreinigung - Summe </v>
      </c>
      <c r="B58" s="61"/>
      <c r="C58" s="61"/>
      <c r="D58" s="61"/>
      <c r="E58" s="61"/>
      <c r="F58" s="62"/>
      <c r="G58" s="20">
        <f>G54+G57</f>
        <v>0</v>
      </c>
    </row>
    <row r="59" spans="1:9" ht="7.5" customHeight="1" x14ac:dyDescent="0.25">
      <c r="A59" s="21"/>
      <c r="B59" s="22"/>
      <c r="C59" s="23"/>
      <c r="D59" s="23"/>
      <c r="E59" s="24"/>
      <c r="F59" s="25"/>
      <c r="G59" s="26"/>
    </row>
    <row r="60" spans="1:9" ht="23.25" customHeight="1" x14ac:dyDescent="0.25">
      <c r="A60" s="11" t="s">
        <v>57</v>
      </c>
      <c r="B60" s="44"/>
      <c r="C60" s="13"/>
      <c r="D60" s="13"/>
      <c r="E60" s="14"/>
      <c r="F60" s="13"/>
      <c r="G60" s="15"/>
    </row>
    <row r="61" spans="1:9" ht="23.25" customHeight="1" x14ac:dyDescent="0.25">
      <c r="A61" s="11" t="s">
        <v>66</v>
      </c>
      <c r="B61" s="44"/>
      <c r="C61" s="13"/>
      <c r="D61" s="13"/>
      <c r="E61" s="94" t="s">
        <v>25</v>
      </c>
      <c r="F61" s="95"/>
      <c r="G61" s="15"/>
    </row>
    <row r="62" spans="1:9" ht="28.5" customHeight="1" x14ac:dyDescent="0.25">
      <c r="A62" s="91" t="s">
        <v>24</v>
      </c>
      <c r="B62" s="92"/>
      <c r="C62" s="92"/>
      <c r="D62" s="92"/>
      <c r="E62" s="92"/>
      <c r="F62" s="92"/>
      <c r="G62" s="93"/>
    </row>
    <row r="63" spans="1:9" ht="45" x14ac:dyDescent="0.25">
      <c r="A63" s="16" t="s">
        <v>5</v>
      </c>
      <c r="B63" s="45" t="s">
        <v>1</v>
      </c>
      <c r="C63" s="45" t="s">
        <v>8</v>
      </c>
      <c r="D63" s="18" t="s">
        <v>3</v>
      </c>
      <c r="E63" s="16" t="s">
        <v>10</v>
      </c>
      <c r="F63" s="16" t="s">
        <v>11</v>
      </c>
      <c r="G63" s="16" t="s">
        <v>38</v>
      </c>
    </row>
    <row r="64" spans="1:9" x14ac:dyDescent="0.25">
      <c r="A64" s="52" t="s">
        <v>67</v>
      </c>
      <c r="B64" s="48" t="s">
        <v>15</v>
      </c>
      <c r="C64" s="49">
        <v>176</v>
      </c>
      <c r="D64" s="50" t="s">
        <v>58</v>
      </c>
      <c r="E64" s="31"/>
      <c r="F64" s="53">
        <v>5</v>
      </c>
      <c r="G64" s="19" t="str">
        <f t="shared" ref="G64:G65" si="4">IF(E64="","",E64*F64)</f>
        <v/>
      </c>
    </row>
    <row r="65" spans="1:7" x14ac:dyDescent="0.25">
      <c r="A65" s="52" t="s">
        <v>68</v>
      </c>
      <c r="B65" s="48" t="s">
        <v>20</v>
      </c>
      <c r="C65" s="49">
        <v>1045</v>
      </c>
      <c r="D65" s="50" t="s">
        <v>4</v>
      </c>
      <c r="E65" s="31"/>
      <c r="F65" s="53">
        <v>5</v>
      </c>
      <c r="G65" s="19" t="str">
        <f t="shared" si="4"/>
        <v/>
      </c>
    </row>
    <row r="66" spans="1:7" ht="23.25" customHeight="1" x14ac:dyDescent="0.25">
      <c r="A66" s="60" t="str">
        <f>A61&amp;" - Zwischensumme "</f>
        <v xml:space="preserve">2.2a Monatspauschale innerhalb der Winterdienstsaison  - Zwischensumme </v>
      </c>
      <c r="B66" s="61"/>
      <c r="C66" s="61"/>
      <c r="D66" s="61"/>
      <c r="E66" s="61"/>
      <c r="F66" s="62"/>
      <c r="G66" s="20">
        <f>SUM(G64:G65)</f>
        <v>0</v>
      </c>
    </row>
    <row r="67" spans="1:7" ht="7.5" customHeight="1" x14ac:dyDescent="0.25">
      <c r="A67" s="21"/>
      <c r="B67" s="22"/>
      <c r="C67" s="23"/>
      <c r="D67" s="23"/>
      <c r="E67" s="24"/>
      <c r="F67" s="25"/>
      <c r="G67" s="26"/>
    </row>
    <row r="68" spans="1:7" ht="23.25" customHeight="1" x14ac:dyDescent="0.25">
      <c r="A68" s="11" t="s">
        <v>69</v>
      </c>
      <c r="B68" s="44"/>
      <c r="C68" s="27"/>
      <c r="D68" s="27"/>
      <c r="E68" s="97" t="s">
        <v>26</v>
      </c>
      <c r="F68" s="98"/>
      <c r="G68" s="28"/>
    </row>
    <row r="69" spans="1:7" ht="51" customHeight="1" x14ac:dyDescent="0.25">
      <c r="A69" s="63" t="s">
        <v>33</v>
      </c>
      <c r="B69" s="64"/>
      <c r="C69" s="64"/>
      <c r="D69" s="64"/>
      <c r="E69" s="64"/>
      <c r="F69" s="64"/>
      <c r="G69" s="65"/>
    </row>
    <row r="70" spans="1:7" ht="45" x14ac:dyDescent="0.25">
      <c r="A70" s="16" t="s">
        <v>5</v>
      </c>
      <c r="B70" s="16" t="s">
        <v>1</v>
      </c>
      <c r="C70" s="45" t="s">
        <v>8</v>
      </c>
      <c r="D70" s="18" t="s">
        <v>3</v>
      </c>
      <c r="E70" s="16" t="s">
        <v>12</v>
      </c>
      <c r="F70" s="16" t="s">
        <v>23</v>
      </c>
      <c r="G70" s="16" t="s">
        <v>14</v>
      </c>
    </row>
    <row r="71" spans="1:7" x14ac:dyDescent="0.25">
      <c r="A71" s="54" t="s">
        <v>67</v>
      </c>
      <c r="B71" s="48" t="s">
        <v>6</v>
      </c>
      <c r="C71" s="49">
        <v>176</v>
      </c>
      <c r="D71" s="50" t="s">
        <v>58</v>
      </c>
      <c r="E71" s="31"/>
      <c r="F71" s="59">
        <v>2</v>
      </c>
      <c r="G71" s="40" t="str">
        <f t="shared" ref="G71:G74" si="5">IF(E71="","",E71*F71)</f>
        <v/>
      </c>
    </row>
    <row r="72" spans="1:7" x14ac:dyDescent="0.25">
      <c r="A72" s="54" t="s">
        <v>67</v>
      </c>
      <c r="B72" s="48" t="s">
        <v>7</v>
      </c>
      <c r="C72" s="49">
        <v>176</v>
      </c>
      <c r="D72" s="50" t="s">
        <v>58</v>
      </c>
      <c r="E72" s="31"/>
      <c r="F72" s="59">
        <v>3</v>
      </c>
      <c r="G72" s="40" t="str">
        <f t="shared" si="5"/>
        <v/>
      </c>
    </row>
    <row r="73" spans="1:7" x14ac:dyDescent="0.25">
      <c r="A73" s="54" t="s">
        <v>68</v>
      </c>
      <c r="B73" s="48" t="s">
        <v>18</v>
      </c>
      <c r="C73" s="49">
        <v>1045</v>
      </c>
      <c r="D73" s="50" t="s">
        <v>4</v>
      </c>
      <c r="E73" s="31"/>
      <c r="F73" s="59">
        <v>2</v>
      </c>
      <c r="G73" s="40" t="str">
        <f t="shared" si="5"/>
        <v/>
      </c>
    </row>
    <row r="74" spans="1:7" x14ac:dyDescent="0.25">
      <c r="A74" s="54" t="s">
        <v>68</v>
      </c>
      <c r="B74" s="48" t="s">
        <v>19</v>
      </c>
      <c r="C74" s="49">
        <v>1045</v>
      </c>
      <c r="D74" s="50" t="s">
        <v>4</v>
      </c>
      <c r="E74" s="31"/>
      <c r="F74" s="59">
        <v>3</v>
      </c>
      <c r="G74" s="40" t="str">
        <f t="shared" si="5"/>
        <v/>
      </c>
    </row>
    <row r="75" spans="1:7" ht="26.25" customHeight="1" x14ac:dyDescent="0.25">
      <c r="A75" s="88" t="str">
        <f>A68&amp;" - Zwischensumme "</f>
        <v xml:space="preserve">2.2b Einsatzpauschale außerhalb der Winterdienstsaison  - Zwischensumme </v>
      </c>
      <c r="B75" s="89"/>
      <c r="C75" s="89"/>
      <c r="D75" s="89"/>
      <c r="E75" s="89"/>
      <c r="F75" s="89"/>
      <c r="G75" s="20">
        <f>SUM(G71:G74)</f>
        <v>0</v>
      </c>
    </row>
    <row r="76" spans="1:7" ht="11.25" customHeight="1" x14ac:dyDescent="0.25">
      <c r="A76" s="41"/>
      <c r="B76" s="42"/>
      <c r="C76" s="42"/>
      <c r="D76" s="42"/>
      <c r="E76" s="42"/>
      <c r="F76" s="42"/>
      <c r="G76" s="43"/>
    </row>
    <row r="77" spans="1:7" ht="23.25" customHeight="1" x14ac:dyDescent="0.25">
      <c r="A77" s="60" t="str">
        <f>A60&amp;" - Summe "</f>
        <v xml:space="preserve">2.2 Winterdienst - Summe </v>
      </c>
      <c r="B77" s="61"/>
      <c r="C77" s="61"/>
      <c r="D77" s="61"/>
      <c r="E77" s="61"/>
      <c r="F77" s="62"/>
      <c r="G77" s="20">
        <f>SUM(G66,G75)</f>
        <v>0</v>
      </c>
    </row>
    <row r="78" spans="1:7" ht="7.5" customHeight="1" x14ac:dyDescent="0.25">
      <c r="A78" s="21"/>
      <c r="B78" s="22"/>
      <c r="C78" s="23"/>
      <c r="D78" s="23"/>
      <c r="E78" s="24"/>
      <c r="F78" s="25"/>
      <c r="G78" s="26"/>
    </row>
    <row r="79" spans="1:7" ht="56.25" customHeight="1" x14ac:dyDescent="0.25">
      <c r="A79" s="66" t="s">
        <v>82</v>
      </c>
      <c r="B79" s="67"/>
      <c r="C79" s="67"/>
      <c r="D79" s="67"/>
      <c r="E79" s="67"/>
      <c r="F79" s="67"/>
      <c r="G79" s="68"/>
    </row>
    <row r="80" spans="1:7" ht="7.5" customHeight="1" x14ac:dyDescent="0.25">
      <c r="A80" s="21"/>
      <c r="B80" s="22"/>
      <c r="C80" s="23"/>
      <c r="D80" s="23"/>
      <c r="E80" s="24"/>
      <c r="F80" s="25"/>
      <c r="G80" s="26"/>
    </row>
    <row r="81" spans="1:7" ht="30" customHeight="1" x14ac:dyDescent="0.25">
      <c r="A81" s="29" t="str">
        <f>A48</f>
        <v>WE 138030</v>
      </c>
      <c r="B81" s="29" t="s">
        <v>22</v>
      </c>
      <c r="C81" s="69" t="s">
        <v>70</v>
      </c>
      <c r="D81" s="70"/>
      <c r="E81" s="70"/>
      <c r="F81" s="71"/>
      <c r="G81" s="30">
        <f>G77+G58</f>
        <v>0</v>
      </c>
    </row>
    <row r="82" spans="1:7" ht="17.25" customHeight="1" x14ac:dyDescent="0.25">
      <c r="A82" s="55"/>
      <c r="B82" s="56"/>
      <c r="C82" s="56"/>
      <c r="D82" s="56"/>
      <c r="E82" s="56"/>
      <c r="F82" s="56"/>
      <c r="G82" s="57"/>
    </row>
    <row r="83" spans="1:7" s="8" customFormat="1" ht="30" customHeight="1" x14ac:dyDescent="0.25">
      <c r="A83" s="58" t="s">
        <v>48</v>
      </c>
      <c r="B83" s="72" t="s">
        <v>49</v>
      </c>
      <c r="C83" s="73"/>
      <c r="D83" s="73"/>
      <c r="E83" s="73"/>
      <c r="F83" s="73"/>
      <c r="G83" s="74"/>
    </row>
    <row r="84" spans="1:7" ht="7.5" customHeight="1" x14ac:dyDescent="0.25">
      <c r="A84" s="9"/>
      <c r="B84" s="46"/>
      <c r="C84" s="46"/>
      <c r="D84" s="46"/>
      <c r="E84" s="46"/>
      <c r="F84" s="46"/>
      <c r="G84" s="10"/>
    </row>
    <row r="85" spans="1:7" ht="23.25" customHeight="1" x14ac:dyDescent="0.25">
      <c r="A85" s="11" t="s">
        <v>71</v>
      </c>
      <c r="B85" s="44"/>
      <c r="C85" s="13"/>
      <c r="D85" s="13"/>
      <c r="E85" s="14"/>
      <c r="F85" s="13"/>
      <c r="G85" s="15"/>
    </row>
    <row r="86" spans="1:7" ht="23.25" customHeight="1" x14ac:dyDescent="0.25">
      <c r="A86" s="11" t="s">
        <v>72</v>
      </c>
      <c r="B86" s="44"/>
      <c r="C86" s="13"/>
      <c r="D86" s="13"/>
      <c r="E86" s="94" t="s">
        <v>25</v>
      </c>
      <c r="F86" s="95"/>
      <c r="G86" s="15"/>
    </row>
    <row r="87" spans="1:7" ht="28.5" customHeight="1" x14ac:dyDescent="0.25">
      <c r="A87" s="91" t="s">
        <v>24</v>
      </c>
      <c r="B87" s="92"/>
      <c r="C87" s="92"/>
      <c r="D87" s="92"/>
      <c r="E87" s="92"/>
      <c r="F87" s="92"/>
      <c r="G87" s="93"/>
    </row>
    <row r="88" spans="1:7" ht="45" x14ac:dyDescent="0.25">
      <c r="A88" s="16" t="s">
        <v>5</v>
      </c>
      <c r="B88" s="45" t="s">
        <v>1</v>
      </c>
      <c r="C88" s="45" t="s">
        <v>8</v>
      </c>
      <c r="D88" s="18" t="s">
        <v>3</v>
      </c>
      <c r="E88" s="16" t="s">
        <v>10</v>
      </c>
      <c r="F88" s="16" t="s">
        <v>11</v>
      </c>
      <c r="G88" s="16" t="s">
        <v>38</v>
      </c>
    </row>
    <row r="89" spans="1:7" x14ac:dyDescent="0.25">
      <c r="A89" s="52" t="s">
        <v>73</v>
      </c>
      <c r="B89" s="48" t="s">
        <v>15</v>
      </c>
      <c r="C89" s="49">
        <v>75</v>
      </c>
      <c r="D89" s="50" t="s">
        <v>58</v>
      </c>
      <c r="E89" s="31"/>
      <c r="F89" s="53">
        <v>5</v>
      </c>
      <c r="G89" s="19" t="str">
        <f t="shared" ref="G89:G90" si="6">IF(E89="","",E89*F89)</f>
        <v/>
      </c>
    </row>
    <row r="90" spans="1:7" x14ac:dyDescent="0.25">
      <c r="A90" s="52" t="s">
        <v>59</v>
      </c>
      <c r="B90" s="48" t="s">
        <v>20</v>
      </c>
      <c r="C90" s="49">
        <v>651</v>
      </c>
      <c r="D90" s="50" t="s">
        <v>4</v>
      </c>
      <c r="E90" s="31"/>
      <c r="F90" s="53">
        <v>5</v>
      </c>
      <c r="G90" s="19" t="str">
        <f t="shared" si="6"/>
        <v/>
      </c>
    </row>
    <row r="91" spans="1:7" ht="23.25" customHeight="1" x14ac:dyDescent="0.25">
      <c r="A91" s="60" t="str">
        <f>A86&amp;" - Zwischensumme "</f>
        <v xml:space="preserve">3.1a Monatspauschale innerhalb der Winterdienstsaison  - Zwischensumme </v>
      </c>
      <c r="B91" s="61"/>
      <c r="C91" s="61"/>
      <c r="D91" s="61"/>
      <c r="E91" s="61"/>
      <c r="F91" s="62"/>
      <c r="G91" s="20">
        <f>SUM(G89:G90)</f>
        <v>0</v>
      </c>
    </row>
    <row r="92" spans="1:7" ht="7.5" customHeight="1" x14ac:dyDescent="0.25">
      <c r="A92" s="21"/>
      <c r="B92" s="22"/>
      <c r="C92" s="23"/>
      <c r="D92" s="23"/>
      <c r="E92" s="24"/>
      <c r="F92" s="25"/>
      <c r="G92" s="26"/>
    </row>
    <row r="93" spans="1:7" ht="23.25" customHeight="1" x14ac:dyDescent="0.25">
      <c r="A93" s="11" t="s">
        <v>74</v>
      </c>
      <c r="B93" s="44"/>
      <c r="C93" s="27"/>
      <c r="D93" s="27"/>
      <c r="E93" s="97" t="s">
        <v>26</v>
      </c>
      <c r="F93" s="98"/>
      <c r="G93" s="28"/>
    </row>
    <row r="94" spans="1:7" ht="51" customHeight="1" x14ac:dyDescent="0.25">
      <c r="A94" s="63" t="s">
        <v>33</v>
      </c>
      <c r="B94" s="64"/>
      <c r="C94" s="64"/>
      <c r="D94" s="64"/>
      <c r="E94" s="64"/>
      <c r="F94" s="64"/>
      <c r="G94" s="65"/>
    </row>
    <row r="95" spans="1:7" ht="45" x14ac:dyDescent="0.25">
      <c r="A95" s="16" t="s">
        <v>5</v>
      </c>
      <c r="B95" s="16" t="s">
        <v>1</v>
      </c>
      <c r="C95" s="45" t="s">
        <v>8</v>
      </c>
      <c r="D95" s="18" t="s">
        <v>3</v>
      </c>
      <c r="E95" s="16" t="s">
        <v>12</v>
      </c>
      <c r="F95" s="16" t="s">
        <v>23</v>
      </c>
      <c r="G95" s="16" t="s">
        <v>14</v>
      </c>
    </row>
    <row r="96" spans="1:7" x14ac:dyDescent="0.25">
      <c r="A96" s="54" t="s">
        <v>73</v>
      </c>
      <c r="B96" s="48" t="s">
        <v>6</v>
      </c>
      <c r="C96" s="49">
        <v>75</v>
      </c>
      <c r="D96" s="50" t="s">
        <v>58</v>
      </c>
      <c r="E96" s="31"/>
      <c r="F96" s="59">
        <v>2</v>
      </c>
      <c r="G96" s="40" t="str">
        <f t="shared" ref="G96:G99" si="7">IF(E96="","",E96*F96)</f>
        <v/>
      </c>
    </row>
    <row r="97" spans="1:7" x14ac:dyDescent="0.25">
      <c r="A97" s="54" t="s">
        <v>73</v>
      </c>
      <c r="B97" s="48" t="s">
        <v>7</v>
      </c>
      <c r="C97" s="49">
        <v>75</v>
      </c>
      <c r="D97" s="50" t="s">
        <v>58</v>
      </c>
      <c r="E97" s="31"/>
      <c r="F97" s="59">
        <v>3</v>
      </c>
      <c r="G97" s="40" t="str">
        <f t="shared" si="7"/>
        <v/>
      </c>
    </row>
    <row r="98" spans="1:7" x14ac:dyDescent="0.25">
      <c r="A98" s="54" t="s">
        <v>59</v>
      </c>
      <c r="B98" s="48" t="s">
        <v>18</v>
      </c>
      <c r="C98" s="49">
        <v>651</v>
      </c>
      <c r="D98" s="50" t="s">
        <v>4</v>
      </c>
      <c r="E98" s="31"/>
      <c r="F98" s="59">
        <v>2</v>
      </c>
      <c r="G98" s="40" t="str">
        <f t="shared" si="7"/>
        <v/>
      </c>
    </row>
    <row r="99" spans="1:7" x14ac:dyDescent="0.25">
      <c r="A99" s="54" t="s">
        <v>59</v>
      </c>
      <c r="B99" s="48" t="s">
        <v>19</v>
      </c>
      <c r="C99" s="49">
        <v>651</v>
      </c>
      <c r="D99" s="50" t="s">
        <v>4</v>
      </c>
      <c r="E99" s="31"/>
      <c r="F99" s="59">
        <v>3</v>
      </c>
      <c r="G99" s="40" t="str">
        <f t="shared" si="7"/>
        <v/>
      </c>
    </row>
    <row r="100" spans="1:7" ht="26.25" customHeight="1" x14ac:dyDescent="0.25">
      <c r="A100" s="88" t="str">
        <f>A93&amp;" - Zwischensumme "</f>
        <v xml:space="preserve">3.1b Einsatzpauschale außerhalb der Winterdienstsaison  - Zwischensumme </v>
      </c>
      <c r="B100" s="89"/>
      <c r="C100" s="89"/>
      <c r="D100" s="89"/>
      <c r="E100" s="89"/>
      <c r="F100" s="89"/>
      <c r="G100" s="20">
        <f>SUM(G96:G99)</f>
        <v>0</v>
      </c>
    </row>
    <row r="101" spans="1:7" ht="11.25" customHeight="1" x14ac:dyDescent="0.25">
      <c r="A101" s="41"/>
      <c r="B101" s="42"/>
      <c r="C101" s="42"/>
      <c r="D101" s="42"/>
      <c r="E101" s="42"/>
      <c r="F101" s="42"/>
      <c r="G101" s="43"/>
    </row>
    <row r="102" spans="1:7" ht="23.25" customHeight="1" x14ac:dyDescent="0.25">
      <c r="A102" s="60" t="str">
        <f>A85&amp;" - Summe "</f>
        <v xml:space="preserve">3.1 Winterdienst - Summe </v>
      </c>
      <c r="B102" s="61"/>
      <c r="C102" s="61"/>
      <c r="D102" s="61"/>
      <c r="E102" s="61"/>
      <c r="F102" s="62"/>
      <c r="G102" s="20">
        <f>SUM(G91,G100)</f>
        <v>0</v>
      </c>
    </row>
    <row r="103" spans="1:7" ht="7.5" customHeight="1" x14ac:dyDescent="0.25">
      <c r="A103" s="21"/>
      <c r="B103" s="22"/>
      <c r="C103" s="23"/>
      <c r="D103" s="23"/>
      <c r="E103" s="24"/>
      <c r="F103" s="25"/>
      <c r="G103" s="26"/>
    </row>
    <row r="104" spans="1:7" ht="56.25" customHeight="1" x14ac:dyDescent="0.25">
      <c r="A104" s="66" t="s">
        <v>41</v>
      </c>
      <c r="B104" s="67"/>
      <c r="C104" s="67"/>
      <c r="D104" s="67"/>
      <c r="E104" s="67"/>
      <c r="F104" s="67"/>
      <c r="G104" s="68"/>
    </row>
    <row r="105" spans="1:7" ht="7.5" customHeight="1" x14ac:dyDescent="0.25">
      <c r="A105" s="21"/>
      <c r="B105" s="22"/>
      <c r="C105" s="23"/>
      <c r="D105" s="23"/>
      <c r="E105" s="24"/>
      <c r="F105" s="25"/>
      <c r="G105" s="26"/>
    </row>
    <row r="106" spans="1:7" ht="30" customHeight="1" x14ac:dyDescent="0.25">
      <c r="A106" s="29" t="str">
        <f>A83</f>
        <v>WE 138034</v>
      </c>
      <c r="B106" s="29" t="s">
        <v>22</v>
      </c>
      <c r="C106" s="69" t="s">
        <v>75</v>
      </c>
      <c r="D106" s="70"/>
      <c r="E106" s="70"/>
      <c r="F106" s="71"/>
      <c r="G106" s="30">
        <f>G102</f>
        <v>0</v>
      </c>
    </row>
    <row r="107" spans="1:7" ht="17.25" customHeight="1" x14ac:dyDescent="0.25">
      <c r="A107" s="55"/>
      <c r="B107" s="56"/>
      <c r="C107" s="56"/>
      <c r="D107" s="56"/>
      <c r="E107" s="56"/>
      <c r="F107" s="56"/>
      <c r="G107" s="57"/>
    </row>
    <row r="108" spans="1:7" s="8" customFormat="1" ht="30" customHeight="1" x14ac:dyDescent="0.25">
      <c r="A108" s="58" t="s">
        <v>50</v>
      </c>
      <c r="B108" s="72" t="s">
        <v>84</v>
      </c>
      <c r="C108" s="73"/>
      <c r="D108" s="73"/>
      <c r="E108" s="73"/>
      <c r="F108" s="73"/>
      <c r="G108" s="74"/>
    </row>
    <row r="109" spans="1:7" ht="7.5" customHeight="1" x14ac:dyDescent="0.25">
      <c r="A109" s="9"/>
      <c r="B109" s="46"/>
      <c r="C109" s="46"/>
      <c r="D109" s="46"/>
      <c r="E109" s="46"/>
      <c r="F109" s="46"/>
      <c r="G109" s="10"/>
    </row>
    <row r="110" spans="1:7" ht="23.25" customHeight="1" x14ac:dyDescent="0.25">
      <c r="A110" s="11" t="s">
        <v>76</v>
      </c>
      <c r="B110" s="44"/>
      <c r="C110" s="13"/>
      <c r="D110" s="13"/>
      <c r="E110" s="14"/>
      <c r="F110" s="13"/>
      <c r="G110" s="15"/>
    </row>
    <row r="111" spans="1:7" ht="23.25" customHeight="1" x14ac:dyDescent="0.25">
      <c r="A111" s="11" t="s">
        <v>77</v>
      </c>
      <c r="B111" s="44"/>
      <c r="C111" s="13"/>
      <c r="D111" s="13"/>
      <c r="E111" s="94" t="s">
        <v>25</v>
      </c>
      <c r="F111" s="95"/>
      <c r="G111" s="15"/>
    </row>
    <row r="112" spans="1:7" ht="28.5" customHeight="1" x14ac:dyDescent="0.25">
      <c r="A112" s="91" t="s">
        <v>24</v>
      </c>
      <c r="B112" s="92"/>
      <c r="C112" s="92"/>
      <c r="D112" s="92"/>
      <c r="E112" s="92"/>
      <c r="F112" s="92"/>
      <c r="G112" s="93"/>
    </row>
    <row r="113" spans="1:7" ht="45" x14ac:dyDescent="0.25">
      <c r="A113" s="16" t="s">
        <v>5</v>
      </c>
      <c r="B113" s="45" t="s">
        <v>1</v>
      </c>
      <c r="C113" s="45" t="s">
        <v>8</v>
      </c>
      <c r="D113" s="18" t="s">
        <v>3</v>
      </c>
      <c r="E113" s="16" t="s">
        <v>10</v>
      </c>
      <c r="F113" s="16" t="s">
        <v>11</v>
      </c>
      <c r="G113" s="16" t="s">
        <v>38</v>
      </c>
    </row>
    <row r="114" spans="1:7" x14ac:dyDescent="0.25">
      <c r="A114" s="52" t="s">
        <v>78</v>
      </c>
      <c r="B114" s="48" t="s">
        <v>15</v>
      </c>
      <c r="C114" s="49">
        <v>31</v>
      </c>
      <c r="D114" s="50" t="s">
        <v>58</v>
      </c>
      <c r="E114" s="31"/>
      <c r="F114" s="53">
        <v>5</v>
      </c>
      <c r="G114" s="19" t="str">
        <f t="shared" ref="G114:G115" si="8">IF(E114="","",E114*F114)</f>
        <v/>
      </c>
    </row>
    <row r="115" spans="1:7" x14ac:dyDescent="0.25">
      <c r="A115" s="52" t="s">
        <v>60</v>
      </c>
      <c r="B115" s="48" t="s">
        <v>20</v>
      </c>
      <c r="C115" s="49">
        <v>692</v>
      </c>
      <c r="D115" s="50" t="s">
        <v>4</v>
      </c>
      <c r="E115" s="31"/>
      <c r="F115" s="53">
        <v>5</v>
      </c>
      <c r="G115" s="19" t="str">
        <f t="shared" si="8"/>
        <v/>
      </c>
    </row>
    <row r="116" spans="1:7" ht="23.25" customHeight="1" x14ac:dyDescent="0.25">
      <c r="A116" s="60" t="str">
        <f>A111&amp;" - Zwischensumme "</f>
        <v xml:space="preserve">4.1a Monatspauschale innerhalb der Winterdienstsaison  - Zwischensumme </v>
      </c>
      <c r="B116" s="61"/>
      <c r="C116" s="61"/>
      <c r="D116" s="61"/>
      <c r="E116" s="61"/>
      <c r="F116" s="62"/>
      <c r="G116" s="20">
        <f>SUM(G114:G115)</f>
        <v>0</v>
      </c>
    </row>
    <row r="117" spans="1:7" ht="7.5" customHeight="1" x14ac:dyDescent="0.25">
      <c r="A117" s="21"/>
      <c r="B117" s="22"/>
      <c r="C117" s="23"/>
      <c r="D117" s="23"/>
      <c r="E117" s="24"/>
      <c r="F117" s="25"/>
      <c r="G117" s="26"/>
    </row>
    <row r="118" spans="1:7" ht="23.25" customHeight="1" x14ac:dyDescent="0.25">
      <c r="A118" s="11" t="s">
        <v>79</v>
      </c>
      <c r="B118" s="44"/>
      <c r="C118" s="27"/>
      <c r="D118" s="27"/>
      <c r="E118" s="97" t="s">
        <v>26</v>
      </c>
      <c r="F118" s="98"/>
      <c r="G118" s="28"/>
    </row>
    <row r="119" spans="1:7" ht="51" customHeight="1" x14ac:dyDescent="0.25">
      <c r="A119" s="63" t="s">
        <v>33</v>
      </c>
      <c r="B119" s="64"/>
      <c r="C119" s="64"/>
      <c r="D119" s="64"/>
      <c r="E119" s="64"/>
      <c r="F119" s="64"/>
      <c r="G119" s="65"/>
    </row>
    <row r="120" spans="1:7" ht="45" x14ac:dyDescent="0.25">
      <c r="A120" s="16" t="s">
        <v>5</v>
      </c>
      <c r="B120" s="16" t="s">
        <v>1</v>
      </c>
      <c r="C120" s="45" t="s">
        <v>8</v>
      </c>
      <c r="D120" s="18" t="s">
        <v>3</v>
      </c>
      <c r="E120" s="16" t="s">
        <v>12</v>
      </c>
      <c r="F120" s="16" t="s">
        <v>23</v>
      </c>
      <c r="G120" s="16" t="s">
        <v>14</v>
      </c>
    </row>
    <row r="121" spans="1:7" x14ac:dyDescent="0.25">
      <c r="A121" s="54" t="s">
        <v>78</v>
      </c>
      <c r="B121" s="48" t="s">
        <v>6</v>
      </c>
      <c r="C121" s="49">
        <v>31</v>
      </c>
      <c r="D121" s="50" t="s">
        <v>58</v>
      </c>
      <c r="E121" s="31"/>
      <c r="F121" s="59">
        <v>2</v>
      </c>
      <c r="G121" s="40" t="str">
        <f t="shared" ref="G121:G124" si="9">IF(E121="","",E121*F121)</f>
        <v/>
      </c>
    </row>
    <row r="122" spans="1:7" x14ac:dyDescent="0.25">
      <c r="A122" s="54" t="s">
        <v>78</v>
      </c>
      <c r="B122" s="48" t="s">
        <v>7</v>
      </c>
      <c r="C122" s="49">
        <v>31</v>
      </c>
      <c r="D122" s="50" t="s">
        <v>58</v>
      </c>
      <c r="E122" s="31"/>
      <c r="F122" s="59">
        <v>3</v>
      </c>
      <c r="G122" s="40" t="str">
        <f t="shared" si="9"/>
        <v/>
      </c>
    </row>
    <row r="123" spans="1:7" x14ac:dyDescent="0.25">
      <c r="A123" s="54" t="s">
        <v>60</v>
      </c>
      <c r="B123" s="48" t="s">
        <v>18</v>
      </c>
      <c r="C123" s="49">
        <v>692</v>
      </c>
      <c r="D123" s="50" t="s">
        <v>4</v>
      </c>
      <c r="E123" s="31"/>
      <c r="F123" s="59">
        <v>2</v>
      </c>
      <c r="G123" s="40" t="str">
        <f t="shared" si="9"/>
        <v/>
      </c>
    </row>
    <row r="124" spans="1:7" x14ac:dyDescent="0.25">
      <c r="A124" s="54" t="s">
        <v>60</v>
      </c>
      <c r="B124" s="48" t="s">
        <v>19</v>
      </c>
      <c r="C124" s="49">
        <v>692</v>
      </c>
      <c r="D124" s="50" t="s">
        <v>4</v>
      </c>
      <c r="E124" s="31"/>
      <c r="F124" s="59">
        <v>3</v>
      </c>
      <c r="G124" s="40" t="str">
        <f t="shared" si="9"/>
        <v/>
      </c>
    </row>
    <row r="125" spans="1:7" ht="26.25" customHeight="1" x14ac:dyDescent="0.25">
      <c r="A125" s="88" t="str">
        <f>A118&amp;" - Zwischensumme "</f>
        <v xml:space="preserve">4.1b Einsatzpauschale außerhalb der Winterdienstsaison  - Zwischensumme </v>
      </c>
      <c r="B125" s="89"/>
      <c r="C125" s="89"/>
      <c r="D125" s="89"/>
      <c r="E125" s="89"/>
      <c r="F125" s="89"/>
      <c r="G125" s="20">
        <f>SUM(G121:G124)</f>
        <v>0</v>
      </c>
    </row>
    <row r="126" spans="1:7" ht="11.25" customHeight="1" x14ac:dyDescent="0.25">
      <c r="A126" s="41"/>
      <c r="B126" s="42"/>
      <c r="C126" s="42"/>
      <c r="D126" s="42"/>
      <c r="E126" s="42"/>
      <c r="F126" s="42"/>
      <c r="G126" s="43"/>
    </row>
    <row r="127" spans="1:7" ht="23.25" customHeight="1" x14ac:dyDescent="0.25">
      <c r="A127" s="60" t="str">
        <f>A110&amp;" - Summe "</f>
        <v xml:space="preserve">4.1 Winterdienst - Summe </v>
      </c>
      <c r="B127" s="61"/>
      <c r="C127" s="61"/>
      <c r="D127" s="61"/>
      <c r="E127" s="61"/>
      <c r="F127" s="62"/>
      <c r="G127" s="20">
        <f>SUM(G116,G125)</f>
        <v>0</v>
      </c>
    </row>
    <row r="128" spans="1:7" ht="7.5" customHeight="1" x14ac:dyDescent="0.25">
      <c r="A128" s="21"/>
      <c r="B128" s="22"/>
      <c r="C128" s="23"/>
      <c r="D128" s="23"/>
      <c r="E128" s="24"/>
      <c r="F128" s="25"/>
      <c r="G128" s="26"/>
    </row>
    <row r="129" spans="1:7" ht="56.25" customHeight="1" x14ac:dyDescent="0.25">
      <c r="A129" s="66" t="s">
        <v>41</v>
      </c>
      <c r="B129" s="67"/>
      <c r="C129" s="67"/>
      <c r="D129" s="67"/>
      <c r="E129" s="67"/>
      <c r="F129" s="67"/>
      <c r="G129" s="68"/>
    </row>
    <row r="130" spans="1:7" ht="7.5" customHeight="1" x14ac:dyDescent="0.25">
      <c r="A130" s="21"/>
      <c r="B130" s="22"/>
      <c r="C130" s="23"/>
      <c r="D130" s="23"/>
      <c r="E130" s="24"/>
      <c r="F130" s="25"/>
      <c r="G130" s="26"/>
    </row>
    <row r="131" spans="1:7" ht="30" customHeight="1" x14ac:dyDescent="0.25">
      <c r="A131" s="29" t="str">
        <f>A108</f>
        <v>WE 141680</v>
      </c>
      <c r="B131" s="29" t="s">
        <v>22</v>
      </c>
      <c r="C131" s="69" t="s">
        <v>80</v>
      </c>
      <c r="D131" s="70"/>
      <c r="E131" s="70"/>
      <c r="F131" s="71"/>
      <c r="G131" s="30">
        <f>G127</f>
        <v>0</v>
      </c>
    </row>
    <row r="132" spans="1:7" s="8" customFormat="1" ht="30" customHeight="1" x14ac:dyDescent="0.25">
      <c r="A132" s="77" t="s">
        <v>9</v>
      </c>
      <c r="B132" s="78"/>
      <c r="C132" s="78"/>
      <c r="D132" s="78"/>
      <c r="E132" s="78"/>
      <c r="F132" s="78"/>
      <c r="G132" s="79"/>
    </row>
    <row r="133" spans="1:7" ht="15" customHeight="1" x14ac:dyDescent="0.25">
      <c r="A133" s="29" t="str">
        <f>A46</f>
        <v>WE 136045</v>
      </c>
      <c r="B133" s="29" t="str">
        <f>B46</f>
        <v>Gesamt / Jahr</v>
      </c>
      <c r="C133" s="69" t="str">
        <f>C46</f>
        <v>Summe 1.1, 1.2</v>
      </c>
      <c r="D133" s="70"/>
      <c r="E133" s="70"/>
      <c r="F133" s="71"/>
      <c r="G133" s="30">
        <f>G46</f>
        <v>0</v>
      </c>
    </row>
    <row r="134" spans="1:7" ht="15" customHeight="1" x14ac:dyDescent="0.25">
      <c r="A134" s="29" t="str">
        <f>A81</f>
        <v>WE 138030</v>
      </c>
      <c r="B134" s="29" t="str">
        <f>B81</f>
        <v>Gesamt / Jahr</v>
      </c>
      <c r="C134" s="69" t="str">
        <f>C81</f>
        <v>Summe 2.1, 2.2</v>
      </c>
      <c r="D134" s="70"/>
      <c r="E134" s="70"/>
      <c r="F134" s="71"/>
      <c r="G134" s="30">
        <f>G81</f>
        <v>0</v>
      </c>
    </row>
    <row r="135" spans="1:7" ht="15" customHeight="1" x14ac:dyDescent="0.25">
      <c r="A135" s="29" t="str">
        <f>A106</f>
        <v>WE 138034</v>
      </c>
      <c r="B135" s="29" t="str">
        <f>B106</f>
        <v>Gesamt / Jahr</v>
      </c>
      <c r="C135" s="69" t="str">
        <f>C106</f>
        <v>Summe 3.1</v>
      </c>
      <c r="D135" s="70"/>
      <c r="E135" s="70"/>
      <c r="F135" s="71"/>
      <c r="G135" s="30">
        <f>G106</f>
        <v>0</v>
      </c>
    </row>
    <row r="136" spans="1:7" ht="15" customHeight="1" x14ac:dyDescent="0.25">
      <c r="A136" s="29" t="str">
        <f>A131</f>
        <v>WE 141680</v>
      </c>
      <c r="B136" s="29" t="str">
        <f>B131</f>
        <v>Gesamt / Jahr</v>
      </c>
      <c r="C136" s="69" t="str">
        <f>C131</f>
        <v>Summe 4.1</v>
      </c>
      <c r="D136" s="70"/>
      <c r="E136" s="70"/>
      <c r="F136" s="71"/>
      <c r="G136" s="30">
        <f>G131</f>
        <v>0</v>
      </c>
    </row>
    <row r="137" spans="1:7" ht="30" customHeight="1" x14ac:dyDescent="0.25">
      <c r="A137" s="75" t="s">
        <v>81</v>
      </c>
      <c r="B137" s="75"/>
      <c r="C137" s="75"/>
      <c r="D137" s="75"/>
      <c r="E137" s="75"/>
      <c r="F137" s="76">
        <f>SUM(G133:G136)</f>
        <v>0</v>
      </c>
      <c r="G137" s="76"/>
    </row>
  </sheetData>
  <sheetProtection algorithmName="SHA-512" hashValue="SzVo1BruRAL5NGhxe3vNpvk5hjWLh5NXcqklR5mJ0zEFtTIgMJH2ZxcDTndVYZC+gmC8Rr6fiPD+Q99s7dkEEA==" saltValue="kW47cmMV9SJ6fK/DGgs1Xg==" spinCount="100000" sheet="1" objects="1" scenarios="1" selectLockedCells="1"/>
  <mergeCells count="60">
    <mergeCell ref="E31:F31"/>
    <mergeCell ref="B54:F54"/>
    <mergeCell ref="C81:F81"/>
    <mergeCell ref="B83:G83"/>
    <mergeCell ref="E68:F68"/>
    <mergeCell ref="A69:G69"/>
    <mergeCell ref="A75:F75"/>
    <mergeCell ref="A77:F77"/>
    <mergeCell ref="A79:G79"/>
    <mergeCell ref="B57:F57"/>
    <mergeCell ref="A58:F58"/>
    <mergeCell ref="E61:F61"/>
    <mergeCell ref="A62:G62"/>
    <mergeCell ref="A66:F66"/>
    <mergeCell ref="A7:G7"/>
    <mergeCell ref="B9:G9"/>
    <mergeCell ref="A29:F29"/>
    <mergeCell ref="A20:F20"/>
    <mergeCell ref="A24:G24"/>
    <mergeCell ref="E23:F23"/>
    <mergeCell ref="B15:F15"/>
    <mergeCell ref="B19:F19"/>
    <mergeCell ref="A1:G1"/>
    <mergeCell ref="A4:G4"/>
    <mergeCell ref="A6:G6"/>
    <mergeCell ref="A3:G3"/>
    <mergeCell ref="A5:G5"/>
    <mergeCell ref="A2:G2"/>
    <mergeCell ref="C136:F136"/>
    <mergeCell ref="B48:G48"/>
    <mergeCell ref="A137:E137"/>
    <mergeCell ref="F137:G137"/>
    <mergeCell ref="A132:G132"/>
    <mergeCell ref="C133:F133"/>
    <mergeCell ref="C134:F134"/>
    <mergeCell ref="E86:F86"/>
    <mergeCell ref="A87:G87"/>
    <mergeCell ref="A91:F91"/>
    <mergeCell ref="E93:F93"/>
    <mergeCell ref="A94:G94"/>
    <mergeCell ref="E111:F111"/>
    <mergeCell ref="A112:G112"/>
    <mergeCell ref="A100:F100"/>
    <mergeCell ref="A102:F102"/>
    <mergeCell ref="A42:F42"/>
    <mergeCell ref="A32:G32"/>
    <mergeCell ref="A44:G44"/>
    <mergeCell ref="C46:F46"/>
    <mergeCell ref="C135:F135"/>
    <mergeCell ref="A40:F40"/>
    <mergeCell ref="A104:G104"/>
    <mergeCell ref="C106:F106"/>
    <mergeCell ref="B108:G108"/>
    <mergeCell ref="A129:G129"/>
    <mergeCell ref="C131:F131"/>
    <mergeCell ref="A116:F116"/>
    <mergeCell ref="E118:F118"/>
    <mergeCell ref="A119:G119"/>
    <mergeCell ref="A125:F125"/>
    <mergeCell ref="A127:F127"/>
  </mergeCells>
  <dataValidations count="6">
    <dataValidation type="list" allowBlank="1" showInputMessage="1" showErrorMessage="1" sqref="F64:F65 F89:F90 F114:F115 F26:F28" xr:uid="{00000000-0002-0000-0000-000000000000}">
      <formula1>"5,7"</formula1>
    </dataValidation>
    <dataValidation type="list" allowBlank="1" showInputMessage="1" showErrorMessage="1" sqref="D26:D28 D71:D74 D64:D65 D96:D99 D89:D90 D121:D124 D114:D115 D34:D39" xr:uid="{00000000-0002-0000-0000-000001000000}">
      <formula1>"m²,lfm.,Stk."</formula1>
    </dataValidation>
    <dataValidation type="list" allowBlank="1" showInputMessage="1" showErrorMessage="1" sqref="B46 B81 B106 B131" xr:uid="{00000000-0002-0000-0000-000002000000}">
      <formula1>"Wertungssumme: kalk. in € netto / Jahr,Wertungssumme: in € netto / Jahr,Gesamt / Jahr"</formula1>
    </dataValidation>
    <dataValidation type="list" allowBlank="1" showInputMessage="1" showErrorMessage="1" sqref="D14 D17:D18 D53 D56" xr:uid="{00000000-0002-0000-0000-000003000000}">
      <formula1>"m²,lfm.,Stk.,Pauschal"</formula1>
    </dataValidation>
    <dataValidation type="list" allowBlank="1" showInputMessage="1" showErrorMessage="1" sqref="E23:F23 E61:F61 E86:F86 E111:F111" xr:uid="{00000000-0002-0000-0000-000004000000}">
      <formula1>"01.11. - 31.03.,01.10. - 30.04."</formula1>
    </dataValidation>
    <dataValidation type="list" allowBlank="1" showInputMessage="1" showErrorMessage="1" sqref="E31:F31 E68:F68 E93:F93 E118:F118" xr:uid="{00000000-0002-0000-0000-000005000000}">
      <formula1>"01.04. - 31.10., 01.05. - 30.09."</formula1>
    </dataValidation>
  </dataValidations>
  <pageMargins left="0.78740157480314965" right="0.47244094488188981" top="0.39370078740157483" bottom="0.59055118110236227" header="0" footer="0.19685039370078741"/>
  <pageSetup paperSize="9" scale="57" fitToHeight="0" orientation="portrait" r:id="rId1"/>
  <headerFooter>
    <oddFooter>&amp;R&amp;"BundesSans Regular,Standard"Seite &amp;P von &amp;N
&amp;A</oddFooter>
  </headerFooter>
  <rowBreaks count="2" manualBreakCount="2">
    <brk id="47" max="7" man="1"/>
    <brk id="82" max="7"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VOEK 403-25 Los 2</vt:lpstr>
      <vt:lpstr>'VOEK 403-25 Los 2'!Druckbereich</vt:lpstr>
      <vt:lpstr>'VOEK 403-25 Los 2'!Drucktitel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Hermann, Martina</dc:creator>
  <cp:lastModifiedBy>Dober, Angela Kim</cp:lastModifiedBy>
  <cp:lastPrinted>2025-06-20T10:34:33Z</cp:lastPrinted>
  <dcterms:created xsi:type="dcterms:W3CDTF">2021-01-19T08:45:11Z</dcterms:created>
  <dcterms:modified xsi:type="dcterms:W3CDTF">2026-01-29T09:16:52Z</dcterms:modified>
</cp:coreProperties>
</file>