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B:\VOEK\Abt2\01_FG21_lfd\MAVA-AG\C_Verfahren\1_Vorbereitung\VOEK 403-25 WD, GR FB\04_Vergabeunterlagen\Vergabeunterlagen\03_Version_final\"/>
    </mc:Choice>
  </mc:AlternateContent>
  <xr:revisionPtr revIDLastSave="0" documentId="8_{DBC4C9ED-74F6-4FF1-B4A1-012E9B4273DC}" xr6:coauthVersionLast="47" xr6:coauthVersionMax="47" xr10:uidLastSave="{00000000-0000-0000-0000-000000000000}"/>
  <bookViews>
    <workbookView xWindow="-120" yWindow="-120" windowWidth="29040" windowHeight="17280" tabRatio="656" xr2:uid="{00000000-000D-0000-FFFF-FFFF00000000}"/>
  </bookViews>
  <sheets>
    <sheet name="VOEK 403-25 Los 1" sheetId="10" r:id="rId1"/>
  </sheets>
  <definedNames>
    <definedName name="_xlnm.Print_Area" localSheetId="0">'VOEK 403-25 Los 1'!$A$1:$H$92</definedName>
    <definedName name="_xlnm.Print_Titles" localSheetId="0">'VOEK 403-25 Los 1'!$3:$8</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51" i="10" l="1"/>
  <c r="G50" i="10"/>
  <c r="G43" i="10" l="1"/>
  <c r="G76" i="10" l="1"/>
  <c r="G75" i="10"/>
  <c r="G68" i="10"/>
  <c r="C89" i="10" l="1"/>
  <c r="B89" i="10"/>
  <c r="A85" i="10" l="1"/>
  <c r="A89" i="10" s="1"/>
  <c r="A81" i="10"/>
  <c r="A79" i="10"/>
  <c r="G78" i="10"/>
  <c r="G77" i="10"/>
  <c r="G79" i="10" s="1"/>
  <c r="A70" i="10"/>
  <c r="G69" i="10"/>
  <c r="G70" i="10" s="1"/>
  <c r="G81" i="10" s="1"/>
  <c r="G85" i="10" s="1"/>
  <c r="C88" i="10"/>
  <c r="B88" i="10"/>
  <c r="A60" i="10"/>
  <c r="A88" i="10" s="1"/>
  <c r="A56" i="10"/>
  <c r="A54" i="10"/>
  <c r="G53" i="10"/>
  <c r="G52" i="10"/>
  <c r="G54" i="10" s="1"/>
  <c r="A45" i="10"/>
  <c r="G44" i="10"/>
  <c r="G45" i="10" s="1"/>
  <c r="A37" i="10"/>
  <c r="G36" i="10"/>
  <c r="G37" i="10" s="1"/>
  <c r="C87" i="10"/>
  <c r="B87" i="10"/>
  <c r="G56" i="10" l="1"/>
  <c r="G60" i="10" s="1"/>
  <c r="G89" i="10" l="1"/>
  <c r="G88" i="10"/>
  <c r="A23" i="10"/>
  <c r="A16" i="10"/>
  <c r="A25" i="10" l="1"/>
  <c r="G15" i="10" l="1"/>
  <c r="G16" i="10" s="1"/>
  <c r="A29" i="10" l="1"/>
  <c r="A87" i="10" s="1"/>
  <c r="G22" i="10"/>
  <c r="G21" i="10"/>
  <c r="G23" i="10" s="1"/>
  <c r="G25" i="10" s="1"/>
  <c r="G29" i="10" s="1"/>
  <c r="G87" i="10" l="1"/>
  <c r="F90" i="10" s="1"/>
</calcChain>
</file>

<file path=xl/sharedStrings.xml><?xml version="1.0" encoding="utf-8"?>
<sst xmlns="http://schemas.openxmlformats.org/spreadsheetml/2006/main" count="142" uniqueCount="64">
  <si>
    <t>Vom Bieter sind alle Felder dieser Farbe zwingend auszufüllen.</t>
  </si>
  <si>
    <t>Leistungstext (kurz)</t>
  </si>
  <si>
    <t>Menge</t>
  </si>
  <si>
    <t>Einheit</t>
  </si>
  <si>
    <t>m²</t>
  </si>
  <si>
    <t xml:space="preserve">Position/Titel
Leistungs-beschreib. </t>
  </si>
  <si>
    <t>Öffentliche Flächen_Räumen und Streuen</t>
  </si>
  <si>
    <t>Öffentliche Flächen_Nur Streuen</t>
  </si>
  <si>
    <t>Menge
(ca.)</t>
  </si>
  <si>
    <t>Zusammenfassung</t>
  </si>
  <si>
    <t>Pauschale
/ Monat
(€ netto)</t>
  </si>
  <si>
    <t>Monate
/ Saison</t>
  </si>
  <si>
    <t>Pauschale
/ Einsatz
(€ netto)</t>
  </si>
  <si>
    <t>Einsätze
/ Jahr</t>
  </si>
  <si>
    <t>kalk. Kosten
/ Jahr
(€ netto)</t>
  </si>
  <si>
    <t>Öffentliche Flächen_Winterdienst</t>
  </si>
  <si>
    <t>Nichtöffentliche Flächen_Räumen und Streuen</t>
  </si>
  <si>
    <t>Nichtöffentliche Flächen_Nur Streuen</t>
  </si>
  <si>
    <t>Nichtöffentliche Flächen_Winterdienst</t>
  </si>
  <si>
    <t>Gesamt / Jahr</t>
  </si>
  <si>
    <t>kalk. Anzahl Einsätze
/ Jahr</t>
  </si>
  <si>
    <t>Die Pauschale beinhaltet die Kosten für alle Winterdienstleistungen, die gemäß der Leistungsbeschreibung innerhalb der Saison zu erbringen sind. Eine zusätzliche Bezahlung nach Einsätzen erfolgt nicht.</t>
  </si>
  <si>
    <t>01.11. - 31.03.</t>
  </si>
  <si>
    <t>01.04. - 31.10.</t>
  </si>
  <si>
    <t xml:space="preserve">1.2b Einsatzpauschale außerhalb der Winterdienstsaison </t>
  </si>
  <si>
    <t>Nichtöffentliche Flächen</t>
  </si>
  <si>
    <t>Kosten/ Saison
(€ netto)</t>
  </si>
  <si>
    <t>Preisblatt</t>
  </si>
  <si>
    <t>Teil B - Anlage B-02</t>
  </si>
  <si>
    <t>Vergabenummer VOEK 403-25, Los 1</t>
  </si>
  <si>
    <t>Kosten/ Jahr
(€ netto)</t>
  </si>
  <si>
    <t>Die Pauschale beinhaltet die Kosten für alle Winterdienstleistungen, die gemäß der Leistungsbeschreibung außerhalb der Saison zu erbringen sind. Muss an einem Tag aufgrund der Witterungsverhältnisse mehrfach gestreut und/oder geräumt werden, kann die Einsatzpauschale mehrfach abgerechnet werden.</t>
  </si>
  <si>
    <r>
      <rPr>
        <sz val="10"/>
        <color rgb="FF0070C0"/>
        <rFont val="BundesSans Regular"/>
        <family val="2"/>
      </rPr>
      <t xml:space="preserve">** </t>
    </r>
    <r>
      <rPr>
        <sz val="10"/>
        <rFont val="BundesSans Regular"/>
        <family val="2"/>
      </rPr>
      <t>Rein zu Wertungszwecken wird bei diesen Positionen von der oben genannten Anzahl Einsätze pro Jahr ausgegangen. Diese Angaben zur Häufigkeit der Ausführung beruhen auf Erfahrungswerten und dienen lediglich der Preiskalkulation der Auftragnehmerin. Diese Häufigkeiten können sowohl nach oben als auch nach unten variieren. Es besteht seitens der Auftraggeberin keine Abnahmeverpflichtung in Höhe der angegebenen Häufigkeiten. Die Einsätze werden nach der tatsächlich durchgeführten Anzahl vergütet.</t>
    </r>
  </si>
  <si>
    <t>WE 140118</t>
  </si>
  <si>
    <t>Technisches Hilfswerk, Am Taubenfeld 35, 69123 Heidelberg</t>
  </si>
  <si>
    <t>WE 141681</t>
  </si>
  <si>
    <t>Wasser- und Schifffahrtsverwaltung, Vangerowstr. 12, 69115 Heidelberg</t>
  </si>
  <si>
    <t>WE 147954</t>
  </si>
  <si>
    <t>Bundesamt für Migration und Flüchtlinge, South Gettysburg Avenue 2, 69124 Heidelberg</t>
  </si>
  <si>
    <t>1.1 Winterdienst</t>
  </si>
  <si>
    <t xml:space="preserve">1.1a Monatspauschale innerhalb der Winterdienstsaison </t>
  </si>
  <si>
    <t>1.1.1.10</t>
  </si>
  <si>
    <t>lfm.</t>
  </si>
  <si>
    <t>Summe 1.1</t>
  </si>
  <si>
    <t>2.1 Grauflächenreinigung (Einsatzpauschalen)</t>
  </si>
  <si>
    <t>2.1.1.10</t>
  </si>
  <si>
    <t>2.1.1</t>
  </si>
  <si>
    <t>2.2 Winterdienst</t>
  </si>
  <si>
    <t xml:space="preserve">2.2a Monatspauschale innerhalb der Winterdienstsaison </t>
  </si>
  <si>
    <t xml:space="preserve">2.2b Einsatzpauschale außerhalb der Winterdienstsaison </t>
  </si>
  <si>
    <t>Summe 2.1, 2.2</t>
  </si>
  <si>
    <t>3.1 Winterdienst</t>
  </si>
  <si>
    <t xml:space="preserve">3.1a Monatspauschale innerhalb der Winterdienstsaison </t>
  </si>
  <si>
    <t xml:space="preserve">3.1b Einsatzpauschale außerhalb der Winterdienstsaison </t>
  </si>
  <si>
    <t>3.1.1.10</t>
  </si>
  <si>
    <t>Summe 3.1</t>
  </si>
  <si>
    <t>Wertungssumme: kalk. in € netto / Jahr</t>
  </si>
  <si>
    <t>3.1.1.20</t>
  </si>
  <si>
    <t>Nichtöffentliche Flächen_Räumen und Streuen - wassergebunden</t>
  </si>
  <si>
    <t>Nichtöffentliche Flächen_Nur Streuen - wassergebunden</t>
  </si>
  <si>
    <t>Nichtöffentliche Flächen_Winterdienst - wassergebunden</t>
  </si>
  <si>
    <t>Reinigung nichtöffentliche Flächen</t>
  </si>
  <si>
    <t>2.1.1.20</t>
  </si>
  <si>
    <t>2.1.2.10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</si>
</sst>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m²&quot;"/>
    <numFmt numFmtId="165" formatCode="0\ &quot;**&quot;"/>
  </numFmts>
  <fonts count="13" x14ac:knownFonts="1">
    <font>
      <sz val="11"/>
      <color theme="1"/>
      <name val="Arial"/>
      <family val="2"/>
    </font>
    <font>
      <sz val="10"/>
      <name val="Arial"/>
      <family val="2"/>
    </font>
    <font>
      <sz val="11"/>
      <color theme="1"/>
      <name val="BundesSans Regular"/>
      <family val="2"/>
    </font>
    <font>
      <b/>
      <sz val="14"/>
      <name val="BundesSans Regular"/>
      <family val="2"/>
    </font>
    <font>
      <b/>
      <sz val="11"/>
      <name val="BundesSans Regular"/>
      <family val="2"/>
    </font>
    <font>
      <sz val="11"/>
      <name val="BundesSans Regular"/>
      <family val="2"/>
    </font>
    <font>
      <sz val="11"/>
      <color rgb="FF000000"/>
      <name val="BundesSans Regular"/>
      <family val="2"/>
    </font>
    <font>
      <sz val="11"/>
      <color rgb="FF0070C0"/>
      <name val="BundesSans Regular"/>
      <family val="2"/>
    </font>
    <font>
      <sz val="10"/>
      <name val="BundesSans Regular"/>
      <family val="2"/>
    </font>
    <font>
      <sz val="10"/>
      <color rgb="FF0070C0"/>
      <name val="BundesSans Regular"/>
      <family val="2"/>
    </font>
    <font>
      <b/>
      <sz val="11"/>
      <color rgb="FF000000"/>
      <name val="BundesSans Regular"/>
      <family val="2"/>
    </font>
    <font>
      <b/>
      <sz val="11"/>
      <color rgb="FF00B0F0"/>
      <name val="BundesSans Regular"/>
      <family val="2"/>
    </font>
    <font>
      <sz val="11"/>
      <color rgb="FFFF0000"/>
      <name val="BundesSans Regular"/>
      <family val="2"/>
    </font>
  </fonts>
  <fills count="9">
    <fill>
      <patternFill patternType="none"/>
    </fill>
    <fill>
      <patternFill patternType="gray125"/>
    </fill>
    <fill>
      <patternFill patternType="solid">
        <fgColor theme="0" tint="-0.14999847407452621"/>
        <bgColor indexed="64"/>
      </patternFill>
    </fill>
    <fill>
      <patternFill patternType="solid">
        <fgColor rgb="FFC3C8C3"/>
        <bgColor indexed="64"/>
      </patternFill>
    </fill>
    <fill>
      <patternFill patternType="solid">
        <fgColor rgb="FFDCE1DC"/>
        <bgColor indexed="64"/>
      </patternFill>
    </fill>
    <fill>
      <patternFill patternType="solid">
        <fgColor rgb="FFC8E1A6"/>
        <bgColor auto="1"/>
      </patternFill>
    </fill>
    <fill>
      <patternFill patternType="solid">
        <fgColor rgb="FFC8E1A6"/>
        <bgColor indexed="64"/>
      </patternFill>
    </fill>
    <fill>
      <patternFill patternType="solid">
        <fgColor rgb="FFF2BB9E"/>
        <bgColor indexed="64"/>
      </patternFill>
    </fill>
    <fill>
      <patternFill patternType="lightUp"/>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cellStyleXfs>
  <cellXfs count="97">
    <xf numFmtId="0" fontId="0" fillId="0" borderId="0" xfId="0"/>
    <xf numFmtId="0" fontId="2" fillId="0" borderId="0" xfId="0" applyFont="1" applyProtection="1"/>
    <xf numFmtId="0" fontId="2" fillId="0" borderId="0" xfId="0" applyFont="1" applyAlignment="1" applyProtection="1">
      <alignment vertical="center"/>
    </xf>
    <xf numFmtId="0" fontId="4" fillId="0" borderId="6"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2" fillId="0" borderId="0" xfId="0" applyFont="1" applyFill="1" applyProtection="1"/>
    <xf numFmtId="0" fontId="4" fillId="0" borderId="6"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6" xfId="1"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xf>
    <xf numFmtId="4" fontId="4" fillId="4" borderId="1" xfId="0" applyNumberFormat="1" applyFont="1" applyFill="1" applyBorder="1" applyAlignment="1" applyProtection="1">
      <alignment horizontal="right" vertical="center"/>
    </xf>
    <xf numFmtId="4" fontId="4" fillId="3" borderId="1" xfId="0" applyNumberFormat="1" applyFont="1" applyFill="1" applyBorder="1" applyAlignment="1" applyProtection="1">
      <alignment horizontal="right" vertical="center"/>
    </xf>
    <xf numFmtId="49" fontId="4" fillId="0" borderId="6" xfId="0" applyNumberFormat="1" applyFont="1" applyFill="1" applyBorder="1" applyAlignment="1" applyProtection="1">
      <alignment horizontal="left" vertical="center" wrapText="1"/>
    </xf>
    <xf numFmtId="49" fontId="4" fillId="0" borderId="0" xfId="0" applyNumberFormat="1" applyFont="1" applyFill="1" applyBorder="1" applyAlignment="1" applyProtection="1">
      <alignment horizontal="left" vertical="center" wrapText="1"/>
    </xf>
    <xf numFmtId="4" fontId="4" fillId="0" borderId="0" xfId="0" applyNumberFormat="1" applyFont="1" applyFill="1" applyBorder="1" applyAlignment="1" applyProtection="1">
      <alignment horizontal="right" vertical="center"/>
    </xf>
    <xf numFmtId="4" fontId="5" fillId="0" borderId="0"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center" vertical="center"/>
    </xf>
    <xf numFmtId="4" fontId="4" fillId="0" borderId="7" xfId="0" applyNumberFormat="1" applyFont="1" applyFill="1" applyBorder="1" applyAlignment="1" applyProtection="1">
      <alignment horizontal="right" vertical="center"/>
    </xf>
    <xf numFmtId="0" fontId="5" fillId="0" borderId="0" xfId="0" applyFont="1" applyBorder="1" applyAlignment="1" applyProtection="1">
      <alignment horizontal="left" vertical="center"/>
    </xf>
    <xf numFmtId="0" fontId="5" fillId="0" borderId="7" xfId="0" applyFont="1" applyBorder="1" applyAlignment="1" applyProtection="1">
      <alignment horizontal="left" vertical="center" wrapText="1"/>
    </xf>
    <xf numFmtId="1" fontId="4" fillId="4" borderId="1" xfId="0" applyNumberFormat="1" applyFont="1" applyFill="1" applyBorder="1" applyAlignment="1" applyProtection="1">
      <alignment vertical="center" wrapText="1"/>
    </xf>
    <xf numFmtId="4" fontId="4" fillId="3" borderId="1" xfId="0" applyNumberFormat="1" applyFont="1" applyFill="1" applyBorder="1" applyAlignment="1" applyProtection="1">
      <alignment vertical="center"/>
    </xf>
    <xf numFmtId="4" fontId="4" fillId="6" borderId="1" xfId="0" applyNumberFormat="1" applyFont="1" applyFill="1" applyBorder="1" applyAlignment="1" applyProtection="1">
      <alignment horizontal="right" vertical="center"/>
      <protection locked="0"/>
    </xf>
    <xf numFmtId="0" fontId="4" fillId="3" borderId="2" xfId="0" applyFont="1" applyFill="1" applyBorder="1" applyAlignment="1" applyProtection="1">
      <alignment horizontal="center" vertical="center"/>
    </xf>
    <xf numFmtId="49" fontId="10" fillId="4" borderId="1" xfId="0" applyNumberFormat="1" applyFont="1" applyFill="1" applyBorder="1" applyAlignment="1" applyProtection="1">
      <alignment horizontal="left" vertical="center"/>
    </xf>
    <xf numFmtId="0" fontId="4" fillId="4" borderId="1" xfId="0" applyFont="1" applyFill="1" applyBorder="1" applyAlignment="1" applyProtection="1">
      <alignment horizontal="left" vertical="center" wrapText="1"/>
    </xf>
    <xf numFmtId="0" fontId="5" fillId="4" borderId="2" xfId="0" applyFont="1" applyFill="1" applyBorder="1" applyAlignment="1" applyProtection="1">
      <alignment horizontal="center" vertical="center"/>
    </xf>
    <xf numFmtId="0" fontId="5" fillId="4" borderId="1" xfId="0" applyFont="1" applyFill="1" applyBorder="1" applyAlignment="1" applyProtection="1">
      <alignment horizontal="center" vertical="center"/>
    </xf>
    <xf numFmtId="0" fontId="5" fillId="4" borderId="1" xfId="0" applyFont="1" applyFill="1" applyBorder="1" applyAlignment="1" applyProtection="1">
      <alignment horizontal="center" vertical="center" wrapText="1"/>
    </xf>
    <xf numFmtId="3" fontId="2" fillId="0" borderId="0" xfId="0" applyNumberFormat="1" applyFont="1" applyProtection="1"/>
    <xf numFmtId="4" fontId="4" fillId="2" borderId="1" xfId="0" applyNumberFormat="1" applyFont="1" applyFill="1" applyBorder="1" applyAlignment="1" applyProtection="1">
      <alignment horizontal="right" vertical="center"/>
    </xf>
    <xf numFmtId="1" fontId="11" fillId="0" borderId="6" xfId="0" applyNumberFormat="1" applyFont="1" applyFill="1" applyBorder="1" applyAlignment="1" applyProtection="1">
      <alignment horizontal="right" vertical="center"/>
    </xf>
    <xf numFmtId="1" fontId="11" fillId="0" borderId="0" xfId="0" applyNumberFormat="1" applyFont="1" applyFill="1" applyBorder="1" applyAlignment="1" applyProtection="1">
      <alignment horizontal="right" vertical="center"/>
    </xf>
    <xf numFmtId="4" fontId="4" fillId="0" borderId="1" xfId="0" applyNumberFormat="1" applyFont="1" applyFill="1" applyBorder="1" applyAlignment="1" applyProtection="1">
      <alignment horizontal="right" vertical="center"/>
    </xf>
    <xf numFmtId="0" fontId="2" fillId="8" borderId="6" xfId="0" applyFont="1" applyFill="1" applyBorder="1" applyProtection="1"/>
    <xf numFmtId="0" fontId="2" fillId="8" borderId="0" xfId="0" applyFont="1" applyFill="1" applyBorder="1" applyProtection="1"/>
    <xf numFmtId="0" fontId="2" fillId="8" borderId="7" xfId="0" applyFont="1" applyFill="1" applyBorder="1" applyProtection="1"/>
    <xf numFmtId="0" fontId="4" fillId="7" borderId="1" xfId="0" applyFont="1" applyFill="1" applyBorder="1" applyAlignment="1" applyProtection="1">
      <alignment vertical="center"/>
    </xf>
    <xf numFmtId="49" fontId="6" fillId="0" borderId="1" xfId="0" quotePrefix="1" applyNumberFormat="1" applyFont="1" applyFill="1" applyBorder="1" applyAlignment="1" applyProtection="1">
      <alignment horizontal="left" vertical="center"/>
    </xf>
    <xf numFmtId="0" fontId="6" fillId="0" borderId="1" xfId="0" applyFont="1" applyFill="1" applyBorder="1" applyAlignment="1" applyProtection="1">
      <alignment horizontal="left" vertical="center"/>
    </xf>
    <xf numFmtId="3" fontId="6" fillId="0" borderId="2" xfId="0" applyNumberFormat="1" applyFont="1" applyFill="1" applyBorder="1" applyAlignment="1" applyProtection="1">
      <alignment horizontal="right" vertical="center"/>
    </xf>
    <xf numFmtId="164" fontId="6" fillId="0" borderId="1" xfId="0" applyNumberFormat="1" applyFont="1" applyFill="1" applyBorder="1" applyAlignment="1" applyProtection="1">
      <alignment horizontal="left" vertical="center"/>
    </xf>
    <xf numFmtId="3" fontId="6" fillId="0" borderId="2" xfId="0" applyNumberFormat="1" applyFont="1" applyFill="1" applyBorder="1" applyAlignment="1" applyProtection="1">
      <alignment horizontal="center" vertical="center"/>
    </xf>
    <xf numFmtId="49" fontId="5" fillId="0" borderId="1" xfId="0" quotePrefix="1" applyNumberFormat="1" applyFont="1" applyFill="1" applyBorder="1" applyAlignment="1" applyProtection="1">
      <alignment horizontal="left" vertical="center" wrapText="1"/>
    </xf>
    <xf numFmtId="1" fontId="5" fillId="0" borderId="1" xfId="0" applyNumberFormat="1" applyFont="1" applyFill="1" applyBorder="1" applyAlignment="1" applyProtection="1">
      <alignment horizontal="center" vertical="center"/>
    </xf>
    <xf numFmtId="0" fontId="5" fillId="0" borderId="1" xfId="0" applyFont="1" applyFill="1" applyBorder="1" applyAlignment="1" applyProtection="1">
      <alignment horizontal="left" vertical="center"/>
    </xf>
    <xf numFmtId="164" fontId="5" fillId="0" borderId="1" xfId="0" applyNumberFormat="1" applyFont="1" applyFill="1" applyBorder="1" applyAlignment="1" applyProtection="1">
      <alignment horizontal="left" vertical="center"/>
    </xf>
    <xf numFmtId="165" fontId="7" fillId="0" borderId="1" xfId="0" applyNumberFormat="1" applyFont="1" applyFill="1" applyBorder="1" applyAlignment="1" applyProtection="1">
      <alignment horizontal="center" vertical="center" wrapText="1"/>
    </xf>
    <xf numFmtId="3" fontId="5" fillId="0" borderId="2" xfId="0" applyNumberFormat="1" applyFont="1" applyFill="1" applyBorder="1" applyAlignment="1" applyProtection="1">
      <alignment horizontal="right" vertical="center"/>
    </xf>
    <xf numFmtId="0" fontId="2" fillId="0" borderId="0" xfId="0" applyFont="1" applyBorder="1" applyAlignment="1" applyProtection="1">
      <alignment horizontal="left"/>
    </xf>
    <xf numFmtId="0" fontId="2" fillId="0" borderId="7" xfId="0" applyFont="1" applyBorder="1" applyAlignment="1" applyProtection="1">
      <alignment horizontal="left"/>
    </xf>
    <xf numFmtId="0" fontId="4" fillId="0" borderId="0" xfId="0" applyFont="1" applyFill="1" applyBorder="1" applyAlignment="1" applyProtection="1">
      <alignment horizontal="center" vertical="center"/>
    </xf>
    <xf numFmtId="0" fontId="4" fillId="0" borderId="7" xfId="0" applyFont="1" applyFill="1" applyBorder="1" applyAlignment="1" applyProtection="1">
      <alignment horizontal="center" vertical="center"/>
    </xf>
    <xf numFmtId="0" fontId="2" fillId="0" borderId="5" xfId="0" applyFont="1" applyBorder="1" applyAlignment="1" applyProtection="1">
      <alignment horizontal="center"/>
    </xf>
    <xf numFmtId="0" fontId="2" fillId="0" borderId="8" xfId="0" applyFont="1" applyBorder="1" applyAlignment="1" applyProtection="1">
      <alignment horizontal="center"/>
    </xf>
    <xf numFmtId="0" fontId="3" fillId="0" borderId="0" xfId="0" applyFont="1" applyFill="1" applyBorder="1" applyAlignment="1" applyProtection="1">
      <alignment horizontal="center" vertical="center"/>
    </xf>
    <xf numFmtId="0" fontId="3" fillId="0" borderId="7"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4" xfId="0" applyFont="1" applyFill="1" applyBorder="1" applyAlignment="1" applyProtection="1">
      <alignment horizontal="center" vertical="center"/>
    </xf>
    <xf numFmtId="1" fontId="4" fillId="0" borderId="2" xfId="0" applyNumberFormat="1" applyFont="1" applyFill="1" applyBorder="1" applyAlignment="1" applyProtection="1">
      <alignment horizontal="right" vertical="center"/>
    </xf>
    <xf numFmtId="1" fontId="4" fillId="0" borderId="3" xfId="0" applyNumberFormat="1" applyFont="1" applyFill="1" applyBorder="1" applyAlignment="1" applyProtection="1">
      <alignment horizontal="right" vertical="center"/>
    </xf>
    <xf numFmtId="1" fontId="4" fillId="0" borderId="4" xfId="0" applyNumberFormat="1" applyFont="1" applyFill="1" applyBorder="1" applyAlignment="1" applyProtection="1">
      <alignment horizontal="right" vertical="center"/>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1" fontId="4" fillId="0" borderId="6" xfId="0" applyNumberFormat="1" applyFont="1" applyFill="1" applyBorder="1" applyAlignment="1" applyProtection="1">
      <alignment horizontal="right" vertical="center"/>
    </xf>
    <xf numFmtId="1" fontId="4" fillId="0" borderId="0" xfId="0" applyNumberFormat="1" applyFont="1" applyFill="1" applyBorder="1" applyAlignment="1" applyProtection="1">
      <alignment horizontal="right" vertical="center"/>
    </xf>
    <xf numFmtId="1" fontId="3" fillId="3" borderId="1" xfId="0" applyNumberFormat="1" applyFont="1" applyFill="1" applyBorder="1" applyAlignment="1" applyProtection="1">
      <alignment horizontal="left" vertical="center" wrapText="1"/>
    </xf>
    <xf numFmtId="4" fontId="3" fillId="3" borderId="1" xfId="0" applyNumberFormat="1" applyFont="1" applyFill="1" applyBorder="1" applyAlignment="1" applyProtection="1">
      <alignment horizontal="center" vertical="center"/>
    </xf>
    <xf numFmtId="0" fontId="4" fillId="3" borderId="2"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0" fontId="4" fillId="3" borderId="4" xfId="0" applyFont="1" applyFill="1" applyBorder="1" applyAlignment="1" applyProtection="1">
      <alignment horizontal="left" vertical="center"/>
    </xf>
    <xf numFmtId="1" fontId="4" fillId="4" borderId="2" xfId="0" applyNumberFormat="1" applyFont="1" applyFill="1" applyBorder="1" applyAlignment="1" applyProtection="1">
      <alignment horizontal="left" vertical="center" wrapText="1"/>
    </xf>
    <xf numFmtId="1" fontId="4" fillId="4" borderId="3" xfId="0" applyNumberFormat="1" applyFont="1" applyFill="1" applyBorder="1" applyAlignment="1" applyProtection="1">
      <alignment horizontal="left" vertical="center" wrapText="1"/>
    </xf>
    <xf numFmtId="1" fontId="4" fillId="4" borderId="4" xfId="0" applyNumberFormat="1" applyFont="1" applyFill="1" applyBorder="1" applyAlignment="1" applyProtection="1">
      <alignment horizontal="left" vertical="center" wrapText="1"/>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8" fillId="0" borderId="4" xfId="0" applyFont="1" applyFill="1" applyBorder="1" applyAlignment="1" applyProtection="1">
      <alignment horizontal="left" vertical="center" wrapText="1"/>
    </xf>
    <xf numFmtId="0" fontId="4" fillId="7" borderId="2" xfId="0" applyFont="1" applyFill="1" applyBorder="1" applyAlignment="1" applyProtection="1">
      <alignment horizontal="left" vertical="center"/>
    </xf>
    <xf numFmtId="0" fontId="4" fillId="7" borderId="3" xfId="0" applyFont="1" applyFill="1" applyBorder="1" applyAlignment="1" applyProtection="1">
      <alignment horizontal="left" vertical="center"/>
    </xf>
    <xf numFmtId="0" fontId="4" fillId="7" borderId="4" xfId="0" applyFont="1" applyFill="1" applyBorder="1" applyAlignment="1" applyProtection="1">
      <alignment horizontal="left" vertical="center"/>
    </xf>
    <xf numFmtId="0" fontId="4" fillId="0" borderId="2" xfId="0" applyFont="1" applyBorder="1" applyAlignment="1" applyProtection="1">
      <alignment horizontal="center" vertical="center"/>
    </xf>
    <xf numFmtId="0" fontId="4" fillId="0" borderId="4" xfId="0" applyFont="1" applyBorder="1" applyAlignment="1" applyProtection="1">
      <alignment horizontal="center" vertical="center"/>
    </xf>
    <xf numFmtId="0" fontId="5" fillId="0" borderId="2" xfId="1" applyFont="1" applyFill="1" applyBorder="1" applyAlignment="1" applyProtection="1">
      <alignment horizontal="left" vertical="center" wrapText="1"/>
    </xf>
    <xf numFmtId="0" fontId="5" fillId="0" borderId="3" xfId="1" applyFont="1" applyFill="1" applyBorder="1" applyAlignment="1" applyProtection="1">
      <alignment horizontal="left" vertical="center" wrapText="1"/>
    </xf>
    <xf numFmtId="0" fontId="5" fillId="0" borderId="4" xfId="1" applyFont="1" applyFill="1" applyBorder="1" applyAlignment="1" applyProtection="1">
      <alignment horizontal="left" vertical="center" wrapText="1"/>
    </xf>
    <xf numFmtId="4" fontId="4" fillId="5" borderId="1" xfId="0" applyNumberFormat="1" applyFont="1" applyFill="1" applyBorder="1" applyAlignment="1" applyProtection="1">
      <alignment horizontal="center" vertical="center"/>
    </xf>
    <xf numFmtId="0" fontId="12" fillId="0" borderId="0" xfId="0" applyFont="1" applyAlignment="1" applyProtection="1">
      <alignment horizontal="left" vertical="top" wrapText="1"/>
    </xf>
  </cellXfs>
  <cellStyles count="2">
    <cellStyle name="Standard" xfId="0" builtinId="0"/>
    <cellStyle name="Standard 2" xfId="1" xr:uid="{00000000-0005-0000-0000-000001000000}"/>
  </cellStyles>
  <dxfs count="0"/>
  <tableStyles count="0" defaultTableStyle="TableStyleMedium2" defaultPivotStyle="PivotStyleLight16"/>
  <colors>
    <mruColors>
      <color rgb="FF66FFFF"/>
      <color rgb="FFDCE1DC"/>
      <color rgb="FFF2BB9E"/>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108857</xdr:rowOff>
    </xdr:from>
    <xdr:to>
      <xdr:col>1</xdr:col>
      <xdr:colOff>971394</xdr:colOff>
      <xdr:row>0</xdr:row>
      <xdr:rowOff>435905</xdr:rowOff>
    </xdr:to>
    <xdr:pic>
      <xdr:nvPicPr>
        <xdr:cNvPr id="2" name="Grafi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47625" y="108857"/>
          <a:ext cx="1883073" cy="32704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0"/>
  <sheetViews>
    <sheetView tabSelected="1" view="pageBreakPreview" topLeftCell="A20" zoomScale="140" zoomScaleNormal="115" zoomScaleSheetLayoutView="140" workbookViewId="0">
      <selection activeCell="E21" sqref="E21"/>
    </sheetView>
  </sheetViews>
  <sheetFormatPr baseColWidth="10" defaultColWidth="11" defaultRowHeight="15" x14ac:dyDescent="0.25"/>
  <cols>
    <col min="1" max="1" width="12.625" style="1" customWidth="1"/>
    <col min="2" max="2" width="50.75" style="1" customWidth="1"/>
    <col min="3" max="3" width="7.875" style="1" customWidth="1"/>
    <col min="4" max="4" width="7.25" style="1" customWidth="1"/>
    <col min="5" max="5" width="10.125" style="1" customWidth="1"/>
    <col min="6" max="6" width="11.25" style="1" customWidth="1"/>
    <col min="7" max="7" width="14.125" style="1" customWidth="1"/>
    <col min="8" max="8" width="3.5" style="1" customWidth="1"/>
    <col min="9" max="16384" width="11" style="1"/>
  </cols>
  <sheetData>
    <row r="1" spans="1:7" ht="39.75" customHeight="1" x14ac:dyDescent="0.25">
      <c r="A1" s="58"/>
      <c r="B1" s="58"/>
      <c r="C1" s="58"/>
      <c r="D1" s="58"/>
      <c r="E1" s="58"/>
      <c r="F1" s="58"/>
      <c r="G1" s="59"/>
    </row>
    <row r="2" spans="1:7" ht="20.25" customHeight="1" x14ac:dyDescent="0.25">
      <c r="A2" s="64" t="s">
        <v>28</v>
      </c>
      <c r="B2" s="64"/>
      <c r="C2" s="64"/>
      <c r="D2" s="64"/>
      <c r="E2" s="64"/>
      <c r="F2" s="64"/>
      <c r="G2" s="65"/>
    </row>
    <row r="3" spans="1:7" s="2" customFormat="1" ht="23.25" customHeight="1" x14ac:dyDescent="0.2">
      <c r="A3" s="60" t="s">
        <v>29</v>
      </c>
      <c r="B3" s="60"/>
      <c r="C3" s="60"/>
      <c r="D3" s="60"/>
      <c r="E3" s="60"/>
      <c r="F3" s="60"/>
      <c r="G3" s="61"/>
    </row>
    <row r="4" spans="1:7" ht="20.25" customHeight="1" x14ac:dyDescent="0.25">
      <c r="A4" s="60"/>
      <c r="B4" s="60"/>
      <c r="C4" s="60"/>
      <c r="D4" s="60"/>
      <c r="E4" s="60"/>
      <c r="F4" s="60"/>
      <c r="G4" s="61"/>
    </row>
    <row r="5" spans="1:7" ht="20.25" customHeight="1" x14ac:dyDescent="0.25">
      <c r="A5" s="64" t="s">
        <v>27</v>
      </c>
      <c r="B5" s="64"/>
      <c r="C5" s="64"/>
      <c r="D5" s="64"/>
      <c r="E5" s="64"/>
      <c r="F5" s="64"/>
      <c r="G5" s="65"/>
    </row>
    <row r="6" spans="1:7" x14ac:dyDescent="0.25">
      <c r="A6" s="62"/>
      <c r="B6" s="62"/>
      <c r="C6" s="62"/>
      <c r="D6" s="62"/>
      <c r="E6" s="62"/>
      <c r="F6" s="62"/>
      <c r="G6" s="63"/>
    </row>
    <row r="7" spans="1:7" ht="19.5" customHeight="1" x14ac:dyDescent="0.25">
      <c r="A7" s="95" t="s">
        <v>0</v>
      </c>
      <c r="B7" s="95"/>
      <c r="C7" s="95"/>
      <c r="D7" s="95"/>
      <c r="E7" s="95"/>
      <c r="F7" s="95"/>
      <c r="G7" s="95"/>
    </row>
    <row r="8" spans="1:7" ht="15" customHeight="1" x14ac:dyDescent="0.25">
      <c r="A8" s="3"/>
      <c r="B8" s="4"/>
      <c r="C8" s="5"/>
      <c r="D8" s="5"/>
      <c r="E8" s="6"/>
      <c r="F8" s="4"/>
      <c r="G8" s="7"/>
    </row>
    <row r="9" spans="1:7" s="8" customFormat="1" ht="30" customHeight="1" x14ac:dyDescent="0.25">
      <c r="A9" s="46" t="s">
        <v>33</v>
      </c>
      <c r="B9" s="87" t="s">
        <v>34</v>
      </c>
      <c r="C9" s="88"/>
      <c r="D9" s="88"/>
      <c r="E9" s="88"/>
      <c r="F9" s="88"/>
      <c r="G9" s="89"/>
    </row>
    <row r="10" spans="1:7" ht="7.5" customHeight="1" x14ac:dyDescent="0.25">
      <c r="A10" s="9"/>
      <c r="B10" s="5"/>
      <c r="C10" s="5"/>
      <c r="D10" s="5"/>
      <c r="E10" s="5"/>
      <c r="F10" s="5"/>
      <c r="G10" s="10"/>
    </row>
    <row r="11" spans="1:7" ht="23.25" customHeight="1" x14ac:dyDescent="0.25">
      <c r="A11" s="11" t="s">
        <v>39</v>
      </c>
      <c r="B11" s="12"/>
      <c r="C11" s="13"/>
      <c r="D11" s="13"/>
      <c r="E11" s="14"/>
      <c r="F11" s="13"/>
      <c r="G11" s="15"/>
    </row>
    <row r="12" spans="1:7" ht="23.25" customHeight="1" x14ac:dyDescent="0.25">
      <c r="A12" s="11" t="s">
        <v>40</v>
      </c>
      <c r="B12" s="12"/>
      <c r="C12" s="13"/>
      <c r="D12" s="13"/>
      <c r="E12" s="90" t="s">
        <v>22</v>
      </c>
      <c r="F12" s="91"/>
      <c r="G12" s="15"/>
    </row>
    <row r="13" spans="1:7" ht="28.5" customHeight="1" x14ac:dyDescent="0.25">
      <c r="A13" s="92" t="s">
        <v>21</v>
      </c>
      <c r="B13" s="93"/>
      <c r="C13" s="93"/>
      <c r="D13" s="93"/>
      <c r="E13" s="93"/>
      <c r="F13" s="93"/>
      <c r="G13" s="94"/>
    </row>
    <row r="14" spans="1:7" ht="45" x14ac:dyDescent="0.25">
      <c r="A14" s="16" t="s">
        <v>5</v>
      </c>
      <c r="B14" s="17" t="s">
        <v>1</v>
      </c>
      <c r="C14" s="17" t="s">
        <v>8</v>
      </c>
      <c r="D14" s="18" t="s">
        <v>3</v>
      </c>
      <c r="E14" s="16" t="s">
        <v>10</v>
      </c>
      <c r="F14" s="16" t="s">
        <v>11</v>
      </c>
      <c r="G14" s="16" t="s">
        <v>26</v>
      </c>
    </row>
    <row r="15" spans="1:7" x14ac:dyDescent="0.25">
      <c r="A15" s="47" t="s">
        <v>41</v>
      </c>
      <c r="B15" s="48" t="s">
        <v>15</v>
      </c>
      <c r="C15" s="49">
        <v>60</v>
      </c>
      <c r="D15" s="50" t="s">
        <v>42</v>
      </c>
      <c r="E15" s="31"/>
      <c r="F15" s="51">
        <v>5</v>
      </c>
      <c r="G15" s="19" t="str">
        <f t="shared" ref="G15" si="0">IF(E15="","",E15*F15)</f>
        <v/>
      </c>
    </row>
    <row r="16" spans="1:7" ht="23.25" customHeight="1" x14ac:dyDescent="0.25">
      <c r="A16" s="68" t="str">
        <f>A12&amp;" - Zwischensumme "</f>
        <v xml:space="preserve">1.1a Monatspauschale innerhalb der Winterdienstsaison  - Zwischensumme </v>
      </c>
      <c r="B16" s="69"/>
      <c r="C16" s="69"/>
      <c r="D16" s="69"/>
      <c r="E16" s="69"/>
      <c r="F16" s="70"/>
      <c r="G16" s="20">
        <f>SUM(G15:G15)</f>
        <v>0</v>
      </c>
    </row>
    <row r="17" spans="1:7" ht="7.5" customHeight="1" x14ac:dyDescent="0.25">
      <c r="A17" s="21"/>
      <c r="B17" s="22"/>
      <c r="C17" s="23"/>
      <c r="D17" s="23"/>
      <c r="E17" s="24"/>
      <c r="F17" s="25"/>
      <c r="G17" s="26"/>
    </row>
    <row r="18" spans="1:7" ht="23.25" customHeight="1" x14ac:dyDescent="0.25">
      <c r="A18" s="11" t="s">
        <v>24</v>
      </c>
      <c r="B18" s="12"/>
      <c r="C18" s="27"/>
      <c r="D18" s="27"/>
      <c r="E18" s="66" t="s">
        <v>23</v>
      </c>
      <c r="F18" s="67"/>
      <c r="G18" s="28"/>
    </row>
    <row r="19" spans="1:7" ht="51" customHeight="1" x14ac:dyDescent="0.25">
      <c r="A19" s="71" t="s">
        <v>31</v>
      </c>
      <c r="B19" s="72"/>
      <c r="C19" s="72"/>
      <c r="D19" s="72"/>
      <c r="E19" s="72"/>
      <c r="F19" s="72"/>
      <c r="G19" s="73"/>
    </row>
    <row r="20" spans="1:7" ht="45" x14ac:dyDescent="0.25">
      <c r="A20" s="16" t="s">
        <v>5</v>
      </c>
      <c r="B20" s="16" t="s">
        <v>1</v>
      </c>
      <c r="C20" s="17" t="s">
        <v>8</v>
      </c>
      <c r="D20" s="18" t="s">
        <v>3</v>
      </c>
      <c r="E20" s="16" t="s">
        <v>12</v>
      </c>
      <c r="F20" s="16" t="s">
        <v>20</v>
      </c>
      <c r="G20" s="16" t="s">
        <v>14</v>
      </c>
    </row>
    <row r="21" spans="1:7" x14ac:dyDescent="0.25">
      <c r="A21" s="52" t="s">
        <v>41</v>
      </c>
      <c r="B21" s="48" t="s">
        <v>6</v>
      </c>
      <c r="C21" s="49">
        <v>60</v>
      </c>
      <c r="D21" s="50" t="s">
        <v>42</v>
      </c>
      <c r="E21" s="31"/>
      <c r="F21" s="56">
        <v>2</v>
      </c>
      <c r="G21" s="39" t="str">
        <f t="shared" ref="G21:G22" si="1">IF(E21="","",E21*F21)</f>
        <v/>
      </c>
    </row>
    <row r="22" spans="1:7" x14ac:dyDescent="0.25">
      <c r="A22" s="52" t="s">
        <v>41</v>
      </c>
      <c r="B22" s="48" t="s">
        <v>7</v>
      </c>
      <c r="C22" s="49">
        <v>60</v>
      </c>
      <c r="D22" s="50" t="s">
        <v>42</v>
      </c>
      <c r="E22" s="31"/>
      <c r="F22" s="56">
        <v>3</v>
      </c>
      <c r="G22" s="39" t="str">
        <f t="shared" si="1"/>
        <v/>
      </c>
    </row>
    <row r="23" spans="1:7" ht="26.25" customHeight="1" x14ac:dyDescent="0.25">
      <c r="A23" s="74" t="str">
        <f>A18&amp;" - Zwischensumme "</f>
        <v xml:space="preserve">1.2b Einsatzpauschale außerhalb der Winterdienstsaison  - Zwischensumme </v>
      </c>
      <c r="B23" s="75"/>
      <c r="C23" s="75"/>
      <c r="D23" s="75"/>
      <c r="E23" s="75"/>
      <c r="F23" s="75"/>
      <c r="G23" s="20">
        <f>SUM(G21:G22)</f>
        <v>0</v>
      </c>
    </row>
    <row r="24" spans="1:7" ht="11.25" customHeight="1" x14ac:dyDescent="0.25">
      <c r="A24" s="40"/>
      <c r="B24" s="41"/>
      <c r="C24" s="41"/>
      <c r="D24" s="41"/>
      <c r="E24" s="41"/>
      <c r="F24" s="41"/>
      <c r="G24" s="42"/>
    </row>
    <row r="25" spans="1:7" ht="23.25" customHeight="1" x14ac:dyDescent="0.25">
      <c r="A25" s="68" t="str">
        <f>A11&amp;" - Summe "</f>
        <v xml:space="preserve">1.1 Winterdienst - Summe </v>
      </c>
      <c r="B25" s="69"/>
      <c r="C25" s="69"/>
      <c r="D25" s="69"/>
      <c r="E25" s="69"/>
      <c r="F25" s="70"/>
      <c r="G25" s="20">
        <f>SUM(G16,G23)</f>
        <v>0</v>
      </c>
    </row>
    <row r="26" spans="1:7" ht="7.5" customHeight="1" x14ac:dyDescent="0.25">
      <c r="A26" s="21"/>
      <c r="B26" s="22"/>
      <c r="C26" s="23"/>
      <c r="D26" s="23"/>
      <c r="E26" s="24"/>
      <c r="F26" s="25"/>
      <c r="G26" s="26"/>
    </row>
    <row r="27" spans="1:7" ht="56.25" customHeight="1" x14ac:dyDescent="0.25">
      <c r="A27" s="84" t="s">
        <v>32</v>
      </c>
      <c r="B27" s="85"/>
      <c r="C27" s="85"/>
      <c r="D27" s="85"/>
      <c r="E27" s="85"/>
      <c r="F27" s="85"/>
      <c r="G27" s="86"/>
    </row>
    <row r="28" spans="1:7" ht="7.5" customHeight="1" x14ac:dyDescent="0.25">
      <c r="A28" s="21"/>
      <c r="B28" s="22"/>
      <c r="C28" s="23"/>
      <c r="D28" s="23"/>
      <c r="E28" s="24"/>
      <c r="F28" s="25"/>
      <c r="G28" s="26"/>
    </row>
    <row r="29" spans="1:7" ht="30" customHeight="1" x14ac:dyDescent="0.25">
      <c r="A29" s="29" t="str">
        <f>A9</f>
        <v>WE 140118</v>
      </c>
      <c r="B29" s="29" t="s">
        <v>19</v>
      </c>
      <c r="C29" s="81" t="s">
        <v>43</v>
      </c>
      <c r="D29" s="82"/>
      <c r="E29" s="82"/>
      <c r="F29" s="83"/>
      <c r="G29" s="30">
        <f>G25</f>
        <v>0</v>
      </c>
    </row>
    <row r="30" spans="1:7" ht="17.25" customHeight="1" x14ac:dyDescent="0.25">
      <c r="A30" s="43"/>
      <c r="B30" s="44"/>
      <c r="C30" s="44"/>
      <c r="D30" s="44"/>
      <c r="E30" s="44"/>
      <c r="F30" s="44"/>
      <c r="G30" s="45"/>
    </row>
    <row r="31" spans="1:7" s="8" customFormat="1" ht="30" customHeight="1" x14ac:dyDescent="0.25">
      <c r="A31" s="46" t="s">
        <v>35</v>
      </c>
      <c r="B31" s="87" t="s">
        <v>36</v>
      </c>
      <c r="C31" s="88"/>
      <c r="D31" s="88"/>
      <c r="E31" s="88"/>
      <c r="F31" s="88"/>
      <c r="G31" s="89"/>
    </row>
    <row r="32" spans="1:7" ht="7.5" customHeight="1" x14ac:dyDescent="0.25">
      <c r="A32" s="9"/>
      <c r="B32" s="5"/>
      <c r="C32" s="5"/>
      <c r="D32" s="5"/>
      <c r="E32" s="5"/>
      <c r="F32" s="5"/>
      <c r="G32" s="10"/>
    </row>
    <row r="33" spans="1:9" ht="23.25" customHeight="1" x14ac:dyDescent="0.25">
      <c r="A33" s="11" t="s">
        <v>44</v>
      </c>
      <c r="B33" s="12"/>
      <c r="C33" s="13"/>
      <c r="D33" s="13"/>
      <c r="E33" s="14"/>
      <c r="F33" s="13"/>
      <c r="G33" s="15"/>
    </row>
    <row r="34" spans="1:9" ht="47.25" customHeight="1" x14ac:dyDescent="0.25">
      <c r="A34" s="16" t="s">
        <v>5</v>
      </c>
      <c r="B34" s="16" t="s">
        <v>1</v>
      </c>
      <c r="C34" s="32" t="s">
        <v>2</v>
      </c>
      <c r="D34" s="18" t="s">
        <v>3</v>
      </c>
      <c r="E34" s="16" t="s">
        <v>12</v>
      </c>
      <c r="F34" s="16" t="s">
        <v>13</v>
      </c>
      <c r="G34" s="16" t="s">
        <v>30</v>
      </c>
    </row>
    <row r="35" spans="1:9" x14ac:dyDescent="0.25">
      <c r="A35" s="33" t="s">
        <v>46</v>
      </c>
      <c r="B35" s="34" t="s">
        <v>25</v>
      </c>
      <c r="C35" s="35"/>
      <c r="D35" s="36"/>
      <c r="E35" s="37"/>
      <c r="F35" s="37"/>
      <c r="G35" s="37"/>
    </row>
    <row r="36" spans="1:9" x14ac:dyDescent="0.25">
      <c r="A36" s="47" t="s">
        <v>45</v>
      </c>
      <c r="B36" s="48" t="s">
        <v>61</v>
      </c>
      <c r="C36" s="49">
        <v>315</v>
      </c>
      <c r="D36" s="50" t="s">
        <v>4</v>
      </c>
      <c r="E36" s="31"/>
      <c r="F36" s="53">
        <v>3</v>
      </c>
      <c r="G36" s="19" t="str">
        <f>IF(E36="","",E36*F36)</f>
        <v/>
      </c>
      <c r="I36" s="38"/>
    </row>
    <row r="37" spans="1:9" ht="23.25" customHeight="1" x14ac:dyDescent="0.25">
      <c r="A37" s="68" t="str">
        <f>LEFT(A33,FIND("(",A33)-2)&amp;" - Summe "</f>
        <v xml:space="preserve">2.1 Grauflächenreinigung - Summe </v>
      </c>
      <c r="B37" s="69"/>
      <c r="C37" s="69"/>
      <c r="D37" s="69"/>
      <c r="E37" s="69"/>
      <c r="F37" s="70"/>
      <c r="G37" s="20">
        <f>SUM(G36)</f>
        <v>0</v>
      </c>
    </row>
    <row r="38" spans="1:9" ht="7.5" customHeight="1" x14ac:dyDescent="0.25">
      <c r="A38" s="21"/>
      <c r="B38" s="22"/>
      <c r="C38" s="23"/>
      <c r="D38" s="23"/>
      <c r="E38" s="24"/>
      <c r="F38" s="25"/>
      <c r="G38" s="26"/>
    </row>
    <row r="39" spans="1:9" ht="23.25" customHeight="1" x14ac:dyDescent="0.25">
      <c r="A39" s="11" t="s">
        <v>47</v>
      </c>
      <c r="B39" s="12"/>
      <c r="C39" s="13"/>
      <c r="D39" s="13"/>
      <c r="E39" s="14"/>
      <c r="F39" s="13"/>
      <c r="G39" s="15"/>
    </row>
    <row r="40" spans="1:9" ht="23.25" customHeight="1" x14ac:dyDescent="0.25">
      <c r="A40" s="11" t="s">
        <v>48</v>
      </c>
      <c r="B40" s="12"/>
      <c r="C40" s="13"/>
      <c r="D40" s="13"/>
      <c r="E40" s="90" t="s">
        <v>22</v>
      </c>
      <c r="F40" s="91"/>
      <c r="G40" s="15"/>
    </row>
    <row r="41" spans="1:9" ht="28.5" customHeight="1" x14ac:dyDescent="0.25">
      <c r="A41" s="92" t="s">
        <v>21</v>
      </c>
      <c r="B41" s="93"/>
      <c r="C41" s="93"/>
      <c r="D41" s="93"/>
      <c r="E41" s="93"/>
      <c r="F41" s="93"/>
      <c r="G41" s="94"/>
    </row>
    <row r="42" spans="1:9" ht="45" x14ac:dyDescent="0.25">
      <c r="A42" s="16" t="s">
        <v>5</v>
      </c>
      <c r="B42" s="17" t="s">
        <v>1</v>
      </c>
      <c r="C42" s="17" t="s">
        <v>8</v>
      </c>
      <c r="D42" s="18" t="s">
        <v>3</v>
      </c>
      <c r="E42" s="16" t="s">
        <v>10</v>
      </c>
      <c r="F42" s="16" t="s">
        <v>11</v>
      </c>
      <c r="G42" s="16" t="s">
        <v>26</v>
      </c>
    </row>
    <row r="43" spans="1:9" ht="20.25" customHeight="1" x14ac:dyDescent="0.25">
      <c r="A43" s="47" t="s">
        <v>45</v>
      </c>
      <c r="B43" s="48" t="s">
        <v>15</v>
      </c>
      <c r="C43" s="49">
        <v>60</v>
      </c>
      <c r="D43" s="50" t="s">
        <v>4</v>
      </c>
      <c r="E43" s="31"/>
      <c r="F43" s="51">
        <v>5</v>
      </c>
      <c r="G43" s="19" t="str">
        <f t="shared" ref="G43" si="2">IF(E43="","",E43*F43)</f>
        <v/>
      </c>
    </row>
    <row r="44" spans="1:9" ht="20.25" customHeight="1" x14ac:dyDescent="0.25">
      <c r="A44" s="47" t="s">
        <v>62</v>
      </c>
      <c r="B44" s="48" t="s">
        <v>18</v>
      </c>
      <c r="C44" s="49">
        <v>540</v>
      </c>
      <c r="D44" s="50" t="s">
        <v>4</v>
      </c>
      <c r="E44" s="31"/>
      <c r="F44" s="51">
        <v>5</v>
      </c>
      <c r="G44" s="19" t="str">
        <f t="shared" ref="G44" si="3">IF(E44="","",E44*F44)</f>
        <v/>
      </c>
    </row>
    <row r="45" spans="1:9" ht="23.25" customHeight="1" x14ac:dyDescent="0.25">
      <c r="A45" s="68" t="str">
        <f>A40&amp;" - Zwischensumme "</f>
        <v xml:space="preserve">2.2a Monatspauschale innerhalb der Winterdienstsaison  - Zwischensumme </v>
      </c>
      <c r="B45" s="69"/>
      <c r="C45" s="69"/>
      <c r="D45" s="69"/>
      <c r="E45" s="69"/>
      <c r="F45" s="70"/>
      <c r="G45" s="20">
        <f>SUM(G43:G44)</f>
        <v>0</v>
      </c>
    </row>
    <row r="46" spans="1:9" ht="7.5" customHeight="1" x14ac:dyDescent="0.25">
      <c r="A46" s="21"/>
      <c r="B46" s="22"/>
      <c r="C46" s="23"/>
      <c r="D46" s="23"/>
      <c r="E46" s="24"/>
      <c r="F46" s="25"/>
      <c r="G46" s="26"/>
    </row>
    <row r="47" spans="1:9" ht="23.25" customHeight="1" x14ac:dyDescent="0.25">
      <c r="A47" s="11" t="s">
        <v>49</v>
      </c>
      <c r="B47" s="12"/>
      <c r="C47" s="27"/>
      <c r="D47" s="27"/>
      <c r="E47" s="66" t="s">
        <v>23</v>
      </c>
      <c r="F47" s="67"/>
      <c r="G47" s="28"/>
    </row>
    <row r="48" spans="1:9" ht="51" customHeight="1" x14ac:dyDescent="0.25">
      <c r="A48" s="71" t="s">
        <v>31</v>
      </c>
      <c r="B48" s="72"/>
      <c r="C48" s="72"/>
      <c r="D48" s="72"/>
      <c r="E48" s="72"/>
      <c r="F48" s="72"/>
      <c r="G48" s="73"/>
    </row>
    <row r="49" spans="1:12" ht="45" x14ac:dyDescent="0.25">
      <c r="A49" s="16" t="s">
        <v>5</v>
      </c>
      <c r="B49" s="16" t="s">
        <v>1</v>
      </c>
      <c r="C49" s="17" t="s">
        <v>8</v>
      </c>
      <c r="D49" s="18" t="s">
        <v>3</v>
      </c>
      <c r="E49" s="16" t="s">
        <v>12</v>
      </c>
      <c r="F49" s="16" t="s">
        <v>20</v>
      </c>
      <c r="G49" s="16" t="s">
        <v>14</v>
      </c>
    </row>
    <row r="50" spans="1:12" ht="15" customHeight="1" x14ac:dyDescent="0.25">
      <c r="A50" s="52" t="s">
        <v>45</v>
      </c>
      <c r="B50" s="48" t="s">
        <v>6</v>
      </c>
      <c r="C50" s="49">
        <v>60</v>
      </c>
      <c r="D50" s="50" t="s">
        <v>4</v>
      </c>
      <c r="E50" s="31"/>
      <c r="F50" s="56">
        <v>2</v>
      </c>
      <c r="G50" s="39" t="str">
        <f t="shared" ref="G50:G51" si="4">IF(E50="","",E50*F50)</f>
        <v/>
      </c>
    </row>
    <row r="51" spans="1:12" x14ac:dyDescent="0.25">
      <c r="A51" s="52" t="s">
        <v>45</v>
      </c>
      <c r="B51" s="48" t="s">
        <v>7</v>
      </c>
      <c r="C51" s="49">
        <v>540</v>
      </c>
      <c r="D51" s="50" t="s">
        <v>4</v>
      </c>
      <c r="E51" s="31"/>
      <c r="F51" s="56">
        <v>3</v>
      </c>
      <c r="G51" s="39" t="str">
        <f t="shared" si="4"/>
        <v/>
      </c>
    </row>
    <row r="52" spans="1:12" ht="15" customHeight="1" x14ac:dyDescent="0.25">
      <c r="A52" s="52" t="s">
        <v>63</v>
      </c>
      <c r="B52" s="48" t="s">
        <v>16</v>
      </c>
      <c r="C52" s="49">
        <v>60</v>
      </c>
      <c r="D52" s="50" t="s">
        <v>4</v>
      </c>
      <c r="E52" s="31"/>
      <c r="F52" s="56">
        <v>2</v>
      </c>
      <c r="G52" s="39" t="str">
        <f t="shared" ref="G52:G53" si="5">IF(E52="","",E52*F52)</f>
        <v/>
      </c>
      <c r="I52" s="96"/>
      <c r="J52" s="96"/>
      <c r="K52" s="96"/>
      <c r="L52" s="96"/>
    </row>
    <row r="53" spans="1:12" x14ac:dyDescent="0.25">
      <c r="A53" s="52" t="s">
        <v>63</v>
      </c>
      <c r="B53" s="48" t="s">
        <v>17</v>
      </c>
      <c r="C53" s="49">
        <v>540</v>
      </c>
      <c r="D53" s="50" t="s">
        <v>4</v>
      </c>
      <c r="E53" s="31"/>
      <c r="F53" s="56">
        <v>3</v>
      </c>
      <c r="G53" s="39" t="str">
        <f t="shared" si="5"/>
        <v/>
      </c>
      <c r="I53" s="96"/>
      <c r="J53" s="96"/>
      <c r="K53" s="96"/>
      <c r="L53" s="96"/>
    </row>
    <row r="54" spans="1:12" ht="26.25" customHeight="1" x14ac:dyDescent="0.25">
      <c r="A54" s="74" t="str">
        <f>A47&amp;" - Zwischensumme "</f>
        <v xml:space="preserve">2.2b Einsatzpauschale außerhalb der Winterdienstsaison  - Zwischensumme </v>
      </c>
      <c r="B54" s="75"/>
      <c r="C54" s="75"/>
      <c r="D54" s="75"/>
      <c r="E54" s="75"/>
      <c r="F54" s="75"/>
      <c r="G54" s="20">
        <f>SUM(G50:G53)</f>
        <v>0</v>
      </c>
      <c r="I54" s="96"/>
      <c r="J54" s="96"/>
      <c r="K54" s="96"/>
      <c r="L54" s="96"/>
    </row>
    <row r="55" spans="1:12" ht="11.25" customHeight="1" x14ac:dyDescent="0.25">
      <c r="A55" s="40"/>
      <c r="B55" s="41"/>
      <c r="C55" s="41"/>
      <c r="D55" s="41"/>
      <c r="E55" s="41"/>
      <c r="F55" s="41"/>
      <c r="G55" s="42"/>
      <c r="I55" s="96"/>
      <c r="J55" s="96"/>
      <c r="K55" s="96"/>
      <c r="L55" s="96"/>
    </row>
    <row r="56" spans="1:12" ht="23.25" customHeight="1" x14ac:dyDescent="0.25">
      <c r="A56" s="68" t="str">
        <f>A39&amp;" - Summe "</f>
        <v xml:space="preserve">2.2 Winterdienst - Summe </v>
      </c>
      <c r="B56" s="69"/>
      <c r="C56" s="69"/>
      <c r="D56" s="69"/>
      <c r="E56" s="69"/>
      <c r="F56" s="70"/>
      <c r="G56" s="20">
        <f>SUM(G45,G54)</f>
        <v>0</v>
      </c>
      <c r="I56" s="96"/>
      <c r="J56" s="96"/>
      <c r="K56" s="96"/>
      <c r="L56" s="96"/>
    </row>
    <row r="57" spans="1:12" ht="7.5" customHeight="1" x14ac:dyDescent="0.25">
      <c r="A57" s="21"/>
      <c r="B57" s="22"/>
      <c r="C57" s="23"/>
      <c r="D57" s="23"/>
      <c r="E57" s="24"/>
      <c r="F57" s="25"/>
      <c r="G57" s="26"/>
    </row>
    <row r="58" spans="1:12" ht="56.25" customHeight="1" x14ac:dyDescent="0.25">
      <c r="A58" s="84" t="s">
        <v>32</v>
      </c>
      <c r="B58" s="85"/>
      <c r="C58" s="85"/>
      <c r="D58" s="85"/>
      <c r="E58" s="85"/>
      <c r="F58" s="85"/>
      <c r="G58" s="86"/>
    </row>
    <row r="59" spans="1:12" ht="7.5" customHeight="1" x14ac:dyDescent="0.25">
      <c r="A59" s="21"/>
      <c r="B59" s="22"/>
      <c r="C59" s="23"/>
      <c r="D59" s="23"/>
      <c r="E59" s="24"/>
      <c r="F59" s="25"/>
      <c r="G59" s="26"/>
    </row>
    <row r="60" spans="1:12" ht="30" customHeight="1" x14ac:dyDescent="0.25">
      <c r="A60" s="29" t="str">
        <f>A31</f>
        <v>WE 141681</v>
      </c>
      <c r="B60" s="29" t="s">
        <v>19</v>
      </c>
      <c r="C60" s="81" t="s">
        <v>50</v>
      </c>
      <c r="D60" s="82"/>
      <c r="E60" s="82"/>
      <c r="F60" s="83"/>
      <c r="G60" s="30">
        <f>G56+G37</f>
        <v>0</v>
      </c>
    </row>
    <row r="61" spans="1:12" ht="17.25" customHeight="1" x14ac:dyDescent="0.25">
      <c r="A61" s="43"/>
      <c r="B61" s="44"/>
      <c r="C61" s="44"/>
      <c r="D61" s="44"/>
      <c r="E61" s="44"/>
      <c r="F61" s="44"/>
      <c r="G61" s="45"/>
    </row>
    <row r="62" spans="1:12" s="8" customFormat="1" ht="30" customHeight="1" x14ac:dyDescent="0.25">
      <c r="A62" s="46" t="s">
        <v>37</v>
      </c>
      <c r="B62" s="87" t="s">
        <v>38</v>
      </c>
      <c r="C62" s="88"/>
      <c r="D62" s="88"/>
      <c r="E62" s="88"/>
      <c r="F62" s="88"/>
      <c r="G62" s="89"/>
    </row>
    <row r="63" spans="1:12" ht="7.5" customHeight="1" x14ac:dyDescent="0.25">
      <c r="A63" s="9"/>
      <c r="B63" s="5"/>
      <c r="C63" s="5"/>
      <c r="D63" s="5"/>
      <c r="E63" s="5"/>
      <c r="F63" s="5"/>
      <c r="G63" s="10"/>
    </row>
    <row r="64" spans="1:12" ht="23.25" customHeight="1" x14ac:dyDescent="0.25">
      <c r="A64" s="11" t="s">
        <v>51</v>
      </c>
      <c r="B64" s="12"/>
      <c r="C64" s="13"/>
      <c r="D64" s="13"/>
      <c r="E64" s="14"/>
      <c r="F64" s="13"/>
      <c r="G64" s="15"/>
    </row>
    <row r="65" spans="1:7" ht="23.25" customHeight="1" x14ac:dyDescent="0.25">
      <c r="A65" s="11" t="s">
        <v>52</v>
      </c>
      <c r="B65" s="12"/>
      <c r="C65" s="13"/>
      <c r="D65" s="13"/>
      <c r="E65" s="90" t="s">
        <v>22</v>
      </c>
      <c r="F65" s="91"/>
      <c r="G65" s="15"/>
    </row>
    <row r="66" spans="1:7" ht="28.5" customHeight="1" x14ac:dyDescent="0.25">
      <c r="A66" s="92" t="s">
        <v>21</v>
      </c>
      <c r="B66" s="93"/>
      <c r="C66" s="93"/>
      <c r="D66" s="93"/>
      <c r="E66" s="93"/>
      <c r="F66" s="93"/>
      <c r="G66" s="94"/>
    </row>
    <row r="67" spans="1:7" ht="45" x14ac:dyDescent="0.25">
      <c r="A67" s="16" t="s">
        <v>5</v>
      </c>
      <c r="B67" s="17" t="s">
        <v>1</v>
      </c>
      <c r="C67" s="17" t="s">
        <v>8</v>
      </c>
      <c r="D67" s="18" t="s">
        <v>3</v>
      </c>
      <c r="E67" s="16" t="s">
        <v>10</v>
      </c>
      <c r="F67" s="16" t="s">
        <v>11</v>
      </c>
      <c r="G67" s="16" t="s">
        <v>26</v>
      </c>
    </row>
    <row r="68" spans="1:7" x14ac:dyDescent="0.25">
      <c r="A68" s="47" t="s">
        <v>54</v>
      </c>
      <c r="B68" s="48" t="s">
        <v>18</v>
      </c>
      <c r="C68" s="49">
        <v>1458</v>
      </c>
      <c r="D68" s="50" t="s">
        <v>4</v>
      </c>
      <c r="E68" s="31"/>
      <c r="F68" s="51">
        <v>5</v>
      </c>
      <c r="G68" s="19" t="str">
        <f t="shared" ref="G68" si="6">IF(E68="","",E68*F68)</f>
        <v/>
      </c>
    </row>
    <row r="69" spans="1:7" x14ac:dyDescent="0.25">
      <c r="A69" s="47" t="s">
        <v>57</v>
      </c>
      <c r="B69" s="48" t="s">
        <v>60</v>
      </c>
      <c r="C69" s="49">
        <v>412</v>
      </c>
      <c r="D69" s="50" t="s">
        <v>4</v>
      </c>
      <c r="E69" s="31"/>
      <c r="F69" s="51">
        <v>5</v>
      </c>
      <c r="G69" s="19" t="str">
        <f t="shared" ref="G69" si="7">IF(E69="","",E69*F69)</f>
        <v/>
      </c>
    </row>
    <row r="70" spans="1:7" ht="23.25" customHeight="1" x14ac:dyDescent="0.25">
      <c r="A70" s="68" t="str">
        <f>A65&amp;" - Zwischensumme "</f>
        <v xml:space="preserve">3.1a Monatspauschale innerhalb der Winterdienstsaison  - Zwischensumme </v>
      </c>
      <c r="B70" s="69"/>
      <c r="C70" s="69"/>
      <c r="D70" s="69"/>
      <c r="E70" s="69"/>
      <c r="F70" s="70"/>
      <c r="G70" s="20">
        <f>SUM(G68:G69)</f>
        <v>0</v>
      </c>
    </row>
    <row r="71" spans="1:7" ht="7.5" customHeight="1" x14ac:dyDescent="0.25">
      <c r="A71" s="21"/>
      <c r="B71" s="22"/>
      <c r="C71" s="23"/>
      <c r="D71" s="23"/>
      <c r="E71" s="24"/>
      <c r="F71" s="25"/>
      <c r="G71" s="26"/>
    </row>
    <row r="72" spans="1:7" ht="23.25" customHeight="1" x14ac:dyDescent="0.25">
      <c r="A72" s="11" t="s">
        <v>53</v>
      </c>
      <c r="B72" s="12"/>
      <c r="C72" s="27"/>
      <c r="D72" s="27"/>
      <c r="E72" s="66" t="s">
        <v>23</v>
      </c>
      <c r="F72" s="67"/>
      <c r="G72" s="28"/>
    </row>
    <row r="73" spans="1:7" ht="51" customHeight="1" x14ac:dyDescent="0.25">
      <c r="A73" s="71" t="s">
        <v>31</v>
      </c>
      <c r="B73" s="72"/>
      <c r="C73" s="72"/>
      <c r="D73" s="72"/>
      <c r="E73" s="72"/>
      <c r="F73" s="72"/>
      <c r="G73" s="73"/>
    </row>
    <row r="74" spans="1:7" ht="45" x14ac:dyDescent="0.25">
      <c r="A74" s="16" t="s">
        <v>5</v>
      </c>
      <c r="B74" s="16" t="s">
        <v>1</v>
      </c>
      <c r="C74" s="17" t="s">
        <v>8</v>
      </c>
      <c r="D74" s="18" t="s">
        <v>3</v>
      </c>
      <c r="E74" s="16" t="s">
        <v>12</v>
      </c>
      <c r="F74" s="16" t="s">
        <v>20</v>
      </c>
      <c r="G74" s="16" t="s">
        <v>14</v>
      </c>
    </row>
    <row r="75" spans="1:7" x14ac:dyDescent="0.25">
      <c r="A75" s="52" t="s">
        <v>54</v>
      </c>
      <c r="B75" s="54" t="s">
        <v>16</v>
      </c>
      <c r="C75" s="57">
        <v>1458</v>
      </c>
      <c r="D75" s="55" t="s">
        <v>4</v>
      </c>
      <c r="E75" s="31"/>
      <c r="F75" s="56">
        <v>2</v>
      </c>
      <c r="G75" s="39" t="str">
        <f t="shared" ref="G75:G76" si="8">IF(E75="","",E75*F75)</f>
        <v/>
      </c>
    </row>
    <row r="76" spans="1:7" x14ac:dyDescent="0.25">
      <c r="A76" s="52" t="s">
        <v>54</v>
      </c>
      <c r="B76" s="54" t="s">
        <v>17</v>
      </c>
      <c r="C76" s="57">
        <v>1458</v>
      </c>
      <c r="D76" s="55" t="s">
        <v>4</v>
      </c>
      <c r="E76" s="31"/>
      <c r="F76" s="56">
        <v>3</v>
      </c>
      <c r="G76" s="39" t="str">
        <f t="shared" si="8"/>
        <v/>
      </c>
    </row>
    <row r="77" spans="1:7" x14ac:dyDescent="0.25">
      <c r="A77" s="52" t="s">
        <v>57</v>
      </c>
      <c r="B77" s="54" t="s">
        <v>58</v>
      </c>
      <c r="C77" s="57">
        <v>412</v>
      </c>
      <c r="D77" s="55" t="s">
        <v>4</v>
      </c>
      <c r="E77" s="31"/>
      <c r="F77" s="56">
        <v>2</v>
      </c>
      <c r="G77" s="39" t="str">
        <f t="shared" ref="G77:G78" si="9">IF(E77="","",E77*F77)</f>
        <v/>
      </c>
    </row>
    <row r="78" spans="1:7" x14ac:dyDescent="0.25">
      <c r="A78" s="52" t="s">
        <v>57</v>
      </c>
      <c r="B78" s="54" t="s">
        <v>59</v>
      </c>
      <c r="C78" s="57">
        <v>412</v>
      </c>
      <c r="D78" s="55" t="s">
        <v>4</v>
      </c>
      <c r="E78" s="31"/>
      <c r="F78" s="56">
        <v>3</v>
      </c>
      <c r="G78" s="39" t="str">
        <f t="shared" si="9"/>
        <v/>
      </c>
    </row>
    <row r="79" spans="1:7" ht="26.25" customHeight="1" x14ac:dyDescent="0.25">
      <c r="A79" s="74" t="str">
        <f>A72&amp;" - Zwischensumme "</f>
        <v xml:space="preserve">3.1b Einsatzpauschale außerhalb der Winterdienstsaison  - Zwischensumme </v>
      </c>
      <c r="B79" s="75"/>
      <c r="C79" s="75"/>
      <c r="D79" s="75"/>
      <c r="E79" s="75"/>
      <c r="F79" s="75"/>
      <c r="G79" s="20">
        <f>SUM(G75:G78)</f>
        <v>0</v>
      </c>
    </row>
    <row r="80" spans="1:7" ht="11.25" customHeight="1" x14ac:dyDescent="0.25">
      <c r="A80" s="40"/>
      <c r="B80" s="41"/>
      <c r="C80" s="41"/>
      <c r="D80" s="41"/>
      <c r="E80" s="41"/>
      <c r="F80" s="41"/>
      <c r="G80" s="42"/>
    </row>
    <row r="81" spans="1:7" ht="23.25" customHeight="1" x14ac:dyDescent="0.25">
      <c r="A81" s="68" t="str">
        <f>A64&amp;" - Summe "</f>
        <v xml:space="preserve">3.1 Winterdienst - Summe </v>
      </c>
      <c r="B81" s="69"/>
      <c r="C81" s="69"/>
      <c r="D81" s="69"/>
      <c r="E81" s="69"/>
      <c r="F81" s="70"/>
      <c r="G81" s="20">
        <f>SUM(G70,G79)</f>
        <v>0</v>
      </c>
    </row>
    <row r="82" spans="1:7" ht="7.5" customHeight="1" x14ac:dyDescent="0.25">
      <c r="A82" s="21"/>
      <c r="B82" s="22"/>
      <c r="C82" s="23"/>
      <c r="D82" s="23"/>
      <c r="E82" s="24"/>
      <c r="F82" s="25"/>
      <c r="G82" s="26"/>
    </row>
    <row r="83" spans="1:7" ht="56.25" customHeight="1" x14ac:dyDescent="0.25">
      <c r="A83" s="84" t="s">
        <v>32</v>
      </c>
      <c r="B83" s="85"/>
      <c r="C83" s="85"/>
      <c r="D83" s="85"/>
      <c r="E83" s="85"/>
      <c r="F83" s="85"/>
      <c r="G83" s="86"/>
    </row>
    <row r="84" spans="1:7" ht="7.5" customHeight="1" x14ac:dyDescent="0.25">
      <c r="A84" s="21"/>
      <c r="B84" s="22"/>
      <c r="C84" s="23"/>
      <c r="D84" s="23"/>
      <c r="E84" s="24"/>
      <c r="F84" s="25"/>
      <c r="G84" s="26"/>
    </row>
    <row r="85" spans="1:7" ht="30" customHeight="1" x14ac:dyDescent="0.25">
      <c r="A85" s="29" t="str">
        <f>A62</f>
        <v>WE 147954</v>
      </c>
      <c r="B85" s="29" t="s">
        <v>19</v>
      </c>
      <c r="C85" s="81" t="s">
        <v>55</v>
      </c>
      <c r="D85" s="82"/>
      <c r="E85" s="82"/>
      <c r="F85" s="83"/>
      <c r="G85" s="30">
        <f>G81</f>
        <v>0</v>
      </c>
    </row>
    <row r="86" spans="1:7" s="8" customFormat="1" ht="30" customHeight="1" x14ac:dyDescent="0.25">
      <c r="A86" s="78" t="s">
        <v>9</v>
      </c>
      <c r="B86" s="79"/>
      <c r="C86" s="79"/>
      <c r="D86" s="79"/>
      <c r="E86" s="79"/>
      <c r="F86" s="79"/>
      <c r="G86" s="80"/>
    </row>
    <row r="87" spans="1:7" ht="15" customHeight="1" x14ac:dyDescent="0.25">
      <c r="A87" s="29" t="str">
        <f>A29</f>
        <v>WE 140118</v>
      </c>
      <c r="B87" s="29" t="str">
        <f>B29</f>
        <v>Gesamt / Jahr</v>
      </c>
      <c r="C87" s="81" t="str">
        <f>C29</f>
        <v>Summe 1.1</v>
      </c>
      <c r="D87" s="82"/>
      <c r="E87" s="82"/>
      <c r="F87" s="83"/>
      <c r="G87" s="30">
        <f>G29</f>
        <v>0</v>
      </c>
    </row>
    <row r="88" spans="1:7" ht="15" customHeight="1" x14ac:dyDescent="0.25">
      <c r="A88" s="29" t="str">
        <f>A60</f>
        <v>WE 141681</v>
      </c>
      <c r="B88" s="29" t="str">
        <f>B60</f>
        <v>Gesamt / Jahr</v>
      </c>
      <c r="C88" s="81" t="str">
        <f>C60</f>
        <v>Summe 2.1, 2.2</v>
      </c>
      <c r="D88" s="82"/>
      <c r="E88" s="82"/>
      <c r="F88" s="83"/>
      <c r="G88" s="30">
        <f>G60</f>
        <v>0</v>
      </c>
    </row>
    <row r="89" spans="1:7" ht="15" customHeight="1" x14ac:dyDescent="0.25">
      <c r="A89" s="29" t="str">
        <f>A85</f>
        <v>WE 147954</v>
      </c>
      <c r="B89" s="29" t="str">
        <f>B85</f>
        <v>Gesamt / Jahr</v>
      </c>
      <c r="C89" s="81" t="str">
        <f>C85</f>
        <v>Summe 3.1</v>
      </c>
      <c r="D89" s="82"/>
      <c r="E89" s="82"/>
      <c r="F89" s="83"/>
      <c r="G89" s="30">
        <f>G85</f>
        <v>0</v>
      </c>
    </row>
    <row r="90" spans="1:7" ht="30" customHeight="1" x14ac:dyDescent="0.25">
      <c r="A90" s="76" t="s">
        <v>56</v>
      </c>
      <c r="B90" s="76"/>
      <c r="C90" s="76"/>
      <c r="D90" s="76"/>
      <c r="E90" s="76"/>
      <c r="F90" s="77">
        <f>SUM(G87:G89)</f>
        <v>0</v>
      </c>
      <c r="G90" s="77"/>
    </row>
  </sheetData>
  <sheetProtection algorithmName="SHA-512" hashValue="AxmIcSLBX1kfY8QxHzIV5ZDV7kUaOi9HwhQiVuj2aq4JCOnuX/VqmP05zpw4gnuP8y+qGiSDP5HyKqdOSQH4fQ==" saltValue="VVnyHmOz2p0NONCk7mIzGA==" spinCount="100000" sheet="1" objects="1" scenarios="1" selectLockedCells="1"/>
  <mergeCells count="45">
    <mergeCell ref="I52:L56"/>
    <mergeCell ref="A83:G83"/>
    <mergeCell ref="C85:F85"/>
    <mergeCell ref="A70:F70"/>
    <mergeCell ref="E72:F72"/>
    <mergeCell ref="A73:G73"/>
    <mergeCell ref="A79:F79"/>
    <mergeCell ref="A81:F81"/>
    <mergeCell ref="A58:G58"/>
    <mergeCell ref="C60:F60"/>
    <mergeCell ref="B62:G62"/>
    <mergeCell ref="E65:F65"/>
    <mergeCell ref="A66:G66"/>
    <mergeCell ref="A45:F45"/>
    <mergeCell ref="E47:F47"/>
    <mergeCell ref="A48:G48"/>
    <mergeCell ref="A54:F54"/>
    <mergeCell ref="A56:F56"/>
    <mergeCell ref="A7:G7"/>
    <mergeCell ref="B9:G9"/>
    <mergeCell ref="A16:F16"/>
    <mergeCell ref="A13:G13"/>
    <mergeCell ref="E12:F12"/>
    <mergeCell ref="E18:F18"/>
    <mergeCell ref="A25:F25"/>
    <mergeCell ref="A19:G19"/>
    <mergeCell ref="A23:F23"/>
    <mergeCell ref="A90:E90"/>
    <mergeCell ref="F90:G90"/>
    <mergeCell ref="A86:G86"/>
    <mergeCell ref="C87:F87"/>
    <mergeCell ref="C88:F88"/>
    <mergeCell ref="C89:F89"/>
    <mergeCell ref="A27:G27"/>
    <mergeCell ref="C29:F29"/>
    <mergeCell ref="B31:G31"/>
    <mergeCell ref="A37:F37"/>
    <mergeCell ref="E40:F40"/>
    <mergeCell ref="A41:G41"/>
    <mergeCell ref="A1:G1"/>
    <mergeCell ref="A4:G4"/>
    <mergeCell ref="A6:G6"/>
    <mergeCell ref="A3:G3"/>
    <mergeCell ref="A5:G5"/>
    <mergeCell ref="A2:G2"/>
  </mergeCells>
  <dataValidations count="6">
    <dataValidation type="list" allowBlank="1" showInputMessage="1" showErrorMessage="1" sqref="F15 F43:F44 F68:F69" xr:uid="{00000000-0002-0000-0000-000000000000}">
      <formula1>"5,7"</formula1>
    </dataValidation>
    <dataValidation type="list" allowBlank="1" showInputMessage="1" showErrorMessage="1" sqref="D21:D22 D15 D43:D44 D50:D53 D68:D69 D75:D78" xr:uid="{00000000-0002-0000-0000-000001000000}">
      <formula1>"m²,lfm.,Stk."</formula1>
    </dataValidation>
    <dataValidation type="list" allowBlank="1" showInputMessage="1" showErrorMessage="1" sqref="B29 B60 B85" xr:uid="{00000000-0002-0000-0000-000002000000}">
      <formula1>"Wertungssumme: kalk. in € netto / Jahr,Wertungssumme: in € netto / Jahr,Gesamt / Jahr"</formula1>
    </dataValidation>
    <dataValidation type="list" allowBlank="1" showInputMessage="1" showErrorMessage="1" sqref="D36" xr:uid="{00000000-0002-0000-0000-000003000000}">
      <formula1>"m²,lfm.,Stk.,Pauschal"</formula1>
    </dataValidation>
    <dataValidation type="list" allowBlank="1" showInputMessage="1" showErrorMessage="1" sqref="E12:F12 E40:F40 E65:F65" xr:uid="{00000000-0002-0000-0000-000004000000}">
      <formula1>"01.11. - 31.03.,01.10. - 30.04."</formula1>
    </dataValidation>
    <dataValidation type="list" allowBlank="1" showInputMessage="1" showErrorMessage="1" sqref="E18:F18 E47:F47 E72:F72" xr:uid="{00000000-0002-0000-0000-000005000000}">
      <formula1>"01.04. - 31.10., 01.05. - 30.09."</formula1>
    </dataValidation>
  </dataValidations>
  <pageMargins left="0.78740157480314965" right="0.47244094488188981" top="0.39370078740157483" bottom="0.59055118110236227" header="0" footer="0.19685039370078741"/>
  <pageSetup paperSize="9" scale="54" fitToHeight="0" orientation="portrait" r:id="rId1"/>
  <headerFooter>
    <oddFooter>&amp;R&amp;"BundesSans Regular,Standard"Seite &amp;P von &amp;N
&amp;A</oddFooter>
  </headerFooter>
  <rowBreaks count="1" manualBreakCount="1">
    <brk id="60" max="7"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VOEK 403-25 Los 1</vt:lpstr>
      <vt:lpstr>'VOEK 403-25 Los 1'!Druckbereich</vt:lpstr>
      <vt:lpstr>'VOEK 403-25 Los 1'!Drucktitel</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Hermann, Martina</dc:creator>
  <cp:lastModifiedBy>Dober, Angela Kim</cp:lastModifiedBy>
  <cp:lastPrinted>2025-06-20T10:34:33Z</cp:lastPrinted>
  <dcterms:created xsi:type="dcterms:W3CDTF">2021-01-19T08:45:11Z</dcterms:created>
  <dcterms:modified xsi:type="dcterms:W3CDTF">2026-02-02T11:22:36Z</dcterms:modified>
</cp:coreProperties>
</file>