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VOEK\Abt4\43_IGM_Außenbereich\1_Verf\4305_WM\1_V43\h_WM_27_25_WS__405_25\1_Erstellung_VU\5_Entwürfe\L1\"/>
    </mc:Choice>
  </mc:AlternateContent>
  <bookViews>
    <workbookView xWindow="0" yWindow="0" windowWidth="23040" windowHeight="9390" tabRatio="656"/>
  </bookViews>
  <sheets>
    <sheet name="VOEK 405-25 Los 1" sheetId="10" r:id="rId1"/>
  </sheets>
  <definedNames>
    <definedName name="_xlnm.Print_Area" localSheetId="0">'VOEK 405-25 Los 1'!$A$1:$H$111</definedName>
    <definedName name="_xlnm.Print_Titles" localSheetId="0">'VOEK 405-25 Los 1'!$4:$9</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1" i="10" l="1"/>
  <c r="H107" i="10"/>
  <c r="A111" i="10" l="1"/>
  <c r="F106" i="10" l="1"/>
  <c r="H106" i="10" s="1"/>
  <c r="C105" i="10"/>
  <c r="C104" i="10"/>
  <c r="F99" i="10"/>
  <c r="F96" i="10"/>
  <c r="H96" i="10" s="1"/>
  <c r="F95" i="10"/>
  <c r="F91" i="10"/>
  <c r="F58" i="10"/>
  <c r="H99" i="10" l="1"/>
  <c r="H95" i="10"/>
  <c r="H91" i="10"/>
  <c r="F85" i="10"/>
  <c r="H85" i="10" s="1"/>
  <c r="F86" i="10"/>
  <c r="H86" i="10" s="1"/>
  <c r="F72" i="10"/>
  <c r="H72" i="10" s="1"/>
  <c r="F68" i="10"/>
  <c r="H68" i="10" s="1"/>
  <c r="F69" i="10"/>
  <c r="H69" i="10" s="1"/>
  <c r="F64" i="10"/>
  <c r="H64" i="10" s="1"/>
  <c r="H58" i="10"/>
  <c r="F59" i="10"/>
  <c r="H59" i="10" s="1"/>
  <c r="F50" i="10"/>
  <c r="H50" i="10" s="1"/>
  <c r="F31" i="10"/>
  <c r="H31" i="10" s="1"/>
  <c r="F30" i="10"/>
  <c r="H30" i="10" s="1"/>
  <c r="F28" i="10"/>
  <c r="H28" i="10" s="1"/>
  <c r="F27" i="10"/>
  <c r="H27" i="10" s="1"/>
  <c r="F24" i="10"/>
  <c r="H24" i="10" s="1"/>
  <c r="F23" i="10"/>
  <c r="H23" i="10" s="1"/>
  <c r="F22" i="10"/>
  <c r="H22" i="10" s="1"/>
  <c r="F25" i="10"/>
  <c r="H25" i="10" s="1"/>
  <c r="F21" i="10"/>
  <c r="H21" i="10" s="1"/>
  <c r="F17" i="10"/>
  <c r="H17" i="10" s="1"/>
  <c r="F16" i="10"/>
  <c r="H16" i="10" s="1"/>
  <c r="H32" i="10" l="1"/>
  <c r="F92" i="10"/>
  <c r="H92" i="10" s="1"/>
  <c r="F89" i="10"/>
  <c r="H89" i="10" s="1"/>
  <c r="F98" i="10"/>
  <c r="H98" i="10" s="1"/>
  <c r="F101" i="10"/>
  <c r="H101" i="10" s="1"/>
  <c r="F90" i="10"/>
  <c r="H90" i="10" s="1"/>
  <c r="F88" i="10"/>
  <c r="H88" i="10" s="1"/>
  <c r="F102" i="10"/>
  <c r="H102" i="10" s="1"/>
  <c r="F100" i="10"/>
  <c r="H100" i="10" s="1"/>
  <c r="H18" i="10"/>
  <c r="F43" i="10"/>
  <c r="F44" i="10"/>
  <c r="H44" i="10" s="1"/>
  <c r="B10" i="10"/>
  <c r="H43" i="10" l="1"/>
  <c r="H33" i="10"/>
  <c r="F75" i="10" l="1"/>
  <c r="H75" i="10" s="1"/>
  <c r="F74" i="10"/>
  <c r="H74" i="10" s="1"/>
  <c r="F65" i="10"/>
  <c r="H65" i="10" s="1"/>
  <c r="F63" i="10"/>
  <c r="H63" i="10" s="1"/>
  <c r="A51" i="10"/>
  <c r="F49" i="10" l="1"/>
  <c r="H49" i="10" s="1"/>
  <c r="F48" i="10"/>
  <c r="H48" i="10" s="1"/>
  <c r="F105" i="10"/>
  <c r="H105" i="10" s="1"/>
  <c r="A77" i="10"/>
  <c r="A107" i="10" l="1"/>
  <c r="F104" i="10"/>
  <c r="H104" i="10" s="1"/>
  <c r="A76" i="10"/>
  <c r="F73" i="10"/>
  <c r="H73" i="10" s="1"/>
  <c r="F71" i="10"/>
  <c r="H71" i="10" s="1"/>
  <c r="F62" i="10"/>
  <c r="H62" i="10" s="1"/>
  <c r="F61" i="10"/>
  <c r="H61" i="10" s="1"/>
  <c r="F47" i="10"/>
  <c r="H47" i="10" s="1"/>
  <c r="F46" i="10"/>
  <c r="F51" i="10" l="1"/>
  <c r="H76" i="10"/>
  <c r="H46" i="10"/>
  <c r="H51" i="10" s="1"/>
  <c r="B36" i="10"/>
  <c r="A108" i="10" s="1"/>
  <c r="H77" i="10" l="1"/>
  <c r="H108" i="10" s="1"/>
</calcChain>
</file>

<file path=xl/sharedStrings.xml><?xml version="1.0" encoding="utf-8"?>
<sst xmlns="http://schemas.openxmlformats.org/spreadsheetml/2006/main" count="259" uniqueCount="124">
  <si>
    <t>Leistungstext (kurz)</t>
  </si>
  <si>
    <t>Einheit</t>
  </si>
  <si>
    <t>m²</t>
  </si>
  <si>
    <t>a</t>
  </si>
  <si>
    <t>b</t>
  </si>
  <si>
    <t>c</t>
  </si>
  <si>
    <t>d</t>
  </si>
  <si>
    <t>e</t>
  </si>
  <si>
    <t>f = c * e</t>
  </si>
  <si>
    <t>g</t>
  </si>
  <si>
    <t>h = f * g</t>
  </si>
  <si>
    <t>01.11. - 31.03.</t>
  </si>
  <si>
    <t>Räumen und Streuen</t>
  </si>
  <si>
    <t>1.1</t>
  </si>
  <si>
    <t xml:space="preserve">1. </t>
  </si>
  <si>
    <t>Bedarfsleistungen</t>
  </si>
  <si>
    <t xml:space="preserve">kalk. Menge 
ca. </t>
  </si>
  <si>
    <t>Grundleistungen</t>
  </si>
  <si>
    <t>WINTERDIENST</t>
  </si>
  <si>
    <t>Teil B - Anlage B-02</t>
  </si>
  <si>
    <r>
      <rPr>
        <b/>
        <sz val="12"/>
        <rFont val="Calibri"/>
        <family val="2"/>
        <scheme val="minor"/>
      </rPr>
      <t xml:space="preserve">Vom Bieter sind alle Felder dieser Farbe zwingend auszufüllen. </t>
    </r>
    <r>
      <rPr>
        <sz val="10"/>
        <rFont val="Calibri"/>
        <family val="2"/>
        <scheme val="minor"/>
      </rPr>
      <t xml:space="preserve">
</t>
    </r>
    <r>
      <rPr>
        <i/>
        <sz val="10"/>
        <rFont val="Arial"/>
        <family val="2"/>
      </rPr>
      <t/>
    </r>
  </si>
  <si>
    <t>Streuen</t>
  </si>
  <si>
    <t>kalk. Anzahl Einsätze
/ p. a.</t>
  </si>
  <si>
    <t>kalk. Gesamtpreis 
in € / p. a.
(netto)</t>
  </si>
  <si>
    <t>Zusätzliche Streugutentfernung</t>
  </si>
  <si>
    <t>Zusätzliche Streugutentfernung - maschinell</t>
  </si>
  <si>
    <r>
      <t xml:space="preserve">Einsatzpauschalen </t>
    </r>
    <r>
      <rPr>
        <b/>
        <u/>
        <sz val="11"/>
        <color theme="1"/>
        <rFont val="Calibri"/>
        <family val="2"/>
        <scheme val="minor"/>
      </rPr>
      <t>außerhalb</t>
    </r>
    <r>
      <rPr>
        <b/>
        <sz val="11"/>
        <color theme="1"/>
        <rFont val="Calibri"/>
        <family val="2"/>
        <scheme val="minor"/>
      </rPr>
      <t xml:space="preserve"> der Winterdienstsaison </t>
    </r>
  </si>
  <si>
    <t xml:space="preserve">Position
Leistungs-beschreib. </t>
  </si>
  <si>
    <t>Monats- / Saisonpauschale</t>
  </si>
  <si>
    <t>Die Pauschale beinhaltet die Kosten für alle Winterdienstleistungen, die gemäß der Leistungsbeschreibung innerhalb der Saison zu erbringen sind. Eine zusätzliche Bezahlung nach Einsätzen erfolgt nicht.</t>
  </si>
  <si>
    <t>Menge</t>
  </si>
  <si>
    <t>Einheitspreis
in € / m² / Monat
(netto)</t>
  </si>
  <si>
    <t>Gesamtpreis (Pauschale)
in € / Monat
(netto)</t>
  </si>
  <si>
    <t>Monate / Saison</t>
  </si>
  <si>
    <t>Gesamtpreis (Pauschale)
in € / Saison
(netto)</t>
  </si>
  <si>
    <t>Winterdienst nicht öffentliche Flächen</t>
  </si>
  <si>
    <t>1.1.2.10 a</t>
  </si>
  <si>
    <t>1.1.2.10 b</t>
  </si>
  <si>
    <t>Die Pauschale beinhaltet die Kosten für alle Winterdienstleistungen, die gemäß der Leistungsbeschreibung außerhalb der Saison zu erbringen sind. Muss an einem Tag aufgrund der Witterungsverhältnisse mehrfach gestreut und/oder geräumt werden, kann die Einsatzpauschale mehrfach abgerechnet werden.</t>
  </si>
  <si>
    <r>
      <t xml:space="preserve">Monatspauschale </t>
    </r>
    <r>
      <rPr>
        <b/>
        <u/>
        <sz val="11"/>
        <color theme="1"/>
        <rFont val="Calibri"/>
        <family val="2"/>
        <scheme val="minor"/>
      </rPr>
      <t>innerhalb</t>
    </r>
    <r>
      <rPr>
        <b/>
        <sz val="11"/>
        <color theme="1"/>
        <rFont val="Calibri"/>
        <family val="2"/>
        <scheme val="minor"/>
      </rPr>
      <t xml:space="preserve"> der Winterdienstsaison</t>
    </r>
  </si>
  <si>
    <t>Einheitspreis 
in € / m² / Einsatz
(netto)</t>
  </si>
  <si>
    <t>Gesamtpreis
in € / Einsatz
(netto)</t>
  </si>
  <si>
    <t>kalk. Gesamtpreis (Pauschale) 
in € / p. a.
(netto)</t>
  </si>
  <si>
    <t>Bundespolizei Reiterstaffel Stahnsdorf (BPol) - Alte Potsdamer Landstraße 92 in 14532 Stahnsdorf</t>
  </si>
  <si>
    <t>WE 145609</t>
  </si>
  <si>
    <t>GRAUFLÄCHENREINIGUNG</t>
  </si>
  <si>
    <t>Pauschale
in € / Einsatz
(netto)</t>
  </si>
  <si>
    <t>kalk. Anzahl Einsätze
/ Saison</t>
  </si>
  <si>
    <t>Grauflächenreinigung öffentliche Flächen</t>
  </si>
  <si>
    <t xml:space="preserve">Grauflächenreinigung öffentliche Flächen - Teilsumme </t>
  </si>
  <si>
    <t>1.1.3</t>
  </si>
  <si>
    <t>Grauflächenreinigung nicht öffentliche Flächen</t>
  </si>
  <si>
    <t xml:space="preserve">Grauflächenreinigung nicht öffentliche Flächen - Teilsumme </t>
  </si>
  <si>
    <t>1.1 GRAUFLÄCHENREINIGUNG - Gesamtsumme</t>
  </si>
  <si>
    <t>1.1.3.10</t>
  </si>
  <si>
    <t>1.1.3.10 a)</t>
  </si>
  <si>
    <t>1.1.3.10 b)</t>
  </si>
  <si>
    <t>1.1.4</t>
  </si>
  <si>
    <t xml:space="preserve">Reinigung der öffentlichen Flächen inkl. Wildwuchsentfernung </t>
  </si>
  <si>
    <t>1.1.4.10</t>
  </si>
  <si>
    <t>Reinigung nicht öffentliche Flächen inkl. Wildwuchsentfernung</t>
  </si>
  <si>
    <t>1.1.4.10 a)</t>
  </si>
  <si>
    <t>1.1.4.10 b)</t>
  </si>
  <si>
    <t>1.1.4.10 c)</t>
  </si>
  <si>
    <t>1.1.4.10 d)</t>
  </si>
  <si>
    <t>1.1.4.10 e)</t>
  </si>
  <si>
    <t>1.1.4.20</t>
  </si>
  <si>
    <t>1.1.4.20 a)</t>
  </si>
  <si>
    <t>1.1.4.30</t>
  </si>
  <si>
    <t>Reinigung Spritzschutz- / Traufstreifen (Betonwerkstein)</t>
  </si>
  <si>
    <t>1.1.4.40</t>
  </si>
  <si>
    <t>1.1.4.40 a)</t>
  </si>
  <si>
    <t>1.1.4.40 b)</t>
  </si>
  <si>
    <t>Reinigung Entwässerungseinrichtungen mit HD-Spülwagen</t>
  </si>
  <si>
    <t>Ablaufschächte / Gullys (Regenwassereinläufe)</t>
  </si>
  <si>
    <t>lfm</t>
  </si>
  <si>
    <t>Entwässerungsrinnen (Einlaufrinnen)</t>
  </si>
  <si>
    <t>01.04. - 31.10.</t>
  </si>
  <si>
    <t>Stk.</t>
  </si>
  <si>
    <t>Pauschale je Einsatz 
in € / m² / Stk. / lfm
(netto)</t>
  </si>
  <si>
    <t>1.2</t>
  </si>
  <si>
    <t>1.2.2</t>
  </si>
  <si>
    <t>Winterdienst öffentliche Flächen</t>
  </si>
  <si>
    <t>Maschineller Winterdienst – befestigte Verkehrsflächen mit Fugen</t>
  </si>
  <si>
    <t>Maschineller Winterdienst – unbefestigte Wegeflächen</t>
  </si>
  <si>
    <t>1.2.3</t>
  </si>
  <si>
    <t>1.2.2.10 a)</t>
  </si>
  <si>
    <t>1.2.2.10 b)</t>
  </si>
  <si>
    <t>1.2.3.10 a)</t>
  </si>
  <si>
    <t>1.2.3.10 b)</t>
  </si>
  <si>
    <t>1.2.3.10 c)</t>
  </si>
  <si>
    <t>1.2.3.10 d)</t>
  </si>
  <si>
    <t>1.2.3.10 e)</t>
  </si>
  <si>
    <t>Befestigte Verkehrsflächen mit Fugen</t>
  </si>
  <si>
    <t>Unbefestigte Wegeflächen</t>
  </si>
  <si>
    <t>Befestigte Parkplatzflächen mit Fugen</t>
  </si>
  <si>
    <t>Befestigte Sonderflächen mit Fugen (Müllplatz)</t>
  </si>
  <si>
    <t>Befestigte Treppen, Eingangsbereich mit Fugen</t>
  </si>
  <si>
    <t>Unbefestigte Sonderflächen (Schotterflächen Haupteingang und Longierzirkel)</t>
  </si>
  <si>
    <t>Öffentliche Flächen</t>
  </si>
  <si>
    <t>Nicht öffentliche Flächen</t>
  </si>
  <si>
    <t>1.2.4</t>
  </si>
  <si>
    <t>1.2.5</t>
  </si>
  <si>
    <r>
      <rPr>
        <sz val="10"/>
        <color theme="1"/>
        <rFont val="Calibri"/>
        <family val="2"/>
        <scheme val="minor"/>
      </rPr>
      <t xml:space="preserve">Maschineller Winterdienst – </t>
    </r>
    <r>
      <rPr>
        <sz val="10"/>
        <color rgb="FF000000"/>
        <rFont val="Calibri"/>
        <family val="2"/>
        <scheme val="minor"/>
      </rPr>
      <t>befestigte Verkehrsflächen mit Fugen</t>
    </r>
  </si>
  <si>
    <r>
      <rPr>
        <sz val="10"/>
        <color theme="1"/>
        <rFont val="Calibri"/>
        <family val="2"/>
        <scheme val="minor"/>
      </rPr>
      <t xml:space="preserve">Maschineller Winterdienst – </t>
    </r>
    <r>
      <rPr>
        <sz val="10"/>
        <color rgb="FF000000"/>
        <rFont val="Calibri"/>
        <family val="2"/>
        <scheme val="minor"/>
      </rPr>
      <t>befestigte Parkplatzflächen mit Fugen</t>
    </r>
  </si>
  <si>
    <r>
      <rPr>
        <sz val="10"/>
        <color theme="1"/>
        <rFont val="Calibri"/>
        <family val="2"/>
        <scheme val="minor"/>
      </rPr>
      <t xml:space="preserve">Maschineller Winterdienst – </t>
    </r>
    <r>
      <rPr>
        <sz val="10"/>
        <color rgb="FF000000"/>
        <rFont val="Calibri"/>
        <family val="2"/>
        <scheme val="minor"/>
      </rPr>
      <t>unbefestigte Wegeflächen</t>
    </r>
  </si>
  <si>
    <r>
      <rPr>
        <sz val="10"/>
        <color theme="1"/>
        <rFont val="Calibri"/>
        <family val="2"/>
        <scheme val="minor"/>
      </rPr>
      <t xml:space="preserve">Händischer Winterdienst – </t>
    </r>
    <r>
      <rPr>
        <sz val="10"/>
        <color rgb="FF000000"/>
        <rFont val="Calibri"/>
        <family val="2"/>
        <scheme val="minor"/>
      </rPr>
      <t>befestigte Sonderflächen mit Fugen</t>
    </r>
  </si>
  <si>
    <r>
      <rPr>
        <sz val="10"/>
        <color theme="1"/>
        <rFont val="Calibri"/>
        <family val="2"/>
        <scheme val="minor"/>
      </rPr>
      <t xml:space="preserve">Händischer Winterdienst – </t>
    </r>
    <r>
      <rPr>
        <sz val="10"/>
        <color rgb="FF000000"/>
        <rFont val="Calibri"/>
        <family val="2"/>
        <scheme val="minor"/>
      </rPr>
      <t>befestigte Treppen, Eingangsbereich mit Fugen</t>
    </r>
  </si>
  <si>
    <r>
      <rPr>
        <sz val="10"/>
        <color theme="1"/>
        <rFont val="Calibri"/>
        <family val="2"/>
        <scheme val="minor"/>
      </rPr>
      <t>B</t>
    </r>
    <r>
      <rPr>
        <sz val="10"/>
        <color rgb="FF000000"/>
        <rFont val="Calibri"/>
        <family val="2"/>
        <scheme val="minor"/>
      </rPr>
      <t>efestigte Verkehrsflächen mit Fugen</t>
    </r>
  </si>
  <si>
    <r>
      <rPr>
        <sz val="10"/>
        <color theme="1"/>
        <rFont val="Calibri"/>
        <family val="2"/>
        <scheme val="minor"/>
      </rPr>
      <t>B</t>
    </r>
    <r>
      <rPr>
        <sz val="10"/>
        <color rgb="FF000000"/>
        <rFont val="Calibri"/>
        <family val="2"/>
        <scheme val="minor"/>
      </rPr>
      <t>efestigte Parkplatzflächen mit Fugen</t>
    </r>
  </si>
  <si>
    <r>
      <rPr>
        <sz val="10"/>
        <color theme="1"/>
        <rFont val="Calibri"/>
        <family val="2"/>
        <scheme val="minor"/>
      </rPr>
      <t>U</t>
    </r>
    <r>
      <rPr>
        <sz val="10"/>
        <color rgb="FF000000"/>
        <rFont val="Calibri"/>
        <family val="2"/>
        <scheme val="minor"/>
      </rPr>
      <t>nbefestigte Wegeflächen</t>
    </r>
  </si>
  <si>
    <r>
      <rPr>
        <sz val="10"/>
        <color theme="1"/>
        <rFont val="Calibri"/>
        <family val="2"/>
        <scheme val="minor"/>
      </rPr>
      <t>B</t>
    </r>
    <r>
      <rPr>
        <sz val="10"/>
        <color rgb="FF000000"/>
        <rFont val="Calibri"/>
        <family val="2"/>
        <scheme val="minor"/>
      </rPr>
      <t>efestigte Sonderflächen mit Fugen</t>
    </r>
  </si>
  <si>
    <r>
      <rPr>
        <sz val="10"/>
        <color theme="1"/>
        <rFont val="Calibri"/>
        <family val="2"/>
        <scheme val="minor"/>
      </rPr>
      <t>B</t>
    </r>
    <r>
      <rPr>
        <sz val="10"/>
        <color rgb="FF000000"/>
        <rFont val="Calibri"/>
        <family val="2"/>
        <scheme val="minor"/>
      </rPr>
      <t>efestigte Treppen, Eingangsbereich mit Fugen</t>
    </r>
  </si>
  <si>
    <t>Zusätzliche Streugutentfernung - händisch</t>
  </si>
  <si>
    <t>1.2.6</t>
  </si>
  <si>
    <t>Schneeumlagerung innerhalb der Liegenschaft</t>
  </si>
  <si>
    <t>Std.</t>
  </si>
  <si>
    <t>Einheitspreis 
in € / m² / Std. / Einsatz
(netto)</t>
  </si>
  <si>
    <t xml:space="preserve">* Die Grauflächenreinigung soll ausschließlich durchgeführt werden, wenn kein Winterdienst erforderlich ist. Während der Winterdienstsaison (1. November – 31.März) hat der Winterdienst Vorrang und die Grauflächenreinigung muss bei Bedarf ausgesetzt werden. Die Vergütung für die Grauflächenreinigung erfolgt nur, wenn tatsächlich ein Einsatz erforderlich ist und durchgeführt wird. Rein zu Wertungszwecken wird bei diesen Positionen von der oben genannten Anzahl an Einsätzen und Menge pro Jahr ausgegangen. Die Angaben dienen lediglich der Preiskalkulation der Auftragnehmerin und können variieren. Auf die Vergütung dieser Positionen besteht kein Anspruch; die Abrechnung erfolgt nach den tatsächlich abgenommenen Leistungen auf Nachweis. </t>
  </si>
  <si>
    <t>** Rein zu Wertungszwecken wird bei diesen Positionen von der oben genannten Anzahl an Einsätzen und Menge pro Jahr ausgegangen. Die Angaben dienen lediglich der Preiskalkulation der Auftragnehmerin und können sowohl nach oben als auch nach unter variieren. Auf die Beauftragung und Vergütung dieser Positionen besteht kein Anspruch; die Abrechnung erfolgt nach den tatsächlich abgenommenen Leistungen auf Nachweis.</t>
  </si>
  <si>
    <t>VOEK 405-25, Los 1</t>
  </si>
  <si>
    <t>Zusätzlicher Winterdienst außerhalb des Ausführungszeitraums gem. Pkt. 1.2.2 und 1.2.3 des Leistungsbeschreibung - Reaktionszeit 45 min</t>
  </si>
  <si>
    <t>Die Einsatzpauschale beinhaltet die Kosten für alle Winterdienstleistungen, die gemäß der Leistungsbeschreibung zu erbringen sind. Muss an einem Tag aufgrund der Witterungsverhältnisse mehrfach gestreut und/oder geräumt werden, kann die Einsatzpauschale mehrfach abgerechnet werden.</t>
  </si>
  <si>
    <t>Preisblatt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</si>
</sst>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0\ &quot;*&quot;"/>
    <numFmt numFmtId="166" formatCode="#,##0&quot; m²&quot;"/>
    <numFmt numFmtId="167" formatCode="0.0"/>
    <numFmt numFmtId="168" formatCode="0\ &quot;**&quot;"/>
  </numFmts>
  <fonts count="35"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sz val="11"/>
      <color theme="1"/>
      <name val="Arial"/>
      <family val="2"/>
    </font>
    <font>
      <b/>
      <sz val="11"/>
      <color theme="1"/>
      <name val="Calibri"/>
      <family val="2"/>
      <scheme val="minor"/>
    </font>
    <font>
      <sz val="11"/>
      <color theme="1"/>
      <name val="BundesSans"/>
      <family val="2"/>
    </font>
    <font>
      <b/>
      <sz val="12"/>
      <color theme="1"/>
      <name val="Calibri"/>
      <family val="2"/>
      <scheme val="minor"/>
    </font>
    <font>
      <b/>
      <sz val="12"/>
      <color rgb="FFC00000"/>
      <name val="Calibri"/>
      <family val="2"/>
      <scheme val="minor"/>
    </font>
    <font>
      <sz val="12"/>
      <color theme="1"/>
      <name val="Calibri"/>
      <family val="2"/>
      <scheme val="minor"/>
    </font>
    <font>
      <b/>
      <sz val="11"/>
      <name val="Calibri"/>
      <family val="2"/>
      <scheme val="minor"/>
    </font>
    <font>
      <sz val="10"/>
      <color theme="1"/>
      <name val="Calibri"/>
      <family val="2"/>
      <scheme val="minor"/>
    </font>
    <font>
      <sz val="9"/>
      <name val="Calibri"/>
      <family val="2"/>
      <scheme val="minor"/>
    </font>
    <font>
      <b/>
      <sz val="10"/>
      <color theme="1"/>
      <name val="Calibri"/>
      <family val="2"/>
      <scheme val="minor"/>
    </font>
    <font>
      <i/>
      <sz val="8"/>
      <color theme="1"/>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i/>
      <sz val="10"/>
      <name val="Calibri"/>
      <family val="2"/>
      <scheme val="minor"/>
    </font>
    <font>
      <sz val="10"/>
      <color rgb="FF0070C0"/>
      <name val="Calibri"/>
      <family val="2"/>
      <scheme val="minor"/>
    </font>
    <font>
      <b/>
      <sz val="12"/>
      <color theme="0"/>
      <name val="Calibri"/>
      <family val="2"/>
      <scheme val="minor"/>
    </font>
    <font>
      <i/>
      <sz val="10"/>
      <color theme="8"/>
      <name val="Calibri"/>
      <family val="2"/>
      <scheme val="minor"/>
    </font>
    <font>
      <b/>
      <sz val="14"/>
      <name val="Calibri"/>
      <family val="2"/>
      <scheme val="minor"/>
    </font>
    <font>
      <b/>
      <sz val="11"/>
      <color rgb="FFFF0000"/>
      <name val="Calibri"/>
      <family val="2"/>
      <scheme val="minor"/>
    </font>
    <font>
      <b/>
      <sz val="18"/>
      <color theme="1"/>
      <name val="Calibri"/>
      <family val="2"/>
      <scheme val="minor"/>
    </font>
    <font>
      <b/>
      <sz val="12"/>
      <name val="Calibri"/>
      <family val="2"/>
      <scheme val="minor"/>
    </font>
    <font>
      <b/>
      <i/>
      <sz val="10"/>
      <color theme="1"/>
      <name val="Calibri"/>
      <family val="2"/>
      <scheme val="minor"/>
    </font>
    <font>
      <b/>
      <u/>
      <sz val="11"/>
      <color theme="1"/>
      <name val="Calibri"/>
      <family val="2"/>
      <scheme val="minor"/>
    </font>
    <font>
      <b/>
      <i/>
      <sz val="12"/>
      <color theme="1"/>
      <name val="Calibri"/>
      <family val="2"/>
      <scheme val="minor"/>
    </font>
    <font>
      <b/>
      <i/>
      <sz val="10"/>
      <color rgb="FF000000"/>
      <name val="Calibri"/>
      <family val="2"/>
      <scheme val="minor"/>
    </font>
    <font>
      <sz val="10"/>
      <color theme="9" tint="-0.249977111117893"/>
      <name val="Calibri"/>
      <family val="2"/>
      <scheme val="minor"/>
    </font>
    <font>
      <i/>
      <sz val="10"/>
      <color theme="9" tint="-0.249977111117893"/>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8E1A6"/>
        <bgColor indexed="64"/>
      </patternFill>
    </fill>
    <fill>
      <patternFill patternType="solid">
        <fgColor rgb="FFC3C8C3"/>
        <bgColor indexed="64"/>
      </patternFill>
    </fill>
    <fill>
      <patternFill patternType="solid">
        <fgColor rgb="FFDCE1DC"/>
        <bgColor indexed="64"/>
      </patternFill>
    </fill>
    <fill>
      <patternFill patternType="solid">
        <fgColor rgb="FFEBF0EB"/>
        <bgColor indexed="64"/>
      </patternFill>
    </fill>
    <fill>
      <patternFill patternType="solid">
        <fgColor rgb="FF00414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44" fontId="6" fillId="0" borderId="0" applyFont="0" applyFill="0" applyBorder="0" applyAlignment="0" applyProtection="0"/>
  </cellStyleXfs>
  <cellXfs count="121">
    <xf numFmtId="0" fontId="0" fillId="0" borderId="0" xfId="0"/>
    <xf numFmtId="0" fontId="8" fillId="0" borderId="0" xfId="0" applyFont="1" applyProtection="1"/>
    <xf numFmtId="0" fontId="8" fillId="0" borderId="0" xfId="0" applyFont="1" applyAlignment="1" applyProtection="1">
      <alignment horizontal="center"/>
    </xf>
    <xf numFmtId="0" fontId="11" fillId="0" borderId="0" xfId="0" applyFont="1" applyFill="1" applyProtection="1"/>
    <xf numFmtId="0" fontId="19" fillId="0" borderId="1" xfId="0" applyFont="1" applyFill="1" applyBorder="1" applyAlignment="1" applyProtection="1">
      <alignment horizontal="left" vertical="center" wrapText="1"/>
    </xf>
    <xf numFmtId="4" fontId="19" fillId="0" borderId="1" xfId="0" applyNumberFormat="1" applyFont="1" applyFill="1" applyBorder="1" applyAlignment="1" applyProtection="1">
      <alignment horizontal="right" vertical="center"/>
    </xf>
    <xf numFmtId="4" fontId="20" fillId="0" borderId="1" xfId="0" applyNumberFormat="1" applyFont="1" applyFill="1" applyBorder="1" applyAlignment="1" applyProtection="1">
      <alignment horizontal="right" vertical="center"/>
    </xf>
    <xf numFmtId="0" fontId="3" fillId="0" borderId="0" xfId="0" applyFont="1" applyProtection="1"/>
    <xf numFmtId="0" fontId="3" fillId="0" borderId="0" xfId="0" applyFont="1" applyAlignment="1" applyProtection="1">
      <alignment horizontal="center"/>
    </xf>
    <xf numFmtId="0" fontId="25" fillId="0" borderId="0" xfId="0" applyFont="1" applyFill="1" applyAlignment="1" applyProtection="1">
      <alignment horizontal="center" vertical="center"/>
    </xf>
    <xf numFmtId="0" fontId="3" fillId="0" borderId="0" xfId="0" applyFont="1"/>
    <xf numFmtId="49" fontId="9" fillId="0" borderId="0" xfId="0" applyNumberFormat="1" applyFont="1" applyFill="1" applyBorder="1" applyAlignment="1" applyProtection="1">
      <alignment vertical="center" wrapText="1"/>
    </xf>
    <xf numFmtId="49" fontId="28" fillId="0" borderId="1" xfId="0" applyNumberFormat="1" applyFont="1" applyFill="1" applyBorder="1" applyAlignment="1" applyProtection="1">
      <alignment horizontal="left" vertical="center" wrapText="1"/>
    </xf>
    <xf numFmtId="3" fontId="13" fillId="0" borderId="1" xfId="0" applyNumberFormat="1" applyFont="1" applyFill="1" applyBorder="1" applyAlignment="1" applyProtection="1">
      <alignment vertical="center"/>
    </xf>
    <xf numFmtId="166" fontId="18" fillId="0" borderId="1" xfId="0" applyNumberFormat="1" applyFont="1" applyFill="1" applyBorder="1" applyAlignment="1" applyProtection="1">
      <alignment horizontal="left" vertical="center"/>
    </xf>
    <xf numFmtId="4" fontId="13" fillId="3" borderId="1" xfId="0" applyNumberFormat="1" applyFont="1" applyFill="1" applyBorder="1" applyAlignment="1" applyProtection="1">
      <alignment horizontal="right" vertical="center"/>
      <protection locked="0"/>
    </xf>
    <xf numFmtId="0" fontId="15" fillId="6"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49" fontId="17" fillId="6" borderId="1" xfId="0" applyNumberFormat="1" applyFont="1" applyFill="1" applyBorder="1" applyAlignment="1" applyProtection="1">
      <alignment horizontal="left" vertical="center"/>
    </xf>
    <xf numFmtId="4" fontId="15" fillId="6" borderId="1" xfId="0" applyNumberFormat="1" applyFont="1" applyFill="1" applyBorder="1" applyAlignment="1" applyProtection="1">
      <alignment horizontal="right" vertical="center"/>
    </xf>
    <xf numFmtId="0" fontId="22" fillId="7" borderId="1" xfId="0" applyFont="1" applyFill="1" applyBorder="1" applyAlignment="1" applyProtection="1">
      <alignment vertical="center" wrapText="1"/>
    </xf>
    <xf numFmtId="4" fontId="15" fillId="4" borderId="1" xfId="0" applyNumberFormat="1" applyFont="1" applyFill="1" applyBorder="1" applyAlignment="1" applyProtection="1">
      <alignment horizontal="right" vertical="center"/>
    </xf>
    <xf numFmtId="0" fontId="15" fillId="6" borderId="1" xfId="0" applyFont="1" applyFill="1" applyBorder="1" applyAlignment="1" applyProtection="1">
      <alignment horizontal="center" vertical="center"/>
    </xf>
    <xf numFmtId="1" fontId="13" fillId="0" borderId="1" xfId="0" applyNumberFormat="1" applyFont="1" applyFill="1" applyBorder="1" applyAlignment="1" applyProtection="1">
      <alignment horizontal="center" vertical="center" wrapText="1"/>
    </xf>
    <xf numFmtId="4" fontId="19" fillId="0" borderId="1" xfId="0" applyNumberFormat="1" applyFont="1" applyFill="1" applyBorder="1" applyAlignment="1" applyProtection="1">
      <alignment vertical="center" wrapText="1"/>
    </xf>
    <xf numFmtId="1" fontId="28" fillId="0" borderId="3" xfId="0" applyNumberFormat="1" applyFont="1" applyFill="1" applyBorder="1" applyAlignment="1" applyProtection="1">
      <alignment horizontal="center" vertical="center" wrapText="1"/>
    </xf>
    <xf numFmtId="49" fontId="30" fillId="0" borderId="0" xfId="0" applyNumberFormat="1" applyFont="1" applyFill="1" applyBorder="1" applyAlignment="1" applyProtection="1">
      <alignment vertical="center" wrapText="1"/>
    </xf>
    <xf numFmtId="0" fontId="16" fillId="6" borderId="1" xfId="0" applyFont="1" applyFill="1" applyBorder="1" applyAlignment="1" applyProtection="1">
      <alignment horizontal="center" vertical="center"/>
    </xf>
    <xf numFmtId="0" fontId="11" fillId="0" borderId="0" xfId="0" applyFont="1" applyFill="1" applyProtection="1"/>
    <xf numFmtId="49" fontId="13" fillId="0" borderId="1" xfId="0" applyNumberFormat="1"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4" fontId="19" fillId="0" borderId="1" xfId="0" applyNumberFormat="1" applyFont="1" applyFill="1" applyBorder="1" applyAlignment="1" applyProtection="1">
      <alignment horizontal="right" vertical="center"/>
    </xf>
    <xf numFmtId="4" fontId="20" fillId="0" borderId="1" xfId="0" applyNumberFormat="1" applyFont="1" applyFill="1" applyBorder="1" applyAlignment="1" applyProtection="1">
      <alignment horizontal="right" vertical="center"/>
    </xf>
    <xf numFmtId="0" fontId="1" fillId="0" borderId="0" xfId="0" applyFont="1" applyProtection="1"/>
    <xf numFmtId="0" fontId="25" fillId="0" borderId="0" xfId="0" applyFont="1" applyFill="1" applyAlignment="1" applyProtection="1">
      <alignment horizontal="center" vertical="center"/>
    </xf>
    <xf numFmtId="49" fontId="9" fillId="0" borderId="0" xfId="0" applyNumberFormat="1" applyFont="1" applyFill="1" applyBorder="1" applyAlignment="1" applyProtection="1">
      <alignment vertical="center" wrapText="1"/>
    </xf>
    <xf numFmtId="49" fontId="28" fillId="0" borderId="1" xfId="0" applyNumberFormat="1" applyFont="1" applyFill="1" applyBorder="1" applyAlignment="1" applyProtection="1">
      <alignment horizontal="left" vertical="center" wrapText="1"/>
    </xf>
    <xf numFmtId="0" fontId="18" fillId="0" borderId="1" xfId="0" applyFont="1" applyBorder="1" applyAlignment="1">
      <alignment vertical="center" wrapText="1"/>
    </xf>
    <xf numFmtId="3" fontId="19" fillId="0" borderId="1" xfId="0" applyNumberFormat="1" applyFont="1" applyFill="1" applyBorder="1" applyAlignment="1" applyProtection="1">
      <alignment vertical="center" wrapText="1"/>
    </xf>
    <xf numFmtId="4" fontId="13" fillId="3" borderId="1" xfId="0" applyNumberFormat="1" applyFont="1" applyFill="1" applyBorder="1" applyAlignment="1" applyProtection="1">
      <alignment horizontal="right" vertical="center"/>
      <protection locked="0"/>
    </xf>
    <xf numFmtId="0" fontId="15" fillId="6"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49" fontId="9" fillId="4" borderId="6" xfId="0" applyNumberFormat="1" applyFont="1" applyFill="1" applyBorder="1" applyAlignment="1" applyProtection="1">
      <alignment vertical="center" wrapText="1"/>
    </xf>
    <xf numFmtId="0" fontId="9" fillId="4" borderId="6" xfId="0" applyFont="1" applyFill="1" applyBorder="1" applyAlignment="1" applyProtection="1">
      <alignment vertical="center" wrapText="1"/>
    </xf>
    <xf numFmtId="0" fontId="15" fillId="6" borderId="1" xfId="0" applyFont="1" applyFill="1" applyBorder="1" applyAlignment="1" applyProtection="1">
      <alignment horizontal="left" vertical="center" wrapText="1"/>
    </xf>
    <xf numFmtId="0" fontId="22" fillId="7" borderId="1" xfId="0" applyFont="1" applyFill="1" applyBorder="1" applyAlignment="1" applyProtection="1">
      <alignment vertical="center" wrapText="1"/>
    </xf>
    <xf numFmtId="4" fontId="15" fillId="4" borderId="1" xfId="0" applyNumberFormat="1" applyFont="1" applyFill="1" applyBorder="1" applyAlignment="1" applyProtection="1">
      <alignment horizontal="right" vertical="center"/>
    </xf>
    <xf numFmtId="49" fontId="9" fillId="4" borderId="1" xfId="0" applyNumberFormat="1" applyFont="1" applyFill="1" applyBorder="1" applyAlignment="1" applyProtection="1">
      <alignment vertical="center" wrapText="1"/>
    </xf>
    <xf numFmtId="0" fontId="9" fillId="4" borderId="1" xfId="0" applyFont="1" applyFill="1" applyBorder="1" applyAlignment="1" applyProtection="1">
      <alignment vertical="center" wrapText="1"/>
    </xf>
    <xf numFmtId="0" fontId="16" fillId="6" borderId="1" xfId="0" applyFont="1" applyFill="1" applyBorder="1" applyAlignment="1" applyProtection="1">
      <alignment horizontal="center" vertical="center"/>
    </xf>
    <xf numFmtId="0" fontId="15" fillId="6" borderId="1" xfId="0" applyFont="1" applyFill="1" applyBorder="1" applyAlignment="1" applyProtection="1">
      <alignment horizontal="center" vertical="center"/>
    </xf>
    <xf numFmtId="49" fontId="17" fillId="6" borderId="1" xfId="0" applyNumberFormat="1" applyFont="1" applyFill="1" applyBorder="1" applyAlignment="1" applyProtection="1">
      <alignment horizontal="left" vertical="center"/>
    </xf>
    <xf numFmtId="0" fontId="13" fillId="0" borderId="1" xfId="0" applyFont="1" applyFill="1" applyBorder="1" applyAlignment="1" applyProtection="1">
      <alignment vertical="center" wrapText="1"/>
    </xf>
    <xf numFmtId="3" fontId="13" fillId="0" borderId="1" xfId="0" applyNumberFormat="1" applyFont="1" applyFill="1" applyBorder="1" applyAlignment="1" applyProtection="1">
      <alignment vertical="center"/>
    </xf>
    <xf numFmtId="166" fontId="18" fillId="0" borderId="1" xfId="0" applyNumberFormat="1" applyFont="1" applyFill="1" applyBorder="1" applyAlignment="1" applyProtection="1">
      <alignment horizontal="left" vertical="center"/>
    </xf>
    <xf numFmtId="49" fontId="20" fillId="6" borderId="1" xfId="0" applyNumberFormat="1" applyFont="1" applyFill="1" applyBorder="1" applyAlignment="1" applyProtection="1">
      <alignment vertical="center" wrapText="1"/>
    </xf>
    <xf numFmtId="49" fontId="20" fillId="0" borderId="1" xfId="0" applyNumberFormat="1" applyFont="1" applyFill="1" applyBorder="1" applyAlignment="1" applyProtection="1">
      <alignment vertical="center" wrapText="1"/>
    </xf>
    <xf numFmtId="167" fontId="13" fillId="0" borderId="1" xfId="0" applyNumberFormat="1" applyFont="1" applyFill="1" applyBorder="1" applyAlignment="1" applyProtection="1">
      <alignment horizontal="center" vertical="center" wrapText="1"/>
    </xf>
    <xf numFmtId="0" fontId="31" fillId="0" borderId="1" xfId="0" applyFont="1" applyBorder="1" applyAlignment="1">
      <alignment vertical="center" wrapText="1"/>
    </xf>
    <xf numFmtId="164" fontId="32" fillId="0" borderId="1" xfId="0" applyNumberFormat="1" applyFont="1" applyFill="1" applyBorder="1" applyAlignment="1" applyProtection="1">
      <alignment horizontal="center" vertical="center" wrapText="1"/>
    </xf>
    <xf numFmtId="168" fontId="21" fillId="0" borderId="1" xfId="0" applyNumberFormat="1" applyFont="1" applyFill="1" applyBorder="1" applyAlignment="1" applyProtection="1">
      <alignment horizontal="center" vertical="center" wrapText="1"/>
    </xf>
    <xf numFmtId="1" fontId="9" fillId="4" borderId="1" xfId="0" applyNumberFormat="1" applyFont="1" applyFill="1" applyBorder="1" applyAlignment="1" applyProtection="1">
      <alignment horizontal="right" vertical="center" wrapText="1"/>
    </xf>
    <xf numFmtId="4" fontId="34" fillId="4" borderId="1" xfId="0" applyNumberFormat="1" applyFont="1" applyFill="1" applyBorder="1" applyAlignment="1" applyProtection="1">
      <alignment horizontal="right" vertical="center"/>
    </xf>
    <xf numFmtId="0" fontId="20" fillId="6" borderId="1" xfId="0" applyFont="1" applyFill="1" applyBorder="1" applyAlignment="1" applyProtection="1">
      <alignment horizontal="left" vertical="center" wrapText="1"/>
    </xf>
    <xf numFmtId="49" fontId="9" fillId="0" borderId="1" xfId="0" applyNumberFormat="1" applyFont="1" applyFill="1" applyBorder="1" applyAlignment="1" applyProtection="1">
      <alignment horizontal="center" vertical="center" wrapText="1"/>
    </xf>
    <xf numFmtId="49" fontId="18" fillId="0" borderId="6" xfId="0" applyNumberFormat="1" applyFont="1" applyFill="1" applyBorder="1" applyAlignment="1" applyProtection="1">
      <alignment horizontal="center" vertical="center"/>
    </xf>
    <xf numFmtId="49" fontId="18" fillId="0" borderId="7" xfId="0" applyNumberFormat="1" applyFont="1" applyFill="1" applyBorder="1" applyAlignment="1" applyProtection="1">
      <alignment horizontal="center" vertical="center"/>
    </xf>
    <xf numFmtId="0" fontId="15" fillId="6" borderId="1" xfId="0" applyFont="1" applyFill="1" applyBorder="1" applyAlignment="1" applyProtection="1">
      <alignment horizontal="left" vertical="center" wrapText="1"/>
    </xf>
    <xf numFmtId="0" fontId="14" fillId="0" borderId="1" xfId="1"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20" fillId="0" borderId="2" xfId="0" applyFont="1" applyFill="1" applyBorder="1" applyAlignment="1" applyProtection="1">
      <alignment horizontal="left" vertical="center" wrapText="1"/>
    </xf>
    <xf numFmtId="0" fontId="20" fillId="0" borderId="3" xfId="0" applyFont="1" applyFill="1" applyBorder="1" applyAlignment="1" applyProtection="1">
      <alignment horizontal="left" vertical="center" wrapText="1"/>
    </xf>
    <xf numFmtId="0" fontId="20" fillId="0" borderId="4" xfId="0" applyFont="1" applyFill="1" applyBorder="1" applyAlignment="1" applyProtection="1">
      <alignment horizontal="left" vertical="center" wrapText="1"/>
    </xf>
    <xf numFmtId="0" fontId="15" fillId="4" borderId="2" xfId="0" applyFont="1" applyFill="1" applyBorder="1" applyAlignment="1" applyProtection="1">
      <alignment horizontal="right" vertical="center" wrapText="1"/>
    </xf>
    <xf numFmtId="0" fontId="15" fillId="4" borderId="3" xfId="0" applyFont="1" applyFill="1" applyBorder="1" applyAlignment="1" applyProtection="1">
      <alignment horizontal="right" vertical="center" wrapText="1"/>
    </xf>
    <xf numFmtId="0" fontId="15" fillId="4" borderId="4" xfId="0" applyFont="1" applyFill="1" applyBorder="1" applyAlignment="1" applyProtection="1">
      <alignment horizontal="right" vertical="center" wrapText="1"/>
    </xf>
    <xf numFmtId="0" fontId="33" fillId="2" borderId="5" xfId="0" applyFont="1" applyFill="1" applyBorder="1" applyAlignment="1" applyProtection="1">
      <alignment horizontal="left" vertical="top" wrapText="1"/>
    </xf>
    <xf numFmtId="0" fontId="9" fillId="4" borderId="2" xfId="0" applyFont="1" applyFill="1" applyBorder="1" applyAlignment="1" applyProtection="1">
      <alignment horizontal="left" vertical="center" wrapText="1"/>
    </xf>
    <xf numFmtId="0" fontId="9" fillId="4" borderId="3"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0" fontId="22" fillId="7" borderId="2" xfId="0" applyFont="1" applyFill="1" applyBorder="1" applyAlignment="1" applyProtection="1">
      <alignment horizontal="left" vertical="center" wrapText="1"/>
    </xf>
    <xf numFmtId="0" fontId="22" fillId="7" borderId="3" xfId="0" applyFont="1" applyFill="1" applyBorder="1" applyAlignment="1" applyProtection="1">
      <alignment horizontal="left" vertical="center" wrapText="1"/>
    </xf>
    <xf numFmtId="0" fontId="22" fillId="7" borderId="4" xfId="0" applyFont="1" applyFill="1" applyBorder="1" applyAlignment="1" applyProtection="1">
      <alignment horizontal="left" vertical="center" wrapText="1"/>
    </xf>
    <xf numFmtId="0" fontId="24" fillId="0" borderId="0" xfId="0" applyFont="1" applyFill="1" applyAlignment="1" applyProtection="1">
      <alignment horizontal="center" vertical="center"/>
    </xf>
    <xf numFmtId="0" fontId="7" fillId="0" borderId="0" xfId="0" applyFont="1" applyFill="1" applyAlignment="1" applyProtection="1">
      <alignment horizontal="center" vertical="center"/>
    </xf>
    <xf numFmtId="49" fontId="9" fillId="5" borderId="2" xfId="0" applyNumberFormat="1" applyFont="1" applyFill="1" applyBorder="1" applyAlignment="1" applyProtection="1">
      <alignment horizontal="left" vertical="center" wrapText="1"/>
    </xf>
    <xf numFmtId="49" fontId="9" fillId="5" borderId="3" xfId="0" applyNumberFormat="1" applyFont="1" applyFill="1" applyBorder="1" applyAlignment="1" applyProtection="1">
      <alignment horizontal="left" vertical="center" wrapText="1"/>
    </xf>
    <xf numFmtId="49" fontId="9" fillId="5" borderId="4" xfId="0" applyNumberFormat="1" applyFont="1" applyFill="1" applyBorder="1" applyAlignment="1" applyProtection="1">
      <alignment horizontal="left" vertical="center" wrapText="1"/>
    </xf>
    <xf numFmtId="0" fontId="20" fillId="6" borderId="2" xfId="0" applyFont="1" applyFill="1" applyBorder="1" applyAlignment="1" applyProtection="1">
      <alignment horizontal="left" vertical="center" wrapText="1"/>
    </xf>
    <xf numFmtId="0" fontId="20" fillId="6" borderId="3" xfId="0" applyFont="1" applyFill="1" applyBorder="1" applyAlignment="1" applyProtection="1">
      <alignment horizontal="left" vertical="center" wrapText="1"/>
    </xf>
    <xf numFmtId="0" fontId="20" fillId="6" borderId="4" xfId="0" applyFont="1" applyFill="1" applyBorder="1" applyAlignment="1" applyProtection="1">
      <alignment horizontal="left" vertical="center" wrapText="1"/>
    </xf>
    <xf numFmtId="0" fontId="9" fillId="4" borderId="1" xfId="0" applyFont="1" applyFill="1" applyBorder="1" applyAlignment="1" applyProtection="1">
      <alignment horizontal="left" vertical="center" wrapText="1"/>
    </xf>
    <xf numFmtId="0" fontId="10" fillId="4" borderId="1" xfId="0" applyFont="1" applyFill="1" applyBorder="1" applyAlignment="1" applyProtection="1">
      <alignment horizontal="center" vertical="center" wrapText="1"/>
    </xf>
    <xf numFmtId="4" fontId="19" fillId="3" borderId="0" xfId="0" applyNumberFormat="1" applyFont="1" applyFill="1" applyBorder="1" applyAlignment="1" applyProtection="1">
      <alignment horizontal="center" vertical="center" wrapText="1"/>
    </xf>
    <xf numFmtId="0" fontId="26" fillId="0" borderId="0" xfId="0" applyFont="1" applyAlignment="1" applyProtection="1">
      <alignment horizontal="center" vertical="center" wrapText="1"/>
    </xf>
    <xf numFmtId="0" fontId="7" fillId="6" borderId="2" xfId="0" applyFont="1" applyFill="1" applyBorder="1" applyAlignment="1" applyProtection="1">
      <alignment horizontal="left" vertical="center"/>
    </xf>
    <xf numFmtId="0" fontId="7" fillId="6" borderId="3" xfId="0" applyFont="1" applyFill="1" applyBorder="1" applyAlignment="1" applyProtection="1">
      <alignment horizontal="left" vertical="center"/>
    </xf>
    <xf numFmtId="0" fontId="7" fillId="6" borderId="4" xfId="0" applyFont="1" applyFill="1" applyBorder="1" applyAlignment="1" applyProtection="1">
      <alignment horizontal="left" vertical="center"/>
    </xf>
    <xf numFmtId="0" fontId="12" fillId="6" borderId="2" xfId="0" applyFont="1" applyFill="1" applyBorder="1" applyAlignment="1" applyProtection="1">
      <alignment horizontal="center" vertical="center"/>
    </xf>
    <xf numFmtId="0" fontId="12" fillId="6" borderId="4" xfId="0" applyFont="1" applyFill="1" applyBorder="1" applyAlignment="1" applyProtection="1">
      <alignment horizontal="center" vertical="center"/>
    </xf>
    <xf numFmtId="0" fontId="2" fillId="6" borderId="2" xfId="0" applyFont="1" applyFill="1" applyBorder="1" applyAlignment="1" applyProtection="1">
      <alignment horizontal="left" vertical="center" wrapText="1"/>
    </xf>
    <xf numFmtId="0" fontId="2" fillId="6" borderId="3" xfId="0" applyFont="1" applyFill="1" applyBorder="1" applyAlignment="1" applyProtection="1">
      <alignment horizontal="left" vertical="center" wrapText="1"/>
    </xf>
    <xf numFmtId="0" fontId="2" fillId="6" borderId="4" xfId="0" applyFont="1" applyFill="1" applyBorder="1" applyAlignment="1" applyProtection="1">
      <alignment horizontal="left" vertical="center" wrapText="1"/>
    </xf>
    <xf numFmtId="0" fontId="28" fillId="0" borderId="2" xfId="0" applyNumberFormat="1" applyFont="1" applyFill="1" applyBorder="1" applyAlignment="1" applyProtection="1">
      <alignment horizontal="right" vertical="center" wrapText="1"/>
    </xf>
    <xf numFmtId="0" fontId="28" fillId="0" borderId="3" xfId="0" applyNumberFormat="1" applyFont="1" applyFill="1" applyBorder="1" applyAlignment="1" applyProtection="1">
      <alignment horizontal="right" vertical="center" wrapText="1"/>
    </xf>
    <xf numFmtId="1" fontId="20" fillId="0" borderId="2" xfId="0" applyNumberFormat="1" applyFont="1" applyFill="1" applyBorder="1" applyAlignment="1" applyProtection="1">
      <alignment horizontal="right" vertical="center"/>
    </xf>
    <xf numFmtId="1" fontId="20" fillId="0" borderId="3" xfId="0" applyNumberFormat="1" applyFont="1" applyFill="1" applyBorder="1" applyAlignment="1" applyProtection="1">
      <alignment horizontal="right" vertical="center"/>
    </xf>
    <xf numFmtId="1" fontId="20" fillId="0" borderId="4" xfId="0" applyNumberFormat="1" applyFont="1" applyFill="1" applyBorder="1" applyAlignment="1" applyProtection="1">
      <alignment horizontal="right" vertical="center"/>
    </xf>
    <xf numFmtId="1" fontId="20" fillId="0" borderId="1" xfId="0" applyNumberFormat="1" applyFont="1" applyFill="1" applyBorder="1" applyAlignment="1" applyProtection="1">
      <alignment horizontal="right" vertical="center"/>
    </xf>
    <xf numFmtId="0" fontId="7" fillId="5" borderId="2" xfId="0" applyFont="1" applyFill="1" applyBorder="1" applyAlignment="1" applyProtection="1">
      <alignment horizontal="left" vertical="center"/>
    </xf>
    <xf numFmtId="0" fontId="7" fillId="5" borderId="3" xfId="0" applyFont="1" applyFill="1" applyBorder="1" applyAlignment="1" applyProtection="1">
      <alignment horizontal="left" vertical="center"/>
    </xf>
    <xf numFmtId="0" fontId="7" fillId="5" borderId="4" xfId="0" applyFont="1" applyFill="1" applyBorder="1" applyAlignment="1" applyProtection="1">
      <alignment horizontal="left" vertical="center"/>
    </xf>
    <xf numFmtId="0" fontId="12" fillId="5" borderId="2" xfId="0" applyFont="1" applyFill="1" applyBorder="1" applyAlignment="1" applyProtection="1">
      <alignment horizontal="center" vertical="center"/>
    </xf>
    <xf numFmtId="0" fontId="12" fillId="5" borderId="4" xfId="0" applyFont="1" applyFill="1" applyBorder="1" applyAlignment="1" applyProtection="1">
      <alignment horizontal="center" vertical="center"/>
    </xf>
    <xf numFmtId="0" fontId="14" fillId="0" borderId="2" xfId="1" applyFont="1" applyFill="1" applyBorder="1" applyAlignment="1" applyProtection="1">
      <alignment horizontal="left" vertical="center" wrapText="1"/>
    </xf>
    <xf numFmtId="0" fontId="14" fillId="0" borderId="3" xfId="1" applyFont="1" applyFill="1" applyBorder="1" applyAlignment="1" applyProtection="1">
      <alignment horizontal="left" vertical="center" wrapText="1"/>
    </xf>
    <xf numFmtId="0" fontId="14" fillId="0" borderId="4" xfId="1" applyFont="1" applyFill="1" applyBorder="1" applyAlignment="1" applyProtection="1">
      <alignment horizontal="left" vertical="center" wrapText="1"/>
    </xf>
    <xf numFmtId="1" fontId="20" fillId="6" borderId="2" xfId="0" applyNumberFormat="1" applyFont="1" applyFill="1" applyBorder="1" applyAlignment="1" applyProtection="1">
      <alignment horizontal="right" vertical="center"/>
    </xf>
    <xf numFmtId="1" fontId="20" fillId="6" borderId="3" xfId="0" applyNumberFormat="1" applyFont="1" applyFill="1" applyBorder="1" applyAlignment="1" applyProtection="1">
      <alignment horizontal="right" vertical="center"/>
    </xf>
    <xf numFmtId="1" fontId="20" fillId="6" borderId="4" xfId="0" applyNumberFormat="1" applyFont="1" applyFill="1" applyBorder="1" applyAlignment="1" applyProtection="1">
      <alignment horizontal="right" vertical="center"/>
    </xf>
    <xf numFmtId="0" fontId="23" fillId="2" borderId="5" xfId="0" applyFont="1" applyFill="1" applyBorder="1" applyAlignment="1" applyProtection="1">
      <alignment horizontal="left" vertical="top" wrapText="1"/>
    </xf>
  </cellXfs>
  <cellStyles count="3">
    <cellStyle name="Standard" xfId="0" builtinId="0"/>
    <cellStyle name="Standard 2" xfId="1"/>
    <cellStyle name="Währung 2" xfId="2"/>
  </cellStyles>
  <dxfs count="0"/>
  <tableStyles count="0" defaultTableStyle="TableStyleMedium2" defaultPivotStyle="PivotStyleLight16"/>
  <colors>
    <mruColors>
      <color rgb="FFE9A4BE"/>
      <color rgb="FFC4F20C"/>
      <color rgb="FFC3C8C3"/>
      <color rgb="FFEBF0EB"/>
      <color rgb="FFDCE1DC"/>
      <color rgb="FFC8E1A6"/>
      <color rgb="FF004141"/>
      <color rgb="FF9EDCFF"/>
      <color rgb="FFC4F27B"/>
      <color rgb="FFD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115956</xdr:colOff>
      <xdr:row>0</xdr:row>
      <xdr:rowOff>49696</xdr:rowOff>
    </xdr:from>
    <xdr:to>
      <xdr:col>1</xdr:col>
      <xdr:colOff>1187333</xdr:colOff>
      <xdr:row>0</xdr:row>
      <xdr:rowOff>376744</xdr:rowOff>
    </xdr:to>
    <xdr:pic>
      <xdr:nvPicPr>
        <xdr:cNvPr id="2" name="Grafik 1"/>
        <xdr:cNvPicPr/>
      </xdr:nvPicPr>
      <xdr:blipFill>
        <a:blip xmlns:r="http://schemas.openxmlformats.org/officeDocument/2006/relationships" r:embed="rId1"/>
        <a:stretch>
          <a:fillRect/>
        </a:stretch>
      </xdr:blipFill>
      <xdr:spPr>
        <a:xfrm>
          <a:off x="115956" y="49696"/>
          <a:ext cx="1883073" cy="3270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showGridLines="0" tabSelected="1" zoomScaleNormal="100" zoomScaleSheetLayoutView="115" workbookViewId="0">
      <selection activeCell="E16" sqref="E16"/>
    </sheetView>
  </sheetViews>
  <sheetFormatPr baseColWidth="10" defaultColWidth="11" defaultRowHeight="15" x14ac:dyDescent="0.25"/>
  <cols>
    <col min="1" max="1" width="10.625" style="1" customWidth="1"/>
    <col min="2" max="2" width="36.875" style="33" customWidth="1"/>
    <col min="3" max="3" width="13" style="1" customWidth="1"/>
    <col min="4" max="4" width="9" style="1" customWidth="1"/>
    <col min="5" max="5" width="13.625" style="2" customWidth="1"/>
    <col min="6" max="6" width="13.625" style="1" customWidth="1"/>
    <col min="7" max="7" width="11.875" style="1" customWidth="1"/>
    <col min="8" max="8" width="13.625" style="1" customWidth="1"/>
    <col min="9" max="16384" width="11" style="1"/>
  </cols>
  <sheetData>
    <row r="1" spans="1:8" s="7" customFormat="1" ht="30" customHeight="1" x14ac:dyDescent="0.25">
      <c r="B1" s="33"/>
      <c r="E1" s="8"/>
    </row>
    <row r="2" spans="1:8" s="7" customFormat="1" ht="9.9499999999999993" customHeight="1" x14ac:dyDescent="0.25">
      <c r="A2" s="9"/>
      <c r="B2" s="34"/>
      <c r="C2" s="9"/>
      <c r="D2" s="9"/>
      <c r="E2" s="9"/>
      <c r="F2" s="9"/>
      <c r="G2" s="9"/>
      <c r="H2" s="9"/>
    </row>
    <row r="3" spans="1:8" s="7" customFormat="1" ht="18.75" x14ac:dyDescent="0.25">
      <c r="A3" s="83" t="s">
        <v>19</v>
      </c>
      <c r="B3" s="83"/>
      <c r="C3" s="83"/>
      <c r="D3" s="83"/>
      <c r="E3" s="83"/>
      <c r="F3" s="83"/>
      <c r="G3" s="83"/>
      <c r="H3" s="83"/>
    </row>
    <row r="4" spans="1:8" s="7" customFormat="1" x14ac:dyDescent="0.25">
      <c r="A4" s="84" t="s">
        <v>120</v>
      </c>
      <c r="B4" s="84"/>
      <c r="C4" s="84"/>
      <c r="D4" s="84"/>
      <c r="E4" s="84"/>
      <c r="F4" s="84"/>
      <c r="G4" s="84"/>
      <c r="H4" s="84"/>
    </row>
    <row r="5" spans="1:8" s="10" customFormat="1" ht="23.25" x14ac:dyDescent="0.25">
      <c r="A5" s="94" t="s">
        <v>123</v>
      </c>
      <c r="B5" s="94"/>
      <c r="C5" s="94"/>
      <c r="D5" s="94"/>
      <c r="E5" s="94"/>
      <c r="F5" s="94"/>
      <c r="G5" s="94"/>
      <c r="H5" s="94"/>
    </row>
    <row r="6" spans="1:8" s="7" customFormat="1" ht="9.9499999999999993" customHeight="1" x14ac:dyDescent="0.25">
      <c r="A6" s="9"/>
      <c r="B6" s="34"/>
      <c r="C6" s="9"/>
      <c r="D6" s="9"/>
      <c r="E6" s="9"/>
      <c r="F6" s="9"/>
      <c r="G6" s="9"/>
      <c r="H6" s="9"/>
    </row>
    <row r="7" spans="1:8" s="10" customFormat="1" ht="14.25" customHeight="1" x14ac:dyDescent="0.25">
      <c r="A7" s="93" t="s">
        <v>20</v>
      </c>
      <c r="B7" s="93"/>
      <c r="C7" s="93"/>
      <c r="D7" s="93"/>
      <c r="E7" s="93"/>
      <c r="F7" s="93"/>
      <c r="G7" s="93"/>
      <c r="H7" s="93"/>
    </row>
    <row r="8" spans="1:8" s="7" customFormat="1" ht="22.5" customHeight="1" x14ac:dyDescent="0.25">
      <c r="A8" s="9"/>
      <c r="B8" s="34"/>
      <c r="C8" s="9"/>
      <c r="D8" s="9"/>
      <c r="E8" s="9"/>
      <c r="F8" s="9"/>
      <c r="G8" s="9"/>
      <c r="H8" s="9"/>
    </row>
    <row r="9" spans="1:8" s="3" customFormat="1" ht="39.950000000000003" customHeight="1" x14ac:dyDescent="0.25">
      <c r="A9" s="20" t="s">
        <v>14</v>
      </c>
      <c r="B9" s="45" t="s">
        <v>44</v>
      </c>
      <c r="C9" s="80" t="s">
        <v>43</v>
      </c>
      <c r="D9" s="81"/>
      <c r="E9" s="81"/>
      <c r="F9" s="81"/>
      <c r="G9" s="81"/>
      <c r="H9" s="82"/>
    </row>
    <row r="10" spans="1:8" s="28" customFormat="1" ht="30.75" customHeight="1" x14ac:dyDescent="0.25">
      <c r="A10" s="42" t="s">
        <v>13</v>
      </c>
      <c r="B10" s="43" t="str">
        <f>B9</f>
        <v>WE 145609</v>
      </c>
      <c r="C10" s="77" t="s">
        <v>45</v>
      </c>
      <c r="D10" s="78"/>
      <c r="E10" s="78"/>
      <c r="F10" s="78"/>
      <c r="G10" s="78"/>
      <c r="H10" s="79"/>
    </row>
    <row r="11" spans="1:8" s="28" customFormat="1" ht="30" customHeight="1" x14ac:dyDescent="0.25">
      <c r="A11" s="85" t="s">
        <v>17</v>
      </c>
      <c r="B11" s="86"/>
      <c r="C11" s="86"/>
      <c r="D11" s="86"/>
      <c r="E11" s="86"/>
      <c r="F11" s="86"/>
      <c r="G11" s="86"/>
      <c r="H11" s="87"/>
    </row>
    <row r="12" spans="1:8" s="35" customFormat="1" ht="63.75" x14ac:dyDescent="0.2">
      <c r="A12" s="40" t="s">
        <v>27</v>
      </c>
      <c r="B12" s="44" t="s">
        <v>0</v>
      </c>
      <c r="C12" s="40" t="s">
        <v>16</v>
      </c>
      <c r="D12" s="50" t="s">
        <v>1</v>
      </c>
      <c r="E12" s="40" t="s">
        <v>79</v>
      </c>
      <c r="F12" s="40" t="s">
        <v>46</v>
      </c>
      <c r="G12" s="40" t="s">
        <v>47</v>
      </c>
      <c r="H12" s="40" t="s">
        <v>23</v>
      </c>
    </row>
    <row r="13" spans="1:8" s="35" customFormat="1" ht="15.75" x14ac:dyDescent="0.2">
      <c r="A13" s="41" t="s">
        <v>3</v>
      </c>
      <c r="B13" s="41" t="s">
        <v>4</v>
      </c>
      <c r="C13" s="41" t="s">
        <v>5</v>
      </c>
      <c r="D13" s="49" t="s">
        <v>6</v>
      </c>
      <c r="E13" s="41" t="s">
        <v>7</v>
      </c>
      <c r="F13" s="41" t="s">
        <v>8</v>
      </c>
      <c r="G13" s="41" t="s">
        <v>9</v>
      </c>
      <c r="H13" s="41" t="s">
        <v>10</v>
      </c>
    </row>
    <row r="14" spans="1:8" s="35" customFormat="1" ht="15.75" customHeight="1" x14ac:dyDescent="0.2">
      <c r="A14" s="55" t="s">
        <v>50</v>
      </c>
      <c r="B14" s="63" t="s">
        <v>48</v>
      </c>
      <c r="C14" s="63"/>
      <c r="D14" s="63"/>
      <c r="E14" s="63"/>
      <c r="F14" s="63"/>
      <c r="G14" s="63"/>
      <c r="H14" s="63"/>
    </row>
    <row r="15" spans="1:8" s="35" customFormat="1" ht="15.75" customHeight="1" x14ac:dyDescent="0.2">
      <c r="A15" s="56" t="s">
        <v>54</v>
      </c>
      <c r="B15" s="70" t="s">
        <v>58</v>
      </c>
      <c r="C15" s="71"/>
      <c r="D15" s="71"/>
      <c r="E15" s="71"/>
      <c r="F15" s="71"/>
      <c r="G15" s="71"/>
      <c r="H15" s="72"/>
    </row>
    <row r="16" spans="1:8" s="35" customFormat="1" ht="15.75" x14ac:dyDescent="0.2">
      <c r="A16" s="29" t="s">
        <v>55</v>
      </c>
      <c r="B16" s="37" t="s">
        <v>93</v>
      </c>
      <c r="C16" s="38">
        <v>400</v>
      </c>
      <c r="D16" s="30" t="s">
        <v>2</v>
      </c>
      <c r="E16" s="39"/>
      <c r="F16" s="31" t="str">
        <f>IF(E16="","",C16*E16)</f>
        <v/>
      </c>
      <c r="G16" s="59">
        <v>12</v>
      </c>
      <c r="H16" s="31" t="str">
        <f>IF(E16="","",F16*G16)</f>
        <v/>
      </c>
    </row>
    <row r="17" spans="1:8" s="35" customFormat="1" ht="15.75" x14ac:dyDescent="0.2">
      <c r="A17" s="29" t="s">
        <v>56</v>
      </c>
      <c r="B17" s="37" t="s">
        <v>94</v>
      </c>
      <c r="C17" s="38">
        <v>96</v>
      </c>
      <c r="D17" s="30" t="s">
        <v>2</v>
      </c>
      <c r="E17" s="39"/>
      <c r="F17" s="31" t="str">
        <f>IF(E17="","",C17*E17)</f>
        <v/>
      </c>
      <c r="G17" s="59">
        <v>12</v>
      </c>
      <c r="H17" s="31" t="str">
        <f>IF(E17="","",F17*G17)</f>
        <v/>
      </c>
    </row>
    <row r="18" spans="1:8" s="35" customFormat="1" ht="15.75" x14ac:dyDescent="0.2">
      <c r="A18" s="105" t="s">
        <v>49</v>
      </c>
      <c r="B18" s="106"/>
      <c r="C18" s="106"/>
      <c r="D18" s="106"/>
      <c r="E18" s="106"/>
      <c r="F18" s="106"/>
      <c r="G18" s="107"/>
      <c r="H18" s="32" t="str">
        <f>IF(SUM(H16:H17)=0,"",SUM(H16:H17))</f>
        <v/>
      </c>
    </row>
    <row r="19" spans="1:8" s="35" customFormat="1" ht="15.75" customHeight="1" x14ac:dyDescent="0.2">
      <c r="A19" s="55" t="s">
        <v>57</v>
      </c>
      <c r="B19" s="63" t="s">
        <v>51</v>
      </c>
      <c r="C19" s="63"/>
      <c r="D19" s="63"/>
      <c r="E19" s="63"/>
      <c r="F19" s="63"/>
      <c r="G19" s="63"/>
      <c r="H19" s="63"/>
    </row>
    <row r="20" spans="1:8" s="35" customFormat="1" ht="15.75" customHeight="1" x14ac:dyDescent="0.2">
      <c r="A20" s="56" t="s">
        <v>59</v>
      </c>
      <c r="B20" s="69" t="s">
        <v>60</v>
      </c>
      <c r="C20" s="69"/>
      <c r="D20" s="69"/>
      <c r="E20" s="69"/>
      <c r="F20" s="69"/>
      <c r="G20" s="69"/>
      <c r="H20" s="69"/>
    </row>
    <row r="21" spans="1:8" s="35" customFormat="1" ht="15.75" x14ac:dyDescent="0.2">
      <c r="A21" s="29" t="s">
        <v>61</v>
      </c>
      <c r="B21" s="37" t="s">
        <v>93</v>
      </c>
      <c r="C21" s="38">
        <v>3593</v>
      </c>
      <c r="D21" s="30" t="s">
        <v>2</v>
      </c>
      <c r="E21" s="39"/>
      <c r="F21" s="31" t="str">
        <f t="shared" ref="F21:F25" si="0">IF(E21="","",C21*E21)</f>
        <v/>
      </c>
      <c r="G21" s="59">
        <v>12</v>
      </c>
      <c r="H21" s="31" t="str">
        <f t="shared" ref="H21:H25" si="1">IF(E21="","",F21*G21)</f>
        <v/>
      </c>
    </row>
    <row r="22" spans="1:8" s="35" customFormat="1" ht="15.75" x14ac:dyDescent="0.2">
      <c r="A22" s="29" t="s">
        <v>62</v>
      </c>
      <c r="B22" s="37" t="s">
        <v>95</v>
      </c>
      <c r="C22" s="38">
        <v>1700</v>
      </c>
      <c r="D22" s="30" t="s">
        <v>2</v>
      </c>
      <c r="E22" s="39"/>
      <c r="F22" s="31" t="str">
        <f t="shared" ref="F22:F24" si="2">IF(E22="","",C22*E22)</f>
        <v/>
      </c>
      <c r="G22" s="59">
        <v>12</v>
      </c>
      <c r="H22" s="31" t="str">
        <f t="shared" ref="H22:H24" si="3">IF(E22="","",F22*G22)</f>
        <v/>
      </c>
    </row>
    <row r="23" spans="1:8" s="35" customFormat="1" ht="15.75" x14ac:dyDescent="0.2">
      <c r="A23" s="29" t="s">
        <v>63</v>
      </c>
      <c r="B23" s="37" t="s">
        <v>94</v>
      </c>
      <c r="C23" s="38">
        <v>520</v>
      </c>
      <c r="D23" s="30" t="s">
        <v>2</v>
      </c>
      <c r="E23" s="39"/>
      <c r="F23" s="31" t="str">
        <f t="shared" si="2"/>
        <v/>
      </c>
      <c r="G23" s="59">
        <v>12</v>
      </c>
      <c r="H23" s="31" t="str">
        <f t="shared" si="3"/>
        <v/>
      </c>
    </row>
    <row r="24" spans="1:8" s="35" customFormat="1" ht="15.75" x14ac:dyDescent="0.2">
      <c r="A24" s="29" t="s">
        <v>64</v>
      </c>
      <c r="B24" s="37" t="s">
        <v>96</v>
      </c>
      <c r="C24" s="38">
        <v>15</v>
      </c>
      <c r="D24" s="30" t="s">
        <v>2</v>
      </c>
      <c r="E24" s="39"/>
      <c r="F24" s="31" t="str">
        <f t="shared" si="2"/>
        <v/>
      </c>
      <c r="G24" s="59">
        <v>12</v>
      </c>
      <c r="H24" s="31" t="str">
        <f t="shared" si="3"/>
        <v/>
      </c>
    </row>
    <row r="25" spans="1:8" s="35" customFormat="1" ht="15.75" x14ac:dyDescent="0.2">
      <c r="A25" s="29" t="s">
        <v>65</v>
      </c>
      <c r="B25" s="37" t="s">
        <v>97</v>
      </c>
      <c r="C25" s="38">
        <v>70</v>
      </c>
      <c r="D25" s="30" t="s">
        <v>2</v>
      </c>
      <c r="E25" s="39"/>
      <c r="F25" s="31" t="str">
        <f t="shared" si="0"/>
        <v/>
      </c>
      <c r="G25" s="59">
        <v>12</v>
      </c>
      <c r="H25" s="31" t="str">
        <f t="shared" si="1"/>
        <v/>
      </c>
    </row>
    <row r="26" spans="1:8" s="35" customFormat="1" ht="15.75" customHeight="1" x14ac:dyDescent="0.2">
      <c r="A26" s="56" t="s">
        <v>66</v>
      </c>
      <c r="B26" s="69" t="s">
        <v>60</v>
      </c>
      <c r="C26" s="69"/>
      <c r="D26" s="69"/>
      <c r="E26" s="69"/>
      <c r="F26" s="69"/>
      <c r="G26" s="69"/>
      <c r="H26" s="69"/>
    </row>
    <row r="27" spans="1:8" s="35" customFormat="1" ht="25.5" x14ac:dyDescent="0.2">
      <c r="A27" s="29" t="s">
        <v>67</v>
      </c>
      <c r="B27" s="37" t="s">
        <v>98</v>
      </c>
      <c r="C27" s="38">
        <v>233</v>
      </c>
      <c r="D27" s="30" t="s">
        <v>2</v>
      </c>
      <c r="E27" s="39"/>
      <c r="F27" s="31" t="str">
        <f t="shared" ref="F27:F28" si="4">IF(E27="","",C27*E27)</f>
        <v/>
      </c>
      <c r="G27" s="23">
        <v>6</v>
      </c>
      <c r="H27" s="31" t="str">
        <f t="shared" ref="H27:H28" si="5">IF(E27="","",F27*G27)</f>
        <v/>
      </c>
    </row>
    <row r="28" spans="1:8" s="35" customFormat="1" ht="25.5" x14ac:dyDescent="0.2">
      <c r="A28" s="36" t="s">
        <v>68</v>
      </c>
      <c r="B28" s="58" t="s">
        <v>69</v>
      </c>
      <c r="C28" s="38">
        <v>275</v>
      </c>
      <c r="D28" s="30" t="s">
        <v>2</v>
      </c>
      <c r="E28" s="39"/>
      <c r="F28" s="31" t="str">
        <f t="shared" si="4"/>
        <v/>
      </c>
      <c r="G28" s="59">
        <v>12</v>
      </c>
      <c r="H28" s="31" t="str">
        <f t="shared" si="5"/>
        <v/>
      </c>
    </row>
    <row r="29" spans="1:8" s="35" customFormat="1" ht="15.75" customHeight="1" x14ac:dyDescent="0.2">
      <c r="A29" s="56" t="s">
        <v>70</v>
      </c>
      <c r="B29" s="69" t="s">
        <v>73</v>
      </c>
      <c r="C29" s="69"/>
      <c r="D29" s="69"/>
      <c r="E29" s="69"/>
      <c r="F29" s="69"/>
      <c r="G29" s="69"/>
      <c r="H29" s="69"/>
    </row>
    <row r="30" spans="1:8" s="35" customFormat="1" ht="15.75" x14ac:dyDescent="0.2">
      <c r="A30" s="29" t="s">
        <v>71</v>
      </c>
      <c r="B30" s="37" t="s">
        <v>74</v>
      </c>
      <c r="C30" s="38">
        <v>27</v>
      </c>
      <c r="D30" s="30" t="s">
        <v>78</v>
      </c>
      <c r="E30" s="39"/>
      <c r="F30" s="31" t="str">
        <f t="shared" ref="F30:F31" si="6">IF(E30="","",C30*E30)</f>
        <v/>
      </c>
      <c r="G30" s="57">
        <v>0.5</v>
      </c>
      <c r="H30" s="31" t="str">
        <f t="shared" ref="H30:H31" si="7">IF(E30="","",F30*G30)</f>
        <v/>
      </c>
    </row>
    <row r="31" spans="1:8" s="35" customFormat="1" ht="15.75" x14ac:dyDescent="0.2">
      <c r="A31" s="29" t="s">
        <v>72</v>
      </c>
      <c r="B31" s="37" t="s">
        <v>76</v>
      </c>
      <c r="C31" s="38">
        <v>9</v>
      </c>
      <c r="D31" s="30" t="s">
        <v>75</v>
      </c>
      <c r="E31" s="39"/>
      <c r="F31" s="31" t="str">
        <f t="shared" si="6"/>
        <v/>
      </c>
      <c r="G31" s="57">
        <v>0.5</v>
      </c>
      <c r="H31" s="31" t="str">
        <f t="shared" si="7"/>
        <v/>
      </c>
    </row>
    <row r="32" spans="1:8" s="35" customFormat="1" ht="15.75" x14ac:dyDescent="0.2">
      <c r="A32" s="108" t="s">
        <v>52</v>
      </c>
      <c r="B32" s="108"/>
      <c r="C32" s="108"/>
      <c r="D32" s="108"/>
      <c r="E32" s="108"/>
      <c r="F32" s="108"/>
      <c r="G32" s="108"/>
      <c r="H32" s="32" t="str">
        <f>IF(SUM(H21:H31)=0,"",SUM(H21:H31))</f>
        <v/>
      </c>
    </row>
    <row r="33" spans="1:8" s="35" customFormat="1" ht="24.95" customHeight="1" x14ac:dyDescent="0.2">
      <c r="A33" s="73" t="s">
        <v>53</v>
      </c>
      <c r="B33" s="74"/>
      <c r="C33" s="74"/>
      <c r="D33" s="74"/>
      <c r="E33" s="74"/>
      <c r="F33" s="74"/>
      <c r="G33" s="75"/>
      <c r="H33" s="46" t="str">
        <f>IFERROR(H18+H32,"")</f>
        <v/>
      </c>
    </row>
    <row r="34" spans="1:8" s="35" customFormat="1" ht="70.5" customHeight="1" x14ac:dyDescent="0.2">
      <c r="A34" s="76" t="s">
        <v>118</v>
      </c>
      <c r="B34" s="76"/>
      <c r="C34" s="76"/>
      <c r="D34" s="76"/>
      <c r="E34" s="76"/>
      <c r="F34" s="76"/>
      <c r="G34" s="76"/>
      <c r="H34" s="76"/>
    </row>
    <row r="35" spans="1:8" s="7" customFormat="1" ht="19.5" customHeight="1" x14ac:dyDescent="0.25">
      <c r="A35" s="34"/>
      <c r="B35" s="34"/>
      <c r="C35" s="34"/>
      <c r="D35" s="34"/>
      <c r="E35" s="34"/>
      <c r="F35" s="34"/>
      <c r="G35" s="34"/>
      <c r="H35" s="34"/>
    </row>
    <row r="36" spans="1:8" s="3" customFormat="1" ht="30.75" customHeight="1" x14ac:dyDescent="0.25">
      <c r="A36" s="47" t="s">
        <v>80</v>
      </c>
      <c r="B36" s="48" t="str">
        <f>B9</f>
        <v>WE 145609</v>
      </c>
      <c r="C36" s="91" t="s">
        <v>18</v>
      </c>
      <c r="D36" s="91"/>
      <c r="E36" s="92" t="s">
        <v>28</v>
      </c>
      <c r="F36" s="92"/>
      <c r="G36" s="92"/>
      <c r="H36" s="92"/>
    </row>
    <row r="37" spans="1:8" s="3" customFormat="1" ht="30" customHeight="1" x14ac:dyDescent="0.25">
      <c r="A37" s="85" t="s">
        <v>17</v>
      </c>
      <c r="B37" s="86"/>
      <c r="C37" s="86"/>
      <c r="D37" s="86"/>
      <c r="E37" s="86"/>
      <c r="F37" s="86"/>
      <c r="G37" s="86"/>
      <c r="H37" s="87"/>
    </row>
    <row r="38" spans="1:8" s="11" customFormat="1" ht="30" customHeight="1" x14ac:dyDescent="0.2">
      <c r="A38" s="95" t="s">
        <v>39</v>
      </c>
      <c r="B38" s="96"/>
      <c r="C38" s="96"/>
      <c r="D38" s="96"/>
      <c r="E38" s="96"/>
      <c r="F38" s="97"/>
      <c r="G38" s="98" t="s">
        <v>11</v>
      </c>
      <c r="H38" s="99"/>
    </row>
    <row r="39" spans="1:8" s="11" customFormat="1" ht="34.5" customHeight="1" x14ac:dyDescent="0.2">
      <c r="A39" s="100" t="s">
        <v>29</v>
      </c>
      <c r="B39" s="101"/>
      <c r="C39" s="101"/>
      <c r="D39" s="101"/>
      <c r="E39" s="101"/>
      <c r="F39" s="101"/>
      <c r="G39" s="101"/>
      <c r="H39" s="102"/>
    </row>
    <row r="40" spans="1:8" s="11" customFormat="1" ht="51" x14ac:dyDescent="0.2">
      <c r="A40" s="16" t="s">
        <v>27</v>
      </c>
      <c r="B40" s="44" t="s">
        <v>0</v>
      </c>
      <c r="C40" s="16" t="s">
        <v>30</v>
      </c>
      <c r="D40" s="22" t="s">
        <v>1</v>
      </c>
      <c r="E40" s="16" t="s">
        <v>31</v>
      </c>
      <c r="F40" s="16" t="s">
        <v>32</v>
      </c>
      <c r="G40" s="16" t="s">
        <v>33</v>
      </c>
      <c r="H40" s="16" t="s">
        <v>34</v>
      </c>
    </row>
    <row r="41" spans="1:8" s="11" customFormat="1" ht="15.75" x14ac:dyDescent="0.2">
      <c r="A41" s="17" t="s">
        <v>3</v>
      </c>
      <c r="B41" s="41" t="s">
        <v>4</v>
      </c>
      <c r="C41" s="17" t="s">
        <v>5</v>
      </c>
      <c r="D41" s="27" t="s">
        <v>6</v>
      </c>
      <c r="E41" s="17" t="s">
        <v>7</v>
      </c>
      <c r="F41" s="17" t="s">
        <v>8</v>
      </c>
      <c r="G41" s="17" t="s">
        <v>9</v>
      </c>
      <c r="H41" s="17" t="s">
        <v>10</v>
      </c>
    </row>
    <row r="42" spans="1:8" s="35" customFormat="1" ht="15.75" x14ac:dyDescent="0.2">
      <c r="A42" s="36" t="s">
        <v>81</v>
      </c>
      <c r="B42" s="70" t="s">
        <v>82</v>
      </c>
      <c r="C42" s="71"/>
      <c r="D42" s="71"/>
      <c r="E42" s="71"/>
      <c r="F42" s="71"/>
      <c r="G42" s="71"/>
      <c r="H42" s="72"/>
    </row>
    <row r="43" spans="1:8" s="35" customFormat="1" ht="25.5" x14ac:dyDescent="0.2">
      <c r="A43" s="29" t="s">
        <v>86</v>
      </c>
      <c r="B43" s="37" t="s">
        <v>83</v>
      </c>
      <c r="C43" s="24">
        <v>400</v>
      </c>
      <c r="D43" s="30" t="s">
        <v>2</v>
      </c>
      <c r="E43" s="39"/>
      <c r="F43" s="31" t="str">
        <f>IF(E43="","",C43*E43)</f>
        <v/>
      </c>
      <c r="G43" s="23">
        <v>5</v>
      </c>
      <c r="H43" s="31" t="str">
        <f>IF(E43="","",F43*G43)</f>
        <v/>
      </c>
    </row>
    <row r="44" spans="1:8" s="35" customFormat="1" ht="25.5" x14ac:dyDescent="0.2">
      <c r="A44" s="29" t="s">
        <v>87</v>
      </c>
      <c r="B44" s="37" t="s">
        <v>84</v>
      </c>
      <c r="C44" s="24">
        <v>96</v>
      </c>
      <c r="D44" s="30" t="s">
        <v>2</v>
      </c>
      <c r="E44" s="39"/>
      <c r="F44" s="31" t="str">
        <f t="shared" ref="F44" si="8">IF(E44="","",C44*E44)</f>
        <v/>
      </c>
      <c r="G44" s="23">
        <v>5</v>
      </c>
      <c r="H44" s="31" t="str">
        <f t="shared" ref="H44" si="9">IF(E44="","",F44*G44)</f>
        <v/>
      </c>
    </row>
    <row r="45" spans="1:8" s="11" customFormat="1" ht="15.75" x14ac:dyDescent="0.2">
      <c r="A45" s="12" t="s">
        <v>85</v>
      </c>
      <c r="B45" s="70" t="s">
        <v>35</v>
      </c>
      <c r="C45" s="71"/>
      <c r="D45" s="71"/>
      <c r="E45" s="71"/>
      <c r="F45" s="71"/>
      <c r="G45" s="71"/>
      <c r="H45" s="72"/>
    </row>
    <row r="46" spans="1:8" s="35" customFormat="1" ht="25.5" x14ac:dyDescent="0.2">
      <c r="A46" s="29" t="s">
        <v>88</v>
      </c>
      <c r="B46" s="37" t="s">
        <v>103</v>
      </c>
      <c r="C46" s="24">
        <v>3593</v>
      </c>
      <c r="D46" s="30" t="s">
        <v>2</v>
      </c>
      <c r="E46" s="39"/>
      <c r="F46" s="31" t="str">
        <f>IF(E46="","",C46*E46)</f>
        <v/>
      </c>
      <c r="G46" s="23">
        <v>5</v>
      </c>
      <c r="H46" s="31" t="str">
        <f>IF(E46="","",F46*G46)</f>
        <v/>
      </c>
    </row>
    <row r="47" spans="1:8" s="35" customFormat="1" ht="25.5" x14ac:dyDescent="0.2">
      <c r="A47" s="29" t="s">
        <v>89</v>
      </c>
      <c r="B47" s="37" t="s">
        <v>104</v>
      </c>
      <c r="C47" s="24">
        <v>1700</v>
      </c>
      <c r="D47" s="30" t="s">
        <v>2</v>
      </c>
      <c r="E47" s="39"/>
      <c r="F47" s="31" t="str">
        <f t="shared" ref="F47" si="10">IF(E47="","",C47*E47)</f>
        <v/>
      </c>
      <c r="G47" s="23">
        <v>5</v>
      </c>
      <c r="H47" s="31" t="str">
        <f t="shared" ref="H47" si="11">IF(E47="","",F47*G47)</f>
        <v/>
      </c>
    </row>
    <row r="48" spans="1:8" s="35" customFormat="1" ht="25.5" x14ac:dyDescent="0.2">
      <c r="A48" s="29" t="s">
        <v>90</v>
      </c>
      <c r="B48" s="37" t="s">
        <v>105</v>
      </c>
      <c r="C48" s="24">
        <v>520</v>
      </c>
      <c r="D48" s="30" t="s">
        <v>2</v>
      </c>
      <c r="E48" s="39"/>
      <c r="F48" s="31" t="str">
        <f t="shared" ref="F48:F49" si="12">IF(E48="","",C48*E48)</f>
        <v/>
      </c>
      <c r="G48" s="23">
        <v>5</v>
      </c>
      <c r="H48" s="31" t="str">
        <f t="shared" ref="H48:H49" si="13">IF(E48="","",F48*G48)</f>
        <v/>
      </c>
    </row>
    <row r="49" spans="1:8" s="35" customFormat="1" ht="25.5" x14ac:dyDescent="0.2">
      <c r="A49" s="29" t="s">
        <v>91</v>
      </c>
      <c r="B49" s="37" t="s">
        <v>106</v>
      </c>
      <c r="C49" s="24">
        <v>15</v>
      </c>
      <c r="D49" s="30" t="s">
        <v>2</v>
      </c>
      <c r="E49" s="39"/>
      <c r="F49" s="31" t="str">
        <f t="shared" si="12"/>
        <v/>
      </c>
      <c r="G49" s="23">
        <v>5</v>
      </c>
      <c r="H49" s="31" t="str">
        <f t="shared" si="13"/>
        <v/>
      </c>
    </row>
    <row r="50" spans="1:8" s="35" customFormat="1" ht="25.5" x14ac:dyDescent="0.2">
      <c r="A50" s="29" t="s">
        <v>92</v>
      </c>
      <c r="B50" s="37" t="s">
        <v>107</v>
      </c>
      <c r="C50" s="24">
        <v>70</v>
      </c>
      <c r="D50" s="30" t="s">
        <v>2</v>
      </c>
      <c r="E50" s="39"/>
      <c r="F50" s="31" t="str">
        <f t="shared" ref="F50" si="14">IF(E50="","",C50*E50)</f>
        <v/>
      </c>
      <c r="G50" s="23">
        <v>5</v>
      </c>
      <c r="H50" s="31" t="str">
        <f t="shared" ref="H50" si="15">IF(E50="","",F50*G50)</f>
        <v/>
      </c>
    </row>
    <row r="51" spans="1:8" s="26" customFormat="1" ht="15.75" x14ac:dyDescent="0.2">
      <c r="A51" s="103" t="str">
        <f>A38&amp;" - Teilsumme"</f>
        <v>Monatspauschale innerhalb der Winterdienstsaison - Teilsumme</v>
      </c>
      <c r="B51" s="104"/>
      <c r="C51" s="104"/>
      <c r="D51" s="104"/>
      <c r="E51" s="104"/>
      <c r="F51" s="6" t="str">
        <f>IF(SUM(F42:F50)=0,"",SUM(F42:F50))</f>
        <v/>
      </c>
      <c r="G51" s="25"/>
      <c r="H51" s="32" t="str">
        <f>IF(SUM(H42:H50)=0,"",SUM(H42:H50))</f>
        <v/>
      </c>
    </row>
    <row r="52" spans="1:8" s="11" customFormat="1" ht="30" customHeight="1" x14ac:dyDescent="0.2">
      <c r="A52" s="109" t="s">
        <v>26</v>
      </c>
      <c r="B52" s="110"/>
      <c r="C52" s="110"/>
      <c r="D52" s="110"/>
      <c r="E52" s="110"/>
      <c r="F52" s="111"/>
      <c r="G52" s="112" t="s">
        <v>77</v>
      </c>
      <c r="H52" s="113"/>
    </row>
    <row r="53" spans="1:8" s="11" customFormat="1" ht="30" customHeight="1" x14ac:dyDescent="0.2">
      <c r="A53" s="114" t="s">
        <v>38</v>
      </c>
      <c r="B53" s="115"/>
      <c r="C53" s="115"/>
      <c r="D53" s="115"/>
      <c r="E53" s="115"/>
      <c r="F53" s="115"/>
      <c r="G53" s="115"/>
      <c r="H53" s="116"/>
    </row>
    <row r="54" spans="1:8" s="11" customFormat="1" ht="51" x14ac:dyDescent="0.2">
      <c r="A54" s="16" t="s">
        <v>27</v>
      </c>
      <c r="B54" s="44" t="s">
        <v>0</v>
      </c>
      <c r="C54" s="16" t="s">
        <v>16</v>
      </c>
      <c r="D54" s="22" t="s">
        <v>1</v>
      </c>
      <c r="E54" s="16" t="s">
        <v>40</v>
      </c>
      <c r="F54" s="16" t="s">
        <v>41</v>
      </c>
      <c r="G54" s="16" t="s">
        <v>22</v>
      </c>
      <c r="H54" s="16" t="s">
        <v>42</v>
      </c>
    </row>
    <row r="55" spans="1:8" s="11" customFormat="1" ht="15.75" x14ac:dyDescent="0.2">
      <c r="A55" s="17" t="s">
        <v>3</v>
      </c>
      <c r="B55" s="41" t="s">
        <v>4</v>
      </c>
      <c r="C55" s="17" t="s">
        <v>5</v>
      </c>
      <c r="D55" s="27" t="s">
        <v>6</v>
      </c>
      <c r="E55" s="17" t="s">
        <v>7</v>
      </c>
      <c r="F55" s="17" t="s">
        <v>8</v>
      </c>
      <c r="G55" s="17" t="s">
        <v>9</v>
      </c>
      <c r="H55" s="17" t="s">
        <v>10</v>
      </c>
    </row>
    <row r="56" spans="1:8" s="11" customFormat="1" ht="15.75" customHeight="1" x14ac:dyDescent="0.2">
      <c r="A56" s="88" t="s">
        <v>12</v>
      </c>
      <c r="B56" s="89"/>
      <c r="C56" s="89"/>
      <c r="D56" s="89"/>
      <c r="E56" s="89"/>
      <c r="F56" s="89"/>
      <c r="G56" s="89"/>
      <c r="H56" s="90"/>
    </row>
    <row r="57" spans="1:8" s="35" customFormat="1" ht="15.75" x14ac:dyDescent="0.2">
      <c r="A57" s="36" t="s">
        <v>81</v>
      </c>
      <c r="B57" s="70" t="s">
        <v>99</v>
      </c>
      <c r="C57" s="71"/>
      <c r="D57" s="71"/>
      <c r="E57" s="71"/>
      <c r="F57" s="71"/>
      <c r="G57" s="71"/>
      <c r="H57" s="72"/>
    </row>
    <row r="58" spans="1:8" s="35" customFormat="1" ht="15.75" x14ac:dyDescent="0.2">
      <c r="A58" s="29" t="s">
        <v>36</v>
      </c>
      <c r="B58" s="37" t="s">
        <v>93</v>
      </c>
      <c r="C58" s="24">
        <v>400</v>
      </c>
      <c r="D58" s="30" t="s">
        <v>2</v>
      </c>
      <c r="E58" s="39"/>
      <c r="F58" s="31" t="str">
        <f>IF(E58="","",C58*E58)</f>
        <v/>
      </c>
      <c r="G58" s="60">
        <v>1</v>
      </c>
      <c r="H58" s="31" t="str">
        <f>IF(E58="","",F58*G58)</f>
        <v/>
      </c>
    </row>
    <row r="59" spans="1:8" s="35" customFormat="1" ht="15.75" x14ac:dyDescent="0.2">
      <c r="A59" s="29" t="s">
        <v>37</v>
      </c>
      <c r="B59" s="37" t="s">
        <v>94</v>
      </c>
      <c r="C59" s="24">
        <v>96</v>
      </c>
      <c r="D59" s="30" t="s">
        <v>2</v>
      </c>
      <c r="E59" s="39"/>
      <c r="F59" s="31" t="str">
        <f t="shared" ref="F59" si="16">IF(E59="","",C59*E59)</f>
        <v/>
      </c>
      <c r="G59" s="60">
        <v>1</v>
      </c>
      <c r="H59" s="31" t="str">
        <f t="shared" ref="H59" si="17">IF(E59="","",F59*G59)</f>
        <v/>
      </c>
    </row>
    <row r="60" spans="1:8" s="11" customFormat="1" ht="15.75" x14ac:dyDescent="0.2">
      <c r="A60" s="36" t="s">
        <v>85</v>
      </c>
      <c r="B60" s="70" t="s">
        <v>100</v>
      </c>
      <c r="C60" s="71"/>
      <c r="D60" s="71"/>
      <c r="E60" s="71"/>
      <c r="F60" s="71"/>
      <c r="G60" s="71"/>
      <c r="H60" s="72"/>
    </row>
    <row r="61" spans="1:8" s="11" customFormat="1" ht="15.75" x14ac:dyDescent="0.2">
      <c r="A61" s="29" t="s">
        <v>88</v>
      </c>
      <c r="B61" s="37" t="s">
        <v>108</v>
      </c>
      <c r="C61" s="24">
        <v>3593</v>
      </c>
      <c r="D61" s="4" t="s">
        <v>2</v>
      </c>
      <c r="E61" s="15"/>
      <c r="F61" s="5" t="str">
        <f>IF(E61="","",C61*E61)</f>
        <v/>
      </c>
      <c r="G61" s="60">
        <v>1</v>
      </c>
      <c r="H61" s="5" t="str">
        <f>IF(E61="","",F61*G61)</f>
        <v/>
      </c>
    </row>
    <row r="62" spans="1:8" s="11" customFormat="1" ht="15.75" x14ac:dyDescent="0.2">
      <c r="A62" s="29" t="s">
        <v>89</v>
      </c>
      <c r="B62" s="37" t="s">
        <v>109</v>
      </c>
      <c r="C62" s="24">
        <v>1700</v>
      </c>
      <c r="D62" s="4" t="s">
        <v>2</v>
      </c>
      <c r="E62" s="15"/>
      <c r="F62" s="5" t="str">
        <f t="shared" ref="F62" si="18">IF(E62="","",C62*E62)</f>
        <v/>
      </c>
      <c r="G62" s="60">
        <v>1</v>
      </c>
      <c r="H62" s="5" t="str">
        <f t="shared" ref="H62" si="19">IF(E62="","",F62*G62)</f>
        <v/>
      </c>
    </row>
    <row r="63" spans="1:8" s="11" customFormat="1" ht="15.75" x14ac:dyDescent="0.2">
      <c r="A63" s="29" t="s">
        <v>90</v>
      </c>
      <c r="B63" s="37" t="s">
        <v>110</v>
      </c>
      <c r="C63" s="24">
        <v>520</v>
      </c>
      <c r="D63" s="4" t="s">
        <v>2</v>
      </c>
      <c r="E63" s="15"/>
      <c r="F63" s="5" t="str">
        <f t="shared" ref="F63:F65" si="20">IF(E63="","",C63*E63)</f>
        <v/>
      </c>
      <c r="G63" s="60">
        <v>1</v>
      </c>
      <c r="H63" s="5" t="str">
        <f t="shared" ref="H63:H65" si="21">IF(E63="","",F63*G63)</f>
        <v/>
      </c>
    </row>
    <row r="64" spans="1:8" s="35" customFormat="1" ht="15.75" x14ac:dyDescent="0.2">
      <c r="A64" s="29" t="s">
        <v>91</v>
      </c>
      <c r="B64" s="37" t="s">
        <v>111</v>
      </c>
      <c r="C64" s="24">
        <v>15</v>
      </c>
      <c r="D64" s="30" t="s">
        <v>2</v>
      </c>
      <c r="E64" s="39"/>
      <c r="F64" s="31" t="str">
        <f t="shared" ref="F64" si="22">IF(E64="","",C64*E64)</f>
        <v/>
      </c>
      <c r="G64" s="60">
        <v>1</v>
      </c>
      <c r="H64" s="31" t="str">
        <f t="shared" ref="H64" si="23">IF(E64="","",F64*G64)</f>
        <v/>
      </c>
    </row>
    <row r="65" spans="1:8" s="11" customFormat="1" ht="15.75" x14ac:dyDescent="0.2">
      <c r="A65" s="29" t="s">
        <v>92</v>
      </c>
      <c r="B65" s="37" t="s">
        <v>112</v>
      </c>
      <c r="C65" s="24">
        <v>70</v>
      </c>
      <c r="D65" s="4" t="s">
        <v>2</v>
      </c>
      <c r="E65" s="15"/>
      <c r="F65" s="5" t="str">
        <f t="shared" si="20"/>
        <v/>
      </c>
      <c r="G65" s="60">
        <v>1</v>
      </c>
      <c r="H65" s="5" t="str">
        <f t="shared" si="21"/>
        <v/>
      </c>
    </row>
    <row r="66" spans="1:8" s="11" customFormat="1" ht="15.75" x14ac:dyDescent="0.2">
      <c r="A66" s="88" t="s">
        <v>21</v>
      </c>
      <c r="B66" s="89" t="s">
        <v>21</v>
      </c>
      <c r="C66" s="89"/>
      <c r="D66" s="89"/>
      <c r="E66" s="89"/>
      <c r="F66" s="89"/>
      <c r="G66" s="89"/>
      <c r="H66" s="90"/>
    </row>
    <row r="67" spans="1:8" s="35" customFormat="1" ht="15.75" x14ac:dyDescent="0.2">
      <c r="A67" s="36" t="s">
        <v>81</v>
      </c>
      <c r="B67" s="70" t="s">
        <v>99</v>
      </c>
      <c r="C67" s="71"/>
      <c r="D67" s="71"/>
      <c r="E67" s="71"/>
      <c r="F67" s="71"/>
      <c r="G67" s="71"/>
      <c r="H67" s="72"/>
    </row>
    <row r="68" spans="1:8" s="35" customFormat="1" ht="15.75" x14ac:dyDescent="0.2">
      <c r="A68" s="29" t="s">
        <v>36</v>
      </c>
      <c r="B68" s="37" t="s">
        <v>93</v>
      </c>
      <c r="C68" s="24">
        <v>400</v>
      </c>
      <c r="D68" s="30" t="s">
        <v>2</v>
      </c>
      <c r="E68" s="39"/>
      <c r="F68" s="31" t="str">
        <f>IF(E68="","",C68*E68)</f>
        <v/>
      </c>
      <c r="G68" s="60">
        <v>1</v>
      </c>
      <c r="H68" s="31" t="str">
        <f>IF(E68="","",F68*G68)</f>
        <v/>
      </c>
    </row>
    <row r="69" spans="1:8" s="35" customFormat="1" ht="15.75" x14ac:dyDescent="0.2">
      <c r="A69" s="29" t="s">
        <v>37</v>
      </c>
      <c r="B69" s="37" t="s">
        <v>94</v>
      </c>
      <c r="C69" s="24">
        <v>96</v>
      </c>
      <c r="D69" s="30" t="s">
        <v>2</v>
      </c>
      <c r="E69" s="39"/>
      <c r="F69" s="31" t="str">
        <f t="shared" ref="F69" si="24">IF(E69="","",C69*E69)</f>
        <v/>
      </c>
      <c r="G69" s="60">
        <v>1</v>
      </c>
      <c r="H69" s="31" t="str">
        <f t="shared" ref="H69" si="25">IF(E69="","",F69*G69)</f>
        <v/>
      </c>
    </row>
    <row r="70" spans="1:8" s="35" customFormat="1" ht="15.75" x14ac:dyDescent="0.2">
      <c r="A70" s="36" t="s">
        <v>85</v>
      </c>
      <c r="B70" s="70" t="s">
        <v>100</v>
      </c>
      <c r="C70" s="71"/>
      <c r="D70" s="71"/>
      <c r="E70" s="71"/>
      <c r="F70" s="71"/>
      <c r="G70" s="71"/>
      <c r="H70" s="72"/>
    </row>
    <row r="71" spans="1:8" s="11" customFormat="1" ht="15.75" x14ac:dyDescent="0.2">
      <c r="A71" s="29" t="s">
        <v>88</v>
      </c>
      <c r="B71" s="37" t="s">
        <v>108</v>
      </c>
      <c r="C71" s="24">
        <v>3593</v>
      </c>
      <c r="D71" s="4" t="s">
        <v>2</v>
      </c>
      <c r="E71" s="39"/>
      <c r="F71" s="5" t="str">
        <f>IF(E71="","",C71*E71)</f>
        <v/>
      </c>
      <c r="G71" s="60">
        <v>1</v>
      </c>
      <c r="H71" s="5" t="str">
        <f>IF(E71="","",F71*G71)</f>
        <v/>
      </c>
    </row>
    <row r="72" spans="1:8" s="35" customFormat="1" ht="15.75" x14ac:dyDescent="0.2">
      <c r="A72" s="29" t="s">
        <v>89</v>
      </c>
      <c r="B72" s="37" t="s">
        <v>109</v>
      </c>
      <c r="C72" s="24">
        <v>1700</v>
      </c>
      <c r="D72" s="30" t="s">
        <v>2</v>
      </c>
      <c r="E72" s="39"/>
      <c r="F72" s="31" t="str">
        <f>IF(E72="","",C72*E72)</f>
        <v/>
      </c>
      <c r="G72" s="60">
        <v>1</v>
      </c>
      <c r="H72" s="31" t="str">
        <f>IF(E72="","",F72*G72)</f>
        <v/>
      </c>
    </row>
    <row r="73" spans="1:8" s="11" customFormat="1" ht="15.75" x14ac:dyDescent="0.2">
      <c r="A73" s="29" t="s">
        <v>90</v>
      </c>
      <c r="B73" s="37" t="s">
        <v>110</v>
      </c>
      <c r="C73" s="24">
        <v>520</v>
      </c>
      <c r="D73" s="4" t="s">
        <v>2</v>
      </c>
      <c r="E73" s="39"/>
      <c r="F73" s="5" t="str">
        <f t="shared" ref="F73:F75" si="26">IF(E73="","",C73*E73)</f>
        <v/>
      </c>
      <c r="G73" s="60">
        <v>1</v>
      </c>
      <c r="H73" s="5" t="str">
        <f t="shared" ref="H73:H75" si="27">IF(E73="","",F73*G73)</f>
        <v/>
      </c>
    </row>
    <row r="74" spans="1:8" s="11" customFormat="1" ht="15.75" x14ac:dyDescent="0.2">
      <c r="A74" s="29" t="s">
        <v>91</v>
      </c>
      <c r="B74" s="37" t="s">
        <v>111</v>
      </c>
      <c r="C74" s="24">
        <v>15</v>
      </c>
      <c r="D74" s="4" t="s">
        <v>2</v>
      </c>
      <c r="E74" s="39"/>
      <c r="F74" s="5" t="str">
        <f t="shared" si="26"/>
        <v/>
      </c>
      <c r="G74" s="60">
        <v>1</v>
      </c>
      <c r="H74" s="5" t="str">
        <f t="shared" si="27"/>
        <v/>
      </c>
    </row>
    <row r="75" spans="1:8" s="11" customFormat="1" ht="15.75" x14ac:dyDescent="0.2">
      <c r="A75" s="29" t="s">
        <v>92</v>
      </c>
      <c r="B75" s="37" t="s">
        <v>112</v>
      </c>
      <c r="C75" s="24">
        <v>70</v>
      </c>
      <c r="D75" s="4" t="s">
        <v>2</v>
      </c>
      <c r="E75" s="39"/>
      <c r="F75" s="5" t="str">
        <f t="shared" si="26"/>
        <v/>
      </c>
      <c r="G75" s="60">
        <v>1</v>
      </c>
      <c r="H75" s="5" t="str">
        <f t="shared" si="27"/>
        <v/>
      </c>
    </row>
    <row r="76" spans="1:8" s="11" customFormat="1" ht="15.75" x14ac:dyDescent="0.2">
      <c r="A76" s="105" t="str">
        <f>A52&amp;" - Teilsumme "</f>
        <v xml:space="preserve">Einsatzpauschalen außerhalb der Winterdienstsaison  - Teilsumme </v>
      </c>
      <c r="B76" s="106"/>
      <c r="C76" s="106"/>
      <c r="D76" s="106"/>
      <c r="E76" s="106"/>
      <c r="F76" s="106"/>
      <c r="G76" s="107"/>
      <c r="H76" s="6" t="str">
        <f>IF(SUM(H57:H75)=0,"",SUM(H57:H75))</f>
        <v/>
      </c>
    </row>
    <row r="77" spans="1:8" s="11" customFormat="1" ht="15.75" customHeight="1" x14ac:dyDescent="0.2">
      <c r="A77" s="117" t="str">
        <f>A37&amp;" - Zwischensumme"</f>
        <v>Grundleistungen - Zwischensumme</v>
      </c>
      <c r="B77" s="118"/>
      <c r="C77" s="118"/>
      <c r="D77" s="118"/>
      <c r="E77" s="118"/>
      <c r="F77" s="118"/>
      <c r="G77" s="119"/>
      <c r="H77" s="19" t="str">
        <f>IFERROR(H51+H76,"")</f>
        <v/>
      </c>
    </row>
    <row r="78" spans="1:8" s="3" customFormat="1" ht="30" customHeight="1" x14ac:dyDescent="0.25">
      <c r="A78" s="85" t="s">
        <v>15</v>
      </c>
      <c r="B78" s="86"/>
      <c r="C78" s="86"/>
      <c r="D78" s="86"/>
      <c r="E78" s="86"/>
      <c r="F78" s="86"/>
      <c r="G78" s="86"/>
      <c r="H78" s="87"/>
    </row>
    <row r="79" spans="1:8" s="11" customFormat="1" ht="51" x14ac:dyDescent="0.2">
      <c r="A79" s="16" t="s">
        <v>27</v>
      </c>
      <c r="B79" s="44" t="s">
        <v>0</v>
      </c>
      <c r="C79" s="40" t="s">
        <v>16</v>
      </c>
      <c r="D79" s="50" t="s">
        <v>1</v>
      </c>
      <c r="E79" s="40" t="s">
        <v>117</v>
      </c>
      <c r="F79" s="40" t="s">
        <v>41</v>
      </c>
      <c r="G79" s="40" t="s">
        <v>22</v>
      </c>
      <c r="H79" s="40" t="s">
        <v>42</v>
      </c>
    </row>
    <row r="80" spans="1:8" s="11" customFormat="1" ht="15.75" x14ac:dyDescent="0.2">
      <c r="A80" s="17" t="s">
        <v>3</v>
      </c>
      <c r="B80" s="41" t="s">
        <v>4</v>
      </c>
      <c r="C80" s="41" t="s">
        <v>5</v>
      </c>
      <c r="D80" s="49" t="s">
        <v>6</v>
      </c>
      <c r="E80" s="41" t="s">
        <v>7</v>
      </c>
      <c r="F80" s="41" t="s">
        <v>8</v>
      </c>
      <c r="G80" s="41" t="s">
        <v>9</v>
      </c>
      <c r="H80" s="41" t="s">
        <v>10</v>
      </c>
    </row>
    <row r="81" spans="1:8" s="35" customFormat="1" ht="15.75" x14ac:dyDescent="0.2">
      <c r="A81" s="51" t="s">
        <v>101</v>
      </c>
      <c r="B81" s="67" t="s">
        <v>121</v>
      </c>
      <c r="C81" s="67"/>
      <c r="D81" s="67"/>
      <c r="E81" s="67"/>
      <c r="F81" s="67"/>
      <c r="G81" s="67"/>
      <c r="H81" s="67"/>
    </row>
    <row r="82" spans="1:8" s="35" customFormat="1" ht="30" customHeight="1" x14ac:dyDescent="0.2">
      <c r="A82" s="64"/>
      <c r="B82" s="68" t="s">
        <v>122</v>
      </c>
      <c r="C82" s="68"/>
      <c r="D82" s="68"/>
      <c r="E82" s="68"/>
      <c r="F82" s="68"/>
      <c r="G82" s="68"/>
      <c r="H82" s="68"/>
    </row>
    <row r="83" spans="1:8" s="35" customFormat="1" ht="15.75" customHeight="1" x14ac:dyDescent="0.2">
      <c r="A83" s="64"/>
      <c r="B83" s="63" t="s">
        <v>12</v>
      </c>
      <c r="C83" s="63"/>
      <c r="D83" s="63"/>
      <c r="E83" s="63"/>
      <c r="F83" s="63"/>
      <c r="G83" s="63"/>
      <c r="H83" s="63"/>
    </row>
    <row r="84" spans="1:8" s="35" customFormat="1" ht="15.75" x14ac:dyDescent="0.2">
      <c r="A84" s="64"/>
      <c r="B84" s="69" t="s">
        <v>99</v>
      </c>
      <c r="C84" s="69"/>
      <c r="D84" s="69"/>
      <c r="E84" s="69"/>
      <c r="F84" s="69"/>
      <c r="G84" s="69"/>
      <c r="H84" s="69"/>
    </row>
    <row r="85" spans="1:8" s="35" customFormat="1" ht="15.75" x14ac:dyDescent="0.2">
      <c r="A85" s="64"/>
      <c r="B85" s="37" t="s">
        <v>93</v>
      </c>
      <c r="C85" s="24">
        <v>400</v>
      </c>
      <c r="D85" s="30" t="s">
        <v>2</v>
      </c>
      <c r="E85" s="39"/>
      <c r="F85" s="31" t="str">
        <f>IF(E85="","",C85*E85)</f>
        <v/>
      </c>
      <c r="G85" s="60">
        <v>3</v>
      </c>
      <c r="H85" s="31" t="str">
        <f>IF(E85="","",F85*G85)</f>
        <v/>
      </c>
    </row>
    <row r="86" spans="1:8" s="35" customFormat="1" ht="15.75" x14ac:dyDescent="0.2">
      <c r="A86" s="64"/>
      <c r="B86" s="37" t="s">
        <v>94</v>
      </c>
      <c r="C86" s="24">
        <v>96</v>
      </c>
      <c r="D86" s="30" t="s">
        <v>2</v>
      </c>
      <c r="E86" s="39"/>
      <c r="F86" s="31" t="str">
        <f t="shared" ref="F86" si="28">IF(E86="","",C86*E86)</f>
        <v/>
      </c>
      <c r="G86" s="60">
        <v>3</v>
      </c>
      <c r="H86" s="31" t="str">
        <f t="shared" ref="H86" si="29">IF(E86="","",F86*G86)</f>
        <v/>
      </c>
    </row>
    <row r="87" spans="1:8" s="35" customFormat="1" ht="15.75" x14ac:dyDescent="0.2">
      <c r="A87" s="64"/>
      <c r="B87" s="69" t="s">
        <v>100</v>
      </c>
      <c r="C87" s="69"/>
      <c r="D87" s="69"/>
      <c r="E87" s="69"/>
      <c r="F87" s="69"/>
      <c r="G87" s="69"/>
      <c r="H87" s="69"/>
    </row>
    <row r="88" spans="1:8" s="35" customFormat="1" ht="15.75" x14ac:dyDescent="0.2">
      <c r="A88" s="64"/>
      <c r="B88" s="37" t="s">
        <v>108</v>
      </c>
      <c r="C88" s="24">
        <v>3593</v>
      </c>
      <c r="D88" s="30" t="s">
        <v>2</v>
      </c>
      <c r="E88" s="39"/>
      <c r="F88" s="31" t="str">
        <f>IF(E88="","",C88*E88)</f>
        <v/>
      </c>
      <c r="G88" s="60">
        <v>3</v>
      </c>
      <c r="H88" s="31" t="str">
        <f>IF(E88="","",F88*G88)</f>
        <v/>
      </c>
    </row>
    <row r="89" spans="1:8" s="35" customFormat="1" ht="15.75" x14ac:dyDescent="0.2">
      <c r="A89" s="64"/>
      <c r="B89" s="37" t="s">
        <v>109</v>
      </c>
      <c r="C89" s="24">
        <v>1700</v>
      </c>
      <c r="D89" s="30" t="s">
        <v>2</v>
      </c>
      <c r="E89" s="39"/>
      <c r="F89" s="31" t="str">
        <f t="shared" ref="F89:F92" si="30">IF(E89="","",C89*E89)</f>
        <v/>
      </c>
      <c r="G89" s="60">
        <v>3</v>
      </c>
      <c r="H89" s="31" t="str">
        <f t="shared" ref="H89:H92" si="31">IF(E89="","",F89*G89)</f>
        <v/>
      </c>
    </row>
    <row r="90" spans="1:8" s="35" customFormat="1" ht="15.75" x14ac:dyDescent="0.2">
      <c r="A90" s="64"/>
      <c r="B90" s="37" t="s">
        <v>110</v>
      </c>
      <c r="C90" s="24">
        <v>520</v>
      </c>
      <c r="D90" s="30" t="s">
        <v>2</v>
      </c>
      <c r="E90" s="39"/>
      <c r="F90" s="31" t="str">
        <f t="shared" si="30"/>
        <v/>
      </c>
      <c r="G90" s="60">
        <v>3</v>
      </c>
      <c r="H90" s="31" t="str">
        <f t="shared" si="31"/>
        <v/>
      </c>
    </row>
    <row r="91" spans="1:8" s="35" customFormat="1" ht="15.75" x14ac:dyDescent="0.2">
      <c r="A91" s="64"/>
      <c r="B91" s="37" t="s">
        <v>111</v>
      </c>
      <c r="C91" s="24">
        <v>15</v>
      </c>
      <c r="D91" s="30" t="s">
        <v>2</v>
      </c>
      <c r="E91" s="39"/>
      <c r="F91" s="31" t="str">
        <f t="shared" si="30"/>
        <v/>
      </c>
      <c r="G91" s="60">
        <v>3</v>
      </c>
      <c r="H91" s="31" t="str">
        <f t="shared" si="31"/>
        <v/>
      </c>
    </row>
    <row r="92" spans="1:8" s="35" customFormat="1" ht="15.75" x14ac:dyDescent="0.2">
      <c r="A92" s="64"/>
      <c r="B92" s="37" t="s">
        <v>112</v>
      </c>
      <c r="C92" s="24">
        <v>70</v>
      </c>
      <c r="D92" s="30" t="s">
        <v>2</v>
      </c>
      <c r="E92" s="39"/>
      <c r="F92" s="31" t="str">
        <f t="shared" si="30"/>
        <v/>
      </c>
      <c r="G92" s="60">
        <v>3</v>
      </c>
      <c r="H92" s="31" t="str">
        <f t="shared" si="31"/>
        <v/>
      </c>
    </row>
    <row r="93" spans="1:8" s="35" customFormat="1" ht="15.75" x14ac:dyDescent="0.2">
      <c r="A93" s="64"/>
      <c r="B93" s="63" t="s">
        <v>21</v>
      </c>
      <c r="C93" s="63"/>
      <c r="D93" s="63"/>
      <c r="E93" s="63"/>
      <c r="F93" s="63"/>
      <c r="G93" s="63"/>
      <c r="H93" s="63"/>
    </row>
    <row r="94" spans="1:8" s="35" customFormat="1" ht="15.75" x14ac:dyDescent="0.2">
      <c r="A94" s="64"/>
      <c r="B94" s="69" t="s">
        <v>99</v>
      </c>
      <c r="C94" s="69"/>
      <c r="D94" s="69"/>
      <c r="E94" s="69"/>
      <c r="F94" s="69"/>
      <c r="G94" s="69"/>
      <c r="H94" s="69"/>
    </row>
    <row r="95" spans="1:8" s="35" customFormat="1" ht="15.75" x14ac:dyDescent="0.2">
      <c r="A95" s="64"/>
      <c r="B95" s="37" t="s">
        <v>93</v>
      </c>
      <c r="C95" s="24">
        <v>400</v>
      </c>
      <c r="D95" s="30" t="s">
        <v>2</v>
      </c>
      <c r="E95" s="39"/>
      <c r="F95" s="31" t="str">
        <f>IF(E95="","",C95*E95)</f>
        <v/>
      </c>
      <c r="G95" s="60">
        <v>2</v>
      </c>
      <c r="H95" s="31" t="str">
        <f>IF(E95="","",F95*G95)</f>
        <v/>
      </c>
    </row>
    <row r="96" spans="1:8" s="35" customFormat="1" ht="15.75" x14ac:dyDescent="0.2">
      <c r="A96" s="64"/>
      <c r="B96" s="37" t="s">
        <v>94</v>
      </c>
      <c r="C96" s="24">
        <v>96</v>
      </c>
      <c r="D96" s="30" t="s">
        <v>2</v>
      </c>
      <c r="E96" s="39"/>
      <c r="F96" s="31" t="str">
        <f t="shared" ref="F96" si="32">IF(E96="","",C96*E96)</f>
        <v/>
      </c>
      <c r="G96" s="60">
        <v>2</v>
      </c>
      <c r="H96" s="31" t="str">
        <f t="shared" ref="H96" si="33">IF(E96="","",F96*G96)</f>
        <v/>
      </c>
    </row>
    <row r="97" spans="1:8" s="35" customFormat="1" ht="15.75" x14ac:dyDescent="0.2">
      <c r="A97" s="64"/>
      <c r="B97" s="69" t="s">
        <v>100</v>
      </c>
      <c r="C97" s="69"/>
      <c r="D97" s="69"/>
      <c r="E97" s="69"/>
      <c r="F97" s="69"/>
      <c r="G97" s="69"/>
      <c r="H97" s="69"/>
    </row>
    <row r="98" spans="1:8" s="35" customFormat="1" ht="15.75" x14ac:dyDescent="0.2">
      <c r="A98" s="64"/>
      <c r="B98" s="37" t="s">
        <v>108</v>
      </c>
      <c r="C98" s="24">
        <v>3593</v>
      </c>
      <c r="D98" s="30" t="s">
        <v>2</v>
      </c>
      <c r="E98" s="39"/>
      <c r="F98" s="31" t="str">
        <f>IF(E98="","",C98*E98)</f>
        <v/>
      </c>
      <c r="G98" s="60">
        <v>2</v>
      </c>
      <c r="H98" s="31" t="str">
        <f>IF(E98="","",F98*G98)</f>
        <v/>
      </c>
    </row>
    <row r="99" spans="1:8" s="35" customFormat="1" ht="15.75" x14ac:dyDescent="0.2">
      <c r="A99" s="64"/>
      <c r="B99" s="37" t="s">
        <v>109</v>
      </c>
      <c r="C99" s="24">
        <v>1700</v>
      </c>
      <c r="D99" s="30" t="s">
        <v>2</v>
      </c>
      <c r="E99" s="39"/>
      <c r="F99" s="31" t="str">
        <f>IF(E99="","",C99*E99)</f>
        <v/>
      </c>
      <c r="G99" s="60">
        <v>2</v>
      </c>
      <c r="H99" s="31" t="str">
        <f>IF(E99="","",F99*G99)</f>
        <v/>
      </c>
    </row>
    <row r="100" spans="1:8" s="35" customFormat="1" ht="15.75" x14ac:dyDescent="0.2">
      <c r="A100" s="64"/>
      <c r="B100" s="37" t="s">
        <v>110</v>
      </c>
      <c r="C100" s="24">
        <v>520</v>
      </c>
      <c r="D100" s="30" t="s">
        <v>2</v>
      </c>
      <c r="E100" s="39"/>
      <c r="F100" s="31" t="str">
        <f t="shared" ref="F100:F102" si="34">IF(E100="","",C100*E100)</f>
        <v/>
      </c>
      <c r="G100" s="60">
        <v>2</v>
      </c>
      <c r="H100" s="31" t="str">
        <f t="shared" ref="H100:H102" si="35">IF(E100="","",F100*G100)</f>
        <v/>
      </c>
    </row>
    <row r="101" spans="1:8" s="35" customFormat="1" ht="15.75" x14ac:dyDescent="0.2">
      <c r="A101" s="64"/>
      <c r="B101" s="37" t="s">
        <v>111</v>
      </c>
      <c r="C101" s="24">
        <v>15</v>
      </c>
      <c r="D101" s="30" t="s">
        <v>2</v>
      </c>
      <c r="E101" s="39"/>
      <c r="F101" s="31" t="str">
        <f t="shared" si="34"/>
        <v/>
      </c>
      <c r="G101" s="60">
        <v>2</v>
      </c>
      <c r="H101" s="31" t="str">
        <f t="shared" si="35"/>
        <v/>
      </c>
    </row>
    <row r="102" spans="1:8" s="35" customFormat="1" ht="15.75" x14ac:dyDescent="0.2">
      <c r="A102" s="64"/>
      <c r="B102" s="37" t="s">
        <v>112</v>
      </c>
      <c r="C102" s="24">
        <v>70</v>
      </c>
      <c r="D102" s="30" t="s">
        <v>2</v>
      </c>
      <c r="E102" s="39"/>
      <c r="F102" s="31" t="str">
        <f t="shared" si="34"/>
        <v/>
      </c>
      <c r="G102" s="60">
        <v>2</v>
      </c>
      <c r="H102" s="31" t="str">
        <f t="shared" si="35"/>
        <v/>
      </c>
    </row>
    <row r="103" spans="1:8" s="11" customFormat="1" ht="15.75" x14ac:dyDescent="0.2">
      <c r="A103" s="18" t="s">
        <v>102</v>
      </c>
      <c r="B103" s="67" t="s">
        <v>24</v>
      </c>
      <c r="C103" s="67"/>
      <c r="D103" s="67"/>
      <c r="E103" s="67"/>
      <c r="F103" s="67"/>
      <c r="G103" s="67"/>
      <c r="H103" s="67"/>
    </row>
    <row r="104" spans="1:8" s="11" customFormat="1" ht="15.75" x14ac:dyDescent="0.2">
      <c r="A104" s="65"/>
      <c r="B104" s="52" t="s">
        <v>113</v>
      </c>
      <c r="C104" s="13">
        <f>C49+C50</f>
        <v>85</v>
      </c>
      <c r="D104" s="14" t="s">
        <v>2</v>
      </c>
      <c r="E104" s="15"/>
      <c r="F104" s="5" t="str">
        <f>IF(E104="","",C104*E104)</f>
        <v/>
      </c>
      <c r="G104" s="60">
        <v>1</v>
      </c>
      <c r="H104" s="5" t="str">
        <f t="shared" ref="H104" si="36">IF(E104="","",F104*G104)</f>
        <v/>
      </c>
    </row>
    <row r="105" spans="1:8" s="11" customFormat="1" ht="15.75" x14ac:dyDescent="0.2">
      <c r="A105" s="66"/>
      <c r="B105" s="52" t="s">
        <v>25</v>
      </c>
      <c r="C105" s="13">
        <f>C43+C44+C46+C47+C48</f>
        <v>6309</v>
      </c>
      <c r="D105" s="14" t="s">
        <v>2</v>
      </c>
      <c r="E105" s="15"/>
      <c r="F105" s="5" t="str">
        <f>IF(E105="","",C105*E105)</f>
        <v/>
      </c>
      <c r="G105" s="60">
        <v>1</v>
      </c>
      <c r="H105" s="5" t="str">
        <f t="shared" ref="H105" si="37">IF(E105="","",F105*G105)</f>
        <v/>
      </c>
    </row>
    <row r="106" spans="1:8" s="35" customFormat="1" ht="15.75" x14ac:dyDescent="0.2">
      <c r="A106" s="51" t="s">
        <v>114</v>
      </c>
      <c r="B106" s="51" t="s">
        <v>115</v>
      </c>
      <c r="C106" s="53">
        <v>2</v>
      </c>
      <c r="D106" s="54" t="s">
        <v>116</v>
      </c>
      <c r="E106" s="39"/>
      <c r="F106" s="31" t="str">
        <f>IF(E106="","",C106*E106)</f>
        <v/>
      </c>
      <c r="G106" s="60">
        <v>1</v>
      </c>
      <c r="H106" s="31" t="str">
        <f t="shared" ref="H106" si="38">IF(E106="","",F106*G106)</f>
        <v/>
      </c>
    </row>
    <row r="107" spans="1:8" s="11" customFormat="1" ht="15.75" customHeight="1" x14ac:dyDescent="0.2">
      <c r="A107" s="117" t="str">
        <f>A78&amp;" - Zwischensumme"</f>
        <v>Bedarfsleistungen - Zwischensumme</v>
      </c>
      <c r="B107" s="118"/>
      <c r="C107" s="118"/>
      <c r="D107" s="118"/>
      <c r="E107" s="118"/>
      <c r="F107" s="118"/>
      <c r="G107" s="119"/>
      <c r="H107" s="19" t="str">
        <f>IF(SUM(H84:H106)=0,"",SUM(H84:H106))</f>
        <v/>
      </c>
    </row>
    <row r="108" spans="1:8" s="11" customFormat="1" ht="24.95" customHeight="1" x14ac:dyDescent="0.2">
      <c r="A108" s="73" t="str">
        <f>A36&amp;" "&amp;B36&amp;" "&amp;C36&amp;" Grund- + Bedarfsleistungen - Gesamtsumme"</f>
        <v>1.2 WE 145609 WINTERDIENST Grund- + Bedarfsleistungen - Gesamtsumme</v>
      </c>
      <c r="B108" s="74"/>
      <c r="C108" s="74"/>
      <c r="D108" s="74"/>
      <c r="E108" s="74"/>
      <c r="F108" s="74"/>
      <c r="G108" s="75"/>
      <c r="H108" s="21" t="str">
        <f>IFERROR(H77+H107,"")</f>
        <v/>
      </c>
    </row>
    <row r="109" spans="1:8" s="11" customFormat="1" ht="43.5" customHeight="1" x14ac:dyDescent="0.2">
      <c r="A109" s="120" t="s">
        <v>119</v>
      </c>
      <c r="B109" s="120"/>
      <c r="C109" s="120"/>
      <c r="D109" s="120"/>
      <c r="E109" s="120"/>
      <c r="F109" s="120"/>
      <c r="G109" s="120"/>
      <c r="H109" s="120"/>
    </row>
    <row r="110" spans="1:8" s="7" customFormat="1" x14ac:dyDescent="0.25">
      <c r="B110" s="33"/>
      <c r="E110" s="8"/>
    </row>
    <row r="111" spans="1:8" s="7" customFormat="1" ht="39.75" customHeight="1" x14ac:dyDescent="0.25">
      <c r="A111" s="61" t="str">
        <f>A4&amp;": kalk. Wertungssumme in € / Jahr (netto)"</f>
        <v>VOEK 405-25, Los 1: kalk. Wertungssumme in € / Jahr (netto)</v>
      </c>
      <c r="B111" s="61"/>
      <c r="C111" s="61"/>
      <c r="D111" s="61"/>
      <c r="E111" s="61"/>
      <c r="F111" s="61"/>
      <c r="G111" s="62" t="str">
        <f>IFERROR(H33+H108,"")</f>
        <v/>
      </c>
      <c r="H111" s="62"/>
    </row>
    <row r="112" spans="1:8" s="7" customFormat="1" ht="39.75" customHeight="1" x14ac:dyDescent="0.25">
      <c r="B112" s="33"/>
      <c r="E112" s="8"/>
    </row>
  </sheetData>
  <sheetProtection algorithmName="SHA-512" hashValue="U59oFhYqlD3eSZlCyR3rXlT4u45QstQ+m35E0e7QKnYI7/l/y2lxlb+uqiFA6RiNOYrVAQznTZ91zzzvQxIIbQ==" saltValue="40GzHjgwPWbkWJY3/sZ4Xw==" spinCount="100000" sheet="1" objects="1" scenarios="1"/>
  <mergeCells count="54">
    <mergeCell ref="A77:G77"/>
    <mergeCell ref="A78:H78"/>
    <mergeCell ref="B103:H103"/>
    <mergeCell ref="B84:H84"/>
    <mergeCell ref="B87:H87"/>
    <mergeCell ref="A76:G76"/>
    <mergeCell ref="A66:H66"/>
    <mergeCell ref="B60:H60"/>
    <mergeCell ref="B45:H45"/>
    <mergeCell ref="A52:F52"/>
    <mergeCell ref="G52:H52"/>
    <mergeCell ref="A53:H53"/>
    <mergeCell ref="A3:H3"/>
    <mergeCell ref="A4:H4"/>
    <mergeCell ref="A37:H37"/>
    <mergeCell ref="A56:H56"/>
    <mergeCell ref="C36:D36"/>
    <mergeCell ref="E36:H36"/>
    <mergeCell ref="A7:H7"/>
    <mergeCell ref="A5:H5"/>
    <mergeCell ref="A38:F38"/>
    <mergeCell ref="G38:H38"/>
    <mergeCell ref="A39:H39"/>
    <mergeCell ref="A51:E51"/>
    <mergeCell ref="A11:H11"/>
    <mergeCell ref="A18:G18"/>
    <mergeCell ref="A32:G32"/>
    <mergeCell ref="B26:H26"/>
    <mergeCell ref="B29:H29"/>
    <mergeCell ref="C9:H9"/>
    <mergeCell ref="B70:H70"/>
    <mergeCell ref="C10:H10"/>
    <mergeCell ref="B15:H15"/>
    <mergeCell ref="B14:H14"/>
    <mergeCell ref="B19:H19"/>
    <mergeCell ref="B20:H20"/>
    <mergeCell ref="B42:H42"/>
    <mergeCell ref="B57:H57"/>
    <mergeCell ref="B67:H67"/>
    <mergeCell ref="A33:G33"/>
    <mergeCell ref="A34:H34"/>
    <mergeCell ref="B81:H81"/>
    <mergeCell ref="B82:H82"/>
    <mergeCell ref="B83:H83"/>
    <mergeCell ref="B94:H94"/>
    <mergeCell ref="B97:H97"/>
    <mergeCell ref="A111:F111"/>
    <mergeCell ref="G111:H111"/>
    <mergeCell ref="B93:H93"/>
    <mergeCell ref="A82:A102"/>
    <mergeCell ref="A104:A105"/>
    <mergeCell ref="A107:G107"/>
    <mergeCell ref="A108:G108"/>
    <mergeCell ref="A109:H109"/>
  </mergeCells>
  <dataValidations count="5">
    <dataValidation type="list" allowBlank="1" showInputMessage="1" showErrorMessage="1" sqref="G76">
      <formula1>"5,7"</formula1>
    </dataValidation>
    <dataValidation type="list" allowBlank="1" showInputMessage="1" showErrorMessage="1" sqref="D104:D105">
      <formula1>"m²,lfm.,Stk.,Pauschal"</formula1>
    </dataValidation>
    <dataValidation type="list" allowBlank="1" showInputMessage="1" showErrorMessage="1" sqref="G52:H52">
      <formula1>"01.04. - 31.10., 01.05. - 30.09."</formula1>
    </dataValidation>
    <dataValidation type="list" allowBlank="1" showInputMessage="1" showErrorMessage="1" sqref="F52 G38">
      <formula1>"01.11. - 31.03.,01.10. - 30.04."</formula1>
    </dataValidation>
    <dataValidation type="list" allowBlank="1" showInputMessage="1" showErrorMessage="1" sqref="D106">
      <formula1>"m²,lfm.,Stk.,Pauschal, Std."</formula1>
    </dataValidation>
  </dataValidations>
  <pageMargins left="0.78740157480314965" right="0.47244094488188981" top="0.19685039370078741" bottom="0.59055118110236227" header="0" footer="0.19685039370078741"/>
  <pageSetup paperSize="9" scale="67" fitToHeight="0" orientation="portrait" r:id="rId1"/>
  <headerFooter>
    <oddFooter>&amp;CSeite &amp;P von &amp;N</oddFooter>
  </headerFooter>
  <rowBreaks count="3" manualBreakCount="3">
    <brk id="35" max="7" man="1"/>
    <brk id="77" max="7" man="1"/>
    <brk id="110" max="7"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VOEK 405-25 Los 1</vt:lpstr>
      <vt:lpstr>'VOEK 405-25 Los 1'!Druckbereich</vt:lpstr>
      <vt:lpstr>'VOEK 405-25 Los 1'!Drucktitel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Mittag, Wenke</cp:lastModifiedBy>
  <cp:lastPrinted>2025-10-13T07:57:53Z</cp:lastPrinted>
  <dcterms:created xsi:type="dcterms:W3CDTF">2021-01-19T08:45:11Z</dcterms:created>
  <dcterms:modified xsi:type="dcterms:W3CDTF">2025-10-14T08:00:29Z</dcterms:modified>
</cp:coreProperties>
</file>