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4-2025-0008 Karl1-1 GebR KA KN RT\21 Vergabeunterlagen\Los 2  GebR KN\"/>
    </mc:Choice>
  </mc:AlternateContent>
  <xr:revisionPtr revIDLastSave="0" documentId="13_ncr:1_{0C76A418-5654-4EFF-8FDE-8E4307C1A044}" xr6:coauthVersionLast="47" xr6:coauthVersionMax="47" xr10:uidLastSave="{00000000-0000-0000-0000-000000000000}"/>
  <bookViews>
    <workbookView xWindow="28680" yWindow="-120" windowWidth="29040" windowHeight="15480" xr2:uid="{00000000-000D-0000-FFFF-FFFF00000000}"/>
  </bookViews>
  <sheets>
    <sheet name="Preisblatt für Bie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4" i="1" l="1"/>
  <c r="K94" i="1"/>
  <c r="H9" i="1"/>
  <c r="K9" i="1" s="1"/>
  <c r="K61" i="1"/>
  <c r="L61" i="1" s="1"/>
  <c r="K77" i="1"/>
  <c r="L77" i="1" s="1"/>
  <c r="K81" i="1"/>
  <c r="L81" i="1" s="1"/>
  <c r="K73" i="1"/>
  <c r="L73" i="1" s="1"/>
  <c r="K86" i="1"/>
  <c r="L86" i="1" s="1"/>
  <c r="K90" i="1"/>
  <c r="L90" i="1" s="1"/>
  <c r="K69" i="1"/>
  <c r="L69" i="1" s="1"/>
  <c r="K65" i="1"/>
  <c r="L65" i="1" s="1"/>
  <c r="K57" i="1"/>
  <c r="L57" i="1" s="1"/>
  <c r="K53" i="1"/>
  <c r="L53" i="1" s="1"/>
  <c r="D17" i="1" l="1"/>
  <c r="D47" i="1" s="1"/>
  <c r="H39" i="1" l="1"/>
  <c r="K39" i="1" s="1"/>
  <c r="F39" i="1"/>
  <c r="H41" i="1"/>
  <c r="K41" i="1" s="1"/>
  <c r="F41" i="1"/>
  <c r="L9" i="1"/>
  <c r="H21" i="1"/>
  <c r="K21" i="1" s="1"/>
  <c r="H23" i="1"/>
  <c r="K23" i="1" s="1"/>
  <c r="L23" i="1" s="1"/>
  <c r="H25" i="1"/>
  <c r="K25" i="1" s="1"/>
  <c r="H27" i="1"/>
  <c r="K27" i="1" s="1"/>
  <c r="H29" i="1"/>
  <c r="K29" i="1" s="1"/>
  <c r="H31" i="1"/>
  <c r="K31" i="1" s="1"/>
  <c r="L31" i="1" s="1"/>
  <c r="H33" i="1"/>
  <c r="K33" i="1" s="1"/>
  <c r="H35" i="1"/>
  <c r="K35" i="1" s="1"/>
  <c r="L35" i="1" s="1"/>
  <c r="H37" i="1"/>
  <c r="K37" i="1" s="1"/>
  <c r="H43" i="1"/>
  <c r="K43" i="1" s="1"/>
  <c r="F33" i="1"/>
  <c r="F29" i="1"/>
  <c r="F23" i="1"/>
  <c r="M39" i="1" l="1"/>
  <c r="L39" i="1"/>
  <c r="M41" i="1"/>
  <c r="L41" i="1"/>
  <c r="L43" i="1"/>
  <c r="L27" i="1"/>
  <c r="L25" i="1"/>
  <c r="L33" i="1"/>
  <c r="M33" i="1"/>
  <c r="L21" i="1"/>
  <c r="L29" i="1"/>
  <c r="M29" i="1"/>
  <c r="L37" i="1"/>
  <c r="M23" i="1"/>
  <c r="F9" i="1"/>
  <c r="M9" i="1" s="1"/>
  <c r="F11" i="1"/>
  <c r="F13" i="1"/>
  <c r="F15" i="1"/>
  <c r="F17" i="1"/>
  <c r="F19" i="1"/>
  <c r="F21" i="1"/>
  <c r="M21" i="1" s="1"/>
  <c r="F25" i="1"/>
  <c r="M25" i="1" s="1"/>
  <c r="F27" i="1"/>
  <c r="M27" i="1" s="1"/>
  <c r="F31" i="1"/>
  <c r="M31" i="1" s="1"/>
  <c r="F35" i="1"/>
  <c r="M35" i="1" s="1"/>
  <c r="F37" i="1"/>
  <c r="F43" i="1"/>
  <c r="M43" i="1" s="1"/>
  <c r="F7" i="1"/>
  <c r="H17" i="1"/>
  <c r="K17" i="1" s="1"/>
  <c r="F47" i="1" l="1"/>
  <c r="M37" i="1"/>
  <c r="M17" i="1"/>
  <c r="L17" i="1"/>
  <c r="H19" i="1"/>
  <c r="K19" i="1" s="1"/>
  <c r="H11" i="1"/>
  <c r="K11" i="1" s="1"/>
  <c r="M19" i="1" l="1"/>
  <c r="L19" i="1"/>
  <c r="M11" i="1"/>
  <c r="L11" i="1"/>
  <c r="H13" i="1" l="1"/>
  <c r="H15" i="1"/>
  <c r="H7" i="1"/>
  <c r="K15" i="1" l="1"/>
  <c r="K13" i="1"/>
  <c r="K7" i="1"/>
  <c r="M13" i="1" l="1"/>
  <c r="M15" i="1"/>
  <c r="M7" i="1"/>
  <c r="L13" i="1"/>
  <c r="L15" i="1"/>
  <c r="L7" i="1"/>
</calcChain>
</file>

<file path=xl/sharedStrings.xml><?xml version="1.0" encoding="utf-8"?>
<sst xmlns="http://schemas.openxmlformats.org/spreadsheetml/2006/main" count="155" uniqueCount="89">
  <si>
    <t>Pos.</t>
  </si>
  <si>
    <t>Raumgruppe</t>
  </si>
  <si>
    <t>Turnus</t>
  </si>
  <si>
    <t>Flächensumme</t>
  </si>
  <si>
    <t>Tage</t>
  </si>
  <si>
    <t>Jahresfläche</t>
  </si>
  <si>
    <t xml:space="preserve">Richtleistung </t>
  </si>
  <si>
    <t xml:space="preserve">jährl. Ausführungszeit </t>
  </si>
  <si>
    <t>Stunden</t>
  </si>
  <si>
    <t xml:space="preserve">Jahrespreis </t>
  </si>
  <si>
    <t xml:space="preserve">Monatspreis </t>
  </si>
  <si>
    <t>Preis je m²</t>
  </si>
  <si>
    <t xml:space="preserve">pro </t>
  </si>
  <si>
    <t>in</t>
  </si>
  <si>
    <t>pro Jahr</t>
  </si>
  <si>
    <t xml:space="preserve">in </t>
  </si>
  <si>
    <t>m²/h</t>
  </si>
  <si>
    <t>in Stunden</t>
  </si>
  <si>
    <t>verrechnungs-</t>
  </si>
  <si>
    <t>Woche</t>
  </si>
  <si>
    <t>m²</t>
  </si>
  <si>
    <t>d/a</t>
  </si>
  <si>
    <t>h</t>
  </si>
  <si>
    <t>satz €</t>
  </si>
  <si>
    <t>€</t>
  </si>
  <si>
    <t>Summe:</t>
  </si>
  <si>
    <t>Durchschnittliche tgl. Reinigungszeit in Stunden</t>
  </si>
  <si>
    <t>Raumgruppen:</t>
  </si>
  <si>
    <t>des Bieters</t>
  </si>
  <si>
    <t>Anzahl geplanter</t>
  </si>
  <si>
    <t>informatorische Angabe)</t>
  </si>
  <si>
    <t>Mitarbeiter (nur als</t>
  </si>
  <si>
    <t>D</t>
  </si>
  <si>
    <r>
      <t xml:space="preserve">A: </t>
    </r>
    <r>
      <rPr>
        <sz val="11"/>
        <rFont val="Arial"/>
        <family val="2"/>
      </rPr>
      <t xml:space="preserve">Büro- und Verwaltungsräume, </t>
    </r>
    <r>
      <rPr>
        <sz val="11"/>
        <color indexed="8"/>
        <rFont val="Arial"/>
        <family val="2"/>
      </rPr>
      <t>Kopier- und Druckerräume</t>
    </r>
  </si>
  <si>
    <t>160 – 230 m²/h</t>
  </si>
  <si>
    <r>
      <t xml:space="preserve">B: </t>
    </r>
    <r>
      <rPr>
        <sz val="11"/>
        <color indexed="8"/>
        <rFont val="Arial"/>
        <family val="2"/>
      </rPr>
      <t>Sitzungs-/Besprechungsräume</t>
    </r>
  </si>
  <si>
    <t>150 – 280 m²/h</t>
  </si>
  <si>
    <r>
      <t>C:</t>
    </r>
    <r>
      <rPr>
        <sz val="11"/>
        <rFont val="Arial"/>
        <family val="2"/>
      </rPr>
      <t xml:space="preserve"> Sozialräume,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wie Speisesaal, Cafeteria</t>
    </r>
  </si>
  <si>
    <t xml:space="preserve">  80 – 150 m²/h</t>
  </si>
  <si>
    <r>
      <t xml:space="preserve">D: </t>
    </r>
    <r>
      <rPr>
        <sz val="11"/>
        <rFont val="Arial"/>
        <family val="2"/>
      </rPr>
      <t>Küchen, Teeküchen, Automatenraum</t>
    </r>
  </si>
  <si>
    <r>
      <t xml:space="preserve">E: </t>
    </r>
    <r>
      <rPr>
        <sz val="11"/>
        <rFont val="Arial"/>
        <family val="2"/>
      </rPr>
      <t xml:space="preserve">Sanitärräume, </t>
    </r>
    <r>
      <rPr>
        <sz val="11"/>
        <color indexed="8"/>
        <rFont val="Arial"/>
        <family val="2"/>
      </rPr>
      <t>wie z. B. WC, Waschräume</t>
    </r>
  </si>
  <si>
    <t xml:space="preserve">  60 –   90 m²/h</t>
  </si>
  <si>
    <r>
      <t>F:</t>
    </r>
    <r>
      <rPr>
        <sz val="11"/>
        <rFont val="Arial"/>
        <family val="2"/>
      </rPr>
      <t xml:space="preserve"> Duschen</t>
    </r>
  </si>
  <si>
    <r>
      <t>G:</t>
    </r>
    <r>
      <rPr>
        <sz val="11"/>
        <rFont val="Arial"/>
        <family val="2"/>
      </rPr>
      <t xml:space="preserve"> Umkleide-, Bereitschafts- und Aufenthaltsräume</t>
    </r>
  </si>
  <si>
    <t>160 – 280 m²/h</t>
  </si>
  <si>
    <r>
      <t xml:space="preserve">H: </t>
    </r>
    <r>
      <rPr>
        <sz val="11"/>
        <rFont val="Arial"/>
        <family val="2"/>
      </rPr>
      <t>Eingangszonen und Hallen</t>
    </r>
  </si>
  <si>
    <r>
      <t>250 – 350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m²/h</t>
    </r>
  </si>
  <si>
    <r>
      <t xml:space="preserve">I: </t>
    </r>
    <r>
      <rPr>
        <sz val="11"/>
        <rFont val="Arial"/>
        <family val="2"/>
      </rPr>
      <t>Flure, Verkehrswege</t>
    </r>
  </si>
  <si>
    <t>250 – 350 m²/h</t>
  </si>
  <si>
    <r>
      <t>J:</t>
    </r>
    <r>
      <rPr>
        <sz val="11"/>
        <rFont val="Arial"/>
        <family val="2"/>
      </rPr>
      <t xml:space="preserve"> Treppen, Podeste und Aufzüge</t>
    </r>
  </si>
  <si>
    <r>
      <t>K:</t>
    </r>
    <r>
      <rPr>
        <sz val="11"/>
        <rFont val="Arial"/>
        <family val="2"/>
      </rPr>
      <t xml:space="preserve"> Büronebenräume, Garderoben, Abstellräume, Messräume</t>
    </r>
  </si>
  <si>
    <r>
      <t>L:</t>
    </r>
    <r>
      <rPr>
        <sz val="11"/>
        <rFont val="Arial"/>
        <family val="2"/>
      </rPr>
      <t xml:space="preserve"> </t>
    </r>
    <r>
      <rPr>
        <sz val="11"/>
        <color indexed="8"/>
        <rFont val="Arial"/>
        <family val="2"/>
      </rPr>
      <t>Archive, Keller- und Bodenräume, Garage, Wareneingang,</t>
    </r>
  </si>
  <si>
    <t>180 – 300 m²/h</t>
  </si>
  <si>
    <t>I1</t>
  </si>
  <si>
    <t>I2</t>
  </si>
  <si>
    <t>J1</t>
  </si>
  <si>
    <t>J2</t>
  </si>
  <si>
    <t>L1</t>
  </si>
  <si>
    <t>L2</t>
  </si>
  <si>
    <t>L3</t>
  </si>
  <si>
    <t>A2</t>
  </si>
  <si>
    <t>A1.1</t>
  </si>
  <si>
    <t>A1.2</t>
  </si>
  <si>
    <t>C</t>
  </si>
  <si>
    <t>A3</t>
  </si>
  <si>
    <t>E1</t>
  </si>
  <si>
    <t>E2</t>
  </si>
  <si>
    <t>F</t>
  </si>
  <si>
    <t>G</t>
  </si>
  <si>
    <t>I3</t>
  </si>
  <si>
    <t>L4</t>
  </si>
  <si>
    <t>Anzahl</t>
  </si>
  <si>
    <t>Tage pro Jahr</t>
  </si>
  <si>
    <t>Zeit für Reinigung/Gerät (Minuten)</t>
  </si>
  <si>
    <t>Preis pro Reinigung/Gerät (€)</t>
  </si>
  <si>
    <t>Jahrespreis (€)</t>
  </si>
  <si>
    <t>Monatspreis (€)</t>
  </si>
  <si>
    <t>Einbaukühlschrank mit Gefrierfach reinigen (Altbau Teeküche)</t>
  </si>
  <si>
    <t>Einbauherd mit Ofen (Altbau Teeküche)</t>
  </si>
  <si>
    <t>Einbauofen (Neubau Küche)</t>
  </si>
  <si>
    <t>Kochfeld (Neubau Küche)</t>
  </si>
  <si>
    <t>Heißluftofen (ca. 249 l Volumen, Neubau Küche)</t>
  </si>
  <si>
    <t>Einbaukühlschrank (Höhe in mm: 120, ca. 190 l Volumen, Neubau Küche)</t>
  </si>
  <si>
    <t>Einbaukühlschrank (Höhe in mm: 80, ca. 130 l Volumen, Neubau Küche)</t>
  </si>
  <si>
    <t>Einbaukühlschrank (Höhe in mm: 120, ca. 160 l Volumen, Neubau Küche)</t>
  </si>
  <si>
    <t>Tiefkühlschrank abtauen und reinigen (Volumen 240 Liter, Kellerraum)</t>
  </si>
  <si>
    <t>Tiefkühlschrank abtauen und reinigen (Volumen 365 Liter, Kellerraum)</t>
  </si>
  <si>
    <t>Preisblatt für Bieter</t>
  </si>
  <si>
    <t>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</si>
</sst>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2" fillId="5" borderId="0" applyNumberFormat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2" fillId="2" borderId="8" xfId="0" applyFont="1" applyFill="1" applyBorder="1" applyProtection="1">
      <protection locked="0"/>
    </xf>
    <xf numFmtId="4" fontId="2" fillId="2" borderId="8" xfId="0" applyNumberFormat="1" applyFont="1" applyFill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4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5" xfId="0" applyFont="1" applyBorder="1" applyProtection="1"/>
    <xf numFmtId="0" fontId="2" fillId="0" borderId="7" xfId="0" applyFont="1" applyBorder="1" applyProtection="1"/>
    <xf numFmtId="0" fontId="2" fillId="0" borderId="16" xfId="0" applyFont="1" applyBorder="1" applyProtection="1"/>
    <xf numFmtId="0" fontId="2" fillId="0" borderId="8" xfId="0" applyFont="1" applyBorder="1" applyProtection="1"/>
    <xf numFmtId="0" fontId="4" fillId="0" borderId="8" xfId="0" applyFont="1" applyBorder="1" applyAlignment="1" applyProtection="1">
      <alignment horizontal="right"/>
    </xf>
    <xf numFmtId="4" fontId="2" fillId="0" borderId="8" xfId="0" applyNumberFormat="1" applyFont="1" applyBorder="1" applyProtection="1"/>
    <xf numFmtId="4" fontId="2" fillId="0" borderId="8" xfId="0" applyNumberFormat="1" applyFont="1" applyBorder="1" applyAlignment="1" applyProtection="1">
      <alignment horizontal="right"/>
    </xf>
    <xf numFmtId="4" fontId="2" fillId="0" borderId="8" xfId="0" applyNumberFormat="1" applyFont="1" applyFill="1" applyBorder="1" applyProtection="1"/>
    <xf numFmtId="0" fontId="2" fillId="0" borderId="8" xfId="0" applyFont="1" applyFill="1" applyBorder="1" applyProtection="1"/>
    <xf numFmtId="0" fontId="3" fillId="0" borderId="11" xfId="0" applyFont="1" applyBorder="1" applyProtection="1"/>
    <xf numFmtId="2" fontId="2" fillId="0" borderId="8" xfId="0" applyNumberFormat="1" applyFont="1" applyBorder="1" applyProtection="1"/>
    <xf numFmtId="0" fontId="2" fillId="0" borderId="12" xfId="0" applyFont="1" applyBorder="1" applyProtection="1"/>
    <xf numFmtId="0" fontId="2" fillId="0" borderId="10" xfId="0" applyFont="1" applyBorder="1" applyProtection="1"/>
    <xf numFmtId="0" fontId="2" fillId="0" borderId="13" xfId="0" applyFont="1" applyBorder="1" applyProtection="1"/>
    <xf numFmtId="4" fontId="2" fillId="0" borderId="11" xfId="0" applyNumberFormat="1" applyFont="1" applyBorder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indent="13"/>
    </xf>
    <xf numFmtId="0" fontId="6" fillId="0" borderId="0" xfId="0" applyFont="1" applyAlignment="1" applyProtection="1">
      <alignment horizontal="left" indent="13"/>
    </xf>
    <xf numFmtId="0" fontId="2" fillId="0" borderId="0" xfId="0" applyFont="1" applyAlignment="1" applyProtection="1">
      <alignment vertical="center" wrapText="1"/>
    </xf>
    <xf numFmtId="0" fontId="0" fillId="0" borderId="0" xfId="0" applyFill="1" applyBorder="1" applyProtection="1"/>
    <xf numFmtId="4" fontId="2" fillId="0" borderId="8" xfId="0" applyNumberFormat="1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9" xfId="0" applyFont="1" applyFill="1" applyBorder="1" applyProtection="1"/>
    <xf numFmtId="0" fontId="2" fillId="0" borderId="8" xfId="0" applyFont="1" applyFill="1" applyBorder="1" applyAlignment="1" applyProtection="1">
      <alignment horizontal="right"/>
    </xf>
    <xf numFmtId="0" fontId="3" fillId="0" borderId="11" xfId="0" applyFont="1" applyFill="1" applyBorder="1" applyProtection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8" xfId="0" applyBorder="1"/>
    <xf numFmtId="0" fontId="11" fillId="0" borderId="8" xfId="0" applyFont="1" applyBorder="1"/>
    <xf numFmtId="0" fontId="4" fillId="0" borderId="8" xfId="0" applyFont="1" applyBorder="1"/>
    <xf numFmtId="0" fontId="2" fillId="0" borderId="8" xfId="0" applyFont="1" applyBorder="1"/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" fontId="4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4" fontId="4" fillId="0" borderId="18" xfId="0" applyNumberFormat="1" applyFont="1" applyBorder="1"/>
    <xf numFmtId="4" fontId="4" fillId="0" borderId="11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/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" fontId="0" fillId="0" borderId="0" xfId="0" applyNumberFormat="1" applyBorder="1"/>
    <xf numFmtId="0" fontId="10" fillId="0" borderId="9" xfId="1" applyFill="1" applyBorder="1" applyProtection="1"/>
    <xf numFmtId="0" fontId="10" fillId="0" borderId="8" xfId="1" applyFill="1" applyBorder="1" applyProtection="1"/>
    <xf numFmtId="0" fontId="12" fillId="0" borderId="8" xfId="2" applyFill="1" applyBorder="1" applyProtection="1"/>
    <xf numFmtId="0" fontId="0" fillId="0" borderId="0" xfId="0" applyFill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7" xfId="0" applyFont="1" applyBorder="1"/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0" xfId="0" applyFont="1" applyFill="1" applyBorder="1" applyProtection="1"/>
    <xf numFmtId="0" fontId="3" fillId="0" borderId="5" xfId="0" applyFont="1" applyFill="1" applyBorder="1" applyProtection="1"/>
    <xf numFmtId="0" fontId="3" fillId="0" borderId="8" xfId="0" applyFont="1" applyFill="1" applyBorder="1" applyProtection="1"/>
    <xf numFmtId="4" fontId="4" fillId="4" borderId="11" xfId="0" applyNumberFormat="1" applyFont="1" applyFill="1" applyBorder="1" applyAlignment="1" applyProtection="1">
      <alignment horizontal="center" vertical="center"/>
      <protection locked="0"/>
    </xf>
    <xf numFmtId="4" fontId="4" fillId="4" borderId="17" xfId="0" applyNumberFormat="1" applyFont="1" applyFill="1" applyBorder="1" applyProtection="1">
      <protection locked="0"/>
    </xf>
    <xf numFmtId="0" fontId="0" fillId="0" borderId="17" xfId="0" applyBorder="1"/>
    <xf numFmtId="0" fontId="0" fillId="0" borderId="11" xfId="0" applyBorder="1"/>
    <xf numFmtId="0" fontId="2" fillId="0" borderId="11" xfId="0" applyFont="1" applyBorder="1" applyProtection="1"/>
    <xf numFmtId="0" fontId="2" fillId="0" borderId="17" xfId="0" applyFont="1" applyBorder="1" applyProtection="1"/>
    <xf numFmtId="0" fontId="2" fillId="0" borderId="12" xfId="0" applyFont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/>
    <xf numFmtId="0" fontId="0" fillId="0" borderId="0" xfId="0" applyAlignment="1"/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4"/>
  <sheetViews>
    <sheetView tabSelected="1" view="pageLayout" zoomScaleNormal="100" workbookViewId="0">
      <selection activeCell="B6" sqref="B6"/>
    </sheetView>
  </sheetViews>
  <sheetFormatPr baseColWidth="10" defaultColWidth="11.42578125" defaultRowHeight="15" x14ac:dyDescent="0.25"/>
  <cols>
    <col min="1" max="1" width="4.5703125" customWidth="1"/>
    <col min="2" max="2" width="12.7109375" customWidth="1"/>
    <col min="4" max="4" width="17.28515625" customWidth="1"/>
    <col min="5" max="5" width="10.85546875" customWidth="1"/>
    <col min="6" max="6" width="19" customWidth="1"/>
    <col min="7" max="7" width="13.85546875" customWidth="1"/>
    <col min="8" max="8" width="20.85546875" customWidth="1"/>
    <col min="9" max="9" width="14" customWidth="1"/>
    <col min="10" max="10" width="22.42578125" customWidth="1"/>
    <col min="11" max="11" width="15.42578125" customWidth="1"/>
    <col min="12" max="12" width="13.28515625" customWidth="1"/>
    <col min="13" max="13" width="13.5703125" customWidth="1"/>
    <col min="14" max="14" width="7" style="1" customWidth="1"/>
    <col min="15" max="16384" width="11.42578125" style="1"/>
  </cols>
  <sheetData>
    <row r="1" spans="1:21" ht="15.75" x14ac:dyDescent="0.25">
      <c r="A1" s="89" t="s">
        <v>87</v>
      </c>
      <c r="B1" s="90"/>
      <c r="C1" s="90"/>
      <c r="D1" s="88" t="s">
        <v>88</v>
      </c>
      <c r="E1" s="88"/>
      <c r="F1" s="88"/>
      <c r="G1" s="88"/>
      <c r="H1" s="4"/>
      <c r="I1" s="4"/>
      <c r="J1" s="4"/>
      <c r="K1" s="4"/>
      <c r="L1" s="4"/>
      <c r="M1" s="4"/>
      <c r="N1" s="5"/>
    </row>
    <row r="2" spans="1:2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21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21" ht="15.75" thickTop="1" x14ac:dyDescent="0.2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8" t="s">
        <v>7</v>
      </c>
      <c r="I4" s="8" t="s">
        <v>8</v>
      </c>
      <c r="J4" s="9" t="s">
        <v>29</v>
      </c>
      <c r="K4" s="7" t="s">
        <v>9</v>
      </c>
      <c r="L4" s="7" t="s">
        <v>10</v>
      </c>
      <c r="M4" s="10" t="s">
        <v>11</v>
      </c>
      <c r="N4" s="5"/>
    </row>
    <row r="5" spans="1:21" x14ac:dyDescent="0.25">
      <c r="A5" s="11"/>
      <c r="B5" s="12"/>
      <c r="C5" s="12" t="s">
        <v>12</v>
      </c>
      <c r="D5" s="12" t="s">
        <v>13</v>
      </c>
      <c r="E5" s="12" t="s">
        <v>14</v>
      </c>
      <c r="F5" s="12" t="s">
        <v>15</v>
      </c>
      <c r="G5" s="13" t="s">
        <v>16</v>
      </c>
      <c r="H5" s="13" t="s">
        <v>17</v>
      </c>
      <c r="I5" s="13" t="s">
        <v>18</v>
      </c>
      <c r="J5" s="14" t="s">
        <v>31</v>
      </c>
      <c r="K5" s="12" t="s">
        <v>15</v>
      </c>
      <c r="L5" s="12" t="s">
        <v>15</v>
      </c>
      <c r="M5" s="15"/>
      <c r="N5" s="5"/>
    </row>
    <row r="6" spans="1:21" x14ac:dyDescent="0.25">
      <c r="A6" s="26"/>
      <c r="B6" s="27"/>
      <c r="C6" s="12" t="s">
        <v>19</v>
      </c>
      <c r="D6" s="12" t="s">
        <v>20</v>
      </c>
      <c r="E6" s="12" t="s">
        <v>21</v>
      </c>
      <c r="F6" s="12" t="s">
        <v>20</v>
      </c>
      <c r="G6" s="13" t="s">
        <v>28</v>
      </c>
      <c r="H6" s="13" t="s">
        <v>22</v>
      </c>
      <c r="I6" s="13" t="s">
        <v>23</v>
      </c>
      <c r="J6" s="16" t="s">
        <v>30</v>
      </c>
      <c r="K6" s="12" t="s">
        <v>24</v>
      </c>
      <c r="L6" s="12" t="s">
        <v>24</v>
      </c>
      <c r="M6" s="15" t="s">
        <v>24</v>
      </c>
      <c r="N6" s="5"/>
    </row>
    <row r="7" spans="1:21" x14ac:dyDescent="0.25">
      <c r="A7" s="66"/>
      <c r="B7" s="78" t="s">
        <v>61</v>
      </c>
      <c r="C7" s="22">
        <v>2.5</v>
      </c>
      <c r="D7" s="18">
        <v>497.47</v>
      </c>
      <c r="E7" s="17">
        <v>125.5</v>
      </c>
      <c r="F7" s="19">
        <f>E7*D7</f>
        <v>62432.485000000001</v>
      </c>
      <c r="G7" s="2"/>
      <c r="H7" s="20" t="str">
        <f>IF(G7="","0",F7/G7)</f>
        <v>0</v>
      </c>
      <c r="I7" s="3"/>
      <c r="J7" s="2"/>
      <c r="K7" s="19">
        <f>SUM(H7*I7)</f>
        <v>0</v>
      </c>
      <c r="L7" s="19">
        <f t="shared" ref="L7:L9" si="0">SUM(K7/12)</f>
        <v>0</v>
      </c>
      <c r="M7" s="19">
        <f>K7/F7</f>
        <v>0</v>
      </c>
      <c r="N7" s="5"/>
    </row>
    <row r="8" spans="1:21" x14ac:dyDescent="0.25">
      <c r="A8" s="43"/>
      <c r="B8" s="78"/>
      <c r="C8" s="22"/>
      <c r="D8" s="18"/>
      <c r="E8" s="17"/>
      <c r="F8" s="19"/>
      <c r="G8" s="39"/>
      <c r="H8" s="20"/>
      <c r="I8" s="38"/>
      <c r="J8" s="39"/>
      <c r="K8" s="19"/>
      <c r="L8" s="19"/>
      <c r="M8" s="19"/>
      <c r="N8" s="5"/>
      <c r="S8" s="65"/>
      <c r="U8" s="65"/>
    </row>
    <row r="9" spans="1:21" x14ac:dyDescent="0.25">
      <c r="A9" s="66"/>
      <c r="B9" s="78" t="s">
        <v>62</v>
      </c>
      <c r="C9" s="22">
        <v>2.5</v>
      </c>
      <c r="D9" s="18">
        <v>105.67</v>
      </c>
      <c r="E9" s="17">
        <v>125.5</v>
      </c>
      <c r="F9" s="19">
        <f t="shared" ref="F9:F43" si="1">E9*D9</f>
        <v>13261.585000000001</v>
      </c>
      <c r="G9" s="2"/>
      <c r="H9" s="20" t="str">
        <f t="shared" ref="H9" si="2">IF(G9="","0",F9/G9)</f>
        <v>0</v>
      </c>
      <c r="I9" s="3"/>
      <c r="J9" s="2"/>
      <c r="K9" s="19">
        <f>SUM(H9*I9)</f>
        <v>0</v>
      </c>
      <c r="L9" s="19">
        <f t="shared" si="0"/>
        <v>0</v>
      </c>
      <c r="M9" s="19">
        <f t="shared" ref="M9" si="3">K9/F9</f>
        <v>0</v>
      </c>
      <c r="N9" s="5"/>
    </row>
    <row r="10" spans="1:21" x14ac:dyDescent="0.25">
      <c r="A10" s="43"/>
      <c r="B10" s="79"/>
      <c r="C10" s="22"/>
      <c r="D10" s="18"/>
      <c r="E10" s="17"/>
      <c r="F10" s="19"/>
      <c r="G10" s="39"/>
      <c r="H10" s="20"/>
      <c r="I10" s="38"/>
      <c r="J10" s="39"/>
      <c r="K10" s="19"/>
      <c r="L10" s="19"/>
      <c r="M10" s="19"/>
      <c r="N10" s="5"/>
    </row>
    <row r="11" spans="1:21" x14ac:dyDescent="0.25">
      <c r="A11" s="66"/>
      <c r="B11" s="80" t="s">
        <v>60</v>
      </c>
      <c r="C11" s="22">
        <v>2.5</v>
      </c>
      <c r="D11" s="18">
        <v>291.8</v>
      </c>
      <c r="E11" s="17">
        <v>125.5</v>
      </c>
      <c r="F11" s="19">
        <f t="shared" si="1"/>
        <v>36620.9</v>
      </c>
      <c r="G11" s="2"/>
      <c r="H11" s="20" t="str">
        <f>IF(G11="","0",F11/G11)</f>
        <v>0</v>
      </c>
      <c r="I11" s="3"/>
      <c r="J11" s="2"/>
      <c r="K11" s="19">
        <f>SUM(H11*I11)</f>
        <v>0</v>
      </c>
      <c r="L11" s="19">
        <f t="shared" ref="L11" si="4">SUM(K11/12)</f>
        <v>0</v>
      </c>
      <c r="M11" s="19">
        <f>K11/F11</f>
        <v>0</v>
      </c>
      <c r="N11" s="5"/>
    </row>
    <row r="12" spans="1:21" x14ac:dyDescent="0.25">
      <c r="A12" s="43"/>
      <c r="B12" s="78"/>
      <c r="C12" s="22"/>
      <c r="D12" s="22"/>
      <c r="E12" s="17"/>
      <c r="F12" s="19"/>
      <c r="G12" s="17"/>
      <c r="H12" s="20"/>
      <c r="I12" s="21"/>
      <c r="J12" s="22"/>
      <c r="K12" s="19"/>
      <c r="L12" s="19"/>
      <c r="M12" s="19"/>
      <c r="N12" s="5"/>
    </row>
    <row r="13" spans="1:21" x14ac:dyDescent="0.25">
      <c r="A13" s="66"/>
      <c r="B13" s="78" t="s">
        <v>64</v>
      </c>
      <c r="C13" s="22">
        <v>3.7999999999999999E-2</v>
      </c>
      <c r="D13" s="22">
        <v>24.71</v>
      </c>
      <c r="E13" s="17">
        <v>2</v>
      </c>
      <c r="F13" s="19">
        <f t="shared" si="1"/>
        <v>49.42</v>
      </c>
      <c r="G13" s="2"/>
      <c r="H13" s="20" t="str">
        <f t="shared" ref="H13:H15" si="5">IF(G13="","0",F13/G13)</f>
        <v>0</v>
      </c>
      <c r="I13" s="3"/>
      <c r="J13" s="2"/>
      <c r="K13" s="19">
        <f>SUM(H13*I13)</f>
        <v>0</v>
      </c>
      <c r="L13" s="19">
        <f>SUM(K13/12)</f>
        <v>0</v>
      </c>
      <c r="M13" s="19">
        <f t="shared" ref="M13:M15" si="6">K13/F13</f>
        <v>0</v>
      </c>
      <c r="N13" s="5"/>
    </row>
    <row r="14" spans="1:21" x14ac:dyDescent="0.25">
      <c r="A14" s="43"/>
      <c r="B14" s="78"/>
      <c r="C14" s="22"/>
      <c r="D14" s="22"/>
      <c r="E14" s="17"/>
      <c r="F14" s="19"/>
      <c r="G14" s="17"/>
      <c r="H14" s="20"/>
      <c r="I14" s="21"/>
      <c r="J14" s="22"/>
      <c r="K14" s="19"/>
      <c r="L14" s="19"/>
      <c r="M14" s="19"/>
      <c r="N14" s="5"/>
    </row>
    <row r="15" spans="1:21" x14ac:dyDescent="0.25">
      <c r="A15" s="66"/>
      <c r="B15" s="78" t="s">
        <v>63</v>
      </c>
      <c r="C15" s="22">
        <v>5</v>
      </c>
      <c r="D15" s="22">
        <v>93.16</v>
      </c>
      <c r="E15" s="17">
        <v>250</v>
      </c>
      <c r="F15" s="19">
        <f t="shared" si="1"/>
        <v>23290</v>
      </c>
      <c r="G15" s="2"/>
      <c r="H15" s="20" t="str">
        <f t="shared" si="5"/>
        <v>0</v>
      </c>
      <c r="I15" s="3"/>
      <c r="J15" s="2"/>
      <c r="K15" s="19">
        <f t="shared" ref="K15" si="7">SUM(H15*I15)</f>
        <v>0</v>
      </c>
      <c r="L15" s="19">
        <f t="shared" ref="L15" si="8">SUM(K15/12)</f>
        <v>0</v>
      </c>
      <c r="M15" s="19">
        <f t="shared" si="6"/>
        <v>0</v>
      </c>
      <c r="N15" s="5"/>
    </row>
    <row r="16" spans="1:21" x14ac:dyDescent="0.25">
      <c r="A16" s="43"/>
      <c r="B16" s="78"/>
      <c r="C16" s="22"/>
      <c r="D16" s="22"/>
      <c r="E16" s="17"/>
      <c r="F16" s="19"/>
      <c r="G16" s="17"/>
      <c r="H16" s="20"/>
      <c r="I16" s="21"/>
      <c r="J16" s="22"/>
      <c r="K16" s="19"/>
      <c r="L16" s="19"/>
      <c r="M16" s="19"/>
      <c r="N16" s="5"/>
    </row>
    <row r="17" spans="1:14" x14ac:dyDescent="0.25">
      <c r="A17" s="66"/>
      <c r="B17" s="78" t="s">
        <v>32</v>
      </c>
      <c r="C17" s="22">
        <v>5</v>
      </c>
      <c r="D17" s="17">
        <f>12.69+14.05+21.73</f>
        <v>48.47</v>
      </c>
      <c r="E17" s="17">
        <v>250</v>
      </c>
      <c r="F17" s="19">
        <f t="shared" si="1"/>
        <v>12117.5</v>
      </c>
      <c r="G17" s="2"/>
      <c r="H17" s="20" t="str">
        <f t="shared" ref="H17" si="9">IF(G17="","0",F17/G17)</f>
        <v>0</v>
      </c>
      <c r="I17" s="3"/>
      <c r="J17" s="2"/>
      <c r="K17" s="19">
        <f t="shared" ref="K17" si="10">SUM(H17*I17)</f>
        <v>0</v>
      </c>
      <c r="L17" s="19">
        <f t="shared" ref="L17" si="11">SUM(K17/12)</f>
        <v>0</v>
      </c>
      <c r="M17" s="19">
        <f t="shared" ref="M17" si="12">K17/F17</f>
        <v>0</v>
      </c>
      <c r="N17" s="5"/>
    </row>
    <row r="18" spans="1:14" x14ac:dyDescent="0.25">
      <c r="A18" s="43"/>
      <c r="B18" s="78"/>
      <c r="C18" s="22"/>
      <c r="D18" s="22"/>
      <c r="E18" s="17"/>
      <c r="F18" s="19"/>
      <c r="G18" s="17"/>
      <c r="H18" s="20"/>
      <c r="I18" s="21"/>
      <c r="J18" s="22"/>
      <c r="K18" s="19"/>
      <c r="L18" s="19"/>
      <c r="M18" s="19"/>
      <c r="N18" s="5"/>
    </row>
    <row r="19" spans="1:14" x14ac:dyDescent="0.25">
      <c r="A19" s="66"/>
      <c r="B19" s="78" t="s">
        <v>65</v>
      </c>
      <c r="C19" s="22">
        <v>5</v>
      </c>
      <c r="D19" s="22">
        <v>63.15</v>
      </c>
      <c r="E19" s="44">
        <v>250</v>
      </c>
      <c r="F19" s="21">
        <f t="shared" si="1"/>
        <v>15787.5</v>
      </c>
      <c r="G19" s="2"/>
      <c r="H19" s="20" t="str">
        <f t="shared" ref="H19:H43" si="13">IF(G19="","0",F19/G19)</f>
        <v>0</v>
      </c>
      <c r="I19" s="3"/>
      <c r="J19" s="2"/>
      <c r="K19" s="19">
        <f t="shared" ref="K19:K43" si="14">SUM(H19*I19)</f>
        <v>0</v>
      </c>
      <c r="L19" s="19">
        <f t="shared" ref="L19:L43" si="15">SUM(K19/12)</f>
        <v>0</v>
      </c>
      <c r="M19" s="19">
        <f t="shared" ref="M19:M43" si="16">K19/F19</f>
        <v>0</v>
      </c>
      <c r="N19" s="5"/>
    </row>
    <row r="20" spans="1:14" x14ac:dyDescent="0.25">
      <c r="A20" s="43"/>
      <c r="B20" s="78"/>
      <c r="C20" s="22"/>
      <c r="D20" s="17"/>
      <c r="E20" s="17"/>
      <c r="F20" s="19"/>
      <c r="G20" s="17"/>
      <c r="H20" s="20"/>
      <c r="I20" s="21"/>
      <c r="J20" s="22"/>
      <c r="K20" s="19"/>
      <c r="L20" s="19"/>
      <c r="M20" s="19"/>
      <c r="N20" s="5"/>
    </row>
    <row r="21" spans="1:14" x14ac:dyDescent="0.25">
      <c r="A21" s="66"/>
      <c r="B21" s="78" t="s">
        <v>66</v>
      </c>
      <c r="C21" s="22">
        <v>8.3000000000000004E-2</v>
      </c>
      <c r="D21" s="17">
        <v>12.31</v>
      </c>
      <c r="E21" s="17">
        <v>12</v>
      </c>
      <c r="F21" s="19">
        <f t="shared" si="1"/>
        <v>147.72</v>
      </c>
      <c r="G21" s="2"/>
      <c r="H21" s="20" t="str">
        <f t="shared" si="13"/>
        <v>0</v>
      </c>
      <c r="I21" s="3"/>
      <c r="J21" s="2"/>
      <c r="K21" s="19">
        <f t="shared" si="14"/>
        <v>0</v>
      </c>
      <c r="L21" s="19">
        <f t="shared" si="15"/>
        <v>0</v>
      </c>
      <c r="M21" s="19">
        <f t="shared" si="16"/>
        <v>0</v>
      </c>
      <c r="N21" s="5"/>
    </row>
    <row r="22" spans="1:14" x14ac:dyDescent="0.25">
      <c r="A22" s="43"/>
      <c r="B22" s="78"/>
      <c r="C22" s="22"/>
      <c r="D22" s="17"/>
      <c r="E22" s="17"/>
      <c r="F22" s="19"/>
      <c r="G22" s="17"/>
      <c r="H22" s="20"/>
      <c r="I22" s="21"/>
      <c r="J22" s="22"/>
      <c r="K22" s="19"/>
      <c r="L22" s="19"/>
      <c r="M22" s="19"/>
      <c r="N22" s="5"/>
    </row>
    <row r="23" spans="1:14" x14ac:dyDescent="0.25">
      <c r="A23" s="66"/>
      <c r="B23" s="78" t="s">
        <v>67</v>
      </c>
      <c r="C23" s="22">
        <v>1</v>
      </c>
      <c r="D23" s="17">
        <v>11.25</v>
      </c>
      <c r="E23" s="17">
        <v>52</v>
      </c>
      <c r="F23" s="19">
        <f>E23*D23</f>
        <v>585</v>
      </c>
      <c r="G23" s="2"/>
      <c r="H23" s="20" t="str">
        <f t="shared" si="13"/>
        <v>0</v>
      </c>
      <c r="I23" s="3"/>
      <c r="J23" s="2"/>
      <c r="K23" s="19">
        <f t="shared" si="14"/>
        <v>0</v>
      </c>
      <c r="L23" s="19">
        <f t="shared" si="15"/>
        <v>0</v>
      </c>
      <c r="M23" s="19">
        <f t="shared" si="16"/>
        <v>0</v>
      </c>
      <c r="N23" s="5"/>
    </row>
    <row r="24" spans="1:14" x14ac:dyDescent="0.25">
      <c r="A24" s="43"/>
      <c r="B24" s="78"/>
      <c r="C24" s="22"/>
      <c r="D24" s="17"/>
      <c r="E24" s="17"/>
      <c r="F24" s="19"/>
      <c r="G24" s="17"/>
      <c r="H24" s="20"/>
      <c r="I24" s="21"/>
      <c r="J24" s="22"/>
      <c r="K24" s="19"/>
      <c r="L24" s="19"/>
      <c r="M24" s="19"/>
      <c r="N24" s="5"/>
    </row>
    <row r="25" spans="1:14" x14ac:dyDescent="0.25">
      <c r="A25" s="66"/>
      <c r="B25" s="78" t="s">
        <v>68</v>
      </c>
      <c r="C25" s="22">
        <v>8.3000000000000004E-2</v>
      </c>
      <c r="D25" s="17">
        <v>25.3</v>
      </c>
      <c r="E25" s="17">
        <v>12</v>
      </c>
      <c r="F25" s="19">
        <f t="shared" si="1"/>
        <v>303.60000000000002</v>
      </c>
      <c r="G25" s="2"/>
      <c r="H25" s="20" t="str">
        <f t="shared" si="13"/>
        <v>0</v>
      </c>
      <c r="I25" s="3"/>
      <c r="J25" s="2"/>
      <c r="K25" s="19">
        <f t="shared" si="14"/>
        <v>0</v>
      </c>
      <c r="L25" s="19">
        <f t="shared" si="15"/>
        <v>0</v>
      </c>
      <c r="M25" s="19">
        <f t="shared" si="16"/>
        <v>0</v>
      </c>
      <c r="N25" s="5"/>
    </row>
    <row r="26" spans="1:14" x14ac:dyDescent="0.25">
      <c r="A26" s="43"/>
      <c r="B26" s="78"/>
      <c r="C26" s="22"/>
      <c r="D26" s="17"/>
      <c r="E26" s="17"/>
      <c r="F26" s="19"/>
      <c r="G26" s="17"/>
      <c r="H26" s="20"/>
      <c r="I26" s="21"/>
      <c r="J26" s="22"/>
      <c r="K26" s="19"/>
      <c r="L26" s="19"/>
      <c r="M26" s="19"/>
      <c r="N26" s="5"/>
    </row>
    <row r="27" spans="1:14" x14ac:dyDescent="0.25">
      <c r="A27" s="66"/>
      <c r="B27" s="78" t="s">
        <v>53</v>
      </c>
      <c r="C27" s="22">
        <v>2.5</v>
      </c>
      <c r="D27" s="17">
        <v>228.64</v>
      </c>
      <c r="E27" s="17">
        <v>125.5</v>
      </c>
      <c r="F27" s="19">
        <f t="shared" si="1"/>
        <v>28694.32</v>
      </c>
      <c r="G27" s="2"/>
      <c r="H27" s="20" t="str">
        <f t="shared" si="13"/>
        <v>0</v>
      </c>
      <c r="I27" s="3"/>
      <c r="J27" s="2"/>
      <c r="K27" s="19">
        <f t="shared" si="14"/>
        <v>0</v>
      </c>
      <c r="L27" s="19">
        <f t="shared" si="15"/>
        <v>0</v>
      </c>
      <c r="M27" s="19">
        <f t="shared" si="16"/>
        <v>0</v>
      </c>
      <c r="N27" s="5"/>
    </row>
    <row r="28" spans="1:14" x14ac:dyDescent="0.25">
      <c r="A28" s="43"/>
      <c r="B28" s="78"/>
      <c r="C28" s="22"/>
      <c r="D28" s="17"/>
      <c r="E28" s="17"/>
      <c r="F28" s="19"/>
      <c r="G28" s="17"/>
      <c r="H28" s="20"/>
      <c r="I28" s="21"/>
      <c r="J28" s="22"/>
      <c r="K28" s="19"/>
      <c r="L28" s="19"/>
      <c r="M28" s="19"/>
      <c r="N28" s="5"/>
    </row>
    <row r="29" spans="1:14" x14ac:dyDescent="0.25">
      <c r="A29" s="66"/>
      <c r="B29" s="78" t="s">
        <v>54</v>
      </c>
      <c r="C29" s="22">
        <v>2.5</v>
      </c>
      <c r="D29" s="17">
        <v>250</v>
      </c>
      <c r="E29" s="17">
        <v>125.5</v>
      </c>
      <c r="F29" s="19">
        <f>E29*D29</f>
        <v>31375</v>
      </c>
      <c r="G29" s="2"/>
      <c r="H29" s="20" t="str">
        <f t="shared" si="13"/>
        <v>0</v>
      </c>
      <c r="I29" s="3"/>
      <c r="J29" s="2"/>
      <c r="K29" s="19">
        <f t="shared" si="14"/>
        <v>0</v>
      </c>
      <c r="L29" s="19">
        <f t="shared" si="15"/>
        <v>0</v>
      </c>
      <c r="M29" s="19">
        <f t="shared" si="16"/>
        <v>0</v>
      </c>
      <c r="N29" s="5"/>
    </row>
    <row r="30" spans="1:14" x14ac:dyDescent="0.25">
      <c r="A30" s="43"/>
      <c r="B30" s="78"/>
      <c r="C30" s="22"/>
      <c r="D30" s="17"/>
      <c r="E30" s="17"/>
      <c r="F30" s="19"/>
      <c r="G30" s="17"/>
      <c r="H30" s="20"/>
      <c r="I30" s="21"/>
      <c r="J30" s="22"/>
      <c r="K30" s="19"/>
      <c r="L30" s="19"/>
      <c r="M30" s="19"/>
      <c r="N30" s="5"/>
    </row>
    <row r="31" spans="1:14" x14ac:dyDescent="0.25">
      <c r="A31" s="66"/>
      <c r="B31" s="78" t="s">
        <v>69</v>
      </c>
      <c r="C31" s="22">
        <v>7.5999999999999998E-2</v>
      </c>
      <c r="D31" s="17">
        <v>43.6</v>
      </c>
      <c r="E31" s="17">
        <v>4</v>
      </c>
      <c r="F31" s="19">
        <f t="shared" si="1"/>
        <v>174.4</v>
      </c>
      <c r="G31" s="2"/>
      <c r="H31" s="20" t="str">
        <f t="shared" si="13"/>
        <v>0</v>
      </c>
      <c r="I31" s="3"/>
      <c r="J31" s="2"/>
      <c r="K31" s="19">
        <f t="shared" si="14"/>
        <v>0</v>
      </c>
      <c r="L31" s="19">
        <f t="shared" si="15"/>
        <v>0</v>
      </c>
      <c r="M31" s="19">
        <f t="shared" si="16"/>
        <v>0</v>
      </c>
      <c r="N31" s="5"/>
    </row>
    <row r="32" spans="1:14" x14ac:dyDescent="0.25">
      <c r="A32" s="43"/>
      <c r="B32" s="78"/>
      <c r="C32" s="22"/>
      <c r="D32" s="17"/>
      <c r="E32" s="17"/>
      <c r="F32" s="19"/>
      <c r="G32" s="17"/>
      <c r="H32" s="20"/>
      <c r="I32" s="21"/>
      <c r="J32" s="22"/>
      <c r="K32" s="19"/>
      <c r="L32" s="19"/>
      <c r="M32" s="19"/>
      <c r="N32" s="5"/>
    </row>
    <row r="33" spans="1:20" x14ac:dyDescent="0.25">
      <c r="A33" s="66"/>
      <c r="B33" s="78" t="s">
        <v>55</v>
      </c>
      <c r="C33" s="22">
        <v>2.5</v>
      </c>
      <c r="D33" s="17">
        <v>2.2000000000000002</v>
      </c>
      <c r="E33" s="17">
        <v>125.5</v>
      </c>
      <c r="F33" s="19">
        <f>E33*D33</f>
        <v>276.10000000000002</v>
      </c>
      <c r="G33" s="2"/>
      <c r="H33" s="20" t="str">
        <f t="shared" si="13"/>
        <v>0</v>
      </c>
      <c r="I33" s="3"/>
      <c r="J33" s="2"/>
      <c r="K33" s="19">
        <f t="shared" si="14"/>
        <v>0</v>
      </c>
      <c r="L33" s="19">
        <f t="shared" si="15"/>
        <v>0</v>
      </c>
      <c r="M33" s="19">
        <f t="shared" si="16"/>
        <v>0</v>
      </c>
      <c r="N33" s="5"/>
    </row>
    <row r="34" spans="1:20" x14ac:dyDescent="0.25">
      <c r="A34" s="43"/>
      <c r="B34" s="78"/>
      <c r="C34" s="22"/>
      <c r="D34" s="17"/>
      <c r="E34" s="17"/>
      <c r="F34" s="19"/>
      <c r="G34" s="17"/>
      <c r="H34" s="20"/>
      <c r="I34" s="21"/>
      <c r="J34" s="22"/>
      <c r="K34" s="19"/>
      <c r="L34" s="19"/>
      <c r="M34" s="19"/>
      <c r="N34" s="5"/>
    </row>
    <row r="35" spans="1:20" x14ac:dyDescent="0.25">
      <c r="A35" s="67"/>
      <c r="B35" s="45" t="s">
        <v>56</v>
      </c>
      <c r="C35" s="22">
        <v>3.7999999999999999E-2</v>
      </c>
      <c r="D35" s="24">
        <v>14.1</v>
      </c>
      <c r="E35" s="17">
        <v>2</v>
      </c>
      <c r="F35" s="19">
        <f t="shared" si="1"/>
        <v>28.2</v>
      </c>
      <c r="G35" s="2"/>
      <c r="H35" s="20" t="str">
        <f t="shared" si="13"/>
        <v>0</v>
      </c>
      <c r="I35" s="3"/>
      <c r="J35" s="2"/>
      <c r="K35" s="19">
        <f t="shared" si="14"/>
        <v>0</v>
      </c>
      <c r="L35" s="19">
        <f t="shared" si="15"/>
        <v>0</v>
      </c>
      <c r="M35" s="19">
        <f t="shared" si="16"/>
        <v>0</v>
      </c>
      <c r="N35" s="5"/>
    </row>
    <row r="36" spans="1:20" x14ac:dyDescent="0.25">
      <c r="A36" s="22"/>
      <c r="B36" s="45"/>
      <c r="C36" s="22"/>
      <c r="D36" s="24"/>
      <c r="E36" s="17"/>
      <c r="F36" s="19"/>
      <c r="G36" s="39"/>
      <c r="H36" s="20"/>
      <c r="I36" s="38"/>
      <c r="J36" s="39"/>
      <c r="K36" s="19"/>
      <c r="L36" s="19"/>
      <c r="M36" s="19"/>
      <c r="N36" s="5"/>
    </row>
    <row r="37" spans="1:20" x14ac:dyDescent="0.25">
      <c r="A37" s="68"/>
      <c r="B37" s="45" t="s">
        <v>57</v>
      </c>
      <c r="C37" s="22">
        <v>3.7999999999999999E-2</v>
      </c>
      <c r="D37" s="24">
        <v>429.67</v>
      </c>
      <c r="E37" s="17">
        <v>2</v>
      </c>
      <c r="F37" s="19">
        <f t="shared" si="1"/>
        <v>859.34</v>
      </c>
      <c r="G37" s="2"/>
      <c r="H37" s="20" t="str">
        <f t="shared" si="13"/>
        <v>0</v>
      </c>
      <c r="I37" s="3"/>
      <c r="J37" s="2"/>
      <c r="K37" s="19">
        <f t="shared" si="14"/>
        <v>0</v>
      </c>
      <c r="L37" s="19">
        <f t="shared" si="15"/>
        <v>0</v>
      </c>
      <c r="M37" s="19">
        <f t="shared" si="16"/>
        <v>0</v>
      </c>
      <c r="N37" s="5"/>
      <c r="S37" s="69"/>
      <c r="T37" s="69"/>
    </row>
    <row r="38" spans="1:20" x14ac:dyDescent="0.25">
      <c r="A38" s="22"/>
      <c r="B38" s="45"/>
      <c r="C38" s="22"/>
      <c r="D38" s="24"/>
      <c r="E38" s="17"/>
      <c r="F38" s="19"/>
      <c r="G38" s="39"/>
      <c r="H38" s="20"/>
      <c r="I38" s="38"/>
      <c r="J38" s="39"/>
      <c r="K38" s="19"/>
      <c r="L38" s="19"/>
      <c r="M38" s="19"/>
      <c r="N38" s="5"/>
    </row>
    <row r="39" spans="1:20" x14ac:dyDescent="0.25">
      <c r="A39" s="67"/>
      <c r="B39" s="45" t="s">
        <v>58</v>
      </c>
      <c r="C39" s="22">
        <v>8.3000000000000004E-2</v>
      </c>
      <c r="D39" s="24">
        <v>145.86000000000001</v>
      </c>
      <c r="E39" s="17">
        <v>12</v>
      </c>
      <c r="F39" s="19">
        <f t="shared" ref="F39" si="17">E39*D39</f>
        <v>1750.3200000000002</v>
      </c>
      <c r="G39" s="2"/>
      <c r="H39" s="20" t="str">
        <f t="shared" ref="H39" si="18">IF(G39="","0",F39/G39)</f>
        <v>0</v>
      </c>
      <c r="I39" s="3"/>
      <c r="J39" s="2"/>
      <c r="K39" s="19">
        <f t="shared" ref="K39" si="19">SUM(H39*I39)</f>
        <v>0</v>
      </c>
      <c r="L39" s="19">
        <f t="shared" ref="L39" si="20">SUM(K39/12)</f>
        <v>0</v>
      </c>
      <c r="M39" s="19">
        <f t="shared" ref="M39" si="21">K39/F39</f>
        <v>0</v>
      </c>
      <c r="N39" s="5"/>
    </row>
    <row r="40" spans="1:20" x14ac:dyDescent="0.25">
      <c r="A40" s="22"/>
      <c r="B40" s="45"/>
      <c r="C40" s="22"/>
      <c r="D40" s="24"/>
      <c r="E40" s="17"/>
      <c r="F40" s="19"/>
      <c r="G40" s="39"/>
      <c r="H40" s="20"/>
      <c r="I40" s="38"/>
      <c r="J40" s="39"/>
      <c r="K40" s="19"/>
      <c r="L40" s="19"/>
      <c r="M40" s="19"/>
      <c r="N40" s="5"/>
    </row>
    <row r="41" spans="1:20" x14ac:dyDescent="0.25">
      <c r="A41" s="67"/>
      <c r="B41" s="45" t="s">
        <v>59</v>
      </c>
      <c r="C41" s="22">
        <v>0.16600000000000001</v>
      </c>
      <c r="D41" s="24">
        <v>75.150000000000006</v>
      </c>
      <c r="E41" s="17">
        <v>24</v>
      </c>
      <c r="F41" s="19">
        <f t="shared" ref="F41" si="22">E41*D41</f>
        <v>1803.6000000000001</v>
      </c>
      <c r="G41" s="2"/>
      <c r="H41" s="20" t="str">
        <f t="shared" ref="H41" si="23">IF(G41="","0",F41/G41)</f>
        <v>0</v>
      </c>
      <c r="I41" s="3"/>
      <c r="J41" s="2"/>
      <c r="K41" s="19">
        <f t="shared" ref="K41" si="24">SUM(H41*I41)</f>
        <v>0</v>
      </c>
      <c r="L41" s="19">
        <f t="shared" ref="L41" si="25">SUM(K41/12)</f>
        <v>0</v>
      </c>
      <c r="M41" s="19">
        <f t="shared" ref="M41" si="26">K41/F41</f>
        <v>0</v>
      </c>
      <c r="N41" s="5"/>
    </row>
    <row r="42" spans="1:20" x14ac:dyDescent="0.25">
      <c r="A42" s="22"/>
      <c r="B42" s="45"/>
      <c r="C42" s="22"/>
      <c r="D42" s="24"/>
      <c r="E42" s="17"/>
      <c r="F42" s="19"/>
      <c r="G42" s="39"/>
      <c r="H42" s="20"/>
      <c r="I42" s="38"/>
      <c r="J42" s="39"/>
      <c r="K42" s="19"/>
      <c r="L42" s="19"/>
      <c r="M42" s="19"/>
      <c r="N42" s="5"/>
    </row>
    <row r="43" spans="1:20" x14ac:dyDescent="0.25">
      <c r="A43" s="67"/>
      <c r="B43" s="45" t="s">
        <v>70</v>
      </c>
      <c r="C43" s="22">
        <v>3.7999999999999999E-2</v>
      </c>
      <c r="D43" s="24">
        <v>61.16</v>
      </c>
      <c r="E43" s="17">
        <v>2</v>
      </c>
      <c r="F43" s="19">
        <f t="shared" si="1"/>
        <v>122.32</v>
      </c>
      <c r="G43" s="2"/>
      <c r="H43" s="20" t="str">
        <f t="shared" si="13"/>
        <v>0</v>
      </c>
      <c r="I43" s="3"/>
      <c r="J43" s="2"/>
      <c r="K43" s="19">
        <f t="shared" si="14"/>
        <v>0</v>
      </c>
      <c r="L43" s="19">
        <f t="shared" si="15"/>
        <v>0</v>
      </c>
      <c r="M43" s="19">
        <f t="shared" si="16"/>
        <v>0</v>
      </c>
      <c r="N43" s="5"/>
    </row>
    <row r="44" spans="1:20" x14ac:dyDescent="0.25">
      <c r="A44" s="22"/>
      <c r="B44" s="23"/>
      <c r="C44" s="17"/>
      <c r="D44" s="24"/>
      <c r="E44" s="17"/>
      <c r="F44" s="19"/>
      <c r="G44" s="39"/>
      <c r="H44" s="20"/>
      <c r="I44" s="38"/>
      <c r="J44" s="39"/>
      <c r="K44" s="19"/>
      <c r="L44" s="19"/>
      <c r="M44" s="19"/>
      <c r="N44" s="5"/>
    </row>
    <row r="45" spans="1:20" x14ac:dyDescent="0.25">
      <c r="A45" s="22"/>
      <c r="B45" s="23"/>
      <c r="C45" s="17"/>
      <c r="D45" s="24"/>
      <c r="E45" s="17"/>
      <c r="F45" s="19"/>
      <c r="G45" s="39"/>
      <c r="H45" s="20"/>
      <c r="I45" s="38"/>
      <c r="J45" s="39"/>
      <c r="K45" s="19"/>
      <c r="L45" s="19"/>
      <c r="M45" s="19"/>
      <c r="N45" s="5"/>
    </row>
    <row r="46" spans="1:20" x14ac:dyDescent="0.25">
      <c r="A46" s="22"/>
      <c r="B46" s="23"/>
      <c r="C46" s="17"/>
      <c r="D46" s="17" t="s">
        <v>25</v>
      </c>
      <c r="E46" s="17"/>
      <c r="F46" s="17" t="s">
        <v>25</v>
      </c>
      <c r="G46" s="39"/>
      <c r="H46" s="20"/>
      <c r="I46" s="38"/>
      <c r="J46" s="39"/>
      <c r="K46" s="19"/>
      <c r="L46" s="19"/>
      <c r="M46" s="19"/>
      <c r="N46" s="5"/>
    </row>
    <row r="47" spans="1:20" x14ac:dyDescent="0.25">
      <c r="A47" s="22"/>
      <c r="B47" s="23"/>
      <c r="C47" s="17"/>
      <c r="D47" s="19">
        <f>SUM(D7:D43)</f>
        <v>2423.6699999999996</v>
      </c>
      <c r="E47" s="19"/>
      <c r="F47" s="19">
        <f>SUM(F7:F44)</f>
        <v>229679.31000000006</v>
      </c>
      <c r="G47" s="39"/>
      <c r="H47" s="20"/>
      <c r="I47" s="38"/>
      <c r="J47" s="39"/>
      <c r="K47" s="19"/>
      <c r="L47" s="19"/>
      <c r="M47" s="19"/>
      <c r="N47" s="5"/>
    </row>
    <row r="48" spans="1:20" x14ac:dyDescent="0.25">
      <c r="A48" s="22"/>
      <c r="B48" s="23"/>
      <c r="C48" s="17"/>
      <c r="D48" s="19"/>
      <c r="E48" s="19"/>
      <c r="F48" s="19"/>
      <c r="G48" s="39"/>
      <c r="H48" s="20"/>
      <c r="I48" s="38"/>
      <c r="J48" s="39"/>
      <c r="K48" s="19"/>
      <c r="L48" s="19"/>
      <c r="M48" s="19"/>
      <c r="N48" s="5"/>
    </row>
    <row r="49" spans="1:14" x14ac:dyDescent="0.25">
      <c r="A49" s="22"/>
      <c r="B49" s="23"/>
      <c r="C49" s="17"/>
      <c r="D49" s="19"/>
      <c r="E49" s="19"/>
      <c r="F49" s="19"/>
      <c r="G49" s="39"/>
      <c r="H49" s="20"/>
      <c r="I49" s="38"/>
      <c r="J49" s="39"/>
      <c r="K49" s="19"/>
      <c r="L49" s="19"/>
      <c r="M49" s="19"/>
      <c r="N49" s="5"/>
    </row>
    <row r="50" spans="1:14" x14ac:dyDescent="0.25">
      <c r="A50" s="22"/>
      <c r="B50" s="23"/>
      <c r="C50" s="17"/>
      <c r="D50" s="24"/>
      <c r="E50" s="17"/>
      <c r="F50" s="19"/>
      <c r="G50" s="39"/>
      <c r="H50" s="20"/>
      <c r="I50" s="38"/>
      <c r="J50" s="39"/>
      <c r="K50" s="19"/>
      <c r="L50" s="19"/>
      <c r="M50" s="19"/>
      <c r="N50" s="5"/>
    </row>
    <row r="51" spans="1:14" customFormat="1" x14ac:dyDescent="0.25">
      <c r="A51" s="49"/>
      <c r="B51" s="50" t="s">
        <v>77</v>
      </c>
      <c r="C51" s="50"/>
      <c r="D51" s="50"/>
      <c r="E51" s="51"/>
      <c r="F51" s="51"/>
      <c r="G51" s="51"/>
      <c r="H51" s="51"/>
      <c r="I51" s="51"/>
      <c r="J51" s="51"/>
      <c r="K51" s="51"/>
      <c r="L51" s="51"/>
      <c r="M51" s="52"/>
    </row>
    <row r="52" spans="1:14" customFormat="1" x14ac:dyDescent="0.25">
      <c r="A52" s="49"/>
      <c r="B52" s="49"/>
      <c r="C52" s="53" t="s">
        <v>71</v>
      </c>
      <c r="D52" s="53" t="s">
        <v>72</v>
      </c>
      <c r="E52" s="74" t="s">
        <v>73</v>
      </c>
      <c r="F52" s="75"/>
      <c r="G52" s="76" t="s">
        <v>74</v>
      </c>
      <c r="H52" s="75"/>
      <c r="I52" s="51"/>
      <c r="J52" s="51"/>
      <c r="K52" s="51" t="s">
        <v>75</v>
      </c>
      <c r="L52" s="51" t="s">
        <v>76</v>
      </c>
      <c r="M52" s="52"/>
    </row>
    <row r="53" spans="1:14" customFormat="1" x14ac:dyDescent="0.25">
      <c r="A53" s="49"/>
      <c r="B53" s="49"/>
      <c r="C53" s="53">
        <v>1</v>
      </c>
      <c r="D53" s="53">
        <v>6</v>
      </c>
      <c r="E53" s="76">
        <v>30</v>
      </c>
      <c r="F53" s="77"/>
      <c r="G53" s="81"/>
      <c r="H53" s="82"/>
      <c r="I53" s="51"/>
      <c r="J53" s="51"/>
      <c r="K53" s="54">
        <f>G53*D53</f>
        <v>0</v>
      </c>
      <c r="L53" s="54">
        <f>K53/12</f>
        <v>0</v>
      </c>
      <c r="M53" s="52"/>
    </row>
    <row r="54" spans="1:14" customFormat="1" x14ac:dyDescent="0.25">
      <c r="A54" s="49"/>
      <c r="B54" s="55"/>
      <c r="C54" s="53"/>
      <c r="D54" s="53"/>
      <c r="E54" s="55"/>
      <c r="F54" s="56"/>
      <c r="G54" s="57"/>
      <c r="H54" s="54"/>
      <c r="I54" s="51"/>
      <c r="J54" s="51"/>
      <c r="K54" s="54"/>
      <c r="L54" s="54"/>
      <c r="M54" s="52"/>
    </row>
    <row r="55" spans="1:14" customFormat="1" x14ac:dyDescent="0.25">
      <c r="A55" s="49"/>
      <c r="B55" s="58" t="s">
        <v>78</v>
      </c>
      <c r="C55" s="59"/>
      <c r="D55" s="53"/>
      <c r="E55" s="55"/>
      <c r="F55" s="56"/>
      <c r="G55" s="57"/>
      <c r="H55" s="54"/>
      <c r="I55" s="51"/>
      <c r="J55" s="51"/>
      <c r="K55" s="54"/>
      <c r="L55" s="54"/>
      <c r="M55" s="52"/>
    </row>
    <row r="56" spans="1:14" customFormat="1" x14ac:dyDescent="0.25">
      <c r="A56" s="49"/>
      <c r="B56" s="53"/>
      <c r="C56" s="53" t="s">
        <v>71</v>
      </c>
      <c r="D56" s="53" t="s">
        <v>72</v>
      </c>
      <c r="E56" s="74" t="s">
        <v>73</v>
      </c>
      <c r="F56" s="75"/>
      <c r="G56" s="76" t="s">
        <v>74</v>
      </c>
      <c r="H56" s="75"/>
      <c r="I56" s="51"/>
      <c r="J56" s="51"/>
      <c r="K56" s="51" t="s">
        <v>75</v>
      </c>
      <c r="L56" s="51" t="s">
        <v>76</v>
      </c>
      <c r="M56" s="52"/>
    </row>
    <row r="57" spans="1:14" customFormat="1" x14ac:dyDescent="0.25">
      <c r="A57" s="49"/>
      <c r="B57" s="53"/>
      <c r="C57" s="53">
        <v>1</v>
      </c>
      <c r="D57" s="53">
        <v>6</v>
      </c>
      <c r="E57" s="76">
        <v>30</v>
      </c>
      <c r="F57" s="77"/>
      <c r="G57" s="81"/>
      <c r="H57" s="82"/>
      <c r="I57" s="51"/>
      <c r="J57" s="51"/>
      <c r="K57" s="54">
        <f>G57*D57</f>
        <v>0</v>
      </c>
      <c r="L57" s="54">
        <f>K57/12</f>
        <v>0</v>
      </c>
      <c r="M57" s="52"/>
    </row>
    <row r="58" spans="1:14" customFormat="1" x14ac:dyDescent="0.25">
      <c r="A58" s="49"/>
      <c r="B58" s="55"/>
      <c r="C58" s="53"/>
      <c r="D58" s="53"/>
      <c r="E58" s="55"/>
      <c r="F58" s="56"/>
      <c r="G58" s="57"/>
      <c r="H58" s="54"/>
      <c r="I58" s="51"/>
      <c r="J58" s="51"/>
      <c r="K58" s="54"/>
      <c r="L58" s="54"/>
      <c r="M58" s="52"/>
    </row>
    <row r="59" spans="1:14" customFormat="1" x14ac:dyDescent="0.25">
      <c r="A59" s="49"/>
      <c r="B59" s="58" t="s">
        <v>79</v>
      </c>
      <c r="C59" s="53"/>
      <c r="D59" s="53"/>
      <c r="E59" s="55"/>
      <c r="F59" s="56"/>
      <c r="G59" s="57"/>
      <c r="H59" s="54"/>
      <c r="I59" s="51"/>
      <c r="J59" s="51"/>
      <c r="K59" s="54"/>
      <c r="L59" s="54"/>
      <c r="M59" s="52"/>
    </row>
    <row r="60" spans="1:14" customFormat="1" x14ac:dyDescent="0.25">
      <c r="A60" s="49"/>
      <c r="B60" s="53"/>
      <c r="C60" s="53" t="s">
        <v>71</v>
      </c>
      <c r="D60" s="53" t="s">
        <v>72</v>
      </c>
      <c r="E60" s="74" t="s">
        <v>73</v>
      </c>
      <c r="F60" s="75"/>
      <c r="G60" s="76" t="s">
        <v>74</v>
      </c>
      <c r="H60" s="75"/>
      <c r="I60" s="51"/>
      <c r="J60" s="51"/>
      <c r="K60" s="51" t="s">
        <v>75</v>
      </c>
      <c r="L60" s="51" t="s">
        <v>76</v>
      </c>
      <c r="M60" s="52"/>
    </row>
    <row r="61" spans="1:14" customFormat="1" x14ac:dyDescent="0.25">
      <c r="A61" s="49"/>
      <c r="B61" s="53"/>
      <c r="C61" s="53">
        <v>2</v>
      </c>
      <c r="D61" s="53">
        <v>6</v>
      </c>
      <c r="E61" s="76">
        <v>30</v>
      </c>
      <c r="F61" s="77"/>
      <c r="G61" s="81"/>
      <c r="H61" s="82"/>
      <c r="I61" s="51"/>
      <c r="J61" s="51"/>
      <c r="K61" s="60">
        <f>G61*D61*C61</f>
        <v>0</v>
      </c>
      <c r="L61" s="60">
        <f>K61/12</f>
        <v>0</v>
      </c>
      <c r="M61" s="52"/>
    </row>
    <row r="62" spans="1:14" customFormat="1" x14ac:dyDescent="0.25">
      <c r="A62" s="49"/>
      <c r="B62" s="55"/>
      <c r="C62" s="53"/>
      <c r="D62" s="53"/>
      <c r="E62" s="55"/>
      <c r="F62" s="56"/>
      <c r="G62" s="61"/>
      <c r="H62" s="62"/>
      <c r="I62" s="51"/>
      <c r="J62" s="51"/>
      <c r="K62" s="60"/>
      <c r="L62" s="60"/>
      <c r="M62" s="52"/>
    </row>
    <row r="63" spans="1:14" customFormat="1" x14ac:dyDescent="0.25">
      <c r="A63" s="49"/>
      <c r="B63" s="50" t="s">
        <v>80</v>
      </c>
      <c r="C63" s="50"/>
      <c r="D63" s="50"/>
      <c r="E63" s="51"/>
      <c r="F63" s="51"/>
      <c r="G63" s="51"/>
      <c r="H63" s="51"/>
      <c r="I63" s="51"/>
      <c r="J63" s="51"/>
      <c r="K63" s="51"/>
      <c r="L63" s="51"/>
      <c r="M63" s="52"/>
    </row>
    <row r="64" spans="1:14" customFormat="1" x14ac:dyDescent="0.25">
      <c r="A64" s="49"/>
      <c r="B64" s="49"/>
      <c r="C64" s="53" t="s">
        <v>71</v>
      </c>
      <c r="D64" s="53" t="s">
        <v>72</v>
      </c>
      <c r="E64" s="74" t="s">
        <v>73</v>
      </c>
      <c r="F64" s="75"/>
      <c r="G64" s="76" t="s">
        <v>74</v>
      </c>
      <c r="H64" s="75"/>
      <c r="I64" s="51"/>
      <c r="J64" s="51"/>
      <c r="K64" s="51" t="s">
        <v>75</v>
      </c>
      <c r="L64" s="51" t="s">
        <v>76</v>
      </c>
      <c r="M64" s="52"/>
    </row>
    <row r="65" spans="1:13" customFormat="1" x14ac:dyDescent="0.25">
      <c r="A65" s="49"/>
      <c r="B65" s="49"/>
      <c r="C65" s="53">
        <v>1</v>
      </c>
      <c r="D65" s="53">
        <v>6</v>
      </c>
      <c r="E65" s="76">
        <v>30</v>
      </c>
      <c r="F65" s="77"/>
      <c r="G65" s="81"/>
      <c r="H65" s="82"/>
      <c r="I65" s="51"/>
      <c r="J65" s="51"/>
      <c r="K65" s="54">
        <f>G65*D65</f>
        <v>0</v>
      </c>
      <c r="L65" s="54">
        <f>K65/12</f>
        <v>0</v>
      </c>
      <c r="M65" s="52"/>
    </row>
    <row r="66" spans="1:13" customFormat="1" x14ac:dyDescent="0.25">
      <c r="A66" s="49"/>
      <c r="B66" s="55"/>
      <c r="C66" s="53"/>
      <c r="D66" s="53"/>
      <c r="E66" s="55"/>
      <c r="F66" s="56"/>
      <c r="G66" s="57"/>
      <c r="H66" s="54"/>
      <c r="I66" s="51"/>
      <c r="J66" s="51"/>
      <c r="K66" s="54"/>
      <c r="L66" s="54"/>
      <c r="M66" s="52"/>
    </row>
    <row r="67" spans="1:13" customFormat="1" x14ac:dyDescent="0.25">
      <c r="A67" s="49"/>
      <c r="B67" s="58" t="s">
        <v>81</v>
      </c>
      <c r="C67" s="59"/>
      <c r="D67" s="53"/>
      <c r="E67" s="55"/>
      <c r="F67" s="56"/>
      <c r="G67" s="57"/>
      <c r="H67" s="54"/>
      <c r="I67" s="51"/>
      <c r="J67" s="51"/>
      <c r="K67" s="54"/>
      <c r="L67" s="54"/>
      <c r="M67" s="52"/>
    </row>
    <row r="68" spans="1:13" customFormat="1" x14ac:dyDescent="0.25">
      <c r="A68" s="49"/>
      <c r="B68" s="53"/>
      <c r="C68" s="53" t="s">
        <v>71</v>
      </c>
      <c r="D68" s="53" t="s">
        <v>72</v>
      </c>
      <c r="E68" s="74" t="s">
        <v>73</v>
      </c>
      <c r="F68" s="75"/>
      <c r="G68" s="76" t="s">
        <v>74</v>
      </c>
      <c r="H68" s="75"/>
      <c r="I68" s="51"/>
      <c r="J68" s="51"/>
      <c r="K68" s="51" t="s">
        <v>75</v>
      </c>
      <c r="L68" s="51" t="s">
        <v>76</v>
      </c>
      <c r="M68" s="52"/>
    </row>
    <row r="69" spans="1:13" customFormat="1" x14ac:dyDescent="0.25">
      <c r="A69" s="49"/>
      <c r="B69" s="53"/>
      <c r="C69" s="53">
        <v>1</v>
      </c>
      <c r="D69" s="53">
        <v>6</v>
      </c>
      <c r="E69" s="76">
        <v>30</v>
      </c>
      <c r="F69" s="77"/>
      <c r="G69" s="81"/>
      <c r="H69" s="82"/>
      <c r="I69" s="51"/>
      <c r="J69" s="51"/>
      <c r="K69" s="54">
        <f>G69*D69</f>
        <v>0</v>
      </c>
      <c r="L69" s="54">
        <f>K69/12</f>
        <v>0</v>
      </c>
      <c r="M69" s="52"/>
    </row>
    <row r="70" spans="1:13" customFormat="1" x14ac:dyDescent="0.25">
      <c r="A70" s="49"/>
      <c r="B70" s="55"/>
      <c r="C70" s="53"/>
      <c r="D70" s="53"/>
      <c r="E70" s="55"/>
      <c r="F70" s="56"/>
      <c r="G70" s="61"/>
      <c r="H70" s="62"/>
      <c r="I70" s="51"/>
      <c r="J70" s="51"/>
      <c r="K70" s="54"/>
      <c r="L70" s="54"/>
      <c r="M70" s="52"/>
    </row>
    <row r="71" spans="1:13" customFormat="1" x14ac:dyDescent="0.25">
      <c r="A71" s="49"/>
      <c r="B71" s="58" t="s">
        <v>82</v>
      </c>
      <c r="C71" s="53"/>
      <c r="D71" s="53"/>
      <c r="E71" s="55"/>
      <c r="F71" s="56"/>
      <c r="G71" s="57"/>
      <c r="H71" s="54"/>
      <c r="I71" s="51"/>
      <c r="J71" s="51"/>
      <c r="K71" s="54"/>
      <c r="L71" s="54"/>
      <c r="M71" s="52"/>
    </row>
    <row r="72" spans="1:13" customFormat="1" x14ac:dyDescent="0.25">
      <c r="A72" s="49"/>
      <c r="B72" s="53"/>
      <c r="C72" s="53" t="s">
        <v>71</v>
      </c>
      <c r="D72" s="53" t="s">
        <v>72</v>
      </c>
      <c r="E72" s="74" t="s">
        <v>73</v>
      </c>
      <c r="F72" s="75"/>
      <c r="G72" s="76" t="s">
        <v>74</v>
      </c>
      <c r="H72" s="75"/>
      <c r="I72" s="51"/>
      <c r="J72" s="51"/>
      <c r="K72" s="51" t="s">
        <v>75</v>
      </c>
      <c r="L72" s="51" t="s">
        <v>76</v>
      </c>
      <c r="M72" s="52"/>
    </row>
    <row r="73" spans="1:13" customFormat="1" x14ac:dyDescent="0.25">
      <c r="A73" s="49"/>
      <c r="B73" s="53"/>
      <c r="C73" s="53">
        <v>1</v>
      </c>
      <c r="D73" s="53">
        <v>6</v>
      </c>
      <c r="E73" s="76">
        <v>30</v>
      </c>
      <c r="F73" s="77"/>
      <c r="G73" s="81"/>
      <c r="H73" s="82"/>
      <c r="I73" s="51"/>
      <c r="J73" s="51"/>
      <c r="K73" s="60">
        <f>G73*D73</f>
        <v>0</v>
      </c>
      <c r="L73" s="60">
        <f>K73/12</f>
        <v>0</v>
      </c>
      <c r="M73" s="52"/>
    </row>
    <row r="74" spans="1:13" customFormat="1" x14ac:dyDescent="0.25">
      <c r="A74" s="49"/>
      <c r="B74" s="55"/>
      <c r="C74" s="53"/>
      <c r="D74" s="53"/>
      <c r="E74" s="55"/>
      <c r="F74" s="56"/>
      <c r="G74" s="61"/>
      <c r="H74" s="62"/>
      <c r="I74" s="51"/>
      <c r="J74" s="51"/>
      <c r="K74" s="54"/>
      <c r="L74" s="54"/>
      <c r="M74" s="52"/>
    </row>
    <row r="75" spans="1:13" customFormat="1" x14ac:dyDescent="0.25">
      <c r="A75" s="49"/>
      <c r="B75" s="58" t="s">
        <v>83</v>
      </c>
      <c r="C75" s="53"/>
      <c r="D75" s="53"/>
      <c r="E75" s="55"/>
      <c r="F75" s="56"/>
      <c r="G75" s="57"/>
      <c r="H75" s="54"/>
      <c r="I75" s="51"/>
      <c r="J75" s="51"/>
      <c r="K75" s="54"/>
      <c r="L75" s="54"/>
      <c r="M75" s="52"/>
    </row>
    <row r="76" spans="1:13" customFormat="1" x14ac:dyDescent="0.25">
      <c r="A76" s="49"/>
      <c r="B76" s="53"/>
      <c r="C76" s="53" t="s">
        <v>71</v>
      </c>
      <c r="D76" s="53" t="s">
        <v>72</v>
      </c>
      <c r="E76" s="74" t="s">
        <v>73</v>
      </c>
      <c r="F76" s="75"/>
      <c r="G76" s="76" t="s">
        <v>74</v>
      </c>
      <c r="H76" s="75"/>
      <c r="I76" s="51"/>
      <c r="J76" s="51"/>
      <c r="K76" s="51" t="s">
        <v>75</v>
      </c>
      <c r="L76" s="51" t="s">
        <v>76</v>
      </c>
      <c r="M76" s="52"/>
    </row>
    <row r="77" spans="1:13" customFormat="1" x14ac:dyDescent="0.25">
      <c r="A77" s="49"/>
      <c r="B77" s="53"/>
      <c r="C77" s="53">
        <v>1</v>
      </c>
      <c r="D77" s="53">
        <v>6</v>
      </c>
      <c r="E77" s="76">
        <v>30</v>
      </c>
      <c r="F77" s="77"/>
      <c r="G77" s="81"/>
      <c r="H77" s="82"/>
      <c r="I77" s="51"/>
      <c r="J77" s="51"/>
      <c r="K77" s="60">
        <f>G77*D77</f>
        <v>0</v>
      </c>
      <c r="L77" s="60">
        <f>K77/12</f>
        <v>0</v>
      </c>
      <c r="M77" s="52"/>
    </row>
    <row r="78" spans="1:13" customFormat="1" x14ac:dyDescent="0.25">
      <c r="A78" s="49"/>
      <c r="B78" s="55"/>
      <c r="C78" s="53"/>
      <c r="D78" s="53"/>
      <c r="E78" s="55"/>
      <c r="F78" s="56"/>
      <c r="G78" s="61"/>
      <c r="H78" s="62"/>
      <c r="I78" s="51"/>
      <c r="J78" s="51"/>
      <c r="K78" s="60"/>
      <c r="L78" s="60"/>
      <c r="M78" s="52"/>
    </row>
    <row r="79" spans="1:13" customFormat="1" x14ac:dyDescent="0.25">
      <c r="A79" s="49"/>
      <c r="B79" s="58" t="s">
        <v>84</v>
      </c>
      <c r="C79" s="53"/>
      <c r="D79" s="53"/>
      <c r="E79" s="55"/>
      <c r="F79" s="56"/>
      <c r="G79" s="57"/>
      <c r="H79" s="54"/>
      <c r="I79" s="51"/>
      <c r="J79" s="51"/>
      <c r="K79" s="54"/>
      <c r="L79" s="54"/>
      <c r="M79" s="52"/>
    </row>
    <row r="80" spans="1:13" customFormat="1" x14ac:dyDescent="0.25">
      <c r="A80" s="49"/>
      <c r="B80" s="53"/>
      <c r="C80" s="53" t="s">
        <v>71</v>
      </c>
      <c r="D80" s="53" t="s">
        <v>72</v>
      </c>
      <c r="E80" s="74" t="s">
        <v>73</v>
      </c>
      <c r="F80" s="75"/>
      <c r="G80" s="76" t="s">
        <v>74</v>
      </c>
      <c r="H80" s="75"/>
      <c r="I80" s="51"/>
      <c r="J80" s="51"/>
      <c r="K80" s="51" t="s">
        <v>75</v>
      </c>
      <c r="L80" s="51" t="s">
        <v>76</v>
      </c>
      <c r="M80" s="52"/>
    </row>
    <row r="81" spans="1:14" customFormat="1" x14ac:dyDescent="0.25">
      <c r="A81" s="49"/>
      <c r="B81" s="53"/>
      <c r="C81" s="53">
        <v>1</v>
      </c>
      <c r="D81" s="53">
        <v>6</v>
      </c>
      <c r="E81" s="76">
        <v>30</v>
      </c>
      <c r="F81" s="77"/>
      <c r="G81" s="81"/>
      <c r="H81" s="82"/>
      <c r="I81" s="51"/>
      <c r="J81" s="51"/>
      <c r="K81" s="60">
        <f>G81*D81</f>
        <v>0</v>
      </c>
      <c r="L81" s="60">
        <f>K81/12</f>
        <v>0</v>
      </c>
      <c r="M81" s="52"/>
    </row>
    <row r="82" spans="1:14" customFormat="1" x14ac:dyDescent="0.25">
      <c r="A82" s="49"/>
      <c r="B82" s="55"/>
      <c r="C82" s="53"/>
      <c r="D82" s="53"/>
      <c r="E82" s="55"/>
      <c r="F82" s="56"/>
      <c r="G82" s="61"/>
      <c r="H82" s="62"/>
      <c r="I82" s="51"/>
      <c r="J82" s="51"/>
      <c r="K82" s="54"/>
      <c r="L82" s="54"/>
      <c r="M82" s="52"/>
    </row>
    <row r="83" spans="1:14" customFormat="1" x14ac:dyDescent="0.25">
      <c r="A83" s="49"/>
      <c r="B83" s="55"/>
      <c r="C83" s="53"/>
      <c r="D83" s="53"/>
      <c r="E83" s="55"/>
      <c r="F83" s="56"/>
      <c r="G83" s="61"/>
      <c r="H83" s="62"/>
      <c r="I83" s="51"/>
      <c r="J83" s="51"/>
      <c r="K83" s="54"/>
      <c r="L83" s="54"/>
      <c r="M83" s="52"/>
    </row>
    <row r="84" spans="1:14" customFormat="1" x14ac:dyDescent="0.25">
      <c r="A84" s="49"/>
      <c r="B84" s="58" t="s">
        <v>85</v>
      </c>
      <c r="C84" s="53"/>
      <c r="D84" s="53"/>
      <c r="E84" s="55"/>
      <c r="F84" s="56"/>
      <c r="G84" s="57"/>
      <c r="H84" s="54"/>
      <c r="I84" s="51"/>
      <c r="J84" s="51"/>
      <c r="K84" s="54"/>
      <c r="L84" s="54"/>
      <c r="M84" s="52"/>
    </row>
    <row r="85" spans="1:14" customFormat="1" x14ac:dyDescent="0.25">
      <c r="A85" s="49"/>
      <c r="B85" s="53"/>
      <c r="C85" s="53" t="s">
        <v>71</v>
      </c>
      <c r="D85" s="53" t="s">
        <v>72</v>
      </c>
      <c r="E85" s="74" t="s">
        <v>73</v>
      </c>
      <c r="F85" s="75"/>
      <c r="G85" s="76" t="s">
        <v>74</v>
      </c>
      <c r="H85" s="75"/>
      <c r="I85" s="51"/>
      <c r="J85" s="51"/>
      <c r="K85" s="51" t="s">
        <v>75</v>
      </c>
      <c r="L85" s="51" t="s">
        <v>76</v>
      </c>
      <c r="M85" s="52"/>
    </row>
    <row r="86" spans="1:14" customFormat="1" x14ac:dyDescent="0.25">
      <c r="A86" s="49"/>
      <c r="B86" s="53"/>
      <c r="C86" s="53">
        <v>1</v>
      </c>
      <c r="D86" s="53">
        <v>2</v>
      </c>
      <c r="E86" s="76">
        <v>120</v>
      </c>
      <c r="F86" s="77"/>
      <c r="G86" s="81"/>
      <c r="H86" s="82"/>
      <c r="I86" s="51"/>
      <c r="J86" s="51"/>
      <c r="K86" s="60">
        <f>G86*D86</f>
        <v>0</v>
      </c>
      <c r="L86" s="60">
        <f>K86/12</f>
        <v>0</v>
      </c>
      <c r="M86" s="52"/>
    </row>
    <row r="87" spans="1:14" customFormat="1" x14ac:dyDescent="0.25">
      <c r="A87" s="49"/>
      <c r="B87" s="55"/>
      <c r="C87" s="53"/>
      <c r="D87" s="53"/>
      <c r="E87" s="55"/>
      <c r="F87" s="56"/>
      <c r="G87" s="57"/>
      <c r="H87" s="54"/>
      <c r="I87" s="51"/>
      <c r="J87" s="51"/>
      <c r="K87" s="54"/>
      <c r="L87" s="54"/>
      <c r="M87" s="52"/>
    </row>
    <row r="88" spans="1:14" customFormat="1" x14ac:dyDescent="0.25">
      <c r="A88" s="49"/>
      <c r="B88" s="58" t="s">
        <v>86</v>
      </c>
      <c r="C88" s="53"/>
      <c r="D88" s="53"/>
      <c r="E88" s="55"/>
      <c r="F88" s="56"/>
      <c r="G88" s="57"/>
      <c r="H88" s="54"/>
      <c r="I88" s="51"/>
      <c r="J88" s="51"/>
      <c r="K88" s="54"/>
      <c r="L88" s="54"/>
      <c r="M88" s="52"/>
    </row>
    <row r="89" spans="1:14" customFormat="1" x14ac:dyDescent="0.25">
      <c r="A89" s="49"/>
      <c r="B89" s="53"/>
      <c r="C89" s="53" t="s">
        <v>71</v>
      </c>
      <c r="D89" s="53" t="s">
        <v>72</v>
      </c>
      <c r="E89" s="74" t="s">
        <v>73</v>
      </c>
      <c r="F89" s="75"/>
      <c r="G89" s="76" t="s">
        <v>74</v>
      </c>
      <c r="H89" s="75"/>
      <c r="I89" s="51"/>
      <c r="J89" s="51"/>
      <c r="K89" s="51" t="s">
        <v>75</v>
      </c>
      <c r="L89" s="51" t="s">
        <v>76</v>
      </c>
      <c r="M89" s="52"/>
    </row>
    <row r="90" spans="1:14" customFormat="1" x14ac:dyDescent="0.25">
      <c r="A90" s="49"/>
      <c r="B90" s="53"/>
      <c r="C90" s="53">
        <v>1</v>
      </c>
      <c r="D90" s="53">
        <v>2</v>
      </c>
      <c r="E90" s="76">
        <v>120</v>
      </c>
      <c r="F90" s="77"/>
      <c r="G90" s="81"/>
      <c r="H90" s="82"/>
      <c r="I90" s="51"/>
      <c r="J90" s="51"/>
      <c r="K90" s="60">
        <f>G90*D90</f>
        <v>0</v>
      </c>
      <c r="L90" s="60">
        <f>K90/12</f>
        <v>0</v>
      </c>
      <c r="M90" s="52"/>
    </row>
    <row r="91" spans="1:14" customFormat="1" x14ac:dyDescent="0.25">
      <c r="A91" s="49"/>
      <c r="B91" s="55"/>
      <c r="C91" s="53"/>
      <c r="D91" s="53"/>
      <c r="E91" s="55"/>
      <c r="F91" s="56"/>
      <c r="G91" s="61"/>
      <c r="H91" s="62"/>
      <c r="I91" s="51"/>
      <c r="J91" s="51"/>
      <c r="K91" s="60"/>
      <c r="L91" s="60"/>
      <c r="M91" s="52"/>
    </row>
    <row r="92" spans="1:14" customFormat="1" x14ac:dyDescent="0.25">
      <c r="A92" s="49"/>
      <c r="B92" s="63"/>
      <c r="C92" s="53"/>
      <c r="D92" s="53"/>
      <c r="E92" s="63"/>
      <c r="F92" s="64"/>
      <c r="G92" s="61"/>
      <c r="H92" s="62"/>
      <c r="I92" s="51"/>
      <c r="J92" s="51"/>
      <c r="K92" s="60"/>
      <c r="L92" s="60"/>
      <c r="M92" s="87"/>
    </row>
    <row r="93" spans="1:14" x14ac:dyDescent="0.25">
      <c r="A93" s="17"/>
      <c r="B93" s="17"/>
      <c r="C93" s="17"/>
      <c r="D93" s="49"/>
      <c r="E93" s="84"/>
      <c r="F93" s="83"/>
      <c r="G93" s="85"/>
      <c r="H93" s="86"/>
      <c r="I93" s="17"/>
      <c r="J93" s="17"/>
      <c r="K93" s="17" t="s">
        <v>25</v>
      </c>
      <c r="L93" s="17" t="s">
        <v>25</v>
      </c>
      <c r="M93" s="25"/>
      <c r="N93" s="5"/>
    </row>
    <row r="94" spans="1:14" x14ac:dyDescent="0.25">
      <c r="A94" s="17"/>
      <c r="B94" s="17"/>
      <c r="C94" s="17"/>
      <c r="D94" s="49"/>
      <c r="E94" s="84"/>
      <c r="F94" s="83"/>
      <c r="G94" s="85"/>
      <c r="H94" s="86"/>
      <c r="I94" s="17"/>
      <c r="J94" s="17"/>
      <c r="K94" s="19">
        <f>SUM(K7:K44)+K53+K57+K61+K65+K69+K73+K77+K81+K86+K90</f>
        <v>0</v>
      </c>
      <c r="L94" s="28">
        <f>SUM(L7:L44)+L53+L57+L61+L65+L69+L73+L77+L81+L86+L90</f>
        <v>0</v>
      </c>
      <c r="M94" s="17"/>
      <c r="N94" s="5"/>
    </row>
    <row r="95" spans="1:14" x14ac:dyDescent="0.25">
      <c r="A95" s="4"/>
      <c r="B95" s="4"/>
      <c r="C95" s="4"/>
      <c r="D95" s="4" t="s">
        <v>26</v>
      </c>
      <c r="E95" s="4"/>
      <c r="F95" s="4"/>
      <c r="G95" s="4"/>
      <c r="H95" s="4"/>
      <c r="I95" s="4"/>
      <c r="J95" s="4"/>
      <c r="K95" s="4"/>
      <c r="L95" s="5"/>
      <c r="M95" s="12"/>
      <c r="N95" s="5"/>
    </row>
    <row r="96" spans="1:14" x14ac:dyDescent="0.25">
      <c r="A96" s="29"/>
      <c r="B96" s="29"/>
      <c r="C96" s="29"/>
      <c r="D96" s="30"/>
      <c r="E96" s="4"/>
      <c r="F96" s="4"/>
      <c r="G96" s="4"/>
      <c r="H96" s="4"/>
      <c r="I96" s="4"/>
      <c r="J96" s="4"/>
      <c r="K96" s="4"/>
      <c r="L96" s="5"/>
      <c r="M96" s="12"/>
      <c r="N96" s="5"/>
    </row>
    <row r="97" spans="1:14" x14ac:dyDescent="0.25">
      <c r="A97" s="31"/>
      <c r="B97" s="32"/>
      <c r="C97" s="32"/>
      <c r="D97" s="33" t="s">
        <v>27</v>
      </c>
      <c r="E97" s="4"/>
      <c r="F97" s="4"/>
      <c r="G97" s="4"/>
      <c r="H97" s="4"/>
      <c r="I97" s="4"/>
      <c r="J97" s="4"/>
      <c r="K97" s="4"/>
      <c r="L97" s="5"/>
      <c r="M97" s="12"/>
      <c r="N97" s="5"/>
    </row>
    <row r="98" spans="1:14" ht="15.75" x14ac:dyDescent="0.25">
      <c r="A98" s="34"/>
      <c r="B98" s="29"/>
      <c r="C98" s="29"/>
      <c r="D98" s="46" t="s">
        <v>33</v>
      </c>
      <c r="E98" s="46"/>
      <c r="F98" s="46"/>
      <c r="G98" s="48"/>
      <c r="H98" s="47"/>
      <c r="I98" s="71" t="s">
        <v>34</v>
      </c>
      <c r="J98" s="71"/>
      <c r="K98" s="4"/>
      <c r="L98" s="5"/>
      <c r="M98" s="12"/>
      <c r="N98" s="5"/>
    </row>
    <row r="99" spans="1:14" ht="15.75" x14ac:dyDescent="0.25">
      <c r="A99" s="34"/>
      <c r="B99" s="29"/>
      <c r="C99" s="29"/>
      <c r="D99" s="70" t="s">
        <v>35</v>
      </c>
      <c r="E99" s="70"/>
      <c r="F99" s="70"/>
      <c r="G99" s="70"/>
      <c r="H99" s="47"/>
      <c r="I99" s="71" t="s">
        <v>36</v>
      </c>
      <c r="J99" s="71"/>
      <c r="K99" s="4"/>
      <c r="L99" s="5"/>
      <c r="M99" s="12"/>
      <c r="N99" s="5"/>
    </row>
    <row r="100" spans="1:14" ht="15.75" x14ac:dyDescent="0.25">
      <c r="A100" s="34"/>
      <c r="B100" s="29"/>
      <c r="C100" s="29"/>
      <c r="D100" s="70" t="s">
        <v>37</v>
      </c>
      <c r="E100" s="70"/>
      <c r="F100" s="70"/>
      <c r="G100" s="70"/>
      <c r="H100" s="47"/>
      <c r="I100" s="71" t="s">
        <v>38</v>
      </c>
      <c r="J100" s="71"/>
      <c r="K100" s="4"/>
      <c r="L100" s="5"/>
      <c r="M100" s="12"/>
      <c r="N100" s="5"/>
    </row>
    <row r="101" spans="1:14" ht="15.75" x14ac:dyDescent="0.25">
      <c r="A101" s="34"/>
      <c r="B101" s="29"/>
      <c r="C101" s="29"/>
      <c r="D101" s="70" t="s">
        <v>39</v>
      </c>
      <c r="E101" s="70"/>
      <c r="F101" s="70"/>
      <c r="G101" s="70"/>
      <c r="H101" s="47"/>
      <c r="I101" s="71" t="s">
        <v>38</v>
      </c>
      <c r="J101" s="71"/>
      <c r="K101" s="4"/>
      <c r="L101" s="4"/>
      <c r="M101" s="4"/>
      <c r="N101" s="5"/>
    </row>
    <row r="102" spans="1:14" x14ac:dyDescent="0.25">
      <c r="A102" s="35"/>
      <c r="B102" s="29"/>
      <c r="C102" s="29"/>
      <c r="D102" s="70" t="s">
        <v>40</v>
      </c>
      <c r="E102" s="70"/>
      <c r="F102" s="70"/>
      <c r="G102" s="70"/>
      <c r="H102" s="41"/>
      <c r="I102" s="71" t="s">
        <v>41</v>
      </c>
      <c r="J102" s="71"/>
      <c r="K102" s="5"/>
      <c r="L102" s="4"/>
      <c r="M102" s="4"/>
      <c r="N102" s="5"/>
    </row>
    <row r="103" spans="1:14" x14ac:dyDescent="0.25">
      <c r="A103" s="35"/>
      <c r="B103" s="29"/>
      <c r="C103" s="29"/>
      <c r="D103" s="70" t="s">
        <v>42</v>
      </c>
      <c r="E103" s="70"/>
      <c r="F103" s="70"/>
      <c r="G103" s="70"/>
      <c r="H103" s="41"/>
      <c r="I103" s="71" t="s">
        <v>41</v>
      </c>
      <c r="J103" s="71"/>
      <c r="K103" s="4"/>
      <c r="L103" s="4"/>
      <c r="M103" s="4"/>
      <c r="N103" s="5"/>
    </row>
    <row r="104" spans="1:14" ht="15.75" x14ac:dyDescent="0.25">
      <c r="A104" s="34"/>
      <c r="B104" s="29"/>
      <c r="C104" s="29"/>
      <c r="D104" s="70" t="s">
        <v>43</v>
      </c>
      <c r="E104" s="70"/>
      <c r="F104" s="70"/>
      <c r="G104" s="70"/>
      <c r="H104" s="41"/>
      <c r="I104" s="71" t="s">
        <v>44</v>
      </c>
      <c r="J104" s="71"/>
      <c r="K104" s="4"/>
      <c r="L104" s="4"/>
      <c r="M104" s="4"/>
      <c r="N104" s="5"/>
    </row>
    <row r="105" spans="1:14" ht="15.75" x14ac:dyDescent="0.25">
      <c r="A105" s="34"/>
      <c r="B105" s="29"/>
      <c r="C105" s="36"/>
      <c r="D105" s="70" t="s">
        <v>45</v>
      </c>
      <c r="E105" s="70"/>
      <c r="F105" s="70"/>
      <c r="G105" s="70"/>
      <c r="H105" s="41"/>
      <c r="I105" s="71" t="s">
        <v>46</v>
      </c>
      <c r="J105" s="71"/>
      <c r="K105" s="4"/>
      <c r="L105" s="4"/>
      <c r="M105" s="4"/>
      <c r="N105" s="5"/>
    </row>
    <row r="106" spans="1:14" ht="15.75" x14ac:dyDescent="0.25">
      <c r="A106" s="34"/>
      <c r="B106" s="4"/>
      <c r="C106" s="4"/>
      <c r="D106" s="70" t="s">
        <v>47</v>
      </c>
      <c r="E106" s="70"/>
      <c r="F106" s="70"/>
      <c r="G106" s="70"/>
      <c r="H106" s="41"/>
      <c r="I106" s="71" t="s">
        <v>48</v>
      </c>
      <c r="J106" s="71"/>
      <c r="K106" s="4"/>
      <c r="L106" s="4"/>
      <c r="M106" s="4"/>
      <c r="N106" s="5"/>
    </row>
    <row r="107" spans="1:14" ht="15.75" x14ac:dyDescent="0.25">
      <c r="A107" s="34"/>
      <c r="B107" s="4"/>
      <c r="C107" s="4"/>
      <c r="D107" s="70" t="s">
        <v>49</v>
      </c>
      <c r="E107" s="70"/>
      <c r="F107" s="70"/>
      <c r="G107" s="70"/>
      <c r="H107" s="41"/>
      <c r="I107" s="71" t="s">
        <v>44</v>
      </c>
      <c r="J107" s="71"/>
      <c r="K107" s="4"/>
      <c r="L107" s="4"/>
      <c r="M107" s="4"/>
      <c r="N107" s="5"/>
    </row>
    <row r="108" spans="1:14" ht="15.75" x14ac:dyDescent="0.25">
      <c r="A108" s="34"/>
      <c r="B108" s="4"/>
      <c r="C108" s="4"/>
      <c r="D108" s="70" t="s">
        <v>50</v>
      </c>
      <c r="E108" s="70"/>
      <c r="F108" s="70"/>
      <c r="G108" s="70"/>
      <c r="H108" s="41"/>
      <c r="I108" s="71" t="s">
        <v>44</v>
      </c>
      <c r="J108" s="71"/>
      <c r="K108" s="4"/>
      <c r="L108" s="4"/>
      <c r="M108" s="4"/>
      <c r="N108" s="5"/>
    </row>
    <row r="109" spans="1:14" x14ac:dyDescent="0.25">
      <c r="A109" s="4"/>
      <c r="B109" s="4"/>
      <c r="C109" s="4"/>
      <c r="D109" s="72" t="s">
        <v>51</v>
      </c>
      <c r="E109" s="72"/>
      <c r="F109" s="72"/>
      <c r="G109" s="72"/>
      <c r="H109" s="40"/>
      <c r="I109" s="73" t="s">
        <v>52</v>
      </c>
      <c r="J109" s="73"/>
      <c r="K109" s="4"/>
      <c r="L109" s="4"/>
      <c r="M109" s="4"/>
      <c r="N109" s="37"/>
    </row>
    <row r="110" spans="1:14" x14ac:dyDescent="0.25">
      <c r="A110" s="4"/>
      <c r="B110" s="4"/>
      <c r="C110" s="4"/>
      <c r="D110" s="72"/>
      <c r="E110" s="72"/>
      <c r="F110" s="72"/>
      <c r="G110" s="72"/>
      <c r="H110" s="40"/>
      <c r="I110" s="42"/>
      <c r="J110" s="42"/>
      <c r="K110" s="4"/>
      <c r="L110" s="4"/>
      <c r="M110" s="4"/>
      <c r="N110" s="37"/>
    </row>
    <row r="111" spans="1:1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37"/>
    </row>
    <row r="112" spans="1:1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37"/>
    </row>
    <row r="113" spans="1:1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"/>
    </row>
    <row r="114" spans="1:1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5"/>
    </row>
    <row r="115" spans="1:1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"/>
    </row>
    <row r="116" spans="1:1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"/>
    </row>
    <row r="117" spans="1:1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"/>
    </row>
    <row r="118" spans="1:1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"/>
    </row>
    <row r="119" spans="1:1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5"/>
    </row>
    <row r="120" spans="1:1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</row>
    <row r="121" spans="1:1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5"/>
    </row>
    <row r="122" spans="1:1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5"/>
    </row>
    <row r="123" spans="1:1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"/>
    </row>
    <row r="124" spans="1:1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"/>
    </row>
  </sheetData>
  <sheetProtection algorithmName="SHA-512" hashValue="y4aqapSCqLwDZ+q2eMV1fzUVqEEMfl0U/z6hrcDtGB38ncF8HRMIZ3KUHVCV+z9nhndWzveyp+6A+e9S4uMdDw==" saltValue="zqcuK2DSDKNLzplX/vvyHg==" spinCount="100000" sheet="1" objects="1" scenarios="1"/>
  <mergeCells count="64">
    <mergeCell ref="D1:G1"/>
    <mergeCell ref="E90:F90"/>
    <mergeCell ref="G90:H90"/>
    <mergeCell ref="E85:F85"/>
    <mergeCell ref="G85:H85"/>
    <mergeCell ref="E86:F86"/>
    <mergeCell ref="G86:H86"/>
    <mergeCell ref="E89:F89"/>
    <mergeCell ref="G89:H89"/>
    <mergeCell ref="E72:F72"/>
    <mergeCell ref="G72:H72"/>
    <mergeCell ref="E73:F73"/>
    <mergeCell ref="G73:H73"/>
    <mergeCell ref="E80:F80"/>
    <mergeCell ref="G80:H80"/>
    <mergeCell ref="E81:F81"/>
    <mergeCell ref="G81:H81"/>
    <mergeCell ref="E76:F76"/>
    <mergeCell ref="G76:H76"/>
    <mergeCell ref="E77:F77"/>
    <mergeCell ref="G77:H77"/>
    <mergeCell ref="G65:H65"/>
    <mergeCell ref="E68:F68"/>
    <mergeCell ref="G68:H68"/>
    <mergeCell ref="E69:F69"/>
    <mergeCell ref="G69:H69"/>
    <mergeCell ref="E52:F52"/>
    <mergeCell ref="G52:H52"/>
    <mergeCell ref="E53:F53"/>
    <mergeCell ref="G53:H53"/>
    <mergeCell ref="D101:G101"/>
    <mergeCell ref="E56:F56"/>
    <mergeCell ref="G56:H56"/>
    <mergeCell ref="E60:F60"/>
    <mergeCell ref="G60:H60"/>
    <mergeCell ref="E57:F57"/>
    <mergeCell ref="G57:H57"/>
    <mergeCell ref="E61:F61"/>
    <mergeCell ref="G61:H61"/>
    <mergeCell ref="E64:F64"/>
    <mergeCell ref="G64:H64"/>
    <mergeCell ref="E65:F65"/>
    <mergeCell ref="I101:J101"/>
    <mergeCell ref="I98:J98"/>
    <mergeCell ref="D99:G99"/>
    <mergeCell ref="I99:J99"/>
    <mergeCell ref="D100:G100"/>
    <mergeCell ref="I100:J100"/>
    <mergeCell ref="D102:G102"/>
    <mergeCell ref="I102:J102"/>
    <mergeCell ref="D103:G103"/>
    <mergeCell ref="I103:J103"/>
    <mergeCell ref="D104:G104"/>
    <mergeCell ref="I104:J104"/>
    <mergeCell ref="D108:G108"/>
    <mergeCell ref="I108:J108"/>
    <mergeCell ref="D109:G110"/>
    <mergeCell ref="I109:J109"/>
    <mergeCell ref="D105:G105"/>
    <mergeCell ref="I105:J105"/>
    <mergeCell ref="D106:G106"/>
    <mergeCell ref="I106:J106"/>
    <mergeCell ref="D107:G107"/>
    <mergeCell ref="I107:J107"/>
  </mergeCells>
  <dataValidations count="6">
    <dataValidation type="whole" allowBlank="1" showInputMessage="1" showErrorMessage="1" sqref="G13 G7:G11" xr:uid="{00000000-0002-0000-0000-000000000000}">
      <formula1>160</formula1>
      <formula2>230</formula2>
    </dataValidation>
    <dataValidation type="whole" allowBlank="1" showInputMessage="1" showErrorMessage="1" sqref="G15 G17" xr:uid="{00000000-0002-0000-0000-000001000000}">
      <formula1>80</formula1>
      <formula2>150</formula2>
    </dataValidation>
    <dataValidation type="whole" allowBlank="1" showInputMessage="1" showErrorMessage="1" sqref="G25 G33 G35" xr:uid="{00000000-0002-0000-0000-000005000000}">
      <formula1>160</formula1>
      <formula2>280</formula2>
    </dataValidation>
    <dataValidation type="whole" allowBlank="1" showInputMessage="1" showErrorMessage="1" sqref="G19 G21 G23" xr:uid="{00000000-0002-0000-0000-000008000000}">
      <formula1>60</formula1>
      <formula2>90</formula2>
    </dataValidation>
    <dataValidation type="whole" allowBlank="1" showInputMessage="1" showErrorMessage="1" sqref="G32 G34 G36 G37 G38 G39 G40 G41 G42 G44:G50 G43" xr:uid="{00000000-0002-0000-0000-000002000000}">
      <formula1>180</formula1>
      <formula2>300</formula2>
    </dataValidation>
    <dataValidation type="whole" allowBlank="1" showInputMessage="1" showErrorMessage="1" sqref="G27 G29 G31" xr:uid="{080C8ABE-914D-409D-8E26-0FF82035C3DA}">
      <formula1>250</formula1>
      <formula2>350</formula2>
    </dataValidation>
  </dataValidations>
  <pageMargins left="0.70866141732283472" right="0.70866141732283472" top="1.1811023622047245" bottom="0.78740157480314965" header="0.31496062992125984" footer="0.31496062992125984"/>
  <pageSetup paperSize="9" scale="28" orientation="landscape" r:id="rId1"/>
  <headerFooter>
    <oddHeader>&amp;L&amp;G&amp;CPreisblatt für Bieter
Gebäudereinigung Konstanz
&amp;RAnlage 06d - Preisblatt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für Bieter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Karl1-1b</dc:creator>
  <cp:lastModifiedBy>Z25-4</cp:lastModifiedBy>
  <cp:lastPrinted>2025-11-25T12:40:44Z</cp:lastPrinted>
  <dcterms:created xsi:type="dcterms:W3CDTF">2016-11-03T12:55:07Z</dcterms:created>
  <dcterms:modified xsi:type="dcterms:W3CDTF">2025-11-25T12:43:16Z</dcterms:modified>
</cp:coreProperties>
</file>