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VOEK\Abt2\01_FG21_lfd\MAVA-AG\C_Verfahren\1_Vorbereitung\VOEK 151-25 WD, Grau EF_OSWO\04_Vergabeunterlagen\Vergabeunterlagen\01_Version_an_EK\Los 3\"/>
    </mc:Choice>
  </mc:AlternateContent>
  <bookViews>
    <workbookView xWindow="0" yWindow="0" windowWidth="23040" windowHeight="9390" tabRatio="656"/>
  </bookViews>
  <sheets>
    <sheet name="VOEK 151-25 Los 3" sheetId="10" r:id="rId1"/>
  </sheets>
  <definedNames>
    <definedName name="_xlnm.Print_Area" localSheetId="0">'VOEK 151-25 Los 3'!$A$1:$H$82</definedName>
    <definedName name="_xlnm.Print_Titles" localSheetId="0">'VOEK 151-25 Los 3'!$4:$5</definedName>
  </definedName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1" i="10" l="1"/>
  <c r="C78" i="10" l="1"/>
  <c r="C77" i="10"/>
  <c r="A71" i="10"/>
  <c r="A79" i="10"/>
  <c r="A80" i="10"/>
  <c r="F75" i="10" l="1"/>
  <c r="H75" i="10" s="1"/>
  <c r="F78" i="10"/>
  <c r="H78" i="10" s="1"/>
  <c r="F77" i="10"/>
  <c r="H77" i="10" s="1"/>
  <c r="H79" i="10" l="1"/>
  <c r="H31" i="10"/>
  <c r="F20" i="10"/>
  <c r="H20" i="10" l="1"/>
  <c r="F69" i="10" l="1"/>
  <c r="H69" i="10" s="1"/>
  <c r="F62" i="10"/>
  <c r="H62" i="10" s="1"/>
  <c r="F50" i="10"/>
  <c r="H50" i="10" s="1"/>
  <c r="F43" i="10"/>
  <c r="H43" i="10" s="1"/>
  <c r="F19" i="10" l="1"/>
  <c r="H19" i="10" s="1"/>
  <c r="H21" i="10" s="1"/>
  <c r="F16" i="10"/>
  <c r="H16" i="10" s="1"/>
  <c r="H17" i="10" s="1"/>
  <c r="H22" i="10" l="1"/>
  <c r="H30" i="10"/>
  <c r="H32" i="10" s="1"/>
  <c r="F39" i="10" l="1"/>
  <c r="H39" i="10" s="1"/>
  <c r="F61" i="10"/>
  <c r="H61" i="10" s="1"/>
  <c r="F65" i="10"/>
  <c r="H65" i="10" s="1"/>
  <c r="F67" i="10"/>
  <c r="H67" i="10" s="1"/>
  <c r="F68" i="10"/>
  <c r="H68" i="10" s="1"/>
  <c r="F41" i="10"/>
  <c r="H41" i="10" s="1"/>
  <c r="F42" i="10"/>
  <c r="H42" i="10" s="1"/>
  <c r="F48" i="10"/>
  <c r="H48" i="10" s="1"/>
  <c r="F46" i="10"/>
  <c r="H46" i="10" s="1"/>
  <c r="F49" i="10"/>
  <c r="H49" i="10" s="1"/>
  <c r="A22" i="10"/>
  <c r="A70" i="10"/>
  <c r="A51" i="10"/>
  <c r="A32" i="10"/>
  <c r="B25" i="10"/>
  <c r="A21" i="10"/>
  <c r="A17" i="10"/>
  <c r="B11" i="10"/>
  <c r="H51" i="10" l="1"/>
  <c r="F60" i="10"/>
  <c r="H60" i="10" s="1"/>
  <c r="F58" i="10"/>
  <c r="H58" i="10" s="1"/>
  <c r="H70" i="10" l="1"/>
  <c r="H71" i="10" s="1"/>
  <c r="H80" i="10" s="1"/>
  <c r="H81" i="10" s="1"/>
</calcChain>
</file>

<file path=xl/sharedStrings.xml><?xml version="1.0" encoding="utf-8"?>
<sst xmlns="http://schemas.openxmlformats.org/spreadsheetml/2006/main" count="197" uniqueCount="79">
  <si>
    <t>Leistungstext (kurz)</t>
  </si>
  <si>
    <t>Einheit</t>
  </si>
  <si>
    <t>m²</t>
  </si>
  <si>
    <t>a</t>
  </si>
  <si>
    <t>b</t>
  </si>
  <si>
    <t>c</t>
  </si>
  <si>
    <t>d</t>
  </si>
  <si>
    <t>e</t>
  </si>
  <si>
    <t>f = c * e</t>
  </si>
  <si>
    <t>g</t>
  </si>
  <si>
    <t>h = f * g</t>
  </si>
  <si>
    <t>01.11. - 31.03.</t>
  </si>
  <si>
    <t>Räumen und Streuen</t>
  </si>
  <si>
    <t>1.1</t>
  </si>
  <si>
    <t>Gesamtpreis 
in € / Einsatz
(netto)</t>
  </si>
  <si>
    <t>Bedarfsleistungen</t>
  </si>
  <si>
    <t>Nicht öffentliche Flächen</t>
  </si>
  <si>
    <t>* Rein zu Wertungszwecken wird bei diesen Positionen von der oben genannten Anzahl an Einsätzen und Menge pro Jahr ausgegangen. Die Angaben dienen lediglich der Preiskalkulation der Auftragnehmerin und können sowohl nach oben als auch nach unter variieren. Auf die Beauftragung und Vergütung dieser Positionen besteht kein Anspruch; die Abrechnung erfolgt nach den tatsächlich abgenommenen Leistungen auf Nachweis.</t>
  </si>
  <si>
    <t xml:space="preserve">kalk. Menge 
ca. </t>
  </si>
  <si>
    <t>Grundleistungen</t>
  </si>
  <si>
    <t>WINTERDIENST</t>
  </si>
  <si>
    <t>Teil B - Anlage B-02</t>
  </si>
  <si>
    <r>
      <rPr>
        <b/>
        <sz val="12"/>
        <rFont val="Calibri"/>
        <family val="2"/>
        <scheme val="minor"/>
      </rPr>
      <t xml:space="preserve">Vom Bieter sind alle Felder dieser Farbe zwingend auszufüllen. </t>
    </r>
    <r>
      <rPr>
        <sz val="10"/>
        <rFont val="Calibri"/>
        <family val="2"/>
        <scheme val="minor"/>
      </rPr>
      <t xml:space="preserve">
</t>
    </r>
    <r>
      <rPr>
        <i/>
        <sz val="10"/>
        <rFont val="Arial"/>
        <family val="2"/>
      </rPr>
      <t/>
    </r>
  </si>
  <si>
    <t>Bereitstellungs- / Einsatzpauschale</t>
  </si>
  <si>
    <r>
      <t>Bereitstellungspauschale</t>
    </r>
    <r>
      <rPr>
        <b/>
        <u/>
        <sz val="11"/>
        <color theme="1"/>
        <rFont val="Arial"/>
        <family val="2"/>
      </rPr>
      <t/>
    </r>
  </si>
  <si>
    <t>Pauschale 
in € / Saison
(netto)</t>
  </si>
  <si>
    <t>e = c * d</t>
  </si>
  <si>
    <t xml:space="preserve">Bereitstellungs- / Vorhaltepauschale: Bereitstellung, Vorhaltung und alle Leistungen der LB, die nicht in den Folgepositionen bepreist werden, wie z.B. Durchführung von Kontrollfahrten, Überwachung der Wettersituation, Protokollierung, Streugutbereitstellung / -wiederaufnahme und -entsorgung etc. </t>
  </si>
  <si>
    <t>Muss an einem Tag auf Grund der Witterungsverhältnisse mehrfach gestreut und / oder geräumt werden, kann die Einsatzpauschale mehrfach abgerechnet werden.</t>
  </si>
  <si>
    <t>Pauschale je Einsatz 
in € / m²
(netto)</t>
  </si>
  <si>
    <t>Pauschale
in € / Einsatz
(netto)</t>
  </si>
  <si>
    <t>kalk. Anzahl Einsätze
/ Saison</t>
  </si>
  <si>
    <t>Streuen</t>
  </si>
  <si>
    <t>kalk. Anzahl Einsätze
/ p. a.</t>
  </si>
  <si>
    <t>kalk. Gesamtpreis 
in € / p. a.
(netto)</t>
  </si>
  <si>
    <t>1.1.2</t>
  </si>
  <si>
    <r>
      <t xml:space="preserve">Einsatzpauschalen </t>
    </r>
    <r>
      <rPr>
        <b/>
        <u/>
        <sz val="11"/>
        <color theme="1"/>
        <rFont val="Calibri"/>
        <family val="2"/>
        <scheme val="minor"/>
      </rPr>
      <t>innerhalb</t>
    </r>
    <r>
      <rPr>
        <b/>
        <sz val="11"/>
        <color theme="1"/>
        <rFont val="Calibri"/>
        <family val="2"/>
        <scheme val="minor"/>
      </rPr>
      <t xml:space="preserve"> der Winterdienstsaison </t>
    </r>
  </si>
  <si>
    <r>
      <t xml:space="preserve">Einsatzpauschalen </t>
    </r>
    <r>
      <rPr>
        <b/>
        <u/>
        <sz val="11"/>
        <color theme="1"/>
        <rFont val="Calibri"/>
        <family val="2"/>
        <scheme val="minor"/>
      </rPr>
      <t>außerhalb</t>
    </r>
    <r>
      <rPr>
        <b/>
        <sz val="11"/>
        <color theme="1"/>
        <rFont val="Calibri"/>
        <family val="2"/>
        <scheme val="minor"/>
      </rPr>
      <t xml:space="preserve"> der Winterdienstsaison </t>
    </r>
  </si>
  <si>
    <t xml:space="preserve">Position
Leistungs-beschreib. </t>
  </si>
  <si>
    <t>Anzahl Monate
/ Saison</t>
  </si>
  <si>
    <t>GRAUFLÄCHENREINIGUNG</t>
  </si>
  <si>
    <t>Grauflächenreinigung öffentliche Flächen</t>
  </si>
  <si>
    <t>1.1.3</t>
  </si>
  <si>
    <t>Grauflächenreinigung nicht öffentliche Flächen</t>
  </si>
  <si>
    <t>Öffentliche Flächen</t>
  </si>
  <si>
    <t>1.</t>
  </si>
  <si>
    <t>1.1.3.10 a</t>
  </si>
  <si>
    <t>1.1.3.10 b</t>
  </si>
  <si>
    <t>Pauschale je Einsatz 
in € / m² / lfm / Stk
(netto)</t>
  </si>
  <si>
    <t>VOEK 151-25, Los 3</t>
  </si>
  <si>
    <t>WE 105565</t>
  </si>
  <si>
    <t>Hauptzollamt Erfurt - Zollamt Nossen (Gewerbestraße 1 in 01683 Nossen)</t>
  </si>
  <si>
    <t>1.1.2.10</t>
  </si>
  <si>
    <t>Reinigung der öffentlichen befestigten Flächen mit Fugen (Pflaster) inkl. Wildwuchsentfernung</t>
  </si>
  <si>
    <t>Reinigung der nicht öffentlichen Flächen inkl. Wildwuchsentfernung - befestigte Flächen mit Fugen (Pflaster)</t>
  </si>
  <si>
    <t>Reinigung der nicht öffentlichen Flächen inkl. Wildwuchsentfernung - befestigte Flächen ohne Fugen (Asphalt)</t>
  </si>
  <si>
    <t>1.2</t>
  </si>
  <si>
    <t>1.2.2</t>
  </si>
  <si>
    <t>1.2.2.10 a</t>
  </si>
  <si>
    <t>Maschineller Winterdienst – befestigte Flächen mit Fugen (Pflaster)</t>
  </si>
  <si>
    <t>1.2.3</t>
  </si>
  <si>
    <t>1.2.3.10 a</t>
  </si>
  <si>
    <t>1.2.3.10 b</t>
  </si>
  <si>
    <t>1.2.3.10 c</t>
  </si>
  <si>
    <t>Händischer Winterdienst – befestigte Flächen mit Fugen (Pflaster)</t>
  </si>
  <si>
    <t>Maschineller Winterdienst – befestigte Flächen ohne Fugen (Asphalt)</t>
  </si>
  <si>
    <t>1.2.3.20</t>
  </si>
  <si>
    <t>Bereitstellung eines Streugutbehälters inkl. Wartung, Instandhaltung, Reinigung und regelmäßiger Sichtkontrolle zum Füllstand</t>
  </si>
  <si>
    <t>Pauschale in €
/ Monat / Saison
(netto)</t>
  </si>
  <si>
    <t>2.1.2.20</t>
  </si>
  <si>
    <t>Zusätzliche Streugutentfernung</t>
  </si>
  <si>
    <t>Zusätzliche Streugutentfernung - maschinell</t>
  </si>
  <si>
    <t>Zusätzliche Streugutentfernung - händisch</t>
  </si>
  <si>
    <t>1.2.3.30</t>
  </si>
  <si>
    <t>Befüllung des Streugutbehälters (550 l) mit Streusplitt</t>
  </si>
  <si>
    <t>Pauschal</t>
  </si>
  <si>
    <t>Pauschale je Einsatz 
in € / m² / pauschal
(netto)</t>
  </si>
  <si>
    <t>01.04. - 31.10.</t>
  </si>
  <si>
    <t>Preisblatt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</si>
</sst>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quot;*&quot;"/>
    <numFmt numFmtId="165" formatCode="#,##0&quot; m²&quot;"/>
  </numFmts>
  <fonts count="30" x14ac:knownFonts="1">
    <font>
      <sz val="11"/>
      <color theme="1"/>
      <name val="Arial"/>
      <family val="2"/>
    </font>
    <font>
      <sz val="11"/>
      <color theme="1"/>
      <name val="Calibri"/>
      <family val="2"/>
      <scheme val="minor"/>
    </font>
    <font>
      <sz val="11"/>
      <color theme="1"/>
      <name val="Calibri"/>
      <family val="2"/>
      <scheme val="minor"/>
    </font>
    <font>
      <sz val="10"/>
      <name val="Arial"/>
      <family val="2"/>
    </font>
    <font>
      <i/>
      <sz val="10"/>
      <name val="Arial"/>
      <family val="2"/>
    </font>
    <font>
      <b/>
      <sz val="11"/>
      <color theme="1"/>
      <name val="Calibri"/>
      <family val="2"/>
      <scheme val="minor"/>
    </font>
    <font>
      <sz val="11"/>
      <color theme="1"/>
      <name val="BundesSans"/>
      <family val="2"/>
    </font>
    <font>
      <b/>
      <sz val="12"/>
      <color theme="1"/>
      <name val="Calibri"/>
      <family val="2"/>
      <scheme val="minor"/>
    </font>
    <font>
      <b/>
      <sz val="12"/>
      <color rgb="FFC00000"/>
      <name val="Calibri"/>
      <family val="2"/>
      <scheme val="minor"/>
    </font>
    <font>
      <sz val="12"/>
      <color theme="1"/>
      <name val="Calibri"/>
      <family val="2"/>
      <scheme val="minor"/>
    </font>
    <font>
      <b/>
      <sz val="11"/>
      <name val="Calibri"/>
      <family val="2"/>
      <scheme val="minor"/>
    </font>
    <font>
      <sz val="10"/>
      <color theme="1"/>
      <name val="Calibri"/>
      <family val="2"/>
      <scheme val="minor"/>
    </font>
    <font>
      <sz val="9"/>
      <name val="Calibri"/>
      <family val="2"/>
      <scheme val="minor"/>
    </font>
    <font>
      <b/>
      <sz val="10"/>
      <color theme="1"/>
      <name val="Calibri"/>
      <family val="2"/>
      <scheme val="minor"/>
    </font>
    <font>
      <i/>
      <sz val="8"/>
      <color theme="1"/>
      <name val="Calibri"/>
      <family val="2"/>
      <scheme val="minor"/>
    </font>
    <font>
      <sz val="10"/>
      <color rgb="FF000000"/>
      <name val="Calibri"/>
      <family val="2"/>
      <scheme val="minor"/>
    </font>
    <font>
      <sz val="10"/>
      <name val="Calibri"/>
      <family val="2"/>
      <scheme val="minor"/>
    </font>
    <font>
      <b/>
      <i/>
      <sz val="10"/>
      <name val="Calibri"/>
      <family val="2"/>
      <scheme val="minor"/>
    </font>
    <font>
      <sz val="10"/>
      <color rgb="FF0070C0"/>
      <name val="Calibri"/>
      <family val="2"/>
      <scheme val="minor"/>
    </font>
    <font>
      <b/>
      <sz val="12"/>
      <color theme="0"/>
      <name val="Calibri"/>
      <family val="2"/>
      <scheme val="minor"/>
    </font>
    <font>
      <i/>
      <sz val="10"/>
      <color theme="8"/>
      <name val="Calibri"/>
      <family val="2"/>
      <scheme val="minor"/>
    </font>
    <font>
      <b/>
      <sz val="14"/>
      <name val="Calibri"/>
      <family val="2"/>
      <scheme val="minor"/>
    </font>
    <font>
      <b/>
      <sz val="11"/>
      <color rgb="FFFF0000"/>
      <name val="Calibri"/>
      <family val="2"/>
      <scheme val="minor"/>
    </font>
    <font>
      <b/>
      <sz val="12"/>
      <name val="Calibri"/>
      <family val="2"/>
      <scheme val="minor"/>
    </font>
    <font>
      <b/>
      <u/>
      <sz val="11"/>
      <color theme="1"/>
      <name val="Arial"/>
      <family val="2"/>
    </font>
    <font>
      <b/>
      <i/>
      <sz val="10"/>
      <color theme="1"/>
      <name val="Calibri"/>
      <family val="2"/>
      <scheme val="minor"/>
    </font>
    <font>
      <b/>
      <u/>
      <sz val="11"/>
      <color theme="1"/>
      <name val="Calibri"/>
      <family val="2"/>
      <scheme val="minor"/>
    </font>
    <font>
      <b/>
      <sz val="10"/>
      <name val="Calibri"/>
      <family val="2"/>
      <scheme val="minor"/>
    </font>
    <font>
      <b/>
      <sz val="10"/>
      <color rgb="FF000000"/>
      <name val="Calibri"/>
      <family val="2"/>
      <scheme val="minor"/>
    </font>
    <font>
      <b/>
      <sz val="1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8E1A6"/>
        <bgColor indexed="64"/>
      </patternFill>
    </fill>
    <fill>
      <patternFill patternType="solid">
        <fgColor rgb="FFC3C8C3"/>
        <bgColor indexed="64"/>
      </patternFill>
    </fill>
    <fill>
      <patternFill patternType="solid">
        <fgColor rgb="FFDCE1DC"/>
        <bgColor indexed="64"/>
      </patternFill>
    </fill>
    <fill>
      <patternFill patternType="solid">
        <fgColor rgb="FFEBF0EB"/>
        <bgColor indexed="64"/>
      </patternFill>
    </fill>
    <fill>
      <patternFill patternType="solid">
        <fgColor rgb="FF00414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cellStyleXfs>
  <cellXfs count="101">
    <xf numFmtId="0" fontId="0" fillId="0" borderId="0" xfId="0"/>
    <xf numFmtId="0" fontId="6" fillId="0" borderId="0" xfId="0" applyFont="1" applyProtection="1"/>
    <xf numFmtId="0" fontId="6" fillId="0" borderId="0" xfId="0" applyFont="1" applyAlignment="1" applyProtection="1">
      <alignment horizontal="center"/>
    </xf>
    <xf numFmtId="0" fontId="9" fillId="0" borderId="0" xfId="0" applyFont="1" applyFill="1" applyProtection="1"/>
    <xf numFmtId="49" fontId="11" fillId="0" borderId="1" xfId="0" applyNumberFormat="1"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4" fontId="16" fillId="0" borderId="1" xfId="0" applyNumberFormat="1" applyFont="1" applyFill="1" applyBorder="1" applyAlignment="1" applyProtection="1">
      <alignment horizontal="right" vertical="center"/>
    </xf>
    <xf numFmtId="4" fontId="17" fillId="0" borderId="1" xfId="0" applyNumberFormat="1" applyFont="1" applyFill="1" applyBorder="1" applyAlignment="1" applyProtection="1">
      <alignment horizontal="right" vertical="center"/>
    </xf>
    <xf numFmtId="164" fontId="18" fillId="0" borderId="1" xfId="0" applyNumberFormat="1" applyFont="1" applyFill="1" applyBorder="1" applyAlignment="1" applyProtection="1">
      <alignment horizontal="center" vertical="center" wrapText="1"/>
    </xf>
    <xf numFmtId="0" fontId="2" fillId="0" borderId="0" xfId="0" applyFont="1" applyProtection="1"/>
    <xf numFmtId="0" fontId="2" fillId="0" borderId="0" xfId="0" applyFont="1" applyAlignment="1" applyProtection="1">
      <alignment horizontal="center"/>
    </xf>
    <xf numFmtId="0" fontId="22" fillId="0" borderId="0" xfId="0" applyFont="1" applyFill="1" applyAlignment="1" applyProtection="1">
      <alignment horizontal="center" vertical="center"/>
    </xf>
    <xf numFmtId="0" fontId="2" fillId="0" borderId="0" xfId="0" applyFont="1"/>
    <xf numFmtId="49" fontId="7" fillId="0" borderId="0" xfId="0" applyNumberFormat="1" applyFont="1" applyFill="1" applyBorder="1" applyAlignment="1" applyProtection="1">
      <alignment vertical="center" wrapText="1"/>
    </xf>
    <xf numFmtId="49" fontId="25" fillId="0" borderId="1" xfId="0" applyNumberFormat="1" applyFont="1" applyFill="1" applyBorder="1" applyAlignment="1" applyProtection="1">
      <alignment horizontal="left" vertical="center" wrapText="1"/>
    </xf>
    <xf numFmtId="0" fontId="16" fillId="0" borderId="1" xfId="0" applyFont="1" applyFill="1" applyBorder="1" applyAlignment="1" applyProtection="1">
      <alignment horizontal="center" vertical="center" wrapText="1"/>
    </xf>
    <xf numFmtId="0" fontId="15" fillId="0" borderId="1" xfId="0" applyFont="1" applyBorder="1" applyAlignment="1">
      <alignment vertical="center" wrapText="1"/>
    </xf>
    <xf numFmtId="3" fontId="16" fillId="0" borderId="1" xfId="0" applyNumberFormat="1" applyFont="1" applyFill="1" applyBorder="1" applyAlignment="1" applyProtection="1">
      <alignment vertical="center" wrapText="1"/>
    </xf>
    <xf numFmtId="4" fontId="11" fillId="3" borderId="1" xfId="0" applyNumberFormat="1" applyFont="1" applyFill="1" applyBorder="1" applyAlignment="1" applyProtection="1">
      <alignment horizontal="right" vertical="center"/>
      <protection locked="0"/>
    </xf>
    <xf numFmtId="0" fontId="13" fillId="6" borderId="1" xfId="0" applyFont="1" applyFill="1" applyBorder="1" applyAlignment="1" applyProtection="1">
      <alignment horizontal="center" vertical="center" wrapText="1"/>
    </xf>
    <xf numFmtId="0" fontId="14" fillId="6" borderId="1" xfId="0" applyFont="1" applyFill="1" applyBorder="1" applyAlignment="1" applyProtection="1">
      <alignment horizontal="center" vertical="center" wrapText="1"/>
    </xf>
    <xf numFmtId="49" fontId="7" fillId="4" borderId="6" xfId="0" applyNumberFormat="1" applyFont="1" applyFill="1" applyBorder="1" applyAlignment="1" applyProtection="1">
      <alignment vertical="center" wrapText="1"/>
    </xf>
    <xf numFmtId="0" fontId="7" fillId="4" borderId="6" xfId="0" applyFont="1" applyFill="1" applyBorder="1" applyAlignment="1" applyProtection="1">
      <alignment vertical="center" wrapText="1"/>
    </xf>
    <xf numFmtId="0" fontId="13" fillId="6" borderId="1" xfId="0" applyFont="1" applyFill="1" applyBorder="1" applyAlignment="1" applyProtection="1">
      <alignment horizontal="left" vertical="center" wrapText="1"/>
    </xf>
    <xf numFmtId="4" fontId="13" fillId="6" borderId="1" xfId="0" applyNumberFormat="1" applyFont="1" applyFill="1" applyBorder="1" applyAlignment="1" applyProtection="1">
      <alignment horizontal="right" vertical="center"/>
    </xf>
    <xf numFmtId="0" fontId="19" fillId="7" borderId="1" xfId="0" applyFont="1" applyFill="1" applyBorder="1" applyAlignment="1" applyProtection="1">
      <alignment vertical="center" wrapText="1"/>
    </xf>
    <xf numFmtId="4" fontId="13" fillId="4" borderId="1" xfId="0" applyNumberFormat="1" applyFont="1" applyFill="1" applyBorder="1" applyAlignment="1" applyProtection="1">
      <alignment horizontal="right" vertical="center"/>
    </xf>
    <xf numFmtId="0" fontId="17" fillId="6" borderId="3" xfId="0" applyFont="1" applyFill="1" applyBorder="1" applyAlignment="1" applyProtection="1">
      <alignment vertical="center" wrapText="1"/>
    </xf>
    <xf numFmtId="0" fontId="17" fillId="6" borderId="4" xfId="0" applyFont="1" applyFill="1" applyBorder="1" applyAlignment="1" applyProtection="1">
      <alignment vertical="center" wrapText="1"/>
    </xf>
    <xf numFmtId="49" fontId="17" fillId="6" borderId="2" xfId="0" applyNumberFormat="1" applyFont="1" applyFill="1" applyBorder="1" applyAlignment="1" applyProtection="1">
      <alignment vertical="center" wrapText="1"/>
    </xf>
    <xf numFmtId="0" fontId="11" fillId="0" borderId="1" xfId="0" applyNumberFormat="1" applyFont="1" applyFill="1" applyBorder="1" applyAlignment="1" applyProtection="1">
      <alignment horizontal="center" vertical="center" wrapText="1"/>
    </xf>
    <xf numFmtId="1" fontId="17" fillId="0" borderId="0" xfId="0" applyNumberFormat="1" applyFont="1" applyFill="1" applyBorder="1" applyAlignment="1" applyProtection="1">
      <alignment horizontal="right" vertical="center"/>
    </xf>
    <xf numFmtId="4" fontId="13" fillId="0" borderId="0" xfId="0" applyNumberFormat="1" applyFont="1" applyFill="1" applyBorder="1" applyAlignment="1" applyProtection="1">
      <alignment horizontal="right" vertical="center"/>
    </xf>
    <xf numFmtId="49" fontId="7" fillId="4" borderId="1" xfId="0" applyNumberFormat="1" applyFont="1" applyFill="1" applyBorder="1" applyAlignment="1" applyProtection="1">
      <alignment vertical="center" wrapText="1"/>
    </xf>
    <xf numFmtId="0" fontId="7" fillId="4" borderId="1" xfId="0" applyFont="1" applyFill="1" applyBorder="1" applyAlignment="1" applyProtection="1">
      <alignment vertical="center" wrapText="1"/>
    </xf>
    <xf numFmtId="4" fontId="13" fillId="5" borderId="1" xfId="0" applyNumberFormat="1" applyFont="1" applyFill="1" applyBorder="1" applyAlignment="1" applyProtection="1">
      <alignment horizontal="right" vertical="center"/>
    </xf>
    <xf numFmtId="0" fontId="14" fillId="6" borderId="1" xfId="0" applyFont="1" applyFill="1" applyBorder="1" applyAlignment="1" applyProtection="1">
      <alignment horizontal="center" vertical="center"/>
    </xf>
    <xf numFmtId="0" fontId="13" fillId="6" borderId="1" xfId="0" applyFont="1" applyFill="1" applyBorder="1" applyAlignment="1" applyProtection="1">
      <alignment horizontal="center" vertical="center"/>
    </xf>
    <xf numFmtId="0" fontId="1" fillId="0" borderId="0" xfId="0" applyFont="1" applyProtection="1"/>
    <xf numFmtId="0" fontId="1" fillId="0" borderId="0" xfId="0" applyFont="1" applyAlignment="1" applyProtection="1">
      <alignment horizontal="center"/>
    </xf>
    <xf numFmtId="49" fontId="28" fillId="6" borderId="1" xfId="0" applyNumberFormat="1" applyFont="1" applyFill="1" applyBorder="1" applyAlignment="1" applyProtection="1">
      <alignment horizontal="left" vertical="center"/>
    </xf>
    <xf numFmtId="49" fontId="15" fillId="0" borderId="1" xfId="0" applyNumberFormat="1" applyFont="1" applyFill="1" applyBorder="1" applyAlignment="1" applyProtection="1">
      <alignment horizontal="left" vertical="center"/>
    </xf>
    <xf numFmtId="0" fontId="11" fillId="0" borderId="1" xfId="0" applyFont="1" applyFill="1" applyBorder="1" applyAlignment="1" applyProtection="1">
      <alignment vertical="center" wrapText="1"/>
    </xf>
    <xf numFmtId="3" fontId="11" fillId="0" borderId="1" xfId="0" applyNumberFormat="1" applyFont="1" applyFill="1" applyBorder="1" applyAlignment="1" applyProtection="1">
      <alignment vertical="center"/>
    </xf>
    <xf numFmtId="165" fontId="15" fillId="0" borderId="1" xfId="0" applyNumberFormat="1" applyFont="1" applyFill="1" applyBorder="1" applyAlignment="1" applyProtection="1">
      <alignment horizontal="left" vertical="center"/>
    </xf>
    <xf numFmtId="0" fontId="19" fillId="7" borderId="2" xfId="0" applyFont="1" applyFill="1" applyBorder="1" applyAlignment="1" applyProtection="1">
      <alignment horizontal="left" vertical="center" wrapText="1"/>
    </xf>
    <xf numFmtId="0" fontId="19" fillId="7" borderId="3" xfId="0" applyFont="1" applyFill="1" applyBorder="1" applyAlignment="1" applyProtection="1">
      <alignment horizontal="left" vertical="center" wrapText="1"/>
    </xf>
    <xf numFmtId="0" fontId="19" fillId="7" borderId="4" xfId="0" applyFont="1" applyFill="1" applyBorder="1" applyAlignment="1" applyProtection="1">
      <alignment horizontal="left" vertical="center" wrapText="1"/>
    </xf>
    <xf numFmtId="0" fontId="7" fillId="4" borderId="2" xfId="0" applyFont="1" applyFill="1" applyBorder="1" applyAlignment="1" applyProtection="1">
      <alignment horizontal="left" vertical="center" wrapText="1"/>
    </xf>
    <xf numFmtId="0" fontId="7" fillId="4" borderId="3" xfId="0" applyFont="1" applyFill="1" applyBorder="1" applyAlignment="1" applyProtection="1">
      <alignment horizontal="left" vertical="center" wrapText="1"/>
    </xf>
    <xf numFmtId="0" fontId="7" fillId="4" borderId="4" xfId="0" applyFont="1" applyFill="1" applyBorder="1" applyAlignment="1" applyProtection="1">
      <alignment horizontal="left" vertical="center" wrapText="1"/>
    </xf>
    <xf numFmtId="0" fontId="21" fillId="0" borderId="0" xfId="0" applyFont="1" applyFill="1" applyAlignment="1" applyProtection="1">
      <alignment horizontal="center" vertical="center"/>
    </xf>
    <xf numFmtId="0" fontId="5" fillId="0" borderId="0" xfId="0" applyFont="1" applyFill="1" applyAlignment="1" applyProtection="1">
      <alignment horizontal="center" vertical="center"/>
    </xf>
    <xf numFmtId="4" fontId="16" fillId="3" borderId="0" xfId="0" applyNumberFormat="1" applyFont="1" applyFill="1" applyBorder="1" applyAlignment="1" applyProtection="1">
      <alignment horizontal="center" vertical="center" wrapText="1"/>
    </xf>
    <xf numFmtId="0" fontId="29" fillId="0" borderId="0" xfId="0" applyFont="1" applyAlignment="1" applyProtection="1">
      <alignment horizontal="center" vertical="center" wrapText="1"/>
    </xf>
    <xf numFmtId="49" fontId="7" fillId="5" borderId="1" xfId="0" applyNumberFormat="1" applyFont="1" applyFill="1" applyBorder="1" applyAlignment="1" applyProtection="1">
      <alignment horizontal="left" vertical="center" wrapText="1"/>
    </xf>
    <xf numFmtId="0" fontId="5" fillId="6" borderId="2" xfId="0" applyFont="1" applyFill="1" applyBorder="1" applyAlignment="1" applyProtection="1">
      <alignment horizontal="left" vertical="center"/>
    </xf>
    <xf numFmtId="0" fontId="5" fillId="6" borderId="3" xfId="0" applyFont="1" applyFill="1" applyBorder="1" applyAlignment="1" applyProtection="1">
      <alignment horizontal="left" vertical="center"/>
    </xf>
    <xf numFmtId="0" fontId="5" fillId="6" borderId="4" xfId="0" applyFont="1" applyFill="1" applyBorder="1" applyAlignment="1" applyProtection="1">
      <alignment horizontal="left" vertical="center"/>
    </xf>
    <xf numFmtId="0" fontId="10" fillId="6" borderId="2" xfId="0" applyFont="1" applyFill="1" applyBorder="1" applyAlignment="1" applyProtection="1">
      <alignment horizontal="center" vertical="center"/>
    </xf>
    <xf numFmtId="0" fontId="10" fillId="6" borderId="4" xfId="0" applyFont="1" applyFill="1" applyBorder="1" applyAlignment="1" applyProtection="1">
      <alignment horizontal="center" vertical="center"/>
    </xf>
    <xf numFmtId="49" fontId="7" fillId="5" borderId="2" xfId="0" applyNumberFormat="1" applyFont="1" applyFill="1" applyBorder="1" applyAlignment="1" applyProtection="1">
      <alignment horizontal="left" vertical="center" wrapText="1"/>
    </xf>
    <xf numFmtId="49" fontId="7" fillId="5" borderId="3" xfId="0" applyNumberFormat="1" applyFont="1" applyFill="1" applyBorder="1" applyAlignment="1" applyProtection="1">
      <alignment horizontal="left" vertical="center" wrapText="1"/>
    </xf>
    <xf numFmtId="49" fontId="7" fillId="5" borderId="4" xfId="0" applyNumberFormat="1" applyFont="1" applyFill="1" applyBorder="1" applyAlignment="1" applyProtection="1">
      <alignment horizontal="left" vertical="center" wrapText="1"/>
    </xf>
    <xf numFmtId="1" fontId="17" fillId="0" borderId="2" xfId="0" applyNumberFormat="1" applyFont="1" applyFill="1" applyBorder="1" applyAlignment="1" applyProtection="1">
      <alignment horizontal="right" vertical="center"/>
    </xf>
    <xf numFmtId="1" fontId="17" fillId="0" borderId="3" xfId="0" applyNumberFormat="1" applyFont="1" applyFill="1" applyBorder="1" applyAlignment="1" applyProtection="1">
      <alignment horizontal="right" vertical="center"/>
    </xf>
    <xf numFmtId="1" fontId="17" fillId="0" borderId="4" xfId="0" applyNumberFormat="1" applyFont="1" applyFill="1" applyBorder="1" applyAlignment="1" applyProtection="1">
      <alignment horizontal="right" vertical="center"/>
    </xf>
    <xf numFmtId="1" fontId="17" fillId="0" borderId="1" xfId="0" applyNumberFormat="1" applyFont="1" applyFill="1" applyBorder="1" applyAlignment="1" applyProtection="1">
      <alignment horizontal="right" vertical="center"/>
    </xf>
    <xf numFmtId="1" fontId="27" fillId="5" borderId="1" xfId="0" applyNumberFormat="1" applyFont="1" applyFill="1" applyBorder="1" applyAlignment="1" applyProtection="1">
      <alignment horizontal="right" vertical="center"/>
    </xf>
    <xf numFmtId="0" fontId="20" fillId="2" borderId="5" xfId="0" applyFont="1" applyFill="1" applyBorder="1" applyAlignment="1" applyProtection="1">
      <alignment horizontal="left" vertical="top" wrapText="1"/>
    </xf>
    <xf numFmtId="0" fontId="7" fillId="4" borderId="1" xfId="0" applyFont="1" applyFill="1" applyBorder="1" applyAlignment="1" applyProtection="1">
      <alignment horizontal="left" vertical="center" wrapText="1"/>
    </xf>
    <xf numFmtId="0" fontId="8" fillId="4" borderId="1" xfId="0" applyFont="1" applyFill="1" applyBorder="1" applyAlignment="1" applyProtection="1">
      <alignment horizontal="center" vertical="center" wrapText="1"/>
    </xf>
    <xf numFmtId="0" fontId="12" fillId="0" borderId="2" xfId="1" applyFont="1" applyFill="1" applyBorder="1" applyAlignment="1" applyProtection="1">
      <alignment horizontal="left" vertical="center" wrapText="1"/>
    </xf>
    <xf numFmtId="0" fontId="12" fillId="0" borderId="3" xfId="1" applyFont="1" applyFill="1" applyBorder="1" applyAlignment="1" applyProtection="1">
      <alignment horizontal="left" vertical="center" wrapText="1"/>
    </xf>
    <xf numFmtId="0" fontId="12" fillId="0" borderId="4" xfId="1" applyFont="1" applyFill="1" applyBorder="1" applyAlignment="1" applyProtection="1">
      <alignment horizontal="left" vertical="center" wrapText="1"/>
    </xf>
    <xf numFmtId="0" fontId="17" fillId="6" borderId="2" xfId="0" applyFont="1" applyFill="1" applyBorder="1" applyAlignment="1" applyProtection="1">
      <alignment horizontal="left" vertical="center" wrapText="1"/>
    </xf>
    <xf numFmtId="0" fontId="17" fillId="6" borderId="3" xfId="0" applyFont="1" applyFill="1" applyBorder="1" applyAlignment="1" applyProtection="1">
      <alignment horizontal="left" vertical="center" wrapText="1"/>
    </xf>
    <xf numFmtId="0" fontId="17" fillId="6" borderId="4" xfId="0" applyFont="1" applyFill="1"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7" fillId="0" borderId="4" xfId="0" applyFont="1" applyFill="1" applyBorder="1" applyAlignment="1" applyProtection="1">
      <alignment horizontal="left" vertical="center" wrapText="1"/>
    </xf>
    <xf numFmtId="0" fontId="13" fillId="6" borderId="2" xfId="0" applyFont="1" applyFill="1" applyBorder="1" applyAlignment="1" applyProtection="1">
      <alignment horizontal="left" vertical="center" wrapText="1"/>
    </xf>
    <xf numFmtId="0" fontId="13" fillId="6" borderId="3" xfId="0" applyFont="1" applyFill="1" applyBorder="1" applyAlignment="1" applyProtection="1">
      <alignment horizontal="left" vertical="center" wrapText="1"/>
    </xf>
    <xf numFmtId="0" fontId="13" fillId="6" borderId="4" xfId="0" applyFont="1" applyFill="1" applyBorder="1" applyAlignment="1" applyProtection="1">
      <alignment horizontal="left" vertical="center" wrapText="1"/>
    </xf>
    <xf numFmtId="0" fontId="14" fillId="6" borderId="2" xfId="0" applyFont="1" applyFill="1" applyBorder="1" applyAlignment="1" applyProtection="1">
      <alignment horizontal="center" vertical="center" wrapText="1"/>
    </xf>
    <xf numFmtId="0" fontId="14" fillId="6" borderId="3" xfId="0" applyFont="1" applyFill="1" applyBorder="1" applyAlignment="1" applyProtection="1">
      <alignment horizontal="center" vertical="center" wrapText="1"/>
    </xf>
    <xf numFmtId="0" fontId="14" fillId="6" borderId="4" xfId="0" applyFont="1" applyFill="1" applyBorder="1" applyAlignment="1" applyProtection="1">
      <alignment horizontal="center" vertical="center" wrapText="1"/>
    </xf>
    <xf numFmtId="0" fontId="16" fillId="0" borderId="2" xfId="0" applyFont="1" applyFill="1" applyBorder="1" applyAlignment="1" applyProtection="1">
      <alignment horizontal="left" vertical="center" wrapText="1"/>
    </xf>
    <xf numFmtId="0" fontId="16" fillId="0" borderId="3" xfId="0" applyFont="1" applyFill="1" applyBorder="1" applyAlignment="1" applyProtection="1">
      <alignment horizontal="left" vertical="center" wrapText="1"/>
    </xf>
    <xf numFmtId="0" fontId="16" fillId="0" borderId="4" xfId="0" applyFont="1" applyFill="1" applyBorder="1" applyAlignment="1" applyProtection="1">
      <alignment horizontal="left" vertical="center" wrapText="1"/>
    </xf>
    <xf numFmtId="0" fontId="5" fillId="5" borderId="2" xfId="0" applyFont="1" applyFill="1" applyBorder="1" applyAlignment="1" applyProtection="1">
      <alignment horizontal="left" vertical="center"/>
    </xf>
    <xf numFmtId="0" fontId="5" fillId="5" borderId="3" xfId="0" applyFont="1" applyFill="1" applyBorder="1" applyAlignment="1" applyProtection="1">
      <alignment horizontal="left" vertical="center"/>
    </xf>
    <xf numFmtId="0" fontId="5" fillId="5" borderId="4" xfId="0" applyFont="1" applyFill="1" applyBorder="1" applyAlignment="1" applyProtection="1">
      <alignment horizontal="left" vertical="center"/>
    </xf>
    <xf numFmtId="0" fontId="10" fillId="5" borderId="2" xfId="0" applyFont="1" applyFill="1" applyBorder="1" applyAlignment="1" applyProtection="1">
      <alignment horizontal="center" vertical="center"/>
    </xf>
    <xf numFmtId="0" fontId="10" fillId="5" borderId="4" xfId="0" applyFont="1" applyFill="1" applyBorder="1" applyAlignment="1" applyProtection="1">
      <alignment horizontal="center" vertical="center"/>
    </xf>
    <xf numFmtId="0" fontId="13" fillId="4" borderId="2" xfId="0" applyFont="1" applyFill="1" applyBorder="1" applyAlignment="1" applyProtection="1">
      <alignment horizontal="right" vertical="center" wrapText="1"/>
    </xf>
    <xf numFmtId="0" fontId="13" fillId="4" borderId="3" xfId="0" applyFont="1" applyFill="1" applyBorder="1" applyAlignment="1" applyProtection="1">
      <alignment horizontal="right" vertical="center" wrapText="1"/>
    </xf>
    <xf numFmtId="0" fontId="13" fillId="4" borderId="4" xfId="0" applyFont="1" applyFill="1" applyBorder="1" applyAlignment="1" applyProtection="1">
      <alignment horizontal="right" vertical="center" wrapText="1"/>
    </xf>
    <xf numFmtId="1" fontId="17" fillId="6" borderId="2" xfId="0" applyNumberFormat="1" applyFont="1" applyFill="1" applyBorder="1" applyAlignment="1" applyProtection="1">
      <alignment horizontal="right" vertical="center"/>
    </xf>
    <xf numFmtId="1" fontId="17" fillId="6" borderId="3" xfId="0" applyNumberFormat="1" applyFont="1" applyFill="1" applyBorder="1" applyAlignment="1" applyProtection="1">
      <alignment horizontal="right" vertical="center"/>
    </xf>
    <xf numFmtId="1" fontId="17" fillId="6" borderId="4" xfId="0" applyNumberFormat="1" applyFont="1" applyFill="1" applyBorder="1" applyAlignment="1" applyProtection="1">
      <alignment horizontal="right" vertical="center"/>
    </xf>
  </cellXfs>
  <cellStyles count="2">
    <cellStyle name="Standard" xfId="0" builtinId="0"/>
    <cellStyle name="Standard 2" xfId="1"/>
  </cellStyles>
  <dxfs count="0"/>
  <tableStyles count="0" defaultTableStyle="TableStyleMedium2" defaultPivotStyle="PivotStyleLight16"/>
  <colors>
    <mruColors>
      <color rgb="FFC3C8C3"/>
      <color rgb="FF004141"/>
      <color rgb="FFDCE1DC"/>
      <color rgb="FFE9A4BE"/>
      <color rgb="FFC4F20C"/>
      <color rgb="FFEBF0EB"/>
      <color rgb="FFC8E1A6"/>
      <color rgb="FF9EDCFF"/>
      <color rgb="FFC4F27B"/>
      <color rgb="FFDB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115956</xdr:colOff>
      <xdr:row>0</xdr:row>
      <xdr:rowOff>49696</xdr:rowOff>
    </xdr:from>
    <xdr:to>
      <xdr:col>1</xdr:col>
      <xdr:colOff>1187333</xdr:colOff>
      <xdr:row>0</xdr:row>
      <xdr:rowOff>376744</xdr:rowOff>
    </xdr:to>
    <xdr:pic>
      <xdr:nvPicPr>
        <xdr:cNvPr id="2" name="Grafik 1"/>
        <xdr:cNvPicPr/>
      </xdr:nvPicPr>
      <xdr:blipFill>
        <a:blip xmlns:r="http://schemas.openxmlformats.org/officeDocument/2006/relationships" r:embed="rId1"/>
        <a:stretch>
          <a:fillRect/>
        </a:stretch>
      </xdr:blipFill>
      <xdr:spPr>
        <a:xfrm>
          <a:off x="115956" y="49696"/>
          <a:ext cx="1883073" cy="32704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5"/>
  <sheetViews>
    <sheetView showGridLines="0" tabSelected="1" view="pageBreakPreview" topLeftCell="A7" zoomScale="115" zoomScaleNormal="100" zoomScaleSheetLayoutView="115" workbookViewId="0">
      <selection activeCell="E20" sqref="E20"/>
    </sheetView>
  </sheetViews>
  <sheetFormatPr baseColWidth="10" defaultColWidth="11" defaultRowHeight="15" x14ac:dyDescent="0.25"/>
  <cols>
    <col min="1" max="1" width="10.625" style="1" customWidth="1"/>
    <col min="2" max="2" width="36.875" style="1" customWidth="1"/>
    <col min="3" max="3" width="13" style="1" customWidth="1"/>
    <col min="4" max="4" width="9" style="1" customWidth="1"/>
    <col min="5" max="5" width="13.625" style="2" customWidth="1"/>
    <col min="6" max="6" width="13.625" style="1" customWidth="1"/>
    <col min="7" max="7" width="11.875" style="1" customWidth="1"/>
    <col min="8" max="8" width="13.625" style="1" customWidth="1"/>
    <col min="9" max="16384" width="11" style="1"/>
  </cols>
  <sheetData>
    <row r="1" spans="1:8" s="9" customFormat="1" ht="30" customHeight="1" x14ac:dyDescent="0.25">
      <c r="E1" s="10"/>
    </row>
    <row r="2" spans="1:8" s="9" customFormat="1" ht="9.9499999999999993" customHeight="1" x14ac:dyDescent="0.25">
      <c r="A2" s="11"/>
      <c r="B2" s="11"/>
      <c r="C2" s="11"/>
      <c r="D2" s="11"/>
      <c r="E2" s="11"/>
      <c r="F2" s="11"/>
      <c r="G2" s="11"/>
      <c r="H2" s="11"/>
    </row>
    <row r="3" spans="1:8" s="9" customFormat="1" ht="18.75" x14ac:dyDescent="0.25">
      <c r="A3" s="51" t="s">
        <v>21</v>
      </c>
      <c r="B3" s="51"/>
      <c r="C3" s="51"/>
      <c r="D3" s="51"/>
      <c r="E3" s="51"/>
      <c r="F3" s="51"/>
      <c r="G3" s="51"/>
      <c r="H3" s="51"/>
    </row>
    <row r="4" spans="1:8" s="12" customFormat="1" ht="23.25" x14ac:dyDescent="0.25">
      <c r="A4" s="54" t="s">
        <v>78</v>
      </c>
      <c r="B4" s="54"/>
      <c r="C4" s="54"/>
      <c r="D4" s="54"/>
      <c r="E4" s="54"/>
      <c r="F4" s="54"/>
      <c r="G4" s="54"/>
      <c r="H4" s="54"/>
    </row>
    <row r="5" spans="1:8" s="9" customFormat="1" ht="9.9499999999999993" customHeight="1" x14ac:dyDescent="0.25">
      <c r="A5" s="11"/>
      <c r="B5" s="11"/>
      <c r="C5" s="11"/>
      <c r="D5" s="11"/>
      <c r="E5" s="11"/>
      <c r="F5" s="11"/>
      <c r="G5" s="11"/>
      <c r="H5" s="11"/>
    </row>
    <row r="6" spans="1:8" s="9" customFormat="1" x14ac:dyDescent="0.25">
      <c r="A6" s="52" t="s">
        <v>49</v>
      </c>
      <c r="B6" s="52"/>
      <c r="C6" s="52"/>
      <c r="D6" s="52"/>
      <c r="E6" s="52"/>
      <c r="F6" s="52"/>
      <c r="G6" s="52"/>
      <c r="H6" s="52"/>
    </row>
    <row r="7" spans="1:8" s="9" customFormat="1" x14ac:dyDescent="0.25">
      <c r="A7" s="11"/>
      <c r="B7" s="11"/>
      <c r="C7" s="11"/>
      <c r="D7" s="11"/>
      <c r="E7" s="11"/>
      <c r="F7" s="11"/>
      <c r="G7" s="11"/>
      <c r="H7" s="11"/>
    </row>
    <row r="8" spans="1:8" s="12" customFormat="1" ht="14.25" customHeight="1" x14ac:dyDescent="0.25">
      <c r="A8" s="53" t="s">
        <v>22</v>
      </c>
      <c r="B8" s="53"/>
      <c r="C8" s="53"/>
      <c r="D8" s="53"/>
      <c r="E8" s="53"/>
      <c r="F8" s="53"/>
      <c r="G8" s="53"/>
      <c r="H8" s="53"/>
    </row>
    <row r="9" spans="1:8" s="9" customFormat="1" ht="9.9499999999999993" customHeight="1" x14ac:dyDescent="0.25">
      <c r="A9" s="11"/>
      <c r="B9" s="11"/>
      <c r="C9" s="11"/>
      <c r="D9" s="11"/>
      <c r="E9" s="11"/>
      <c r="F9" s="11"/>
      <c r="G9" s="11"/>
      <c r="H9" s="11"/>
    </row>
    <row r="10" spans="1:8" s="3" customFormat="1" ht="39.950000000000003" customHeight="1" x14ac:dyDescent="0.25">
      <c r="A10" s="25" t="s">
        <v>45</v>
      </c>
      <c r="B10" s="25" t="s">
        <v>50</v>
      </c>
      <c r="C10" s="45" t="s">
        <v>51</v>
      </c>
      <c r="D10" s="46"/>
      <c r="E10" s="46"/>
      <c r="F10" s="46"/>
      <c r="G10" s="46"/>
      <c r="H10" s="47"/>
    </row>
    <row r="11" spans="1:8" s="3" customFormat="1" ht="30.75" customHeight="1" x14ac:dyDescent="0.25">
      <c r="A11" s="21" t="s">
        <v>13</v>
      </c>
      <c r="B11" s="22" t="str">
        <f>B10</f>
        <v>WE 105565</v>
      </c>
      <c r="C11" s="48" t="s">
        <v>40</v>
      </c>
      <c r="D11" s="49"/>
      <c r="E11" s="49"/>
      <c r="F11" s="49"/>
      <c r="G11" s="49"/>
      <c r="H11" s="50"/>
    </row>
    <row r="12" spans="1:8" s="3" customFormat="1" ht="30" customHeight="1" x14ac:dyDescent="0.25">
      <c r="A12" s="61" t="s">
        <v>19</v>
      </c>
      <c r="B12" s="62"/>
      <c r="C12" s="62"/>
      <c r="D12" s="62"/>
      <c r="E12" s="62"/>
      <c r="F12" s="62"/>
      <c r="G12" s="62"/>
      <c r="H12" s="63"/>
    </row>
    <row r="13" spans="1:8" s="13" customFormat="1" ht="63.75" x14ac:dyDescent="0.2">
      <c r="A13" s="19" t="s">
        <v>38</v>
      </c>
      <c r="B13" s="23" t="s">
        <v>0</v>
      </c>
      <c r="C13" s="19" t="s">
        <v>18</v>
      </c>
      <c r="D13" s="37" t="s">
        <v>1</v>
      </c>
      <c r="E13" s="19" t="s">
        <v>48</v>
      </c>
      <c r="F13" s="19" t="s">
        <v>30</v>
      </c>
      <c r="G13" s="19" t="s">
        <v>31</v>
      </c>
      <c r="H13" s="19" t="s">
        <v>34</v>
      </c>
    </row>
    <row r="14" spans="1:8" s="13" customFormat="1" ht="15.75" x14ac:dyDescent="0.2">
      <c r="A14" s="20" t="s">
        <v>3</v>
      </c>
      <c r="B14" s="20" t="s">
        <v>4</v>
      </c>
      <c r="C14" s="20" t="s">
        <v>5</v>
      </c>
      <c r="D14" s="36" t="s">
        <v>6</v>
      </c>
      <c r="E14" s="20" t="s">
        <v>7</v>
      </c>
      <c r="F14" s="20" t="s">
        <v>8</v>
      </c>
      <c r="G14" s="20" t="s">
        <v>9</v>
      </c>
      <c r="H14" s="20" t="s">
        <v>10</v>
      </c>
    </row>
    <row r="15" spans="1:8" s="13" customFormat="1" ht="15.75" customHeight="1" x14ac:dyDescent="0.2">
      <c r="A15" s="29" t="s">
        <v>35</v>
      </c>
      <c r="B15" s="27" t="s">
        <v>41</v>
      </c>
      <c r="C15" s="27"/>
      <c r="D15" s="27"/>
      <c r="E15" s="27"/>
      <c r="F15" s="27"/>
      <c r="G15" s="27"/>
      <c r="H15" s="28"/>
    </row>
    <row r="16" spans="1:8" s="13" customFormat="1" ht="25.5" x14ac:dyDescent="0.2">
      <c r="A16" s="4" t="s">
        <v>52</v>
      </c>
      <c r="B16" s="16" t="s">
        <v>53</v>
      </c>
      <c r="C16" s="17">
        <v>170</v>
      </c>
      <c r="D16" s="5" t="s">
        <v>2</v>
      </c>
      <c r="E16" s="18"/>
      <c r="F16" s="6" t="str">
        <f>IF(E16="","",C16*E16)</f>
        <v/>
      </c>
      <c r="G16" s="8">
        <v>52</v>
      </c>
      <c r="H16" s="6" t="str">
        <f>IF(E16="","",F16*G16)</f>
        <v/>
      </c>
    </row>
    <row r="17" spans="1:8" s="13" customFormat="1" ht="15.75" x14ac:dyDescent="0.2">
      <c r="A17" s="64" t="str">
        <f>B15&amp;" - Teilsumme "</f>
        <v xml:space="preserve">Grauflächenreinigung öffentliche Flächen - Teilsumme </v>
      </c>
      <c r="B17" s="65"/>
      <c r="C17" s="65"/>
      <c r="D17" s="65"/>
      <c r="E17" s="65"/>
      <c r="F17" s="65"/>
      <c r="G17" s="66"/>
      <c r="H17" s="7" t="str">
        <f>IFERROR(H16,"")</f>
        <v/>
      </c>
    </row>
    <row r="18" spans="1:8" s="13" customFormat="1" ht="15.75" customHeight="1" x14ac:dyDescent="0.2">
      <c r="A18" s="29" t="s">
        <v>42</v>
      </c>
      <c r="B18" s="27" t="s">
        <v>43</v>
      </c>
      <c r="C18" s="27"/>
      <c r="D18" s="27"/>
      <c r="E18" s="27"/>
      <c r="F18" s="27"/>
      <c r="G18" s="27"/>
      <c r="H18" s="28"/>
    </row>
    <row r="19" spans="1:8" s="13" customFormat="1" ht="38.25" x14ac:dyDescent="0.2">
      <c r="A19" s="4" t="s">
        <v>46</v>
      </c>
      <c r="B19" s="16" t="s">
        <v>54</v>
      </c>
      <c r="C19" s="17">
        <v>385</v>
      </c>
      <c r="D19" s="5" t="s">
        <v>2</v>
      </c>
      <c r="E19" s="18"/>
      <c r="F19" s="6" t="str">
        <f t="shared" ref="F19" si="0">IF(E19="","",C19*E19)</f>
        <v/>
      </c>
      <c r="G19" s="30">
        <v>12</v>
      </c>
      <c r="H19" s="6" t="str">
        <f t="shared" ref="H19" si="1">IF(E19="","",F19*G19)</f>
        <v/>
      </c>
    </row>
    <row r="20" spans="1:8" s="13" customFormat="1" ht="38.25" x14ac:dyDescent="0.2">
      <c r="A20" s="4" t="s">
        <v>47</v>
      </c>
      <c r="B20" s="16" t="s">
        <v>55</v>
      </c>
      <c r="C20" s="17">
        <v>3800</v>
      </c>
      <c r="D20" s="5" t="s">
        <v>2</v>
      </c>
      <c r="E20" s="18"/>
      <c r="F20" s="6" t="str">
        <f t="shared" ref="F20" si="2">IF(E20="","",C20*E20)</f>
        <v/>
      </c>
      <c r="G20" s="30">
        <v>12</v>
      </c>
      <c r="H20" s="6" t="str">
        <f t="shared" ref="H20" si="3">IF(E20="","",F20*G20)</f>
        <v/>
      </c>
    </row>
    <row r="21" spans="1:8" s="13" customFormat="1" ht="15.75" x14ac:dyDescent="0.2">
      <c r="A21" s="67" t="str">
        <f>B18&amp;" - Teilsumme "</f>
        <v xml:space="preserve">Grauflächenreinigung nicht öffentliche Flächen - Teilsumme </v>
      </c>
      <c r="B21" s="67"/>
      <c r="C21" s="67"/>
      <c r="D21" s="67"/>
      <c r="E21" s="67"/>
      <c r="F21" s="67"/>
      <c r="G21" s="67"/>
      <c r="H21" s="7" t="str">
        <f>IF(SUM(H19:H20)=0,"",SUM(H19:H20))</f>
        <v/>
      </c>
    </row>
    <row r="22" spans="1:8" s="13" customFormat="1" ht="15.75" customHeight="1" x14ac:dyDescent="0.2">
      <c r="A22" s="68" t="str">
        <f>A11&amp;" "&amp;C11&amp;" - Gesamtsumme"</f>
        <v>1.1 GRAUFLÄCHENREINIGUNG - Gesamtsumme</v>
      </c>
      <c r="B22" s="68"/>
      <c r="C22" s="68"/>
      <c r="D22" s="68"/>
      <c r="E22" s="68"/>
      <c r="F22" s="68"/>
      <c r="G22" s="68"/>
      <c r="H22" s="35" t="str">
        <f>IFERROR(H17+H21,"")</f>
        <v/>
      </c>
    </row>
    <row r="23" spans="1:8" s="13" customFormat="1" ht="43.5" customHeight="1" x14ac:dyDescent="0.2">
      <c r="A23" s="69" t="s">
        <v>17</v>
      </c>
      <c r="B23" s="69"/>
      <c r="C23" s="69"/>
      <c r="D23" s="69"/>
      <c r="E23" s="69"/>
      <c r="F23" s="69"/>
      <c r="G23" s="69"/>
      <c r="H23" s="69"/>
    </row>
    <row r="24" spans="1:8" s="13" customFormat="1" ht="15.75" customHeight="1" x14ac:dyDescent="0.2">
      <c r="A24" s="31"/>
      <c r="B24" s="31"/>
      <c r="C24" s="31"/>
      <c r="D24" s="31"/>
      <c r="E24" s="31"/>
      <c r="F24" s="31"/>
      <c r="G24" s="31"/>
      <c r="H24" s="32"/>
    </row>
    <row r="25" spans="1:8" s="3" customFormat="1" ht="30.75" customHeight="1" x14ac:dyDescent="0.25">
      <c r="A25" s="33" t="s">
        <v>56</v>
      </c>
      <c r="B25" s="34" t="str">
        <f>B10</f>
        <v>WE 105565</v>
      </c>
      <c r="C25" s="70" t="s">
        <v>20</v>
      </c>
      <c r="D25" s="70"/>
      <c r="E25" s="71" t="s">
        <v>23</v>
      </c>
      <c r="F25" s="71"/>
      <c r="G25" s="71"/>
      <c r="H25" s="71"/>
    </row>
    <row r="26" spans="1:8" s="3" customFormat="1" ht="30" customHeight="1" x14ac:dyDescent="0.25">
      <c r="A26" s="55" t="s">
        <v>19</v>
      </c>
      <c r="B26" s="55"/>
      <c r="C26" s="55"/>
      <c r="D26" s="55"/>
      <c r="E26" s="55"/>
      <c r="F26" s="55"/>
      <c r="G26" s="55"/>
      <c r="H26" s="55"/>
    </row>
    <row r="27" spans="1:8" s="13" customFormat="1" ht="30" customHeight="1" x14ac:dyDescent="0.2">
      <c r="A27" s="56" t="s">
        <v>24</v>
      </c>
      <c r="B27" s="57"/>
      <c r="C27" s="57"/>
      <c r="D27" s="57"/>
      <c r="E27" s="57"/>
      <c r="F27" s="58"/>
      <c r="G27" s="59" t="s">
        <v>11</v>
      </c>
      <c r="H27" s="60"/>
    </row>
    <row r="28" spans="1:8" s="13" customFormat="1" ht="38.25" x14ac:dyDescent="0.2">
      <c r="A28" s="19" t="s">
        <v>38</v>
      </c>
      <c r="B28" s="81" t="s">
        <v>0</v>
      </c>
      <c r="C28" s="82"/>
      <c r="D28" s="82"/>
      <c r="E28" s="83"/>
      <c r="F28" s="19" t="s">
        <v>68</v>
      </c>
      <c r="G28" s="19" t="s">
        <v>39</v>
      </c>
      <c r="H28" s="19" t="s">
        <v>25</v>
      </c>
    </row>
    <row r="29" spans="1:8" s="13" customFormat="1" ht="15.75" x14ac:dyDescent="0.2">
      <c r="A29" s="20" t="s">
        <v>3</v>
      </c>
      <c r="B29" s="84" t="s">
        <v>4</v>
      </c>
      <c r="C29" s="85"/>
      <c r="D29" s="85"/>
      <c r="E29" s="86"/>
      <c r="F29" s="20" t="s">
        <v>5</v>
      </c>
      <c r="G29" s="20" t="s">
        <v>6</v>
      </c>
      <c r="H29" s="20" t="s">
        <v>26</v>
      </c>
    </row>
    <row r="30" spans="1:8" s="13" customFormat="1" ht="48" customHeight="1" x14ac:dyDescent="0.2">
      <c r="A30" s="14" t="s">
        <v>56</v>
      </c>
      <c r="B30" s="87" t="s">
        <v>27</v>
      </c>
      <c r="C30" s="88"/>
      <c r="D30" s="88"/>
      <c r="E30" s="89"/>
      <c r="F30" s="18"/>
      <c r="G30" s="15">
        <v>5</v>
      </c>
      <c r="H30" s="6" t="str">
        <f>IF(F30="","",F30*G30)</f>
        <v/>
      </c>
    </row>
    <row r="31" spans="1:8" s="13" customFormat="1" ht="36" customHeight="1" x14ac:dyDescent="0.2">
      <c r="A31" s="14" t="s">
        <v>66</v>
      </c>
      <c r="B31" s="87" t="s">
        <v>67</v>
      </c>
      <c r="C31" s="88"/>
      <c r="D31" s="88"/>
      <c r="E31" s="89"/>
      <c r="F31" s="18"/>
      <c r="G31" s="15">
        <v>1</v>
      </c>
      <c r="H31" s="6" t="str">
        <f>IF(F31="","",F31*G31)</f>
        <v/>
      </c>
    </row>
    <row r="32" spans="1:8" s="13" customFormat="1" ht="15.75" x14ac:dyDescent="0.2">
      <c r="A32" s="64" t="str">
        <f>A27&amp;" - Teilsumme "</f>
        <v xml:space="preserve">Bereitstellungspauschale - Teilsumme </v>
      </c>
      <c r="B32" s="65"/>
      <c r="C32" s="65"/>
      <c r="D32" s="65"/>
      <c r="E32" s="65"/>
      <c r="F32" s="65"/>
      <c r="G32" s="66"/>
      <c r="H32" s="7" t="str">
        <f>IFERROR(H30+H31,"")</f>
        <v/>
      </c>
    </row>
    <row r="33" spans="1:8" s="13" customFormat="1" ht="30" customHeight="1" x14ac:dyDescent="0.2">
      <c r="A33" s="56" t="s">
        <v>36</v>
      </c>
      <c r="B33" s="57"/>
      <c r="C33" s="57"/>
      <c r="D33" s="57"/>
      <c r="E33" s="57"/>
      <c r="F33" s="58"/>
      <c r="G33" s="59" t="s">
        <v>11</v>
      </c>
      <c r="H33" s="60"/>
    </row>
    <row r="34" spans="1:8" s="13" customFormat="1" ht="30" customHeight="1" x14ac:dyDescent="0.2">
      <c r="A34" s="72" t="s">
        <v>28</v>
      </c>
      <c r="B34" s="73"/>
      <c r="C34" s="73"/>
      <c r="D34" s="73"/>
      <c r="E34" s="73"/>
      <c r="F34" s="73"/>
      <c r="G34" s="73"/>
      <c r="H34" s="74"/>
    </row>
    <row r="35" spans="1:8" s="13" customFormat="1" ht="51" x14ac:dyDescent="0.2">
      <c r="A35" s="19" t="s">
        <v>38</v>
      </c>
      <c r="B35" s="23" t="s">
        <v>0</v>
      </c>
      <c r="C35" s="19" t="s">
        <v>18</v>
      </c>
      <c r="D35" s="37" t="s">
        <v>1</v>
      </c>
      <c r="E35" s="19" t="s">
        <v>29</v>
      </c>
      <c r="F35" s="19" t="s">
        <v>30</v>
      </c>
      <c r="G35" s="19" t="s">
        <v>31</v>
      </c>
      <c r="H35" s="19" t="s">
        <v>34</v>
      </c>
    </row>
    <row r="36" spans="1:8" s="13" customFormat="1" ht="15.75" x14ac:dyDescent="0.2">
      <c r="A36" s="20" t="s">
        <v>3</v>
      </c>
      <c r="B36" s="20" t="s">
        <v>4</v>
      </c>
      <c r="C36" s="20" t="s">
        <v>5</v>
      </c>
      <c r="D36" s="36" t="s">
        <v>6</v>
      </c>
      <c r="E36" s="20" t="s">
        <v>7</v>
      </c>
      <c r="F36" s="20" t="s">
        <v>8</v>
      </c>
      <c r="G36" s="20" t="s">
        <v>9</v>
      </c>
      <c r="H36" s="20" t="s">
        <v>10</v>
      </c>
    </row>
    <row r="37" spans="1:8" s="13" customFormat="1" ht="15.75" customHeight="1" x14ac:dyDescent="0.2">
      <c r="A37" s="75" t="s">
        <v>12</v>
      </c>
      <c r="B37" s="76"/>
      <c r="C37" s="76"/>
      <c r="D37" s="76"/>
      <c r="E37" s="76"/>
      <c r="F37" s="76"/>
      <c r="G37" s="76"/>
      <c r="H37" s="77"/>
    </row>
    <row r="38" spans="1:8" s="13" customFormat="1" ht="15.75" x14ac:dyDescent="0.2">
      <c r="A38" s="14" t="s">
        <v>57</v>
      </c>
      <c r="B38" s="78" t="s">
        <v>44</v>
      </c>
      <c r="C38" s="79"/>
      <c r="D38" s="79"/>
      <c r="E38" s="79"/>
      <c r="F38" s="79"/>
      <c r="G38" s="79"/>
      <c r="H38" s="80"/>
    </row>
    <row r="39" spans="1:8" s="13" customFormat="1" ht="25.5" x14ac:dyDescent="0.2">
      <c r="A39" s="4" t="s">
        <v>58</v>
      </c>
      <c r="B39" s="16" t="s">
        <v>59</v>
      </c>
      <c r="C39" s="17">
        <v>170</v>
      </c>
      <c r="D39" s="5" t="s">
        <v>2</v>
      </c>
      <c r="E39" s="18"/>
      <c r="F39" s="6" t="str">
        <f>IF(E39="","",C39*E39)</f>
        <v/>
      </c>
      <c r="G39" s="8">
        <v>15</v>
      </c>
      <c r="H39" s="6" t="str">
        <f>IF(E39="","",F39*G39)</f>
        <v/>
      </c>
    </row>
    <row r="40" spans="1:8" s="13" customFormat="1" ht="15.75" x14ac:dyDescent="0.2">
      <c r="A40" s="14" t="s">
        <v>60</v>
      </c>
      <c r="B40" s="78" t="s">
        <v>16</v>
      </c>
      <c r="C40" s="79"/>
      <c r="D40" s="79"/>
      <c r="E40" s="79"/>
      <c r="F40" s="79"/>
      <c r="G40" s="79"/>
      <c r="H40" s="80"/>
    </row>
    <row r="41" spans="1:8" s="13" customFormat="1" ht="25.5" x14ac:dyDescent="0.2">
      <c r="A41" s="4" t="s">
        <v>61</v>
      </c>
      <c r="B41" s="16" t="s">
        <v>59</v>
      </c>
      <c r="C41" s="17">
        <v>300</v>
      </c>
      <c r="D41" s="5" t="s">
        <v>2</v>
      </c>
      <c r="E41" s="18"/>
      <c r="F41" s="6" t="str">
        <f t="shared" ref="F41:F42" si="4">IF(E41="","",C41*E41)</f>
        <v/>
      </c>
      <c r="G41" s="8">
        <v>15</v>
      </c>
      <c r="H41" s="6" t="str">
        <f t="shared" ref="H41:H42" si="5">IF(E41="","",F41*G41)</f>
        <v/>
      </c>
    </row>
    <row r="42" spans="1:8" s="13" customFormat="1" ht="25.5" x14ac:dyDescent="0.2">
      <c r="A42" s="4" t="s">
        <v>62</v>
      </c>
      <c r="B42" s="16" t="s">
        <v>64</v>
      </c>
      <c r="C42" s="17">
        <v>85</v>
      </c>
      <c r="D42" s="5" t="s">
        <v>2</v>
      </c>
      <c r="E42" s="18"/>
      <c r="F42" s="6" t="str">
        <f t="shared" si="4"/>
        <v/>
      </c>
      <c r="G42" s="8">
        <v>15</v>
      </c>
      <c r="H42" s="6" t="str">
        <f t="shared" si="5"/>
        <v/>
      </c>
    </row>
    <row r="43" spans="1:8" s="13" customFormat="1" ht="25.5" x14ac:dyDescent="0.2">
      <c r="A43" s="4" t="s">
        <v>63</v>
      </c>
      <c r="B43" s="16" t="s">
        <v>65</v>
      </c>
      <c r="C43" s="17">
        <v>3800</v>
      </c>
      <c r="D43" s="5" t="s">
        <v>2</v>
      </c>
      <c r="E43" s="18"/>
      <c r="F43" s="6" t="str">
        <f t="shared" ref="F43" si="6">IF(E43="","",C43*E43)</f>
        <v/>
      </c>
      <c r="G43" s="8">
        <v>15</v>
      </c>
      <c r="H43" s="6" t="str">
        <f t="shared" ref="H43" si="7">IF(E43="","",F43*G43)</f>
        <v/>
      </c>
    </row>
    <row r="44" spans="1:8" s="13" customFormat="1" ht="15.75" x14ac:dyDescent="0.2">
      <c r="A44" s="75" t="s">
        <v>32</v>
      </c>
      <c r="B44" s="76" t="s">
        <v>32</v>
      </c>
      <c r="C44" s="76"/>
      <c r="D44" s="76"/>
      <c r="E44" s="76"/>
      <c r="F44" s="76"/>
      <c r="G44" s="76"/>
      <c r="H44" s="77"/>
    </row>
    <row r="45" spans="1:8" s="13" customFormat="1" ht="15.75" x14ac:dyDescent="0.2">
      <c r="A45" s="14" t="s">
        <v>57</v>
      </c>
      <c r="B45" s="78" t="s">
        <v>44</v>
      </c>
      <c r="C45" s="79"/>
      <c r="D45" s="79"/>
      <c r="E45" s="79"/>
      <c r="F45" s="79"/>
      <c r="G45" s="79"/>
      <c r="H45" s="80"/>
    </row>
    <row r="46" spans="1:8" s="13" customFormat="1" ht="25.5" x14ac:dyDescent="0.2">
      <c r="A46" s="4" t="s">
        <v>58</v>
      </c>
      <c r="B46" s="16" t="s">
        <v>59</v>
      </c>
      <c r="C46" s="17">
        <v>170</v>
      </c>
      <c r="D46" s="5" t="s">
        <v>2</v>
      </c>
      <c r="E46" s="18"/>
      <c r="F46" s="6" t="str">
        <f>IF(E46="","",C46*E46)</f>
        <v/>
      </c>
      <c r="G46" s="8">
        <v>5</v>
      </c>
      <c r="H46" s="6" t="str">
        <f>IF(E46="","",F46*G46)</f>
        <v/>
      </c>
    </row>
    <row r="47" spans="1:8" s="13" customFormat="1" ht="15.75" x14ac:dyDescent="0.2">
      <c r="A47" s="14" t="s">
        <v>60</v>
      </c>
      <c r="B47" s="78" t="s">
        <v>16</v>
      </c>
      <c r="C47" s="79"/>
      <c r="D47" s="79"/>
      <c r="E47" s="79"/>
      <c r="F47" s="79"/>
      <c r="G47" s="79"/>
      <c r="H47" s="80"/>
    </row>
    <row r="48" spans="1:8" s="13" customFormat="1" ht="25.5" x14ac:dyDescent="0.2">
      <c r="A48" s="4" t="s">
        <v>61</v>
      </c>
      <c r="B48" s="16" t="s">
        <v>59</v>
      </c>
      <c r="C48" s="17">
        <v>300</v>
      </c>
      <c r="D48" s="5" t="s">
        <v>2</v>
      </c>
      <c r="E48" s="18"/>
      <c r="F48" s="6" t="str">
        <f t="shared" ref="F48:F49" si="8">IF(E48="","",C48*E48)</f>
        <v/>
      </c>
      <c r="G48" s="8">
        <v>5</v>
      </c>
      <c r="H48" s="6" t="str">
        <f t="shared" ref="H48:H49" si="9">IF(E48="","",F48*G48)</f>
        <v/>
      </c>
    </row>
    <row r="49" spans="1:8" s="13" customFormat="1" ht="25.5" x14ac:dyDescent="0.2">
      <c r="A49" s="4" t="s">
        <v>62</v>
      </c>
      <c r="B49" s="16" t="s">
        <v>64</v>
      </c>
      <c r="C49" s="17">
        <v>85</v>
      </c>
      <c r="D49" s="5" t="s">
        <v>2</v>
      </c>
      <c r="E49" s="18"/>
      <c r="F49" s="6" t="str">
        <f t="shared" si="8"/>
        <v/>
      </c>
      <c r="G49" s="8">
        <v>5</v>
      </c>
      <c r="H49" s="6" t="str">
        <f t="shared" si="9"/>
        <v/>
      </c>
    </row>
    <row r="50" spans="1:8" s="13" customFormat="1" ht="25.5" x14ac:dyDescent="0.2">
      <c r="A50" s="4" t="s">
        <v>63</v>
      </c>
      <c r="B50" s="16" t="s">
        <v>65</v>
      </c>
      <c r="C50" s="17">
        <v>3800</v>
      </c>
      <c r="D50" s="5" t="s">
        <v>2</v>
      </c>
      <c r="E50" s="18"/>
      <c r="F50" s="6" t="str">
        <f t="shared" ref="F50" si="10">IF(E50="","",C50*E50)</f>
        <v/>
      </c>
      <c r="G50" s="8">
        <v>5</v>
      </c>
      <c r="H50" s="6" t="str">
        <f t="shared" ref="H50" si="11">IF(E50="","",F50*G50)</f>
        <v/>
      </c>
    </row>
    <row r="51" spans="1:8" s="13" customFormat="1" ht="15.75" x14ac:dyDescent="0.2">
      <c r="A51" s="64" t="str">
        <f>A33&amp;" - Teilsumme "</f>
        <v xml:space="preserve">Einsatzpauschalen innerhalb der Winterdienstsaison  - Teilsumme </v>
      </c>
      <c r="B51" s="65"/>
      <c r="C51" s="65"/>
      <c r="D51" s="65"/>
      <c r="E51" s="65"/>
      <c r="F51" s="65"/>
      <c r="G51" s="66"/>
      <c r="H51" s="7" t="str">
        <f>IF(SUM(H39:H50)=0,"",SUM(H39:H50))</f>
        <v/>
      </c>
    </row>
    <row r="52" spans="1:8" s="13" customFormat="1" ht="30" customHeight="1" x14ac:dyDescent="0.2">
      <c r="A52" s="90" t="s">
        <v>37</v>
      </c>
      <c r="B52" s="91"/>
      <c r="C52" s="91"/>
      <c r="D52" s="91"/>
      <c r="E52" s="91"/>
      <c r="F52" s="92"/>
      <c r="G52" s="93" t="s">
        <v>77</v>
      </c>
      <c r="H52" s="94"/>
    </row>
    <row r="53" spans="1:8" s="13" customFormat="1" ht="30" customHeight="1" x14ac:dyDescent="0.2">
      <c r="A53" s="72" t="s">
        <v>28</v>
      </c>
      <c r="B53" s="73"/>
      <c r="C53" s="73"/>
      <c r="D53" s="73"/>
      <c r="E53" s="73"/>
      <c r="F53" s="73"/>
      <c r="G53" s="73"/>
      <c r="H53" s="74"/>
    </row>
    <row r="54" spans="1:8" s="13" customFormat="1" ht="51" x14ac:dyDescent="0.2">
      <c r="A54" s="19" t="s">
        <v>38</v>
      </c>
      <c r="B54" s="23" t="s">
        <v>0</v>
      </c>
      <c r="C54" s="19" t="s">
        <v>18</v>
      </c>
      <c r="D54" s="37" t="s">
        <v>1</v>
      </c>
      <c r="E54" s="19" t="s">
        <v>29</v>
      </c>
      <c r="F54" s="19" t="s">
        <v>30</v>
      </c>
      <c r="G54" s="19" t="s">
        <v>33</v>
      </c>
      <c r="H54" s="19" t="s">
        <v>34</v>
      </c>
    </row>
    <row r="55" spans="1:8" s="13" customFormat="1" ht="15.75" x14ac:dyDescent="0.2">
      <c r="A55" s="20" t="s">
        <v>3</v>
      </c>
      <c r="B55" s="20" t="s">
        <v>4</v>
      </c>
      <c r="C55" s="20" t="s">
        <v>5</v>
      </c>
      <c r="D55" s="36" t="s">
        <v>6</v>
      </c>
      <c r="E55" s="20" t="s">
        <v>7</v>
      </c>
      <c r="F55" s="20" t="s">
        <v>8</v>
      </c>
      <c r="G55" s="20" t="s">
        <v>9</v>
      </c>
      <c r="H55" s="20" t="s">
        <v>10</v>
      </c>
    </row>
    <row r="56" spans="1:8" s="13" customFormat="1" ht="15.75" customHeight="1" x14ac:dyDescent="0.2">
      <c r="A56" s="75" t="s">
        <v>12</v>
      </c>
      <c r="B56" s="76"/>
      <c r="C56" s="76"/>
      <c r="D56" s="76"/>
      <c r="E56" s="76"/>
      <c r="F56" s="76"/>
      <c r="G56" s="76"/>
      <c r="H56" s="77"/>
    </row>
    <row r="57" spans="1:8" s="13" customFormat="1" ht="15.75" x14ac:dyDescent="0.2">
      <c r="A57" s="14" t="s">
        <v>57</v>
      </c>
      <c r="B57" s="78" t="s">
        <v>44</v>
      </c>
      <c r="C57" s="79"/>
      <c r="D57" s="79"/>
      <c r="E57" s="79"/>
      <c r="F57" s="79"/>
      <c r="G57" s="79"/>
      <c r="H57" s="80"/>
    </row>
    <row r="58" spans="1:8" s="13" customFormat="1" ht="25.5" x14ac:dyDescent="0.2">
      <c r="A58" s="4" t="s">
        <v>58</v>
      </c>
      <c r="B58" s="16" t="s">
        <v>59</v>
      </c>
      <c r="C58" s="17">
        <v>170</v>
      </c>
      <c r="D58" s="5" t="s">
        <v>2</v>
      </c>
      <c r="E58" s="18"/>
      <c r="F58" s="6" t="str">
        <f>IF(E58="","",C58*E58)</f>
        <v/>
      </c>
      <c r="G58" s="8">
        <v>1</v>
      </c>
      <c r="H58" s="6" t="str">
        <f>IF(E58="","",F58*G58)</f>
        <v/>
      </c>
    </row>
    <row r="59" spans="1:8" s="13" customFormat="1" ht="15.75" x14ac:dyDescent="0.2">
      <c r="A59" s="14" t="s">
        <v>60</v>
      </c>
      <c r="B59" s="78" t="s">
        <v>16</v>
      </c>
      <c r="C59" s="79"/>
      <c r="D59" s="79"/>
      <c r="E59" s="79"/>
      <c r="F59" s="79"/>
      <c r="G59" s="79"/>
      <c r="H59" s="80"/>
    </row>
    <row r="60" spans="1:8" s="13" customFormat="1" ht="25.5" x14ac:dyDescent="0.2">
      <c r="A60" s="4" t="s">
        <v>61</v>
      </c>
      <c r="B60" s="16" t="s">
        <v>59</v>
      </c>
      <c r="C60" s="17">
        <v>300</v>
      </c>
      <c r="D60" s="5" t="s">
        <v>2</v>
      </c>
      <c r="E60" s="18"/>
      <c r="F60" s="6" t="str">
        <f t="shared" ref="F60:F61" si="12">IF(E60="","",C60*E60)</f>
        <v/>
      </c>
      <c r="G60" s="8">
        <v>1</v>
      </c>
      <c r="H60" s="6" t="str">
        <f t="shared" ref="H60:H61" si="13">IF(E60="","",F60*G60)</f>
        <v/>
      </c>
    </row>
    <row r="61" spans="1:8" s="13" customFormat="1" ht="25.5" x14ac:dyDescent="0.2">
      <c r="A61" s="4" t="s">
        <v>62</v>
      </c>
      <c r="B61" s="16" t="s">
        <v>64</v>
      </c>
      <c r="C61" s="17">
        <v>85</v>
      </c>
      <c r="D61" s="5" t="s">
        <v>2</v>
      </c>
      <c r="E61" s="18"/>
      <c r="F61" s="6" t="str">
        <f t="shared" si="12"/>
        <v/>
      </c>
      <c r="G61" s="8">
        <v>1</v>
      </c>
      <c r="H61" s="6" t="str">
        <f t="shared" si="13"/>
        <v/>
      </c>
    </row>
    <row r="62" spans="1:8" s="13" customFormat="1" ht="25.5" x14ac:dyDescent="0.2">
      <c r="A62" s="4" t="s">
        <v>63</v>
      </c>
      <c r="B62" s="16" t="s">
        <v>65</v>
      </c>
      <c r="C62" s="17">
        <v>3800</v>
      </c>
      <c r="D62" s="5" t="s">
        <v>2</v>
      </c>
      <c r="E62" s="18"/>
      <c r="F62" s="6" t="str">
        <f t="shared" ref="F62" si="14">IF(E62="","",C62*E62)</f>
        <v/>
      </c>
      <c r="G62" s="8">
        <v>1</v>
      </c>
      <c r="H62" s="6" t="str">
        <f t="shared" ref="H62" si="15">IF(E62="","",F62*G62)</f>
        <v/>
      </c>
    </row>
    <row r="63" spans="1:8" s="13" customFormat="1" ht="15.75" x14ac:dyDescent="0.2">
      <c r="A63" s="75" t="s">
        <v>32</v>
      </c>
      <c r="B63" s="76" t="s">
        <v>32</v>
      </c>
      <c r="C63" s="76"/>
      <c r="D63" s="76"/>
      <c r="E63" s="76"/>
      <c r="F63" s="76"/>
      <c r="G63" s="76"/>
      <c r="H63" s="77"/>
    </row>
    <row r="64" spans="1:8" s="13" customFormat="1" ht="15.75" x14ac:dyDescent="0.2">
      <c r="A64" s="14" t="s">
        <v>57</v>
      </c>
      <c r="B64" s="78" t="s">
        <v>44</v>
      </c>
      <c r="C64" s="79"/>
      <c r="D64" s="79"/>
      <c r="E64" s="79"/>
      <c r="F64" s="79"/>
      <c r="G64" s="79"/>
      <c r="H64" s="80"/>
    </row>
    <row r="65" spans="1:8" s="13" customFormat="1" ht="25.5" x14ac:dyDescent="0.2">
      <c r="A65" s="4" t="s">
        <v>58</v>
      </c>
      <c r="B65" s="16" t="s">
        <v>59</v>
      </c>
      <c r="C65" s="17">
        <v>170</v>
      </c>
      <c r="D65" s="5" t="s">
        <v>2</v>
      </c>
      <c r="E65" s="18"/>
      <c r="F65" s="6" t="str">
        <f>IF(E65="","",C65*E65)</f>
        <v/>
      </c>
      <c r="G65" s="8">
        <v>1</v>
      </c>
      <c r="H65" s="6" t="str">
        <f>IF(E65="","",F65*G65)</f>
        <v/>
      </c>
    </row>
    <row r="66" spans="1:8" s="13" customFormat="1" ht="15.75" x14ac:dyDescent="0.2">
      <c r="A66" s="14" t="s">
        <v>60</v>
      </c>
      <c r="B66" s="78" t="s">
        <v>16</v>
      </c>
      <c r="C66" s="79"/>
      <c r="D66" s="79"/>
      <c r="E66" s="79"/>
      <c r="F66" s="79"/>
      <c r="G66" s="79"/>
      <c r="H66" s="80"/>
    </row>
    <row r="67" spans="1:8" s="13" customFormat="1" ht="25.5" x14ac:dyDescent="0.2">
      <c r="A67" s="4" t="s">
        <v>61</v>
      </c>
      <c r="B67" s="16" t="s">
        <v>59</v>
      </c>
      <c r="C67" s="17">
        <v>300</v>
      </c>
      <c r="D67" s="5" t="s">
        <v>2</v>
      </c>
      <c r="E67" s="18"/>
      <c r="F67" s="6" t="str">
        <f t="shared" ref="F67:F69" si="16">IF(E67="","",C67*E67)</f>
        <v/>
      </c>
      <c r="G67" s="8">
        <v>1</v>
      </c>
      <c r="H67" s="6" t="str">
        <f t="shared" ref="H67:H69" si="17">IF(E67="","",F67*G67)</f>
        <v/>
      </c>
    </row>
    <row r="68" spans="1:8" s="13" customFormat="1" ht="25.5" x14ac:dyDescent="0.2">
      <c r="A68" s="4" t="s">
        <v>62</v>
      </c>
      <c r="B68" s="16" t="s">
        <v>64</v>
      </c>
      <c r="C68" s="17">
        <v>85</v>
      </c>
      <c r="D68" s="5" t="s">
        <v>2</v>
      </c>
      <c r="E68" s="18"/>
      <c r="F68" s="6" t="str">
        <f t="shared" si="16"/>
        <v/>
      </c>
      <c r="G68" s="8">
        <v>1</v>
      </c>
      <c r="H68" s="6" t="str">
        <f t="shared" si="17"/>
        <v/>
      </c>
    </row>
    <row r="69" spans="1:8" s="13" customFormat="1" ht="25.5" x14ac:dyDescent="0.2">
      <c r="A69" s="4" t="s">
        <v>63</v>
      </c>
      <c r="B69" s="16" t="s">
        <v>65</v>
      </c>
      <c r="C69" s="17">
        <v>3800</v>
      </c>
      <c r="D69" s="5" t="s">
        <v>2</v>
      </c>
      <c r="E69" s="18"/>
      <c r="F69" s="6" t="str">
        <f t="shared" si="16"/>
        <v/>
      </c>
      <c r="G69" s="8">
        <v>1</v>
      </c>
      <c r="H69" s="6" t="str">
        <f t="shared" si="17"/>
        <v/>
      </c>
    </row>
    <row r="70" spans="1:8" s="13" customFormat="1" ht="15.75" x14ac:dyDescent="0.2">
      <c r="A70" s="64" t="str">
        <f>A52&amp;" - Teilsumme "</f>
        <v xml:space="preserve">Einsatzpauschalen außerhalb der Winterdienstsaison  - Teilsumme </v>
      </c>
      <c r="B70" s="65"/>
      <c r="C70" s="65"/>
      <c r="D70" s="65"/>
      <c r="E70" s="65"/>
      <c r="F70" s="65"/>
      <c r="G70" s="66"/>
      <c r="H70" s="7" t="str">
        <f>IF(SUM(H58:H69)=0,"",SUM(H58:H69))</f>
        <v/>
      </c>
    </row>
    <row r="71" spans="1:8" s="13" customFormat="1" ht="15.75" customHeight="1" x14ac:dyDescent="0.2">
      <c r="A71" s="98" t="str">
        <f>A26&amp;" - Zwischensumme"</f>
        <v>Grundleistungen - Zwischensumme</v>
      </c>
      <c r="B71" s="99"/>
      <c r="C71" s="99"/>
      <c r="D71" s="99"/>
      <c r="E71" s="99"/>
      <c r="F71" s="99"/>
      <c r="G71" s="100"/>
      <c r="H71" s="24" t="str">
        <f>IFERROR(H32+H51+H70,"")</f>
        <v/>
      </c>
    </row>
    <row r="72" spans="1:8" s="3" customFormat="1" ht="30" customHeight="1" x14ac:dyDescent="0.25">
      <c r="A72" s="61" t="s">
        <v>15</v>
      </c>
      <c r="B72" s="62"/>
      <c r="C72" s="62"/>
      <c r="D72" s="62"/>
      <c r="E72" s="62"/>
      <c r="F72" s="62"/>
      <c r="G72" s="62"/>
      <c r="H72" s="63"/>
    </row>
    <row r="73" spans="1:8" s="13" customFormat="1" ht="63.75" x14ac:dyDescent="0.2">
      <c r="A73" s="19" t="s">
        <v>38</v>
      </c>
      <c r="B73" s="23" t="s">
        <v>0</v>
      </c>
      <c r="C73" s="19" t="s">
        <v>18</v>
      </c>
      <c r="D73" s="37" t="s">
        <v>1</v>
      </c>
      <c r="E73" s="19" t="s">
        <v>76</v>
      </c>
      <c r="F73" s="19" t="s">
        <v>14</v>
      </c>
      <c r="G73" s="19" t="s">
        <v>33</v>
      </c>
      <c r="H73" s="19" t="s">
        <v>34</v>
      </c>
    </row>
    <row r="74" spans="1:8" s="13" customFormat="1" ht="15.75" x14ac:dyDescent="0.2">
      <c r="A74" s="20" t="s">
        <v>3</v>
      </c>
      <c r="B74" s="20" t="s">
        <v>4</v>
      </c>
      <c r="C74" s="20" t="s">
        <v>5</v>
      </c>
      <c r="D74" s="36" t="s">
        <v>6</v>
      </c>
      <c r="E74" s="20" t="s">
        <v>7</v>
      </c>
      <c r="F74" s="20" t="s">
        <v>8</v>
      </c>
      <c r="G74" s="20" t="s">
        <v>9</v>
      </c>
      <c r="H74" s="20" t="s">
        <v>10</v>
      </c>
    </row>
    <row r="75" spans="1:8" s="13" customFormat="1" ht="25.5" x14ac:dyDescent="0.2">
      <c r="A75" s="41" t="s">
        <v>66</v>
      </c>
      <c r="B75" s="42" t="s">
        <v>74</v>
      </c>
      <c r="C75" s="43">
        <v>1</v>
      </c>
      <c r="D75" s="44" t="s">
        <v>75</v>
      </c>
      <c r="E75" s="18"/>
      <c r="F75" s="6" t="str">
        <f t="shared" ref="F75" si="18">IF(E75="","",C75*E75)</f>
        <v/>
      </c>
      <c r="G75" s="8">
        <v>1</v>
      </c>
      <c r="H75" s="6" t="str">
        <f t="shared" ref="H75" si="19">IF(E75="","",F75*G75)</f>
        <v/>
      </c>
    </row>
    <row r="76" spans="1:8" s="13" customFormat="1" ht="15.75" x14ac:dyDescent="0.2">
      <c r="A76" s="40" t="s">
        <v>73</v>
      </c>
      <c r="B76" s="81" t="s">
        <v>70</v>
      </c>
      <c r="C76" s="82"/>
      <c r="D76" s="82"/>
      <c r="E76" s="82"/>
      <c r="F76" s="82"/>
      <c r="G76" s="82"/>
      <c r="H76" s="83"/>
    </row>
    <row r="77" spans="1:8" s="13" customFormat="1" ht="15.75" x14ac:dyDescent="0.2">
      <c r="A77" s="41" t="s">
        <v>69</v>
      </c>
      <c r="B77" s="42" t="s">
        <v>71</v>
      </c>
      <c r="C77" s="43">
        <f>C39+C41+C43</f>
        <v>4270</v>
      </c>
      <c r="D77" s="44" t="s">
        <v>2</v>
      </c>
      <c r="E77" s="18"/>
      <c r="F77" s="6" t="str">
        <f t="shared" ref="F77:F78" si="20">IF(E77="","",C77*E77)</f>
        <v/>
      </c>
      <c r="G77" s="8">
        <v>2</v>
      </c>
      <c r="H77" s="6" t="str">
        <f t="shared" ref="H77:H78" si="21">IF(E77="","",F77*G77)</f>
        <v/>
      </c>
    </row>
    <row r="78" spans="1:8" s="13" customFormat="1" ht="15.75" x14ac:dyDescent="0.2">
      <c r="A78" s="41" t="s">
        <v>69</v>
      </c>
      <c r="B78" s="42" t="s">
        <v>72</v>
      </c>
      <c r="C78" s="43">
        <f>C42</f>
        <v>85</v>
      </c>
      <c r="D78" s="44" t="s">
        <v>2</v>
      </c>
      <c r="E78" s="18"/>
      <c r="F78" s="6" t="str">
        <f t="shared" si="20"/>
        <v/>
      </c>
      <c r="G78" s="8">
        <v>2</v>
      </c>
      <c r="H78" s="6" t="str">
        <f t="shared" si="21"/>
        <v/>
      </c>
    </row>
    <row r="79" spans="1:8" s="13" customFormat="1" ht="15.75" customHeight="1" x14ac:dyDescent="0.2">
      <c r="A79" s="98" t="str">
        <f>A72&amp;" - Zwischensumme"</f>
        <v>Bedarfsleistungen - Zwischensumme</v>
      </c>
      <c r="B79" s="99"/>
      <c r="C79" s="99"/>
      <c r="D79" s="99"/>
      <c r="E79" s="99"/>
      <c r="F79" s="99"/>
      <c r="G79" s="100"/>
      <c r="H79" s="24" t="str">
        <f>IFERROR(H75+H77+H78,"")</f>
        <v/>
      </c>
    </row>
    <row r="80" spans="1:8" s="13" customFormat="1" ht="24.95" customHeight="1" x14ac:dyDescent="0.2">
      <c r="A80" s="95" t="str">
        <f>A11&amp;" "&amp;C25&amp;" Grund- + Bedarfsleistungen - Gesamtsumme"</f>
        <v>1.1 WINTERDIENST Grund- + Bedarfsleistungen - Gesamtsumme</v>
      </c>
      <c r="B80" s="96"/>
      <c r="C80" s="96"/>
      <c r="D80" s="96"/>
      <c r="E80" s="96"/>
      <c r="F80" s="96"/>
      <c r="G80" s="97"/>
      <c r="H80" s="26" t="str">
        <f>IFERROR(H71+H79,"")</f>
        <v/>
      </c>
    </row>
    <row r="81" spans="1:8" s="13" customFormat="1" ht="24.95" customHeight="1" x14ac:dyDescent="0.2">
      <c r="A81" s="95" t="str">
        <f>A10&amp;" "&amp;B10&amp;" "&amp;C11&amp;" und "&amp;C25&amp;" "&amp;" - Gesamtsumme"&amp;" / "&amp;A6&amp;": kalk. Wertungssumme in € / Jahr (netto)"</f>
        <v>1. WE 105565 GRAUFLÄCHENREINIGUNG und WINTERDIENST  - Gesamtsumme / VOEK 151-25, Los 3: kalk. Wertungssumme in € / Jahr (netto)</v>
      </c>
      <c r="B81" s="96"/>
      <c r="C81" s="96"/>
      <c r="D81" s="96"/>
      <c r="E81" s="96"/>
      <c r="F81" s="96"/>
      <c r="G81" s="97"/>
      <c r="H81" s="26" t="str">
        <f>IFERROR(H22+H80,"")</f>
        <v/>
      </c>
    </row>
    <row r="82" spans="1:8" s="13" customFormat="1" ht="43.5" customHeight="1" x14ac:dyDescent="0.2">
      <c r="A82" s="69" t="s">
        <v>17</v>
      </c>
      <c r="B82" s="69"/>
      <c r="C82" s="69"/>
      <c r="D82" s="69"/>
      <c r="E82" s="69"/>
      <c r="F82" s="69"/>
      <c r="G82" s="69"/>
      <c r="H82" s="69"/>
    </row>
    <row r="83" spans="1:8" s="38" customFormat="1" x14ac:dyDescent="0.25">
      <c r="E83" s="39"/>
    </row>
    <row r="84" spans="1:8" s="38" customFormat="1" x14ac:dyDescent="0.25">
      <c r="E84" s="39"/>
    </row>
    <row r="85" spans="1:8" s="38" customFormat="1" x14ac:dyDescent="0.25">
      <c r="E85" s="39"/>
    </row>
  </sheetData>
  <sheetProtection algorithmName="SHA-512" hashValue="Rj+43dPS3y1X/1La1AFX3N9CPV43crTvcIXOf0rfh1xwNIkAABzl5AbQRHLIDJpfOEENWMohqGLG19dt5dj5dA==" saltValue="M4YAprF8neEQX2CY80awMQ==" spinCount="100000" sheet="1" objects="1" scenarios="1" selectLockedCells="1"/>
  <mergeCells count="48">
    <mergeCell ref="B64:H64"/>
    <mergeCell ref="B66:H66"/>
    <mergeCell ref="A70:G70"/>
    <mergeCell ref="A82:H82"/>
    <mergeCell ref="A81:G81"/>
    <mergeCell ref="A72:H72"/>
    <mergeCell ref="B76:H76"/>
    <mergeCell ref="A79:G79"/>
    <mergeCell ref="A80:G80"/>
    <mergeCell ref="A71:G71"/>
    <mergeCell ref="B45:H45"/>
    <mergeCell ref="B47:H47"/>
    <mergeCell ref="A51:G51"/>
    <mergeCell ref="A52:F52"/>
    <mergeCell ref="G52:H52"/>
    <mergeCell ref="A53:H53"/>
    <mergeCell ref="A56:H56"/>
    <mergeCell ref="B57:H57"/>
    <mergeCell ref="B59:H59"/>
    <mergeCell ref="A63:H63"/>
    <mergeCell ref="B28:E28"/>
    <mergeCell ref="B29:E29"/>
    <mergeCell ref="B30:E30"/>
    <mergeCell ref="A32:G32"/>
    <mergeCell ref="A33:F33"/>
    <mergeCell ref="G33:H33"/>
    <mergeCell ref="B31:E31"/>
    <mergeCell ref="A34:H34"/>
    <mergeCell ref="A37:H37"/>
    <mergeCell ref="B38:H38"/>
    <mergeCell ref="B40:H40"/>
    <mergeCell ref="A44:H44"/>
    <mergeCell ref="A26:H26"/>
    <mergeCell ref="A27:F27"/>
    <mergeCell ref="G27:H27"/>
    <mergeCell ref="A12:H12"/>
    <mergeCell ref="A17:G17"/>
    <mergeCell ref="A21:G21"/>
    <mergeCell ref="A22:G22"/>
    <mergeCell ref="A23:H23"/>
    <mergeCell ref="C25:D25"/>
    <mergeCell ref="E25:H25"/>
    <mergeCell ref="C10:H10"/>
    <mergeCell ref="C11:H11"/>
    <mergeCell ref="A3:H3"/>
    <mergeCell ref="A6:H6"/>
    <mergeCell ref="A8:H8"/>
    <mergeCell ref="A4:H4"/>
  </mergeCells>
  <dataValidations count="4">
    <dataValidation type="list" allowBlank="1" showInputMessage="1" showErrorMessage="1" sqref="G70">
      <formula1>"5,7"</formula1>
    </dataValidation>
    <dataValidation type="list" allowBlank="1" showInputMessage="1" showErrorMessage="1" sqref="G27 F52 F33:G33">
      <formula1>"01.11. - 31.03.,01.10. - 30.04."</formula1>
    </dataValidation>
    <dataValidation type="list" allowBlank="1" showInputMessage="1" showErrorMessage="1" sqref="G52:H52">
      <formula1>"01.04. - 31.10., 01.05. - 30.09."</formula1>
    </dataValidation>
    <dataValidation type="list" allowBlank="1" showInputMessage="1" showErrorMessage="1" sqref="D77:D78 D75">
      <formula1>"m²,lfm.,Stk.,Pauschal"</formula1>
    </dataValidation>
  </dataValidations>
  <pageMargins left="0.78740157480314965" right="0.47244094488188981" top="0.39370078740157483" bottom="0.59055118110236227" header="0.19685039370078741" footer="0.19685039370078741"/>
  <pageSetup paperSize="9" scale="67" fitToHeight="0" orientation="portrait" r:id="rId1"/>
  <headerFooter>
    <oddHeader>&amp;RTeil B - Anlage B-02</oddHeader>
    <oddFooter>&amp;L&amp;A&amp;RSeite &amp;P von &amp;N</oddFooter>
  </headerFooter>
  <rowBreaks count="1" manualBreakCount="1">
    <brk id="24" max="7"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VOEK 151-25 Los 3</vt:lpstr>
      <vt:lpstr>'VOEK 151-25 Los 3'!Druckbereich</vt:lpstr>
      <vt:lpstr>'VOEK 151-25 Los 3'!Drucktitel</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Schmidt, Sebastian</dc:creator>
  <cp:lastModifiedBy>Dober, Angela Kim</cp:lastModifiedBy>
  <cp:lastPrinted>2025-08-22T09:50:21Z</cp:lastPrinted>
  <dcterms:created xsi:type="dcterms:W3CDTF">2021-01-19T08:45:11Z</dcterms:created>
  <dcterms:modified xsi:type="dcterms:W3CDTF">2025-12-15T11:14:19Z</dcterms:modified>
</cp:coreProperties>
</file>