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1\"/>
    </mc:Choice>
  </mc:AlternateContent>
  <bookViews>
    <workbookView xWindow="0" yWindow="0" windowWidth="23040" windowHeight="9390" tabRatio="656"/>
  </bookViews>
  <sheets>
    <sheet name="VOEK 151-25 Los 1" sheetId="10" r:id="rId1"/>
  </sheets>
  <definedNames>
    <definedName name="_xlnm.Print_Area" localSheetId="0">'VOEK 151-25 Los 1'!$A$1:$H$299</definedName>
    <definedName name="_xlnm.Print_Titles" localSheetId="0">'VOEK 151-25 Los 1'!$4:$5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0" i="10" l="1"/>
  <c r="F200" i="10"/>
  <c r="C201" i="10"/>
  <c r="F201" i="10"/>
  <c r="A202" i="10"/>
  <c r="F149" i="10" l="1"/>
  <c r="H149" i="10" s="1"/>
  <c r="F148" i="10"/>
  <c r="H148" i="10" s="1"/>
  <c r="F145" i="10"/>
  <c r="H145" i="10" s="1"/>
  <c r="H146" i="10" s="1"/>
  <c r="F77" i="10"/>
  <c r="H77" i="10" s="1"/>
  <c r="F76" i="10"/>
  <c r="H76" i="10" s="1"/>
  <c r="F73" i="10"/>
  <c r="H73" i="10" s="1"/>
  <c r="F72" i="10"/>
  <c r="H72" i="10" s="1"/>
  <c r="F20" i="10"/>
  <c r="H20" i="10" s="1"/>
  <c r="F19" i="10"/>
  <c r="H19" i="10" s="1"/>
  <c r="F16" i="10"/>
  <c r="H16" i="10" s="1"/>
  <c r="H17" i="10" s="1"/>
  <c r="H150" i="10" l="1"/>
  <c r="H151" i="10" s="1"/>
  <c r="H21" i="10"/>
  <c r="H22" i="10" s="1"/>
  <c r="H254" i="10"/>
  <c r="H255" i="10" s="1"/>
  <c r="H213" i="10"/>
  <c r="H214" i="10" s="1"/>
  <c r="H159" i="10"/>
  <c r="H160" i="10" s="1"/>
  <c r="H92" i="10"/>
  <c r="H93" i="10" s="1"/>
  <c r="H30" i="10"/>
  <c r="H31" i="10" s="1"/>
  <c r="F288" i="10" l="1"/>
  <c r="H288" i="10"/>
  <c r="F282" i="10"/>
  <c r="H282" i="10" s="1"/>
  <c r="F117" i="10"/>
  <c r="H117" i="10" s="1"/>
  <c r="F279" i="10"/>
  <c r="H279" i="10" s="1"/>
  <c r="F187" i="10"/>
  <c r="H187" i="10" s="1"/>
  <c r="F226" i="10"/>
  <c r="H226" i="10" s="1"/>
  <c r="F192" i="10"/>
  <c r="H192" i="10" s="1"/>
  <c r="F228" i="10"/>
  <c r="H228" i="10" s="1"/>
  <c r="F186" i="10"/>
  <c r="H186" i="10" s="1"/>
  <c r="F108" i="10"/>
  <c r="H108" i="10" s="1"/>
  <c r="F109" i="10"/>
  <c r="H109" i="10" s="1"/>
  <c r="F270" i="10"/>
  <c r="H270" i="10"/>
  <c r="F238" i="10"/>
  <c r="H238" i="10" s="1"/>
  <c r="F106" i="10"/>
  <c r="H106" i="10"/>
  <c r="F264" i="10"/>
  <c r="H264" i="10" s="1"/>
  <c r="F268" i="10"/>
  <c r="H268" i="10" s="1"/>
  <c r="F134" i="10"/>
  <c r="H134" i="10" s="1"/>
  <c r="F236" i="10"/>
  <c r="H236" i="10" s="1"/>
  <c r="F55" i="10"/>
  <c r="H55" i="10" s="1"/>
  <c r="F169" i="10"/>
  <c r="H169" i="10"/>
  <c r="F170" i="10"/>
  <c r="H170" i="10" s="1"/>
  <c r="F40" i="10"/>
  <c r="H40" i="10" s="1"/>
  <c r="H201" i="10"/>
  <c r="F126" i="10"/>
  <c r="H126" i="10" s="1"/>
  <c r="F102" i="10"/>
  <c r="H102" i="10" s="1"/>
  <c r="F103" i="10"/>
  <c r="H103" i="10"/>
  <c r="F190" i="10"/>
  <c r="H190" i="10" s="1"/>
  <c r="F133" i="10"/>
  <c r="H133" i="10" s="1"/>
  <c r="F38" i="10"/>
  <c r="H38" i="10" s="1"/>
  <c r="F173" i="10"/>
  <c r="H173" i="10" s="1"/>
  <c r="F175" i="10"/>
  <c r="H175" i="10" s="1"/>
  <c r="F176" i="10"/>
  <c r="H176" i="10"/>
  <c r="F47" i="10"/>
  <c r="H47" i="10" s="1"/>
  <c r="F79" i="10"/>
  <c r="H79" i="10" s="1"/>
  <c r="F80" i="10"/>
  <c r="H80" i="10" s="1"/>
  <c r="F221" i="10"/>
  <c r="H221" i="10" s="1"/>
  <c r="F100" i="10"/>
  <c r="H100" i="10" s="1"/>
  <c r="F184" i="10"/>
  <c r="H184" i="10" s="1"/>
  <c r="F262" i="10"/>
  <c r="H262" i="10"/>
  <c r="F265" i="10"/>
  <c r="H265" i="10" s="1"/>
  <c r="F193" i="10"/>
  <c r="H193" i="10" s="1"/>
  <c r="F271" i="10"/>
  <c r="H271" i="10" s="1"/>
  <c r="F167" i="10"/>
  <c r="H167" i="10" s="1"/>
  <c r="F57" i="10"/>
  <c r="H57" i="10" s="1"/>
  <c r="F58" i="10"/>
  <c r="H58" i="10" s="1"/>
  <c r="F61" i="10"/>
  <c r="H61" i="10" s="1"/>
  <c r="F41" i="10"/>
  <c r="H41" i="10" s="1"/>
  <c r="F63" i="10"/>
  <c r="H63" i="10" s="1"/>
  <c r="F44" i="10"/>
  <c r="H44" i="10" s="1"/>
  <c r="F64" i="10"/>
  <c r="H64" i="10" s="1"/>
  <c r="F46" i="10"/>
  <c r="H46" i="10" s="1"/>
  <c r="H200" i="10"/>
  <c r="F223" i="10"/>
  <c r="H223" i="10" s="1"/>
  <c r="A290" i="10"/>
  <c r="A298" i="10" s="1"/>
  <c r="A245" i="10"/>
  <c r="A297" i="10" s="1"/>
  <c r="A204" i="10"/>
  <c r="A296" i="10" s="1"/>
  <c r="A136" i="10"/>
  <c r="A295" i="10" s="1"/>
  <c r="A83" i="10"/>
  <c r="A294" i="10" s="1"/>
  <c r="D298" i="10"/>
  <c r="D297" i="10"/>
  <c r="D296" i="10"/>
  <c r="D295" i="10"/>
  <c r="D294" i="10"/>
  <c r="A299" i="10"/>
  <c r="A203" i="10"/>
  <c r="A151" i="10"/>
  <c r="A82" i="10"/>
  <c r="A22" i="10"/>
  <c r="A289" i="10"/>
  <c r="A272" i="10"/>
  <c r="A255" i="10"/>
  <c r="B249" i="10"/>
  <c r="A244" i="10"/>
  <c r="A229" i="10"/>
  <c r="A214" i="10"/>
  <c r="B208" i="10"/>
  <c r="A195" i="10"/>
  <c r="A194" i="10"/>
  <c r="A177" i="10"/>
  <c r="A160" i="10"/>
  <c r="B154" i="10"/>
  <c r="A150" i="10"/>
  <c r="A146" i="10"/>
  <c r="B140" i="10"/>
  <c r="A135" i="10"/>
  <c r="C134" i="10"/>
  <c r="C133" i="10"/>
  <c r="A128" i="10"/>
  <c r="A127" i="10"/>
  <c r="A110" i="10"/>
  <c r="A93" i="10"/>
  <c r="B87" i="10"/>
  <c r="H202" i="10" l="1"/>
  <c r="H135" i="10"/>
  <c r="H272" i="10"/>
  <c r="H229" i="10"/>
  <c r="H194" i="10"/>
  <c r="H177" i="10"/>
  <c r="H110" i="10"/>
  <c r="H48" i="10"/>
  <c r="H65" i="10"/>
  <c r="F119" i="10"/>
  <c r="H119" i="10" s="1"/>
  <c r="F285" i="10"/>
  <c r="H285" i="10" s="1"/>
  <c r="F123" i="10"/>
  <c r="H123" i="10" s="1"/>
  <c r="F125" i="10"/>
  <c r="H125" i="10" s="1"/>
  <c r="F287" i="10"/>
  <c r="H287" i="10" s="1"/>
  <c r="F120" i="10"/>
  <c r="H120" i="10" s="1"/>
  <c r="H81" i="10"/>
  <c r="F243" i="10"/>
  <c r="H243" i="10" s="1"/>
  <c r="F281" i="10"/>
  <c r="H281" i="10" s="1"/>
  <c r="F241" i="10"/>
  <c r="H241" i="10" s="1"/>
  <c r="C80" i="10"/>
  <c r="C79" i="10"/>
  <c r="A21" i="10"/>
  <c r="A17" i="10"/>
  <c r="H66" i="10" l="1"/>
  <c r="H82" i="10" s="1"/>
  <c r="H83" i="10" s="1"/>
  <c r="H294" i="10" s="1"/>
  <c r="H289" i="10"/>
  <c r="H290" i="10" s="1"/>
  <c r="H298" i="10" s="1"/>
  <c r="H244" i="10"/>
  <c r="H245" i="10" s="1"/>
  <c r="H297" i="10" s="1"/>
  <c r="H195" i="10"/>
  <c r="H203" i="10" s="1"/>
  <c r="H204" i="10" s="1"/>
  <c r="H296" i="10" s="1"/>
  <c r="H127" i="10"/>
  <c r="H128" i="10" s="1"/>
  <c r="H136" i="10" s="1"/>
  <c r="H295" i="10" s="1"/>
  <c r="B11" i="10"/>
  <c r="G299" i="10" l="1"/>
  <c r="A66" i="10"/>
  <c r="A81" i="10" l="1"/>
  <c r="A65" i="10"/>
  <c r="A48" i="10"/>
  <c r="A31" i="10"/>
  <c r="B25" i="10" l="1"/>
</calcChain>
</file>

<file path=xl/sharedStrings.xml><?xml version="1.0" encoding="utf-8"?>
<sst xmlns="http://schemas.openxmlformats.org/spreadsheetml/2006/main" count="744" uniqueCount="128">
  <si>
    <t>Leistungstext (kurz)</t>
  </si>
  <si>
    <t>Einheit</t>
  </si>
  <si>
    <t>m²</t>
  </si>
  <si>
    <t>a</t>
  </si>
  <si>
    <t>b</t>
  </si>
  <si>
    <t>c</t>
  </si>
  <si>
    <t>d</t>
  </si>
  <si>
    <t>e</t>
  </si>
  <si>
    <t>f = c * e</t>
  </si>
  <si>
    <t>g</t>
  </si>
  <si>
    <t>h = f * g</t>
  </si>
  <si>
    <t>01.11. - 31.03.</t>
  </si>
  <si>
    <t>Räumen und Streuen</t>
  </si>
  <si>
    <t>1.1</t>
  </si>
  <si>
    <t>Gesamtpreis 
in € / Einsatz
(netto)</t>
  </si>
  <si>
    <t xml:space="preserve">1. </t>
  </si>
  <si>
    <t>Bedarfsleistungen</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</si>
  <si>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</si>
  <si>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</si>
  <si>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</si>
  <si>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</si>
  <si>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</si>
  <si>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</si>
  <si>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</si>
  <si>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</si>
  <si>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</si>
  <si>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</si>
  <si>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</si>
  <si>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</si>
  <si>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</si>
  <si>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</si>
  <si>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</si>
  <si>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</si>
  <si>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</si>
  <si>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</si>
  <si>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</si>
  <si>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t>Zusätzliche Streugutentfernung</t>
  </si>
  <si>
    <t>1.1.2</t>
  </si>
  <si>
    <t>1.1.2.20</t>
  </si>
  <si>
    <t>Zusätzliche Streugutentfernung - maschinell</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</si>
  <si>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</si>
  <si>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</si>
  <si>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</si>
  <si>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</si>
  <si>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</si>
  <si>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WE 104401</t>
  </si>
  <si>
    <t>Wohnliegenschaft – Daimlerstraße 1 – 9 (ungerade) in 02708 Löbau</t>
  </si>
  <si>
    <t>GRAUFLÄCHENREINIGUNG</t>
  </si>
  <si>
    <t>Grauflächenreinigung öffentliche Flächen</t>
  </si>
  <si>
    <t>1.1.2.10</t>
  </si>
  <si>
    <t>Reinigung der öffentlichen Wegeflächen befestigt (Pflaster) inkl. Wildwuchsentfernung</t>
  </si>
  <si>
    <t>1.1.3</t>
  </si>
  <si>
    <t>1.1.3.10</t>
  </si>
  <si>
    <t>Reinigung der nicht öffentlichen Flächen befestigt (Pflaster) inkl. Wildwuchsentfernung</t>
  </si>
  <si>
    <t>1.1.3.20</t>
  </si>
  <si>
    <t>Reinigung - Spritzschutz- / Traufstreifen inkl. Entsorgung</t>
  </si>
  <si>
    <t>Grauflächenreinigung nicht öffentliche Flächen</t>
  </si>
  <si>
    <t>1.2</t>
  </si>
  <si>
    <t>2.1</t>
  </si>
  <si>
    <t>1.2.1</t>
  </si>
  <si>
    <t>Maschineller Winterdienst - öffentliche Flächen befestigt (Pflaster) - Wegeflächen</t>
  </si>
  <si>
    <t>1.2.2</t>
  </si>
  <si>
    <t>Maschineller Winterdienst – nicht öffentliche Flächen befestigt (Pflaster) – Zugänge und Müllplätze</t>
  </si>
  <si>
    <t>1.2.2.10 a</t>
  </si>
  <si>
    <t>1.2.2.10 b</t>
  </si>
  <si>
    <t>Händischer Winterdienst – nicht öffentliche Flächen befestigt (Pflaster) – Zugangsbereich Stufen</t>
  </si>
  <si>
    <t>1.2.2.10 c</t>
  </si>
  <si>
    <t>Öffentliche Flächen</t>
  </si>
  <si>
    <t>Zusätzliche Streugutentfernung - händisch</t>
  </si>
  <si>
    <t>2.</t>
  </si>
  <si>
    <t>Wohnliegenschaft – Georgewitzer Straße 22 in 02708 Löbau</t>
  </si>
  <si>
    <t>WE 104404</t>
  </si>
  <si>
    <t>2.1.1</t>
  </si>
  <si>
    <t>2.1.2</t>
  </si>
  <si>
    <t>2.1.1.10 a</t>
  </si>
  <si>
    <t>2.1.2.10 a</t>
  </si>
  <si>
    <t>Maschineller Winterdienst – nicht öffentliche befestigt (Pflaster) - Wegeflächen</t>
  </si>
  <si>
    <t>2.1.2.10 b</t>
  </si>
  <si>
    <t>Händischer Winterdienst – nicht öffentliche Flächen befestigt (Pflaster) - Wegeflächen</t>
  </si>
  <si>
    <t>2.1.2.20</t>
  </si>
  <si>
    <t>3.</t>
  </si>
  <si>
    <t>Wohnliegenschaft – Fritz-Ebert-Straße 19 in 02708 Löbau</t>
  </si>
  <si>
    <t>WE 104406</t>
  </si>
  <si>
    <t>3.1</t>
  </si>
  <si>
    <t>3.1.2</t>
  </si>
  <si>
    <t>3.1.2.10</t>
  </si>
  <si>
    <t>3.1.3</t>
  </si>
  <si>
    <t>3.1.3.10</t>
  </si>
  <si>
    <t>3.1.3.20</t>
  </si>
  <si>
    <t>3.2</t>
  </si>
  <si>
    <t>3.2.1</t>
  </si>
  <si>
    <t>3.2.1.10 a</t>
  </si>
  <si>
    <t>1.2.1.10 a</t>
  </si>
  <si>
    <t>3.2.2</t>
  </si>
  <si>
    <t>3.2.2.10 a</t>
  </si>
  <si>
    <t>Maschineller Winterdienst - öffentliche Fläche unbefestigt (wassergebunden)</t>
  </si>
  <si>
    <t>Maschineller Winterdienst – nicht öffentliche Flächen befestigt (Pflaster) – Wegefläche / Hauszugang</t>
  </si>
  <si>
    <t>3.2.2.10 b</t>
  </si>
  <si>
    <t>Händischer Winterdienst – nicht öffentliche Flächen befestigt (Pflaster) - Müllbox</t>
  </si>
  <si>
    <t>3.1.2.20</t>
  </si>
  <si>
    <t>4.</t>
  </si>
  <si>
    <t>WE 104875</t>
  </si>
  <si>
    <t>Aktenlager – Theodor-Körner-Straße 1a in 02708 Löbau</t>
  </si>
  <si>
    <t>4.1</t>
  </si>
  <si>
    <t>4.1.1</t>
  </si>
  <si>
    <t>4.1.1.10 a</t>
  </si>
  <si>
    <t>Maschineller Winterdienst - öffentliche Wegeflächen befestigt (Asphalt)</t>
  </si>
  <si>
    <t>4.1.2</t>
  </si>
  <si>
    <t>4.1.2.10 a</t>
  </si>
  <si>
    <t>Maschineller Winterdienst – nicht öffentliche Verkehrsflächen befestigt (Beton)</t>
  </si>
  <si>
    <t>5.</t>
  </si>
  <si>
    <t>WE 105519</t>
  </si>
  <si>
    <t>Hauptzollamt und Raumschießanlage Löbau – Weststraße 16 in 02708 Löbau</t>
  </si>
  <si>
    <t>5.1</t>
  </si>
  <si>
    <t>5.1.1</t>
  </si>
  <si>
    <t>5.1.1.10 a</t>
  </si>
  <si>
    <t>Maschineller Winterdienst - öffentliche Wegeflächen befestigt (Pflaster)</t>
  </si>
  <si>
    <t>5.1.2</t>
  </si>
  <si>
    <t>5.1.2.10 a</t>
  </si>
  <si>
    <t>Maschineller Winterdienst – nicht öffentliche Verkehrsflächen befestigt (Pflaster)</t>
  </si>
  <si>
    <t>5.1.2.10 b</t>
  </si>
  <si>
    <t>Händischer Winterdienst – nicht öffentlicher Eingangsbereich befestigt (Beton)</t>
  </si>
  <si>
    <t>ZUSAMMENFASSUNG</t>
  </si>
  <si>
    <t>VOEK 151-25, Los 1</t>
  </si>
  <si>
    <t>Maschineller Winterdienst (Räumen und Streuen) – nicht öffentliche Flächen befestigt (Pflaster) - Parkplatzflächen</t>
  </si>
  <si>
    <t>Maschineller Winterdienst (Streuen) – nicht öffentliche Flächen befestigt (Pflaster) - Parkplatzflächen</t>
  </si>
  <si>
    <t>01.04. - 31.10.</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</si>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</sst>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quot;*&quot;"/>
    <numFmt numFmtId="165" formatCode="#,##0&quot; m²&quot;"/>
  </numFmts>
  <fonts count="31"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b/>
      <i/>
      <sz val="10"/>
      <color theme="1"/>
      <name val="Calibri"/>
      <family val="2"/>
      <scheme val="minor"/>
    </font>
    <font>
      <b/>
      <u/>
      <sz val="11"/>
      <color theme="1"/>
      <name val="Calibri"/>
      <family val="2"/>
      <scheme val="minor"/>
    </font>
    <font>
      <b/>
      <sz val="18"/>
      <color rgb="FFC00000"/>
      <name val="Calibri"/>
      <family val="2"/>
      <scheme val="minor"/>
    </font>
    <font>
      <b/>
      <sz val="10"/>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cellStyleXfs>
  <cellXfs count="107">
    <xf numFmtId="0" fontId="0" fillId="0" borderId="0" xfId="0"/>
    <xf numFmtId="0" fontId="6" fillId="0" borderId="0" xfId="0" applyFont="1" applyProtection="1"/>
    <xf numFmtId="0" fontId="6" fillId="0" borderId="0" xfId="0" applyFont="1" applyAlignment="1" applyProtection="1">
      <alignment horizontal="center"/>
    </xf>
    <xf numFmtId="0" fontId="9" fillId="0" borderId="0" xfId="0" applyFont="1" applyFill="1" applyProtection="1"/>
    <xf numFmtId="49" fontId="11"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164" fontId="19"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3" fillId="0" borderId="0" xfId="0" applyFont="1" applyFill="1" applyAlignment="1" applyProtection="1">
      <alignment horizontal="center" vertical="center"/>
    </xf>
    <xf numFmtId="0" fontId="2" fillId="0" borderId="0" xfId="0" applyFont="1"/>
    <xf numFmtId="49" fontId="7" fillId="0" borderId="0" xfId="0" applyNumberFormat="1" applyFont="1" applyFill="1" applyBorder="1" applyAlignment="1" applyProtection="1">
      <alignment vertical="center" wrapText="1"/>
    </xf>
    <xf numFmtId="49" fontId="26"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6" fillId="0" borderId="1" xfId="0" applyFont="1" applyBorder="1" applyAlignment="1">
      <alignment vertical="center" wrapText="1"/>
    </xf>
    <xf numFmtId="3" fontId="17" fillId="0" borderId="1" xfId="0" applyNumberFormat="1" applyFont="1" applyFill="1" applyBorder="1" applyAlignment="1" applyProtection="1">
      <alignment vertical="center" wrapText="1"/>
    </xf>
    <xf numFmtId="49" fontId="16" fillId="0" borderId="1" xfId="0" applyNumberFormat="1" applyFont="1" applyFill="1" applyBorder="1" applyAlignment="1" applyProtection="1">
      <alignment horizontal="left" vertical="center"/>
    </xf>
    <xf numFmtId="0" fontId="11" fillId="0" borderId="1" xfId="0" applyFont="1" applyFill="1" applyBorder="1" applyAlignment="1" applyProtection="1">
      <alignment vertical="center" wrapText="1"/>
    </xf>
    <xf numFmtId="3" fontId="11" fillId="0" borderId="1" xfId="0" applyNumberFormat="1" applyFont="1" applyFill="1" applyBorder="1" applyAlignment="1" applyProtection="1">
      <alignment vertical="center"/>
    </xf>
    <xf numFmtId="165" fontId="16" fillId="0" borderId="1" xfId="0" applyNumberFormat="1" applyFont="1" applyFill="1" applyBorder="1" applyAlignment="1" applyProtection="1">
      <alignment horizontal="left" vertical="center"/>
    </xf>
    <xf numFmtId="4" fontId="11" fillId="3" borderId="1" xfId="0" applyNumberFormat="1" applyFont="1" applyFill="1" applyBorder="1" applyAlignment="1" applyProtection="1">
      <alignment horizontal="right" vertical="center"/>
      <protection locked="0"/>
    </xf>
    <xf numFmtId="0" fontId="13"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49" fontId="7" fillId="4" borderId="6" xfId="0" applyNumberFormat="1" applyFont="1" applyFill="1" applyBorder="1" applyAlignment="1" applyProtection="1">
      <alignment vertical="center" wrapText="1"/>
    </xf>
    <xf numFmtId="0" fontId="7" fillId="4" borderId="6" xfId="0" applyFont="1" applyFill="1" applyBorder="1" applyAlignment="1" applyProtection="1">
      <alignment vertical="center" wrapText="1"/>
    </xf>
    <xf numFmtId="49" fontId="15" fillId="6" borderId="1" xfId="0" applyNumberFormat="1" applyFont="1" applyFill="1" applyBorder="1" applyAlignment="1" applyProtection="1">
      <alignment horizontal="left" vertical="center"/>
    </xf>
    <xf numFmtId="0" fontId="13" fillId="6" borderId="1" xfId="0" applyFont="1" applyFill="1" applyBorder="1" applyAlignment="1" applyProtection="1">
      <alignment horizontal="left" vertical="center" wrapText="1"/>
    </xf>
    <xf numFmtId="4" fontId="13" fillId="6" borderId="1" xfId="0" applyNumberFormat="1" applyFont="1" applyFill="1" applyBorder="1" applyAlignment="1" applyProtection="1">
      <alignment horizontal="right" vertical="center"/>
    </xf>
    <xf numFmtId="0" fontId="20" fillId="7" borderId="1" xfId="0" applyFont="1" applyFill="1" applyBorder="1" applyAlignment="1" applyProtection="1">
      <alignment vertical="center" wrapText="1"/>
    </xf>
    <xf numFmtId="4" fontId="13" fillId="4" borderId="1" xfId="0" applyNumberFormat="1" applyFont="1" applyFill="1" applyBorder="1" applyAlignment="1" applyProtection="1">
      <alignment horizontal="right" vertical="center"/>
    </xf>
    <xf numFmtId="0" fontId="18" fillId="6" borderId="3" xfId="0" applyFont="1" applyFill="1" applyBorder="1" applyAlignment="1" applyProtection="1">
      <alignment vertical="center" wrapText="1"/>
    </xf>
    <xf numFmtId="0" fontId="18" fillId="6" borderId="4" xfId="0" applyFont="1" applyFill="1" applyBorder="1" applyAlignment="1" applyProtection="1">
      <alignment vertical="center" wrapText="1"/>
    </xf>
    <xf numFmtId="49" fontId="18" fillId="6" borderId="2"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center" vertical="center" wrapText="1"/>
    </xf>
    <xf numFmtId="1" fontId="18" fillId="0" borderId="0" xfId="0" applyNumberFormat="1" applyFont="1" applyFill="1" applyBorder="1" applyAlignment="1" applyProtection="1">
      <alignment horizontal="right" vertical="center"/>
    </xf>
    <xf numFmtId="4" fontId="13" fillId="0" borderId="0" xfId="0" applyNumberFormat="1" applyFont="1" applyFill="1" applyBorder="1" applyAlignment="1" applyProtection="1">
      <alignment horizontal="right" vertical="center"/>
    </xf>
    <xf numFmtId="49" fontId="7" fillId="4" borderId="1" xfId="0" applyNumberFormat="1" applyFont="1" applyFill="1" applyBorder="1" applyAlignment="1" applyProtection="1">
      <alignment vertical="center" wrapText="1"/>
    </xf>
    <xf numFmtId="0" fontId="7" fillId="4" borderId="1" xfId="0" applyFont="1" applyFill="1" applyBorder="1" applyAlignment="1" applyProtection="1">
      <alignment vertical="center" wrapText="1"/>
    </xf>
    <xf numFmtId="4" fontId="13" fillId="5" borderId="1" xfId="0" applyNumberFormat="1" applyFont="1" applyFill="1" applyBorder="1" applyAlignment="1" applyProtection="1">
      <alignment horizontal="right" vertical="center"/>
    </xf>
    <xf numFmtId="0" fontId="14" fillId="6"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xf>
    <xf numFmtId="0" fontId="1" fillId="0" borderId="0" xfId="0" applyFont="1" applyProtection="1"/>
    <xf numFmtId="4" fontId="29" fillId="0" borderId="1" xfId="0" applyNumberFormat="1" applyFont="1" applyFill="1" applyBorder="1" applyAlignment="1" applyProtection="1">
      <alignment horizontal="right" vertical="center" wrapText="1"/>
    </xf>
    <xf numFmtId="0" fontId="1" fillId="0" borderId="0" xfId="0" applyFont="1" applyAlignment="1" applyProtection="1">
      <alignment horizontal="center"/>
    </xf>
    <xf numFmtId="1" fontId="29" fillId="0" borderId="1" xfId="0" applyNumberFormat="1" applyFont="1" applyFill="1" applyBorder="1" applyAlignment="1" applyProtection="1">
      <alignment horizontal="left" vertical="center" wrapText="1"/>
    </xf>
    <xf numFmtId="0" fontId="13" fillId="4" borderId="2" xfId="0" applyFont="1" applyFill="1" applyBorder="1" applyAlignment="1" applyProtection="1">
      <alignment horizontal="right" vertical="center" wrapText="1"/>
    </xf>
    <xf numFmtId="0" fontId="13" fillId="4" borderId="3" xfId="0" applyFont="1" applyFill="1" applyBorder="1" applyAlignment="1" applyProtection="1">
      <alignment horizontal="right" vertical="center" wrapText="1"/>
    </xf>
    <xf numFmtId="0" fontId="13"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0" fontId="20" fillId="7" borderId="1" xfId="0" applyFont="1" applyFill="1" applyBorder="1" applyAlignment="1" applyProtection="1">
      <alignment horizontal="left" vertical="center" wrapText="1"/>
    </xf>
    <xf numFmtId="1" fontId="7" fillId="4" borderId="1" xfId="0" applyNumberFormat="1" applyFont="1" applyFill="1" applyBorder="1" applyAlignment="1" applyProtection="1">
      <alignment horizontal="right" vertical="center" wrapText="1"/>
    </xf>
    <xf numFmtId="4" fontId="30" fillId="4" borderId="1" xfId="0" applyNumberFormat="1" applyFont="1" applyFill="1" applyBorder="1" applyAlignment="1" applyProtection="1">
      <alignment horizontal="right" vertical="center"/>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0" fontId="5" fillId="5" borderId="2" xfId="0" applyFont="1" applyFill="1" applyBorder="1" applyAlignment="1" applyProtection="1">
      <alignment horizontal="left" vertical="center"/>
    </xf>
    <xf numFmtId="0" fontId="5" fillId="5" borderId="3" xfId="0" applyFont="1" applyFill="1" applyBorder="1" applyAlignment="1" applyProtection="1">
      <alignment horizontal="left" vertical="center"/>
    </xf>
    <xf numFmtId="0" fontId="5" fillId="5" borderId="4" xfId="0" applyFont="1" applyFill="1" applyBorder="1" applyAlignment="1" applyProtection="1">
      <alignment horizontal="left" vertical="center"/>
    </xf>
    <xf numFmtId="0" fontId="10" fillId="5" borderId="2" xfId="0" applyFont="1" applyFill="1" applyBorder="1" applyAlignment="1" applyProtection="1">
      <alignment horizontal="center" vertical="center"/>
    </xf>
    <xf numFmtId="0" fontId="10" fillId="5" borderId="4" xfId="0" applyFont="1" applyFill="1" applyBorder="1" applyAlignment="1" applyProtection="1">
      <alignment horizontal="center" vertical="center"/>
    </xf>
    <xf numFmtId="0" fontId="12" fillId="0" borderId="2" xfId="1" applyFont="1" applyFill="1" applyBorder="1" applyAlignment="1" applyProtection="1">
      <alignment horizontal="left" vertical="center" wrapText="1"/>
    </xf>
    <xf numFmtId="0" fontId="12" fillId="0" borderId="3" xfId="1" applyFont="1" applyFill="1" applyBorder="1" applyAlignment="1" applyProtection="1">
      <alignment horizontal="left" vertical="center" wrapText="1"/>
    </xf>
    <xf numFmtId="0" fontId="12" fillId="0" borderId="4" xfId="1" applyFont="1" applyFill="1"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0" fillId="6" borderId="2" xfId="0" applyFont="1" applyFill="1" applyBorder="1" applyAlignment="1" applyProtection="1">
      <alignment horizontal="center" vertical="center"/>
    </xf>
    <xf numFmtId="0" fontId="10" fillId="6" borderId="4" xfId="0" applyFont="1" applyFill="1" applyBorder="1" applyAlignment="1" applyProtection="1">
      <alignment horizontal="center" vertical="center"/>
    </xf>
    <xf numFmtId="49" fontId="7" fillId="5" borderId="1" xfId="0" applyNumberFormat="1" applyFont="1" applyFill="1" applyBorder="1" applyAlignment="1" applyProtection="1">
      <alignment horizontal="left" vertical="center" wrapText="1"/>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4" xfId="0" applyFont="1" applyFill="1" applyBorder="1" applyAlignment="1" applyProtection="1">
      <alignment horizontal="left" vertical="center" wrapText="1"/>
    </xf>
    <xf numFmtId="0" fontId="14" fillId="6" borderId="2" xfId="0" applyFont="1" applyFill="1" applyBorder="1" applyAlignment="1" applyProtection="1">
      <alignment horizontal="center" vertical="center" wrapText="1"/>
    </xf>
    <xf numFmtId="0" fontId="14" fillId="6" borderId="3" xfId="0" applyFont="1" applyFill="1" applyBorder="1" applyAlignment="1" applyProtection="1">
      <alignment horizontal="center" vertical="center" wrapText="1"/>
    </xf>
    <xf numFmtId="0" fontId="14" fillId="6" borderId="4" xfId="0" applyFont="1" applyFill="1" applyBorder="1" applyAlignment="1" applyProtection="1">
      <alignment horizontal="center" vertical="center" wrapText="1"/>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8" fillId="4" borderId="1" xfId="0" applyFont="1" applyFill="1" applyBorder="1" applyAlignment="1" applyProtection="1">
      <alignment horizontal="center" vertical="center" wrapText="1"/>
    </xf>
    <xf numFmtId="1" fontId="18" fillId="6" borderId="2" xfId="0" applyNumberFormat="1" applyFont="1" applyFill="1" applyBorder="1" applyAlignment="1" applyProtection="1">
      <alignment horizontal="right" vertical="center"/>
    </xf>
    <xf numFmtId="1" fontId="18" fillId="6" borderId="3" xfId="0" applyNumberFormat="1" applyFont="1" applyFill="1" applyBorder="1" applyAlignment="1" applyProtection="1">
      <alignment horizontal="right" vertical="center"/>
    </xf>
    <xf numFmtId="1" fontId="18" fillId="6" borderId="4" xfId="0" applyNumberFormat="1" applyFont="1" applyFill="1" applyBorder="1" applyAlignment="1" applyProtection="1">
      <alignment horizontal="right" vertical="center"/>
    </xf>
    <xf numFmtId="1" fontId="29" fillId="5" borderId="1" xfId="0" applyNumberFormat="1" applyFont="1" applyFill="1" applyBorder="1" applyAlignment="1" applyProtection="1">
      <alignment horizontal="right" vertical="center"/>
    </xf>
    <xf numFmtId="49" fontId="7" fillId="5" borderId="2" xfId="0" applyNumberFormat="1" applyFont="1" applyFill="1" applyBorder="1" applyAlignment="1" applyProtection="1">
      <alignment horizontal="left" vertical="center" wrapText="1"/>
    </xf>
    <xf numFmtId="49" fontId="7" fillId="5" borderId="3" xfId="0" applyNumberFormat="1" applyFont="1" applyFill="1" applyBorder="1" applyAlignment="1" applyProtection="1">
      <alignment horizontal="left" vertical="center" wrapText="1"/>
    </xf>
    <xf numFmtId="49" fontId="7" fillId="5" borderId="4" xfId="0" applyNumberFormat="1" applyFont="1" applyFill="1" applyBorder="1" applyAlignment="1" applyProtection="1">
      <alignment horizontal="left" vertical="center" wrapText="1"/>
    </xf>
    <xf numFmtId="1" fontId="18" fillId="0" borderId="1" xfId="0" applyNumberFormat="1" applyFont="1" applyFill="1" applyBorder="1" applyAlignment="1" applyProtection="1">
      <alignment horizontal="right" vertical="center"/>
    </xf>
    <xf numFmtId="0" fontId="7" fillId="4" borderId="2" xfId="0" applyFont="1" applyFill="1" applyBorder="1" applyAlignment="1" applyProtection="1">
      <alignment horizontal="left" vertical="center" wrapText="1"/>
    </xf>
    <xf numFmtId="0" fontId="7" fillId="4" borderId="3" xfId="0" applyFont="1" applyFill="1" applyBorder="1" applyAlignment="1" applyProtection="1">
      <alignment horizontal="left" vertical="center" wrapText="1"/>
    </xf>
    <xf numFmtId="0" fontId="7" fillId="4" borderId="4" xfId="0"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4" fontId="17" fillId="3" borderId="0" xfId="0" applyNumberFormat="1" applyFont="1" applyFill="1" applyBorder="1" applyAlignment="1" applyProtection="1">
      <alignment horizontal="center" vertical="center" wrapText="1"/>
    </xf>
    <xf numFmtId="0" fontId="28" fillId="0" borderId="0" xfId="0" applyFont="1" applyAlignment="1" applyProtection="1">
      <alignment horizontal="center" vertical="center" wrapText="1"/>
    </xf>
  </cellXfs>
  <cellStyles count="2">
    <cellStyle name="Standard" xfId="0" builtinId="0"/>
    <cellStyle name="Standard 2" xfId="1"/>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2"/>
  <sheetViews>
    <sheetView showGridLines="0" tabSelected="1" view="pageBreakPreview" topLeftCell="B1" zoomScale="115" zoomScaleNormal="100" zoomScaleSheetLayoutView="115" workbookViewId="0">
      <selection activeCell="E288" sqref="E288"/>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103" t="s">
        <v>22</v>
      </c>
      <c r="B3" s="103"/>
      <c r="C3" s="103"/>
      <c r="D3" s="103"/>
      <c r="E3" s="103"/>
      <c r="F3" s="103"/>
      <c r="G3" s="103"/>
      <c r="H3" s="103"/>
    </row>
    <row r="4" spans="1:8" s="12" customFormat="1" ht="23.25" x14ac:dyDescent="0.25">
      <c r="A4" s="106" t="s">
        <v>127</v>
      </c>
      <c r="B4" s="106"/>
      <c r="C4" s="106"/>
      <c r="D4" s="106"/>
      <c r="E4" s="106"/>
      <c r="F4" s="106"/>
      <c r="G4" s="106"/>
      <c r="H4" s="106"/>
    </row>
    <row r="5" spans="1:8" s="9" customFormat="1" ht="9.9499999999999993" customHeight="1" x14ac:dyDescent="0.25">
      <c r="A5" s="11"/>
      <c r="B5" s="11"/>
      <c r="C5" s="11"/>
      <c r="D5" s="11"/>
      <c r="E5" s="11"/>
      <c r="F5" s="11"/>
      <c r="G5" s="11"/>
      <c r="H5" s="11"/>
    </row>
    <row r="6" spans="1:8" s="9" customFormat="1" x14ac:dyDescent="0.25">
      <c r="A6" s="104" t="s">
        <v>123</v>
      </c>
      <c r="B6" s="104"/>
      <c r="C6" s="104"/>
      <c r="D6" s="104"/>
      <c r="E6" s="104"/>
      <c r="F6" s="104"/>
      <c r="G6" s="104"/>
      <c r="H6" s="104"/>
    </row>
    <row r="7" spans="1:8" s="9" customFormat="1" x14ac:dyDescent="0.25">
      <c r="A7" s="11"/>
      <c r="B7" s="11"/>
      <c r="C7" s="11"/>
      <c r="D7" s="11"/>
      <c r="E7" s="11"/>
      <c r="F7" s="11"/>
      <c r="G7" s="11"/>
      <c r="H7" s="11"/>
    </row>
    <row r="8" spans="1:8" s="12" customFormat="1" ht="14.25" customHeight="1" x14ac:dyDescent="0.25">
      <c r="A8" s="105" t="s">
        <v>23</v>
      </c>
      <c r="B8" s="105"/>
      <c r="C8" s="105"/>
      <c r="D8" s="105"/>
      <c r="E8" s="105"/>
      <c r="F8" s="105"/>
      <c r="G8" s="105"/>
      <c r="H8" s="105"/>
    </row>
    <row r="9" spans="1:8" s="9" customFormat="1" ht="9.9499999999999993" customHeight="1" x14ac:dyDescent="0.25">
      <c r="A9" s="11"/>
      <c r="B9" s="11"/>
      <c r="C9" s="11"/>
      <c r="D9" s="11"/>
      <c r="E9" s="11"/>
      <c r="F9" s="11"/>
      <c r="G9" s="11"/>
      <c r="H9" s="11"/>
    </row>
    <row r="10" spans="1:8" s="3" customFormat="1" ht="39.950000000000003" customHeight="1" x14ac:dyDescent="0.25">
      <c r="A10" s="31" t="s">
        <v>15</v>
      </c>
      <c r="B10" s="31" t="s">
        <v>45</v>
      </c>
      <c r="C10" s="87" t="s">
        <v>46</v>
      </c>
      <c r="D10" s="88"/>
      <c r="E10" s="88"/>
      <c r="F10" s="88"/>
      <c r="G10" s="88"/>
      <c r="H10" s="89"/>
    </row>
    <row r="11" spans="1:8" s="3" customFormat="1" ht="30.75" customHeight="1" x14ac:dyDescent="0.25">
      <c r="A11" s="26" t="s">
        <v>13</v>
      </c>
      <c r="B11" s="27" t="str">
        <f>B10</f>
        <v>WE 104401</v>
      </c>
      <c r="C11" s="100" t="s">
        <v>47</v>
      </c>
      <c r="D11" s="101"/>
      <c r="E11" s="101"/>
      <c r="F11" s="101"/>
      <c r="G11" s="101"/>
      <c r="H11" s="102"/>
    </row>
    <row r="12" spans="1:8" s="3" customFormat="1" ht="30" customHeight="1" x14ac:dyDescent="0.25">
      <c r="A12" s="96" t="s">
        <v>20</v>
      </c>
      <c r="B12" s="97"/>
      <c r="C12" s="97"/>
      <c r="D12" s="97"/>
      <c r="E12" s="97"/>
      <c r="F12" s="97"/>
      <c r="G12" s="97"/>
      <c r="H12" s="98"/>
    </row>
    <row r="13" spans="1:8" s="13" customFormat="1" ht="51" x14ac:dyDescent="0.2">
      <c r="A13" s="23" t="s">
        <v>42</v>
      </c>
      <c r="B13" s="29" t="s">
        <v>0</v>
      </c>
      <c r="C13" s="23" t="s">
        <v>19</v>
      </c>
      <c r="D13" s="43" t="s">
        <v>1</v>
      </c>
      <c r="E13" s="23" t="s">
        <v>30</v>
      </c>
      <c r="F13" s="23" t="s">
        <v>31</v>
      </c>
      <c r="G13" s="23" t="s">
        <v>32</v>
      </c>
      <c r="H13" s="23" t="s">
        <v>35</v>
      </c>
    </row>
    <row r="14" spans="1:8" s="13" customFormat="1" ht="15.75" x14ac:dyDescent="0.2">
      <c r="A14" s="24" t="s">
        <v>3</v>
      </c>
      <c r="B14" s="24" t="s">
        <v>4</v>
      </c>
      <c r="C14" s="24" t="s">
        <v>5</v>
      </c>
      <c r="D14" s="42" t="s">
        <v>6</v>
      </c>
      <c r="E14" s="24" t="s">
        <v>7</v>
      </c>
      <c r="F14" s="24" t="s">
        <v>8</v>
      </c>
      <c r="G14" s="24" t="s">
        <v>9</v>
      </c>
      <c r="H14" s="24" t="s">
        <v>10</v>
      </c>
    </row>
    <row r="15" spans="1:8" s="13" customFormat="1" ht="15.75" customHeight="1" x14ac:dyDescent="0.2">
      <c r="A15" s="35" t="s">
        <v>37</v>
      </c>
      <c r="B15" s="33" t="s">
        <v>48</v>
      </c>
      <c r="C15" s="33"/>
      <c r="D15" s="33"/>
      <c r="E15" s="33"/>
      <c r="F15" s="33"/>
      <c r="G15" s="33"/>
      <c r="H15" s="34"/>
    </row>
    <row r="16" spans="1:8" s="13" customFormat="1" ht="25.5" x14ac:dyDescent="0.2">
      <c r="A16" s="4" t="s">
        <v>49</v>
      </c>
      <c r="B16" s="16" t="s">
        <v>50</v>
      </c>
      <c r="C16" s="17">
        <v>111</v>
      </c>
      <c r="D16" s="5" t="s">
        <v>2</v>
      </c>
      <c r="E16" s="22"/>
      <c r="F16" s="6" t="str">
        <f>IF(E16="","",C16*E16)</f>
        <v/>
      </c>
      <c r="G16" s="8">
        <v>4</v>
      </c>
      <c r="H16" s="6" t="str">
        <f>IF(E16="","",F16*G16)</f>
        <v/>
      </c>
    </row>
    <row r="17" spans="1:8" s="13" customFormat="1" ht="15.75" x14ac:dyDescent="0.2">
      <c r="A17" s="58" t="str">
        <f>B15&amp;" - Teilsumme "</f>
        <v xml:space="preserve">Grauflächenreinigung öffentliche Flächen - Teilsumme </v>
      </c>
      <c r="B17" s="59"/>
      <c r="C17" s="59"/>
      <c r="D17" s="59"/>
      <c r="E17" s="59"/>
      <c r="F17" s="59"/>
      <c r="G17" s="60"/>
      <c r="H17" s="7" t="str">
        <f>IFERROR(H16,"")</f>
        <v/>
      </c>
    </row>
    <row r="18" spans="1:8" s="13" customFormat="1" ht="15.75" customHeight="1" x14ac:dyDescent="0.2">
      <c r="A18" s="35" t="s">
        <v>51</v>
      </c>
      <c r="B18" s="33" t="s">
        <v>56</v>
      </c>
      <c r="C18" s="33"/>
      <c r="D18" s="33"/>
      <c r="E18" s="33"/>
      <c r="F18" s="33"/>
      <c r="G18" s="33"/>
      <c r="H18" s="34"/>
    </row>
    <row r="19" spans="1:8" s="13" customFormat="1" ht="25.5" x14ac:dyDescent="0.2">
      <c r="A19" s="4" t="s">
        <v>52</v>
      </c>
      <c r="B19" s="16" t="s">
        <v>53</v>
      </c>
      <c r="C19" s="17">
        <v>128</v>
      </c>
      <c r="D19" s="5" t="s">
        <v>2</v>
      </c>
      <c r="E19" s="22"/>
      <c r="F19" s="6" t="str">
        <f t="shared" ref="F19:F20" si="0">IF(E19="","",C19*E19)</f>
        <v/>
      </c>
      <c r="G19" s="8">
        <v>4</v>
      </c>
      <c r="H19" s="6" t="str">
        <f t="shared" ref="H19:H20" si="1">IF(E19="","",F19*G19)</f>
        <v/>
      </c>
    </row>
    <row r="20" spans="1:8" s="13" customFormat="1" ht="25.5" x14ac:dyDescent="0.2">
      <c r="A20" s="4" t="s">
        <v>54</v>
      </c>
      <c r="B20" s="16" t="s">
        <v>55</v>
      </c>
      <c r="C20" s="17">
        <v>86</v>
      </c>
      <c r="D20" s="5" t="s">
        <v>2</v>
      </c>
      <c r="E20" s="22"/>
      <c r="F20" s="6" t="str">
        <f t="shared" si="0"/>
        <v/>
      </c>
      <c r="G20" s="36">
        <v>2</v>
      </c>
      <c r="H20" s="6" t="str">
        <f t="shared" si="1"/>
        <v/>
      </c>
    </row>
    <row r="21" spans="1:8" s="13" customFormat="1" ht="15.75" x14ac:dyDescent="0.2">
      <c r="A21" s="99" t="str">
        <f>B18&amp;" - Teilsumme "</f>
        <v xml:space="preserve">Grauflächenreinigung nicht öffentliche Flächen - Teilsumme </v>
      </c>
      <c r="B21" s="99"/>
      <c r="C21" s="99"/>
      <c r="D21" s="99"/>
      <c r="E21" s="99"/>
      <c r="F21" s="99"/>
      <c r="G21" s="99"/>
      <c r="H21" s="7" t="str">
        <f>IF(SUM(H19:H20)=0,"",SUM(H19:H20))</f>
        <v/>
      </c>
    </row>
    <row r="22" spans="1:8" s="13" customFormat="1" ht="15.75" customHeight="1" x14ac:dyDescent="0.2">
      <c r="A22" s="95" t="str">
        <f>A11&amp;" "&amp;C11&amp;" - Gesamtsumme"</f>
        <v>1.1 GRAUFLÄCHENREINIGUNG - Gesamtsumme</v>
      </c>
      <c r="B22" s="95"/>
      <c r="C22" s="95"/>
      <c r="D22" s="95"/>
      <c r="E22" s="95"/>
      <c r="F22" s="95"/>
      <c r="G22" s="95"/>
      <c r="H22" s="41" t="str">
        <f>IFERROR(H17+H21,"")</f>
        <v/>
      </c>
    </row>
    <row r="23" spans="1:8" s="13" customFormat="1" ht="43.5" customHeight="1" x14ac:dyDescent="0.2">
      <c r="A23" s="51" t="s">
        <v>18</v>
      </c>
      <c r="B23" s="51"/>
      <c r="C23" s="51"/>
      <c r="D23" s="51"/>
      <c r="E23" s="51"/>
      <c r="F23" s="51"/>
      <c r="G23" s="51"/>
      <c r="H23" s="51"/>
    </row>
    <row r="24" spans="1:8" s="13" customFormat="1" ht="15.75" customHeight="1" x14ac:dyDescent="0.2">
      <c r="A24" s="37"/>
      <c r="B24" s="37"/>
      <c r="C24" s="37"/>
      <c r="D24" s="37"/>
      <c r="E24" s="37"/>
      <c r="F24" s="37"/>
      <c r="G24" s="37"/>
      <c r="H24" s="38"/>
    </row>
    <row r="25" spans="1:8" s="3" customFormat="1" ht="30.75" customHeight="1" x14ac:dyDescent="0.25">
      <c r="A25" s="39" t="s">
        <v>57</v>
      </c>
      <c r="B25" s="40" t="str">
        <f>B10</f>
        <v>WE 104401</v>
      </c>
      <c r="C25" s="90" t="s">
        <v>21</v>
      </c>
      <c r="D25" s="90"/>
      <c r="E25" s="91" t="s">
        <v>24</v>
      </c>
      <c r="F25" s="91"/>
      <c r="G25" s="91"/>
      <c r="H25" s="91"/>
    </row>
    <row r="26" spans="1:8" s="3" customFormat="1" ht="30" customHeight="1" x14ac:dyDescent="0.25">
      <c r="A26" s="80" t="s">
        <v>20</v>
      </c>
      <c r="B26" s="80"/>
      <c r="C26" s="80"/>
      <c r="D26" s="80"/>
      <c r="E26" s="80"/>
      <c r="F26" s="80"/>
      <c r="G26" s="80"/>
      <c r="H26" s="80"/>
    </row>
    <row r="27" spans="1:8" s="13" customFormat="1" ht="30" customHeight="1" x14ac:dyDescent="0.2">
      <c r="A27" s="75" t="s">
        <v>25</v>
      </c>
      <c r="B27" s="76"/>
      <c r="C27" s="76"/>
      <c r="D27" s="76"/>
      <c r="E27" s="76"/>
      <c r="F27" s="77"/>
      <c r="G27" s="78" t="s">
        <v>11</v>
      </c>
      <c r="H27" s="79"/>
    </row>
    <row r="28" spans="1:8" s="13" customFormat="1" ht="38.25" x14ac:dyDescent="0.2">
      <c r="A28" s="23" t="s">
        <v>42</v>
      </c>
      <c r="B28" s="81" t="s">
        <v>0</v>
      </c>
      <c r="C28" s="82"/>
      <c r="D28" s="82"/>
      <c r="E28" s="83"/>
      <c r="F28" s="23" t="s">
        <v>43</v>
      </c>
      <c r="G28" s="23" t="s">
        <v>44</v>
      </c>
      <c r="H28" s="23" t="s">
        <v>26</v>
      </c>
    </row>
    <row r="29" spans="1:8" s="13" customFormat="1" ht="15.75" x14ac:dyDescent="0.2">
      <c r="A29" s="24" t="s">
        <v>3</v>
      </c>
      <c r="B29" s="84" t="s">
        <v>4</v>
      </c>
      <c r="C29" s="85"/>
      <c r="D29" s="85"/>
      <c r="E29" s="86"/>
      <c r="F29" s="24" t="s">
        <v>5</v>
      </c>
      <c r="G29" s="24" t="s">
        <v>6</v>
      </c>
      <c r="H29" s="24" t="s">
        <v>27</v>
      </c>
    </row>
    <row r="30" spans="1:8" s="13" customFormat="1" ht="48" customHeight="1" x14ac:dyDescent="0.2">
      <c r="A30" s="14" t="s">
        <v>57</v>
      </c>
      <c r="B30" s="72" t="s">
        <v>28</v>
      </c>
      <c r="C30" s="73"/>
      <c r="D30" s="73"/>
      <c r="E30" s="74"/>
      <c r="F30" s="22"/>
      <c r="G30" s="15">
        <v>5</v>
      </c>
      <c r="H30" s="6" t="str">
        <f>IF(F30="","",F30*G30)</f>
        <v/>
      </c>
    </row>
    <row r="31" spans="1:8" s="13" customFormat="1" ht="15.75" x14ac:dyDescent="0.2">
      <c r="A31" s="58" t="str">
        <f>A27&amp;" - Teilsumme "</f>
        <v xml:space="preserve">Bereitstellungspauschale - Teilsumme </v>
      </c>
      <c r="B31" s="59"/>
      <c r="C31" s="59"/>
      <c r="D31" s="59"/>
      <c r="E31" s="59"/>
      <c r="F31" s="59"/>
      <c r="G31" s="60"/>
      <c r="H31" s="7" t="str">
        <f>IFERROR(H30,"")</f>
        <v/>
      </c>
    </row>
    <row r="32" spans="1:8" s="13" customFormat="1" ht="30" customHeight="1" x14ac:dyDescent="0.2">
      <c r="A32" s="75" t="s">
        <v>40</v>
      </c>
      <c r="B32" s="76"/>
      <c r="C32" s="76"/>
      <c r="D32" s="76"/>
      <c r="E32" s="76"/>
      <c r="F32" s="77"/>
      <c r="G32" s="78" t="s">
        <v>11</v>
      </c>
      <c r="H32" s="79"/>
    </row>
    <row r="33" spans="1:8" s="13" customFormat="1" ht="30" customHeight="1" x14ac:dyDescent="0.2">
      <c r="A33" s="69" t="s">
        <v>29</v>
      </c>
      <c r="B33" s="70"/>
      <c r="C33" s="70"/>
      <c r="D33" s="70"/>
      <c r="E33" s="70"/>
      <c r="F33" s="70"/>
      <c r="G33" s="70"/>
      <c r="H33" s="71"/>
    </row>
    <row r="34" spans="1:8" s="13" customFormat="1" ht="51" x14ac:dyDescent="0.2">
      <c r="A34" s="23" t="s">
        <v>42</v>
      </c>
      <c r="B34" s="25" t="s">
        <v>0</v>
      </c>
      <c r="C34" s="23" t="s">
        <v>19</v>
      </c>
      <c r="D34" s="43" t="s">
        <v>1</v>
      </c>
      <c r="E34" s="23" t="s">
        <v>30</v>
      </c>
      <c r="F34" s="23" t="s">
        <v>31</v>
      </c>
      <c r="G34" s="23" t="s">
        <v>32</v>
      </c>
      <c r="H34" s="23" t="s">
        <v>35</v>
      </c>
    </row>
    <row r="35" spans="1:8" s="13" customFormat="1" ht="15.75" x14ac:dyDescent="0.2">
      <c r="A35" s="24" t="s">
        <v>3</v>
      </c>
      <c r="B35" s="24" t="s">
        <v>4</v>
      </c>
      <c r="C35" s="24" t="s">
        <v>5</v>
      </c>
      <c r="D35" s="42" t="s">
        <v>6</v>
      </c>
      <c r="E35" s="24" t="s">
        <v>7</v>
      </c>
      <c r="F35" s="24" t="s">
        <v>8</v>
      </c>
      <c r="G35" s="24" t="s">
        <v>9</v>
      </c>
      <c r="H35" s="24" t="s">
        <v>10</v>
      </c>
    </row>
    <row r="36" spans="1:8" s="13" customFormat="1" ht="15.75" customHeight="1" x14ac:dyDescent="0.2">
      <c r="A36" s="61" t="s">
        <v>12</v>
      </c>
      <c r="B36" s="62"/>
      <c r="C36" s="62"/>
      <c r="D36" s="62"/>
      <c r="E36" s="62"/>
      <c r="F36" s="62"/>
      <c r="G36" s="62"/>
      <c r="H36" s="63"/>
    </row>
    <row r="37" spans="1:8" s="13" customFormat="1" ht="15.75" x14ac:dyDescent="0.2">
      <c r="A37" s="14" t="s">
        <v>59</v>
      </c>
      <c r="B37" s="55" t="s">
        <v>67</v>
      </c>
      <c r="C37" s="56"/>
      <c r="D37" s="56"/>
      <c r="E37" s="56"/>
      <c r="F37" s="56"/>
      <c r="G37" s="56"/>
      <c r="H37" s="57"/>
    </row>
    <row r="38" spans="1:8" s="13" customFormat="1" ht="25.5" x14ac:dyDescent="0.2">
      <c r="A38" s="4" t="s">
        <v>92</v>
      </c>
      <c r="B38" s="16" t="s">
        <v>60</v>
      </c>
      <c r="C38" s="17">
        <v>111</v>
      </c>
      <c r="D38" s="5" t="s">
        <v>2</v>
      </c>
      <c r="E38" s="22"/>
      <c r="F38" s="6" t="str">
        <f>IF(E38="","",C38*E38)</f>
        <v/>
      </c>
      <c r="G38" s="8">
        <v>15</v>
      </c>
      <c r="H38" s="6" t="str">
        <f>IF(E38="","",F38*G38)</f>
        <v/>
      </c>
    </row>
    <row r="39" spans="1:8" s="13" customFormat="1" ht="15.75" x14ac:dyDescent="0.2">
      <c r="A39" s="14" t="s">
        <v>61</v>
      </c>
      <c r="B39" s="55" t="s">
        <v>17</v>
      </c>
      <c r="C39" s="56"/>
      <c r="D39" s="56"/>
      <c r="E39" s="56"/>
      <c r="F39" s="56"/>
      <c r="G39" s="56"/>
      <c r="H39" s="57"/>
    </row>
    <row r="40" spans="1:8" s="13" customFormat="1" ht="38.25" x14ac:dyDescent="0.2">
      <c r="A40" s="4" t="s">
        <v>63</v>
      </c>
      <c r="B40" s="16" t="s">
        <v>62</v>
      </c>
      <c r="C40" s="17">
        <v>122</v>
      </c>
      <c r="D40" s="5" t="s">
        <v>2</v>
      </c>
      <c r="E40" s="22"/>
      <c r="F40" s="6" t="str">
        <f t="shared" ref="F40:F41" si="2">IF(E40="","",C40*E40)</f>
        <v/>
      </c>
      <c r="G40" s="8">
        <v>15</v>
      </c>
      <c r="H40" s="6" t="str">
        <f>IF(E40="","",F40*G40)</f>
        <v/>
      </c>
    </row>
    <row r="41" spans="1:8" s="13" customFormat="1" ht="25.5" x14ac:dyDescent="0.2">
      <c r="A41" s="4" t="s">
        <v>64</v>
      </c>
      <c r="B41" s="16" t="s">
        <v>65</v>
      </c>
      <c r="C41" s="17">
        <v>6</v>
      </c>
      <c r="D41" s="5" t="s">
        <v>2</v>
      </c>
      <c r="E41" s="22"/>
      <c r="F41" s="6" t="str">
        <f t="shared" si="2"/>
        <v/>
      </c>
      <c r="G41" s="8">
        <v>15</v>
      </c>
      <c r="H41" s="6" t="str">
        <f>IF(E41="","",F41*G41)</f>
        <v/>
      </c>
    </row>
    <row r="42" spans="1:8" s="13" customFormat="1" ht="15.75" x14ac:dyDescent="0.2">
      <c r="A42" s="61" t="s">
        <v>33</v>
      </c>
      <c r="B42" s="62" t="s">
        <v>33</v>
      </c>
      <c r="C42" s="62"/>
      <c r="D42" s="62"/>
      <c r="E42" s="62"/>
      <c r="F42" s="62"/>
      <c r="G42" s="62"/>
      <c r="H42" s="63"/>
    </row>
    <row r="43" spans="1:8" s="13" customFormat="1" ht="15.75" x14ac:dyDescent="0.2">
      <c r="A43" s="14" t="s">
        <v>59</v>
      </c>
      <c r="B43" s="55" t="s">
        <v>67</v>
      </c>
      <c r="C43" s="56"/>
      <c r="D43" s="56"/>
      <c r="E43" s="56"/>
      <c r="F43" s="56"/>
      <c r="G43" s="56"/>
      <c r="H43" s="57"/>
    </row>
    <row r="44" spans="1:8" s="13" customFormat="1" ht="25.5" x14ac:dyDescent="0.2">
      <c r="A44" s="4" t="s">
        <v>92</v>
      </c>
      <c r="B44" s="16" t="s">
        <v>60</v>
      </c>
      <c r="C44" s="17">
        <v>111</v>
      </c>
      <c r="D44" s="5" t="s">
        <v>2</v>
      </c>
      <c r="E44" s="22"/>
      <c r="F44" s="6" t="str">
        <f>IF(E44="","",C44*E44)</f>
        <v/>
      </c>
      <c r="G44" s="8">
        <v>5</v>
      </c>
      <c r="H44" s="6" t="str">
        <f>IF(E44="","",F44*G44)</f>
        <v/>
      </c>
    </row>
    <row r="45" spans="1:8" s="13" customFormat="1" ht="15.75" x14ac:dyDescent="0.2">
      <c r="A45" s="14" t="s">
        <v>61</v>
      </c>
      <c r="B45" s="55" t="s">
        <v>17</v>
      </c>
      <c r="C45" s="56"/>
      <c r="D45" s="56"/>
      <c r="E45" s="56"/>
      <c r="F45" s="56"/>
      <c r="G45" s="56"/>
      <c r="H45" s="57"/>
    </row>
    <row r="46" spans="1:8" s="13" customFormat="1" ht="38.25" x14ac:dyDescent="0.2">
      <c r="A46" s="4" t="s">
        <v>63</v>
      </c>
      <c r="B46" s="16" t="s">
        <v>62</v>
      </c>
      <c r="C46" s="17">
        <v>122</v>
      </c>
      <c r="D46" s="5" t="s">
        <v>2</v>
      </c>
      <c r="E46" s="22"/>
      <c r="F46" s="6" t="str">
        <f t="shared" ref="F46:F47" si="3">IF(E46="","",C46*E46)</f>
        <v/>
      </c>
      <c r="G46" s="8">
        <v>5</v>
      </c>
      <c r="H46" s="6" t="str">
        <f t="shared" ref="H46:H47" si="4">IF(E46="","",F46*G46)</f>
        <v/>
      </c>
    </row>
    <row r="47" spans="1:8" s="13" customFormat="1" ht="25.5" x14ac:dyDescent="0.2">
      <c r="A47" s="4" t="s">
        <v>64</v>
      </c>
      <c r="B47" s="16" t="s">
        <v>65</v>
      </c>
      <c r="C47" s="17">
        <v>6</v>
      </c>
      <c r="D47" s="5" t="s">
        <v>2</v>
      </c>
      <c r="E47" s="22"/>
      <c r="F47" s="6" t="str">
        <f t="shared" si="3"/>
        <v/>
      </c>
      <c r="G47" s="8">
        <v>5</v>
      </c>
      <c r="H47" s="6" t="str">
        <f t="shared" si="4"/>
        <v/>
      </c>
    </row>
    <row r="48" spans="1:8" s="13" customFormat="1" ht="15.75" x14ac:dyDescent="0.2">
      <c r="A48" s="58" t="str">
        <f>A32&amp;" - Teilsumme "</f>
        <v xml:space="preserve">Einsatzpauschalen innerhalb der Winterdienstsaison  - Teilsumme </v>
      </c>
      <c r="B48" s="59"/>
      <c r="C48" s="59"/>
      <c r="D48" s="59"/>
      <c r="E48" s="59"/>
      <c r="F48" s="59"/>
      <c r="G48" s="60"/>
      <c r="H48" s="7" t="str">
        <f>IF(SUM(H38:H47)=0,"",SUM(H38:H47))</f>
        <v/>
      </c>
    </row>
    <row r="49" spans="1:8" s="13" customFormat="1" ht="30" customHeight="1" x14ac:dyDescent="0.2">
      <c r="A49" s="64" t="s">
        <v>41</v>
      </c>
      <c r="B49" s="65"/>
      <c r="C49" s="65"/>
      <c r="D49" s="65"/>
      <c r="E49" s="65"/>
      <c r="F49" s="66"/>
      <c r="G49" s="67" t="s">
        <v>126</v>
      </c>
      <c r="H49" s="68"/>
    </row>
    <row r="50" spans="1:8" s="13" customFormat="1" ht="30" customHeight="1" x14ac:dyDescent="0.2">
      <c r="A50" s="69" t="s">
        <v>29</v>
      </c>
      <c r="B50" s="70"/>
      <c r="C50" s="70"/>
      <c r="D50" s="70"/>
      <c r="E50" s="70"/>
      <c r="F50" s="70"/>
      <c r="G50" s="70"/>
      <c r="H50" s="71"/>
    </row>
    <row r="51" spans="1:8" s="13" customFormat="1" ht="51" x14ac:dyDescent="0.2">
      <c r="A51" s="23" t="s">
        <v>42</v>
      </c>
      <c r="B51" s="25" t="s">
        <v>0</v>
      </c>
      <c r="C51" s="23" t="s">
        <v>19</v>
      </c>
      <c r="D51" s="43" t="s">
        <v>1</v>
      </c>
      <c r="E51" s="23" t="s">
        <v>30</v>
      </c>
      <c r="F51" s="23" t="s">
        <v>31</v>
      </c>
      <c r="G51" s="23" t="s">
        <v>34</v>
      </c>
      <c r="H51" s="23" t="s">
        <v>35</v>
      </c>
    </row>
    <row r="52" spans="1:8" s="13" customFormat="1" ht="15.75" x14ac:dyDescent="0.2">
      <c r="A52" s="24" t="s">
        <v>3</v>
      </c>
      <c r="B52" s="24" t="s">
        <v>4</v>
      </c>
      <c r="C52" s="24" t="s">
        <v>5</v>
      </c>
      <c r="D52" s="42" t="s">
        <v>6</v>
      </c>
      <c r="E52" s="24" t="s">
        <v>7</v>
      </c>
      <c r="F52" s="24" t="s">
        <v>8</v>
      </c>
      <c r="G52" s="24" t="s">
        <v>9</v>
      </c>
      <c r="H52" s="24" t="s">
        <v>10</v>
      </c>
    </row>
    <row r="53" spans="1:8" s="13" customFormat="1" ht="15.75" customHeight="1" x14ac:dyDescent="0.2">
      <c r="A53" s="61" t="s">
        <v>12</v>
      </c>
      <c r="B53" s="62"/>
      <c r="C53" s="62"/>
      <c r="D53" s="62"/>
      <c r="E53" s="62"/>
      <c r="F53" s="62"/>
      <c r="G53" s="62"/>
      <c r="H53" s="63"/>
    </row>
    <row r="54" spans="1:8" s="13" customFormat="1" ht="15.75" x14ac:dyDescent="0.2">
      <c r="A54" s="14" t="s">
        <v>59</v>
      </c>
      <c r="B54" s="55" t="s">
        <v>67</v>
      </c>
      <c r="C54" s="56"/>
      <c r="D54" s="56"/>
      <c r="E54" s="56"/>
      <c r="F54" s="56"/>
      <c r="G54" s="56"/>
      <c r="H54" s="57"/>
    </row>
    <row r="55" spans="1:8" s="13" customFormat="1" ht="25.5" x14ac:dyDescent="0.2">
      <c r="A55" s="4" t="s">
        <v>92</v>
      </c>
      <c r="B55" s="16" t="s">
        <v>60</v>
      </c>
      <c r="C55" s="17">
        <v>111</v>
      </c>
      <c r="D55" s="5" t="s">
        <v>2</v>
      </c>
      <c r="E55" s="22"/>
      <c r="F55" s="6" t="str">
        <f>IF(E55="","",C55*E55)</f>
        <v/>
      </c>
      <c r="G55" s="8">
        <v>1</v>
      </c>
      <c r="H55" s="6" t="str">
        <f>IF(E55="","",F55*G55)</f>
        <v/>
      </c>
    </row>
    <row r="56" spans="1:8" s="13" customFormat="1" ht="15.75" x14ac:dyDescent="0.2">
      <c r="A56" s="14" t="s">
        <v>61</v>
      </c>
      <c r="B56" s="55" t="s">
        <v>17</v>
      </c>
      <c r="C56" s="56"/>
      <c r="D56" s="56"/>
      <c r="E56" s="56"/>
      <c r="F56" s="56"/>
      <c r="G56" s="56"/>
      <c r="H56" s="57"/>
    </row>
    <row r="57" spans="1:8" s="13" customFormat="1" ht="38.25" x14ac:dyDescent="0.2">
      <c r="A57" s="4" t="s">
        <v>63</v>
      </c>
      <c r="B57" s="16" t="s">
        <v>62</v>
      </c>
      <c r="C57" s="17">
        <v>122</v>
      </c>
      <c r="D57" s="5" t="s">
        <v>2</v>
      </c>
      <c r="E57" s="22"/>
      <c r="F57" s="6" t="str">
        <f t="shared" ref="F57:F58" si="5">IF(E57="","",C57*E57)</f>
        <v/>
      </c>
      <c r="G57" s="8">
        <v>1</v>
      </c>
      <c r="H57" s="6" t="str">
        <f t="shared" ref="H57:H58" si="6">IF(E57="","",F57*G57)</f>
        <v/>
      </c>
    </row>
    <row r="58" spans="1:8" s="13" customFormat="1" ht="25.5" x14ac:dyDescent="0.2">
      <c r="A58" s="4" t="s">
        <v>64</v>
      </c>
      <c r="B58" s="16" t="s">
        <v>65</v>
      </c>
      <c r="C58" s="17">
        <v>6</v>
      </c>
      <c r="D58" s="5" t="s">
        <v>2</v>
      </c>
      <c r="E58" s="22"/>
      <c r="F58" s="6" t="str">
        <f t="shared" si="5"/>
        <v/>
      </c>
      <c r="G58" s="8">
        <v>1</v>
      </c>
      <c r="H58" s="6" t="str">
        <f t="shared" si="6"/>
        <v/>
      </c>
    </row>
    <row r="59" spans="1:8" s="13" customFormat="1" ht="15.75" x14ac:dyDescent="0.2">
      <c r="A59" s="61" t="s">
        <v>33</v>
      </c>
      <c r="B59" s="62" t="s">
        <v>33</v>
      </c>
      <c r="C59" s="62"/>
      <c r="D59" s="62"/>
      <c r="E59" s="62"/>
      <c r="F59" s="62"/>
      <c r="G59" s="62"/>
      <c r="H59" s="63"/>
    </row>
    <row r="60" spans="1:8" s="13" customFormat="1" ht="15.75" x14ac:dyDescent="0.2">
      <c r="A60" s="14" t="s">
        <v>59</v>
      </c>
      <c r="B60" s="55" t="s">
        <v>67</v>
      </c>
      <c r="C60" s="56"/>
      <c r="D60" s="56"/>
      <c r="E60" s="56"/>
      <c r="F60" s="56"/>
      <c r="G60" s="56"/>
      <c r="H60" s="57"/>
    </row>
    <row r="61" spans="1:8" s="13" customFormat="1" ht="25.5" x14ac:dyDescent="0.2">
      <c r="A61" s="4" t="s">
        <v>92</v>
      </c>
      <c r="B61" s="16" t="s">
        <v>60</v>
      </c>
      <c r="C61" s="17">
        <v>111</v>
      </c>
      <c r="D61" s="5" t="s">
        <v>2</v>
      </c>
      <c r="E61" s="22"/>
      <c r="F61" s="6" t="str">
        <f>IF(E61="","",C61*E61)</f>
        <v/>
      </c>
      <c r="G61" s="8">
        <v>1</v>
      </c>
      <c r="H61" s="6" t="str">
        <f>IF(E61="","",F61*G61)</f>
        <v/>
      </c>
    </row>
    <row r="62" spans="1:8" s="13" customFormat="1" ht="15.75" x14ac:dyDescent="0.2">
      <c r="A62" s="14" t="s">
        <v>61</v>
      </c>
      <c r="B62" s="55" t="s">
        <v>17</v>
      </c>
      <c r="C62" s="56"/>
      <c r="D62" s="56"/>
      <c r="E62" s="56"/>
      <c r="F62" s="56"/>
      <c r="G62" s="56"/>
      <c r="H62" s="57"/>
    </row>
    <row r="63" spans="1:8" s="13" customFormat="1" ht="38.25" x14ac:dyDescent="0.2">
      <c r="A63" s="4" t="s">
        <v>63</v>
      </c>
      <c r="B63" s="16" t="s">
        <v>62</v>
      </c>
      <c r="C63" s="17">
        <v>122</v>
      </c>
      <c r="D63" s="5" t="s">
        <v>2</v>
      </c>
      <c r="E63" s="22"/>
      <c r="F63" s="6" t="str">
        <f t="shared" ref="F63:F64" si="7">IF(E63="","",C63*E63)</f>
        <v/>
      </c>
      <c r="G63" s="8">
        <v>1</v>
      </c>
      <c r="H63" s="6" t="str">
        <f t="shared" ref="H63:H64" si="8">IF(E63="","",F63*G63)</f>
        <v/>
      </c>
    </row>
    <row r="64" spans="1:8" s="13" customFormat="1" ht="25.5" x14ac:dyDescent="0.2">
      <c r="A64" s="4" t="s">
        <v>64</v>
      </c>
      <c r="B64" s="16" t="s">
        <v>65</v>
      </c>
      <c r="C64" s="17">
        <v>6</v>
      </c>
      <c r="D64" s="5" t="s">
        <v>2</v>
      </c>
      <c r="E64" s="22"/>
      <c r="F64" s="6" t="str">
        <f t="shared" si="7"/>
        <v/>
      </c>
      <c r="G64" s="8">
        <v>1</v>
      </c>
      <c r="H64" s="6" t="str">
        <f t="shared" si="8"/>
        <v/>
      </c>
    </row>
    <row r="65" spans="1:8" s="13" customFormat="1" ht="15.75" x14ac:dyDescent="0.2">
      <c r="A65" s="58" t="str">
        <f>A49&amp;" - Teilsumme "</f>
        <v xml:space="preserve">Einsatzpauschalen außerhalb der Winterdienstsaison  - Teilsumme </v>
      </c>
      <c r="B65" s="59"/>
      <c r="C65" s="59"/>
      <c r="D65" s="59"/>
      <c r="E65" s="59"/>
      <c r="F65" s="59"/>
      <c r="G65" s="60"/>
      <c r="H65" s="7" t="str">
        <f>IF(SUM(H55:H64)=0,"",SUM(H55:H64))</f>
        <v/>
      </c>
    </row>
    <row r="66" spans="1:8" s="13" customFormat="1" ht="15.75" customHeight="1" x14ac:dyDescent="0.2">
      <c r="A66" s="92" t="str">
        <f>A26&amp;" - Zwischensumme"</f>
        <v>Grundleistungen - Zwischensumme</v>
      </c>
      <c r="B66" s="93"/>
      <c r="C66" s="93"/>
      <c r="D66" s="93"/>
      <c r="E66" s="93"/>
      <c r="F66" s="93"/>
      <c r="G66" s="94"/>
      <c r="H66" s="30" t="str">
        <f>IFERROR(H65+H48+H31,"")</f>
        <v/>
      </c>
    </row>
    <row r="67" spans="1:8" s="3" customFormat="1" ht="30" customHeight="1" x14ac:dyDescent="0.25">
      <c r="A67" s="96" t="s">
        <v>16</v>
      </c>
      <c r="B67" s="97"/>
      <c r="C67" s="97"/>
      <c r="D67" s="97"/>
      <c r="E67" s="97"/>
      <c r="F67" s="97"/>
      <c r="G67" s="97"/>
      <c r="H67" s="98"/>
    </row>
    <row r="68" spans="1:8" s="13" customFormat="1" ht="51" x14ac:dyDescent="0.2">
      <c r="A68" s="23" t="s">
        <v>42</v>
      </c>
      <c r="B68" s="25" t="s">
        <v>0</v>
      </c>
      <c r="C68" s="23" t="s">
        <v>19</v>
      </c>
      <c r="D68" s="43" t="s">
        <v>1</v>
      </c>
      <c r="E68" s="23" t="s">
        <v>30</v>
      </c>
      <c r="F68" s="23" t="s">
        <v>14</v>
      </c>
      <c r="G68" s="23" t="s">
        <v>34</v>
      </c>
      <c r="H68" s="23" t="s">
        <v>35</v>
      </c>
    </row>
    <row r="69" spans="1:8" s="13" customFormat="1" ht="15.75" x14ac:dyDescent="0.2">
      <c r="A69" s="24" t="s">
        <v>3</v>
      </c>
      <c r="B69" s="24" t="s">
        <v>4</v>
      </c>
      <c r="C69" s="24" t="s">
        <v>5</v>
      </c>
      <c r="D69" s="42" t="s">
        <v>6</v>
      </c>
      <c r="E69" s="24" t="s">
        <v>7</v>
      </c>
      <c r="F69" s="24" t="s">
        <v>8</v>
      </c>
      <c r="G69" s="24" t="s">
        <v>9</v>
      </c>
      <c r="H69" s="24" t="s">
        <v>10</v>
      </c>
    </row>
    <row r="70" spans="1:8" s="13" customFormat="1" ht="30" customHeight="1" x14ac:dyDescent="0.2">
      <c r="A70" s="75" t="s">
        <v>40</v>
      </c>
      <c r="B70" s="76"/>
      <c r="C70" s="76"/>
      <c r="D70" s="76"/>
      <c r="E70" s="76"/>
      <c r="F70" s="77"/>
      <c r="G70" s="78" t="s">
        <v>11</v>
      </c>
      <c r="H70" s="79"/>
    </row>
    <row r="71" spans="1:8" s="13" customFormat="1" ht="15.75" x14ac:dyDescent="0.2">
      <c r="A71" s="14" t="s">
        <v>61</v>
      </c>
      <c r="B71" s="55" t="s">
        <v>17</v>
      </c>
      <c r="C71" s="56"/>
      <c r="D71" s="56"/>
      <c r="E71" s="56"/>
      <c r="F71" s="56"/>
      <c r="G71" s="56"/>
      <c r="H71" s="57"/>
    </row>
    <row r="72" spans="1:8" s="13" customFormat="1" ht="38.25" x14ac:dyDescent="0.2">
      <c r="A72" s="4" t="s">
        <v>66</v>
      </c>
      <c r="B72" s="16" t="s">
        <v>124</v>
      </c>
      <c r="C72" s="17">
        <v>160</v>
      </c>
      <c r="D72" s="5" t="s">
        <v>2</v>
      </c>
      <c r="E72" s="22"/>
      <c r="F72" s="6" t="str">
        <f t="shared" ref="F72:F73" si="9">IF(E72="","",C72*E72)</f>
        <v/>
      </c>
      <c r="G72" s="8">
        <v>5</v>
      </c>
      <c r="H72" s="6" t="str">
        <f t="shared" ref="H72:H73" si="10">IF(E72="","",F72*G72)</f>
        <v/>
      </c>
    </row>
    <row r="73" spans="1:8" s="13" customFormat="1" ht="38.25" x14ac:dyDescent="0.2">
      <c r="A73" s="4" t="s">
        <v>66</v>
      </c>
      <c r="B73" s="16" t="s">
        <v>125</v>
      </c>
      <c r="C73" s="17">
        <v>160</v>
      </c>
      <c r="D73" s="5" t="s">
        <v>2</v>
      </c>
      <c r="E73" s="22"/>
      <c r="F73" s="6" t="str">
        <f t="shared" si="9"/>
        <v/>
      </c>
      <c r="G73" s="8">
        <v>5</v>
      </c>
      <c r="H73" s="6" t="str">
        <f t="shared" si="10"/>
        <v/>
      </c>
    </row>
    <row r="74" spans="1:8" s="13" customFormat="1" ht="30" customHeight="1" x14ac:dyDescent="0.2">
      <c r="A74" s="64" t="s">
        <v>41</v>
      </c>
      <c r="B74" s="65"/>
      <c r="C74" s="65"/>
      <c r="D74" s="65"/>
      <c r="E74" s="65"/>
      <c r="F74" s="66"/>
      <c r="G74" s="67" t="s">
        <v>126</v>
      </c>
      <c r="H74" s="68"/>
    </row>
    <row r="75" spans="1:8" s="13" customFormat="1" ht="15.75" x14ac:dyDescent="0.2">
      <c r="A75" s="14" t="s">
        <v>61</v>
      </c>
      <c r="B75" s="55" t="s">
        <v>17</v>
      </c>
      <c r="C75" s="56"/>
      <c r="D75" s="56"/>
      <c r="E75" s="56"/>
      <c r="F75" s="56"/>
      <c r="G75" s="56"/>
      <c r="H75" s="57"/>
    </row>
    <row r="76" spans="1:8" s="13" customFormat="1" ht="38.25" x14ac:dyDescent="0.2">
      <c r="A76" s="4" t="s">
        <v>66</v>
      </c>
      <c r="B76" s="16" t="s">
        <v>124</v>
      </c>
      <c r="C76" s="17">
        <v>160</v>
      </c>
      <c r="D76" s="5" t="s">
        <v>2</v>
      </c>
      <c r="E76" s="22"/>
      <c r="F76" s="6" t="str">
        <f t="shared" ref="F76:F77" si="11">IF(E76="","",C76*E76)</f>
        <v/>
      </c>
      <c r="G76" s="8">
        <v>1</v>
      </c>
      <c r="H76" s="6" t="str">
        <f t="shared" ref="H76:H77" si="12">IF(E76="","",F76*G76)</f>
        <v/>
      </c>
    </row>
    <row r="77" spans="1:8" s="13" customFormat="1" ht="38.25" x14ac:dyDescent="0.2">
      <c r="A77" s="4" t="s">
        <v>66</v>
      </c>
      <c r="B77" s="16" t="s">
        <v>125</v>
      </c>
      <c r="C77" s="17">
        <v>160</v>
      </c>
      <c r="D77" s="5" t="s">
        <v>2</v>
      </c>
      <c r="E77" s="22"/>
      <c r="F77" s="6" t="str">
        <f t="shared" si="11"/>
        <v/>
      </c>
      <c r="G77" s="8">
        <v>1</v>
      </c>
      <c r="H77" s="6" t="str">
        <f t="shared" si="12"/>
        <v/>
      </c>
    </row>
    <row r="78" spans="1:8" s="13" customFormat="1" ht="15.75" x14ac:dyDescent="0.2">
      <c r="A78" s="28" t="s">
        <v>38</v>
      </c>
      <c r="B78" s="81" t="s">
        <v>36</v>
      </c>
      <c r="C78" s="82"/>
      <c r="D78" s="82"/>
      <c r="E78" s="82"/>
      <c r="F78" s="82"/>
      <c r="G78" s="82"/>
      <c r="H78" s="83"/>
    </row>
    <row r="79" spans="1:8" s="13" customFormat="1" ht="15.75" x14ac:dyDescent="0.2">
      <c r="A79" s="18" t="s">
        <v>38</v>
      </c>
      <c r="B79" s="19" t="s">
        <v>39</v>
      </c>
      <c r="C79" s="20">
        <f>C38+C40</f>
        <v>233</v>
      </c>
      <c r="D79" s="21" t="s">
        <v>2</v>
      </c>
      <c r="E79" s="22"/>
      <c r="F79" s="6" t="str">
        <f t="shared" ref="F79:F80" si="13">IF(E79="","",C79*E79)</f>
        <v/>
      </c>
      <c r="G79" s="8">
        <v>1</v>
      </c>
      <c r="H79" s="6" t="str">
        <f t="shared" ref="H79:H80" si="14">IF(E79="","",F79*G79)</f>
        <v/>
      </c>
    </row>
    <row r="80" spans="1:8" s="13" customFormat="1" ht="15.75" x14ac:dyDescent="0.2">
      <c r="A80" s="18" t="s">
        <v>38</v>
      </c>
      <c r="B80" s="19" t="s">
        <v>68</v>
      </c>
      <c r="C80" s="20">
        <f>C41</f>
        <v>6</v>
      </c>
      <c r="D80" s="21" t="s">
        <v>2</v>
      </c>
      <c r="E80" s="22"/>
      <c r="F80" s="6" t="str">
        <f t="shared" si="13"/>
        <v/>
      </c>
      <c r="G80" s="8">
        <v>1</v>
      </c>
      <c r="H80" s="6" t="str">
        <f t="shared" si="14"/>
        <v/>
      </c>
    </row>
    <row r="81" spans="1:8" s="13" customFormat="1" ht="15.75" customHeight="1" x14ac:dyDescent="0.2">
      <c r="A81" s="92" t="str">
        <f>A67&amp;" - Zwischensumme"</f>
        <v>Bedarfsleistungen - Zwischensumme</v>
      </c>
      <c r="B81" s="93"/>
      <c r="C81" s="93"/>
      <c r="D81" s="93"/>
      <c r="E81" s="93"/>
      <c r="F81" s="93"/>
      <c r="G81" s="94"/>
      <c r="H81" s="30" t="str">
        <f>IFERROR(H72+H73+H76+H77+H79+H80,"")</f>
        <v/>
      </c>
    </row>
    <row r="82" spans="1:8" s="13" customFormat="1" ht="15.75" customHeight="1" x14ac:dyDescent="0.2">
      <c r="A82" s="95" t="str">
        <f>A25&amp;" "&amp;C25&amp;" - Gesamtsumme"</f>
        <v>1.2 WINTERDIENST - Gesamtsumme</v>
      </c>
      <c r="B82" s="95"/>
      <c r="C82" s="95"/>
      <c r="D82" s="95"/>
      <c r="E82" s="95"/>
      <c r="F82" s="95"/>
      <c r="G82" s="95"/>
      <c r="H82" s="41" t="str">
        <f>IFERROR(H66+H81,"")</f>
        <v/>
      </c>
    </row>
    <row r="83" spans="1:8" s="13" customFormat="1" ht="24.95" customHeight="1" x14ac:dyDescent="0.2">
      <c r="A83" s="48" t="str">
        <f>A10&amp;" "&amp;B10&amp;" "&amp;C11&amp;" und "&amp;C25&amp;" "&amp;"(Grund- + Bedarfsleistungen) - Gesamtsumme"</f>
        <v>1.  WE 104401 GRAUFLÄCHENREINIGUNG und WINTERDIENST (Grund- + Bedarfsleistungen) - Gesamtsumme</v>
      </c>
      <c r="B83" s="49"/>
      <c r="C83" s="49"/>
      <c r="D83" s="49"/>
      <c r="E83" s="49"/>
      <c r="F83" s="49"/>
      <c r="G83" s="50"/>
      <c r="H83" s="32" t="str">
        <f>IFERROR(H22+H82,"")</f>
        <v/>
      </c>
    </row>
    <row r="84" spans="1:8" s="13" customFormat="1" ht="43.5" customHeight="1" x14ac:dyDescent="0.2">
      <c r="A84" s="51" t="s">
        <v>18</v>
      </c>
      <c r="B84" s="51"/>
      <c r="C84" s="51"/>
      <c r="D84" s="51"/>
      <c r="E84" s="51"/>
      <c r="F84" s="51"/>
      <c r="G84" s="51"/>
      <c r="H84" s="51"/>
    </row>
    <row r="85" spans="1:8" s="9" customFormat="1" x14ac:dyDescent="0.25">
      <c r="E85" s="10"/>
    </row>
    <row r="86" spans="1:8" s="3" customFormat="1" ht="39.950000000000003" customHeight="1" x14ac:dyDescent="0.25">
      <c r="A86" s="31" t="s">
        <v>69</v>
      </c>
      <c r="B86" s="31" t="s">
        <v>71</v>
      </c>
      <c r="C86" s="87" t="s">
        <v>70</v>
      </c>
      <c r="D86" s="88"/>
      <c r="E86" s="88"/>
      <c r="F86" s="88"/>
      <c r="G86" s="88"/>
      <c r="H86" s="89"/>
    </row>
    <row r="87" spans="1:8" s="3" customFormat="1" ht="30.75" customHeight="1" x14ac:dyDescent="0.25">
      <c r="A87" s="39" t="s">
        <v>58</v>
      </c>
      <c r="B87" s="40" t="str">
        <f>B86</f>
        <v>WE 104404</v>
      </c>
      <c r="C87" s="90" t="s">
        <v>21</v>
      </c>
      <c r="D87" s="90"/>
      <c r="E87" s="91" t="s">
        <v>24</v>
      </c>
      <c r="F87" s="91"/>
      <c r="G87" s="91"/>
      <c r="H87" s="91"/>
    </row>
    <row r="88" spans="1:8" s="3" customFormat="1" ht="30" customHeight="1" x14ac:dyDescent="0.25">
      <c r="A88" s="80" t="s">
        <v>20</v>
      </c>
      <c r="B88" s="80"/>
      <c r="C88" s="80"/>
      <c r="D88" s="80"/>
      <c r="E88" s="80"/>
      <c r="F88" s="80"/>
      <c r="G88" s="80"/>
      <c r="H88" s="80"/>
    </row>
    <row r="89" spans="1:8" s="13" customFormat="1" ht="30" customHeight="1" x14ac:dyDescent="0.2">
      <c r="A89" s="75" t="s">
        <v>25</v>
      </c>
      <c r="B89" s="76"/>
      <c r="C89" s="76"/>
      <c r="D89" s="76"/>
      <c r="E89" s="76"/>
      <c r="F89" s="77"/>
      <c r="G89" s="78" t="s">
        <v>11</v>
      </c>
      <c r="H89" s="79"/>
    </row>
    <row r="90" spans="1:8" s="13" customFormat="1" ht="38.25" x14ac:dyDescent="0.2">
      <c r="A90" s="23" t="s">
        <v>42</v>
      </c>
      <c r="B90" s="81" t="s">
        <v>0</v>
      </c>
      <c r="C90" s="82"/>
      <c r="D90" s="82"/>
      <c r="E90" s="83"/>
      <c r="F90" s="23" t="s">
        <v>43</v>
      </c>
      <c r="G90" s="23" t="s">
        <v>44</v>
      </c>
      <c r="H90" s="23" t="s">
        <v>26</v>
      </c>
    </row>
    <row r="91" spans="1:8" s="13" customFormat="1" ht="15.75" x14ac:dyDescent="0.2">
      <c r="A91" s="24" t="s">
        <v>3</v>
      </c>
      <c r="B91" s="84" t="s">
        <v>4</v>
      </c>
      <c r="C91" s="85"/>
      <c r="D91" s="85"/>
      <c r="E91" s="86"/>
      <c r="F91" s="24" t="s">
        <v>5</v>
      </c>
      <c r="G91" s="24" t="s">
        <v>6</v>
      </c>
      <c r="H91" s="24" t="s">
        <v>27</v>
      </c>
    </row>
    <row r="92" spans="1:8" s="13" customFormat="1" ht="48" customHeight="1" x14ac:dyDescent="0.2">
      <c r="A92" s="14" t="s">
        <v>58</v>
      </c>
      <c r="B92" s="72" t="s">
        <v>28</v>
      </c>
      <c r="C92" s="73"/>
      <c r="D92" s="73"/>
      <c r="E92" s="74"/>
      <c r="F92" s="22"/>
      <c r="G92" s="15">
        <v>5</v>
      </c>
      <c r="H92" s="6" t="str">
        <f>IF(F92="","",F92*G92)</f>
        <v/>
      </c>
    </row>
    <row r="93" spans="1:8" s="13" customFormat="1" ht="15.75" x14ac:dyDescent="0.2">
      <c r="A93" s="58" t="str">
        <f>A89&amp;" - Teilsumme "</f>
        <v xml:space="preserve">Bereitstellungspauschale - Teilsumme </v>
      </c>
      <c r="B93" s="59"/>
      <c r="C93" s="59"/>
      <c r="D93" s="59"/>
      <c r="E93" s="59"/>
      <c r="F93" s="59"/>
      <c r="G93" s="60"/>
      <c r="H93" s="7" t="str">
        <f>IFERROR(H92,"")</f>
        <v/>
      </c>
    </row>
    <row r="94" spans="1:8" s="13" customFormat="1" ht="30" customHeight="1" x14ac:dyDescent="0.2">
      <c r="A94" s="75" t="s">
        <v>40</v>
      </c>
      <c r="B94" s="76"/>
      <c r="C94" s="76"/>
      <c r="D94" s="76"/>
      <c r="E94" s="76"/>
      <c r="F94" s="77"/>
      <c r="G94" s="78" t="s">
        <v>11</v>
      </c>
      <c r="H94" s="79"/>
    </row>
    <row r="95" spans="1:8" s="13" customFormat="1" ht="30" customHeight="1" x14ac:dyDescent="0.2">
      <c r="A95" s="69" t="s">
        <v>29</v>
      </c>
      <c r="B95" s="70"/>
      <c r="C95" s="70"/>
      <c r="D95" s="70"/>
      <c r="E95" s="70"/>
      <c r="F95" s="70"/>
      <c r="G95" s="70"/>
      <c r="H95" s="71"/>
    </row>
    <row r="96" spans="1:8" s="13" customFormat="1" ht="51" x14ac:dyDescent="0.2">
      <c r="A96" s="23" t="s">
        <v>42</v>
      </c>
      <c r="B96" s="29" t="s">
        <v>0</v>
      </c>
      <c r="C96" s="23" t="s">
        <v>19</v>
      </c>
      <c r="D96" s="43" t="s">
        <v>1</v>
      </c>
      <c r="E96" s="23" t="s">
        <v>30</v>
      </c>
      <c r="F96" s="23" t="s">
        <v>31</v>
      </c>
      <c r="G96" s="23" t="s">
        <v>32</v>
      </c>
      <c r="H96" s="23" t="s">
        <v>35</v>
      </c>
    </row>
    <row r="97" spans="1:8" s="13" customFormat="1" ht="15.75" x14ac:dyDescent="0.2">
      <c r="A97" s="24" t="s">
        <v>3</v>
      </c>
      <c r="B97" s="24" t="s">
        <v>4</v>
      </c>
      <c r="C97" s="24" t="s">
        <v>5</v>
      </c>
      <c r="D97" s="42" t="s">
        <v>6</v>
      </c>
      <c r="E97" s="24" t="s">
        <v>7</v>
      </c>
      <c r="F97" s="24" t="s">
        <v>8</v>
      </c>
      <c r="G97" s="24" t="s">
        <v>9</v>
      </c>
      <c r="H97" s="24" t="s">
        <v>10</v>
      </c>
    </row>
    <row r="98" spans="1:8" s="13" customFormat="1" ht="15.75" customHeight="1" x14ac:dyDescent="0.2">
      <c r="A98" s="61" t="s">
        <v>12</v>
      </c>
      <c r="B98" s="62"/>
      <c r="C98" s="62"/>
      <c r="D98" s="62"/>
      <c r="E98" s="62"/>
      <c r="F98" s="62"/>
      <c r="G98" s="62"/>
      <c r="H98" s="63"/>
    </row>
    <row r="99" spans="1:8" s="13" customFormat="1" ht="15.75" x14ac:dyDescent="0.2">
      <c r="A99" s="14" t="s">
        <v>72</v>
      </c>
      <c r="B99" s="55" t="s">
        <v>67</v>
      </c>
      <c r="C99" s="56"/>
      <c r="D99" s="56"/>
      <c r="E99" s="56"/>
      <c r="F99" s="56"/>
      <c r="G99" s="56"/>
      <c r="H99" s="57"/>
    </row>
    <row r="100" spans="1:8" s="13" customFormat="1" ht="25.5" x14ac:dyDescent="0.2">
      <c r="A100" s="4" t="s">
        <v>74</v>
      </c>
      <c r="B100" s="16" t="s">
        <v>60</v>
      </c>
      <c r="C100" s="17">
        <v>61</v>
      </c>
      <c r="D100" s="5" t="s">
        <v>2</v>
      </c>
      <c r="E100" s="22"/>
      <c r="F100" s="6" t="str">
        <f>IF(E100="","",C100*E100)</f>
        <v/>
      </c>
      <c r="G100" s="8">
        <v>15</v>
      </c>
      <c r="H100" s="6" t="str">
        <f>IF(E100="","",F100*G100)</f>
        <v/>
      </c>
    </row>
    <row r="101" spans="1:8" s="13" customFormat="1" ht="15.75" x14ac:dyDescent="0.2">
      <c r="A101" s="14" t="s">
        <v>73</v>
      </c>
      <c r="B101" s="55" t="s">
        <v>17</v>
      </c>
      <c r="C101" s="56"/>
      <c r="D101" s="56"/>
      <c r="E101" s="56"/>
      <c r="F101" s="56"/>
      <c r="G101" s="56"/>
      <c r="H101" s="57"/>
    </row>
    <row r="102" spans="1:8" s="13" customFormat="1" ht="25.5" x14ac:dyDescent="0.2">
      <c r="A102" s="4" t="s">
        <v>75</v>
      </c>
      <c r="B102" s="16" t="s">
        <v>76</v>
      </c>
      <c r="C102" s="17">
        <v>61</v>
      </c>
      <c r="D102" s="5" t="s">
        <v>2</v>
      </c>
      <c r="E102" s="22"/>
      <c r="F102" s="6" t="str">
        <f t="shared" ref="F102:F103" si="15">IF(E102="","",C102*E102)</f>
        <v/>
      </c>
      <c r="G102" s="8">
        <v>15</v>
      </c>
      <c r="H102" s="6" t="str">
        <f t="shared" ref="H102:H103" si="16">IF(E102="","",F102*G102)</f>
        <v/>
      </c>
    </row>
    <row r="103" spans="1:8" s="13" customFormat="1" ht="25.5" x14ac:dyDescent="0.2">
      <c r="A103" s="4" t="s">
        <v>77</v>
      </c>
      <c r="B103" s="16" t="s">
        <v>78</v>
      </c>
      <c r="C103" s="17">
        <v>33</v>
      </c>
      <c r="D103" s="5" t="s">
        <v>2</v>
      </c>
      <c r="E103" s="22"/>
      <c r="F103" s="6" t="str">
        <f t="shared" si="15"/>
        <v/>
      </c>
      <c r="G103" s="8">
        <v>15</v>
      </c>
      <c r="H103" s="6" t="str">
        <f t="shared" si="16"/>
        <v/>
      </c>
    </row>
    <row r="104" spans="1:8" s="13" customFormat="1" ht="15.75" x14ac:dyDescent="0.2">
      <c r="A104" s="61" t="s">
        <v>33</v>
      </c>
      <c r="B104" s="62" t="s">
        <v>33</v>
      </c>
      <c r="C104" s="62"/>
      <c r="D104" s="62"/>
      <c r="E104" s="62"/>
      <c r="F104" s="62"/>
      <c r="G104" s="62"/>
      <c r="H104" s="63"/>
    </row>
    <row r="105" spans="1:8" s="13" customFormat="1" ht="15.75" x14ac:dyDescent="0.2">
      <c r="A105" s="14" t="s">
        <v>72</v>
      </c>
      <c r="B105" s="55" t="s">
        <v>67</v>
      </c>
      <c r="C105" s="56"/>
      <c r="D105" s="56"/>
      <c r="E105" s="56"/>
      <c r="F105" s="56"/>
      <c r="G105" s="56"/>
      <c r="H105" s="57"/>
    </row>
    <row r="106" spans="1:8" s="13" customFormat="1" ht="25.5" x14ac:dyDescent="0.2">
      <c r="A106" s="4" t="s">
        <v>74</v>
      </c>
      <c r="B106" s="16" t="s">
        <v>60</v>
      </c>
      <c r="C106" s="17">
        <v>61</v>
      </c>
      <c r="D106" s="5" t="s">
        <v>2</v>
      </c>
      <c r="E106" s="22"/>
      <c r="F106" s="6" t="str">
        <f>IF(E106="","",C106*E106)</f>
        <v/>
      </c>
      <c r="G106" s="8">
        <v>5</v>
      </c>
      <c r="H106" s="6" t="str">
        <f>IF(E106="","",F106*G106)</f>
        <v/>
      </c>
    </row>
    <row r="107" spans="1:8" s="13" customFormat="1" ht="15.75" x14ac:dyDescent="0.2">
      <c r="A107" s="14" t="s">
        <v>73</v>
      </c>
      <c r="B107" s="55" t="s">
        <v>17</v>
      </c>
      <c r="C107" s="56"/>
      <c r="D107" s="56"/>
      <c r="E107" s="56"/>
      <c r="F107" s="56"/>
      <c r="G107" s="56"/>
      <c r="H107" s="57"/>
    </row>
    <row r="108" spans="1:8" s="13" customFormat="1" ht="25.5" x14ac:dyDescent="0.2">
      <c r="A108" s="4" t="s">
        <v>75</v>
      </c>
      <c r="B108" s="16" t="s">
        <v>76</v>
      </c>
      <c r="C108" s="17">
        <v>61</v>
      </c>
      <c r="D108" s="5" t="s">
        <v>2</v>
      </c>
      <c r="E108" s="22"/>
      <c r="F108" s="6" t="str">
        <f t="shared" ref="F108:F109" si="17">IF(E108="","",C108*E108)</f>
        <v/>
      </c>
      <c r="G108" s="8">
        <v>5</v>
      </c>
      <c r="H108" s="6" t="str">
        <f t="shared" ref="H108:H109" si="18">IF(E108="","",F108*G108)</f>
        <v/>
      </c>
    </row>
    <row r="109" spans="1:8" s="13" customFormat="1" ht="25.5" x14ac:dyDescent="0.2">
      <c r="A109" s="4" t="s">
        <v>77</v>
      </c>
      <c r="B109" s="16" t="s">
        <v>78</v>
      </c>
      <c r="C109" s="17">
        <v>33</v>
      </c>
      <c r="D109" s="5" t="s">
        <v>2</v>
      </c>
      <c r="E109" s="22"/>
      <c r="F109" s="6" t="str">
        <f t="shared" si="17"/>
        <v/>
      </c>
      <c r="G109" s="8">
        <v>5</v>
      </c>
      <c r="H109" s="6" t="str">
        <f t="shared" si="18"/>
        <v/>
      </c>
    </row>
    <row r="110" spans="1:8" s="13" customFormat="1" ht="15.75" x14ac:dyDescent="0.2">
      <c r="A110" s="58" t="str">
        <f>A94&amp;" - Teilsumme "</f>
        <v xml:space="preserve">Einsatzpauschalen innerhalb der Winterdienstsaison  - Teilsumme </v>
      </c>
      <c r="B110" s="59"/>
      <c r="C110" s="59"/>
      <c r="D110" s="59"/>
      <c r="E110" s="59"/>
      <c r="F110" s="59"/>
      <c r="G110" s="60"/>
      <c r="H110" s="7" t="str">
        <f>IF(SUM(H100:H109)=0,"",SUM(H100:H109))</f>
        <v/>
      </c>
    </row>
    <row r="111" spans="1:8" s="13" customFormat="1" ht="30" customHeight="1" x14ac:dyDescent="0.2">
      <c r="A111" s="64" t="s">
        <v>41</v>
      </c>
      <c r="B111" s="65"/>
      <c r="C111" s="65"/>
      <c r="D111" s="65"/>
      <c r="E111" s="65"/>
      <c r="F111" s="66"/>
      <c r="G111" s="67" t="s">
        <v>126</v>
      </c>
      <c r="H111" s="68"/>
    </row>
    <row r="112" spans="1:8" s="13" customFormat="1" ht="30" customHeight="1" x14ac:dyDescent="0.2">
      <c r="A112" s="69" t="s">
        <v>29</v>
      </c>
      <c r="B112" s="70"/>
      <c r="C112" s="70"/>
      <c r="D112" s="70"/>
      <c r="E112" s="70"/>
      <c r="F112" s="70"/>
      <c r="G112" s="70"/>
      <c r="H112" s="71"/>
    </row>
    <row r="113" spans="1:8" s="13" customFormat="1" ht="51" x14ac:dyDescent="0.2">
      <c r="A113" s="23" t="s">
        <v>42</v>
      </c>
      <c r="B113" s="29" t="s">
        <v>0</v>
      </c>
      <c r="C113" s="23" t="s">
        <v>19</v>
      </c>
      <c r="D113" s="43" t="s">
        <v>1</v>
      </c>
      <c r="E113" s="23" t="s">
        <v>30</v>
      </c>
      <c r="F113" s="23" t="s">
        <v>31</v>
      </c>
      <c r="G113" s="23" t="s">
        <v>34</v>
      </c>
      <c r="H113" s="23" t="s">
        <v>35</v>
      </c>
    </row>
    <row r="114" spans="1:8" s="13" customFormat="1" ht="15.75" x14ac:dyDescent="0.2">
      <c r="A114" s="24" t="s">
        <v>3</v>
      </c>
      <c r="B114" s="24" t="s">
        <v>4</v>
      </c>
      <c r="C114" s="24" t="s">
        <v>5</v>
      </c>
      <c r="D114" s="42" t="s">
        <v>6</v>
      </c>
      <c r="E114" s="24" t="s">
        <v>7</v>
      </c>
      <c r="F114" s="24" t="s">
        <v>8</v>
      </c>
      <c r="G114" s="24" t="s">
        <v>9</v>
      </c>
      <c r="H114" s="24" t="s">
        <v>10</v>
      </c>
    </row>
    <row r="115" spans="1:8" s="13" customFormat="1" ht="15.75" customHeight="1" x14ac:dyDescent="0.2">
      <c r="A115" s="61" t="s">
        <v>12</v>
      </c>
      <c r="B115" s="62"/>
      <c r="C115" s="62"/>
      <c r="D115" s="62"/>
      <c r="E115" s="62"/>
      <c r="F115" s="62"/>
      <c r="G115" s="62"/>
      <c r="H115" s="63"/>
    </row>
    <row r="116" spans="1:8" s="13" customFormat="1" ht="15.75" x14ac:dyDescent="0.2">
      <c r="A116" s="14" t="s">
        <v>72</v>
      </c>
      <c r="B116" s="55" t="s">
        <v>67</v>
      </c>
      <c r="C116" s="56"/>
      <c r="D116" s="56"/>
      <c r="E116" s="56"/>
      <c r="F116" s="56"/>
      <c r="G116" s="56"/>
      <c r="H116" s="57"/>
    </row>
    <row r="117" spans="1:8" s="13" customFormat="1" ht="25.5" x14ac:dyDescent="0.2">
      <c r="A117" s="4" t="s">
        <v>74</v>
      </c>
      <c r="B117" s="16" t="s">
        <v>60</v>
      </c>
      <c r="C117" s="17">
        <v>61</v>
      </c>
      <c r="D117" s="5" t="s">
        <v>2</v>
      </c>
      <c r="E117" s="22"/>
      <c r="F117" s="6" t="str">
        <f>IF(E117="","",C117*E117)</f>
        <v/>
      </c>
      <c r="G117" s="8">
        <v>1</v>
      </c>
      <c r="H117" s="6" t="str">
        <f>IF(E117="","",F117*G117)</f>
        <v/>
      </c>
    </row>
    <row r="118" spans="1:8" s="13" customFormat="1" ht="15.75" x14ac:dyDescent="0.2">
      <c r="A118" s="14" t="s">
        <v>73</v>
      </c>
      <c r="B118" s="55" t="s">
        <v>17</v>
      </c>
      <c r="C118" s="56"/>
      <c r="D118" s="56"/>
      <c r="E118" s="56"/>
      <c r="F118" s="56"/>
      <c r="G118" s="56"/>
      <c r="H118" s="57"/>
    </row>
    <row r="119" spans="1:8" s="13" customFormat="1" ht="25.5" x14ac:dyDescent="0.2">
      <c r="A119" s="4" t="s">
        <v>75</v>
      </c>
      <c r="B119" s="16" t="s">
        <v>76</v>
      </c>
      <c r="C119" s="17">
        <v>61</v>
      </c>
      <c r="D119" s="5" t="s">
        <v>2</v>
      </c>
      <c r="E119" s="22"/>
      <c r="F119" s="6" t="str">
        <f t="shared" ref="F119:F120" si="19">IF(E119="","",C119*E119)</f>
        <v/>
      </c>
      <c r="G119" s="8">
        <v>1</v>
      </c>
      <c r="H119" s="6" t="str">
        <f t="shared" ref="H119:H120" si="20">IF(E119="","",F119*G119)</f>
        <v/>
      </c>
    </row>
    <row r="120" spans="1:8" s="13" customFormat="1" ht="25.5" x14ac:dyDescent="0.2">
      <c r="A120" s="4" t="s">
        <v>77</v>
      </c>
      <c r="B120" s="16" t="s">
        <v>78</v>
      </c>
      <c r="C120" s="17">
        <v>33</v>
      </c>
      <c r="D120" s="5" t="s">
        <v>2</v>
      </c>
      <c r="E120" s="22"/>
      <c r="F120" s="6" t="str">
        <f t="shared" si="19"/>
        <v/>
      </c>
      <c r="G120" s="8">
        <v>1</v>
      </c>
      <c r="H120" s="6" t="str">
        <f t="shared" si="20"/>
        <v/>
      </c>
    </row>
    <row r="121" spans="1:8" s="13" customFormat="1" ht="15.75" x14ac:dyDescent="0.2">
      <c r="A121" s="61" t="s">
        <v>33</v>
      </c>
      <c r="B121" s="62" t="s">
        <v>33</v>
      </c>
      <c r="C121" s="62"/>
      <c r="D121" s="62"/>
      <c r="E121" s="62"/>
      <c r="F121" s="62"/>
      <c r="G121" s="62"/>
      <c r="H121" s="63"/>
    </row>
    <row r="122" spans="1:8" s="13" customFormat="1" ht="15.75" x14ac:dyDescent="0.2">
      <c r="A122" s="14" t="s">
        <v>72</v>
      </c>
      <c r="B122" s="55" t="s">
        <v>67</v>
      </c>
      <c r="C122" s="56"/>
      <c r="D122" s="56"/>
      <c r="E122" s="56"/>
      <c r="F122" s="56"/>
      <c r="G122" s="56"/>
      <c r="H122" s="57"/>
    </row>
    <row r="123" spans="1:8" s="13" customFormat="1" ht="25.5" x14ac:dyDescent="0.2">
      <c r="A123" s="4" t="s">
        <v>74</v>
      </c>
      <c r="B123" s="16" t="s">
        <v>60</v>
      </c>
      <c r="C123" s="17">
        <v>61</v>
      </c>
      <c r="D123" s="5" t="s">
        <v>2</v>
      </c>
      <c r="E123" s="22"/>
      <c r="F123" s="6" t="str">
        <f>IF(E123="","",C123*E123)</f>
        <v/>
      </c>
      <c r="G123" s="8">
        <v>1</v>
      </c>
      <c r="H123" s="6" t="str">
        <f>IF(E123="","",F123*G123)</f>
        <v/>
      </c>
    </row>
    <row r="124" spans="1:8" s="13" customFormat="1" ht="15.75" x14ac:dyDescent="0.2">
      <c r="A124" s="14" t="s">
        <v>73</v>
      </c>
      <c r="B124" s="55" t="s">
        <v>17</v>
      </c>
      <c r="C124" s="56"/>
      <c r="D124" s="56"/>
      <c r="E124" s="56"/>
      <c r="F124" s="56"/>
      <c r="G124" s="56"/>
      <c r="H124" s="57"/>
    </row>
    <row r="125" spans="1:8" s="13" customFormat="1" ht="25.5" x14ac:dyDescent="0.2">
      <c r="A125" s="4" t="s">
        <v>75</v>
      </c>
      <c r="B125" s="16" t="s">
        <v>76</v>
      </c>
      <c r="C125" s="17">
        <v>61</v>
      </c>
      <c r="D125" s="5" t="s">
        <v>2</v>
      </c>
      <c r="E125" s="22"/>
      <c r="F125" s="6" t="str">
        <f t="shared" ref="F125:F126" si="21">IF(E125="","",C125*E125)</f>
        <v/>
      </c>
      <c r="G125" s="8">
        <v>1</v>
      </c>
      <c r="H125" s="6" t="str">
        <f t="shared" ref="H125:H126" si="22">IF(E125="","",F125*G125)</f>
        <v/>
      </c>
    </row>
    <row r="126" spans="1:8" s="13" customFormat="1" ht="25.5" x14ac:dyDescent="0.2">
      <c r="A126" s="4" t="s">
        <v>77</v>
      </c>
      <c r="B126" s="16" t="s">
        <v>78</v>
      </c>
      <c r="C126" s="17">
        <v>33</v>
      </c>
      <c r="D126" s="5" t="s">
        <v>2</v>
      </c>
      <c r="E126" s="22"/>
      <c r="F126" s="6" t="str">
        <f t="shared" si="21"/>
        <v/>
      </c>
      <c r="G126" s="8">
        <v>1</v>
      </c>
      <c r="H126" s="6" t="str">
        <f t="shared" si="22"/>
        <v/>
      </c>
    </row>
    <row r="127" spans="1:8" s="13" customFormat="1" ht="15.75" x14ac:dyDescent="0.2">
      <c r="A127" s="58" t="str">
        <f>A111&amp;" - Teilsumme "</f>
        <v xml:space="preserve">Einsatzpauschalen außerhalb der Winterdienstsaison  - Teilsumme </v>
      </c>
      <c r="B127" s="59"/>
      <c r="C127" s="59"/>
      <c r="D127" s="59"/>
      <c r="E127" s="59"/>
      <c r="F127" s="59"/>
      <c r="G127" s="60"/>
      <c r="H127" s="7" t="str">
        <f>IF(SUM(H117:H126)=0,"",SUM(H117:H126))</f>
        <v/>
      </c>
    </row>
    <row r="128" spans="1:8" s="13" customFormat="1" ht="15.75" customHeight="1" x14ac:dyDescent="0.2">
      <c r="A128" s="92" t="str">
        <f>A88&amp;" - Zwischensumme"</f>
        <v>Grundleistungen - Zwischensumme</v>
      </c>
      <c r="B128" s="93"/>
      <c r="C128" s="93"/>
      <c r="D128" s="93"/>
      <c r="E128" s="93"/>
      <c r="F128" s="93"/>
      <c r="G128" s="94"/>
      <c r="H128" s="30" t="str">
        <f>IFERROR(H127+H110+H93,"")</f>
        <v/>
      </c>
    </row>
    <row r="129" spans="1:8" s="3" customFormat="1" ht="30" customHeight="1" x14ac:dyDescent="0.25">
      <c r="A129" s="96" t="s">
        <v>16</v>
      </c>
      <c r="B129" s="97"/>
      <c r="C129" s="97"/>
      <c r="D129" s="97"/>
      <c r="E129" s="97"/>
      <c r="F129" s="97"/>
      <c r="G129" s="97"/>
      <c r="H129" s="98"/>
    </row>
    <row r="130" spans="1:8" s="13" customFormat="1" ht="51" x14ac:dyDescent="0.2">
      <c r="A130" s="23" t="s">
        <v>42</v>
      </c>
      <c r="B130" s="29" t="s">
        <v>0</v>
      </c>
      <c r="C130" s="23" t="s">
        <v>19</v>
      </c>
      <c r="D130" s="43" t="s">
        <v>1</v>
      </c>
      <c r="E130" s="23" t="s">
        <v>30</v>
      </c>
      <c r="F130" s="23" t="s">
        <v>14</v>
      </c>
      <c r="G130" s="23" t="s">
        <v>34</v>
      </c>
      <c r="H130" s="23" t="s">
        <v>35</v>
      </c>
    </row>
    <row r="131" spans="1:8" s="13" customFormat="1" ht="15.75" x14ac:dyDescent="0.2">
      <c r="A131" s="24" t="s">
        <v>3</v>
      </c>
      <c r="B131" s="24" t="s">
        <v>4</v>
      </c>
      <c r="C131" s="24" t="s">
        <v>5</v>
      </c>
      <c r="D131" s="42" t="s">
        <v>6</v>
      </c>
      <c r="E131" s="24" t="s">
        <v>7</v>
      </c>
      <c r="F131" s="24" t="s">
        <v>8</v>
      </c>
      <c r="G131" s="24" t="s">
        <v>9</v>
      </c>
      <c r="H131" s="24" t="s">
        <v>10</v>
      </c>
    </row>
    <row r="132" spans="1:8" s="13" customFormat="1" ht="15.75" x14ac:dyDescent="0.2">
      <c r="A132" s="28" t="s">
        <v>79</v>
      </c>
      <c r="B132" s="81" t="s">
        <v>36</v>
      </c>
      <c r="C132" s="82"/>
      <c r="D132" s="82"/>
      <c r="E132" s="82"/>
      <c r="F132" s="82"/>
      <c r="G132" s="82"/>
      <c r="H132" s="83"/>
    </row>
    <row r="133" spans="1:8" s="13" customFormat="1" ht="15.75" x14ac:dyDescent="0.2">
      <c r="A133" s="18" t="s">
        <v>79</v>
      </c>
      <c r="B133" s="19" t="s">
        <v>39</v>
      </c>
      <c r="C133" s="20">
        <f>C100+C102</f>
        <v>122</v>
      </c>
      <c r="D133" s="21" t="s">
        <v>2</v>
      </c>
      <c r="E133" s="22"/>
      <c r="F133" s="6" t="str">
        <f t="shared" ref="F133:F134" si="23">IF(E133="","",C133*E133)</f>
        <v/>
      </c>
      <c r="G133" s="8">
        <v>1</v>
      </c>
      <c r="H133" s="6" t="str">
        <f t="shared" ref="H133:H134" si="24">IF(E133="","",F133*G133)</f>
        <v/>
      </c>
    </row>
    <row r="134" spans="1:8" s="13" customFormat="1" ht="15.75" x14ac:dyDescent="0.2">
      <c r="A134" s="18" t="s">
        <v>79</v>
      </c>
      <c r="B134" s="19" t="s">
        <v>68</v>
      </c>
      <c r="C134" s="20">
        <f>C103</f>
        <v>33</v>
      </c>
      <c r="D134" s="21" t="s">
        <v>2</v>
      </c>
      <c r="E134" s="22"/>
      <c r="F134" s="6" t="str">
        <f t="shared" si="23"/>
        <v/>
      </c>
      <c r="G134" s="8">
        <v>1</v>
      </c>
      <c r="H134" s="6" t="str">
        <f t="shared" si="24"/>
        <v/>
      </c>
    </row>
    <row r="135" spans="1:8" s="13" customFormat="1" ht="15.75" customHeight="1" x14ac:dyDescent="0.2">
      <c r="A135" s="92" t="str">
        <f>A129&amp;" - Zwischensumme"</f>
        <v>Bedarfsleistungen - Zwischensumme</v>
      </c>
      <c r="B135" s="93"/>
      <c r="C135" s="93"/>
      <c r="D135" s="93"/>
      <c r="E135" s="93"/>
      <c r="F135" s="93"/>
      <c r="G135" s="94"/>
      <c r="H135" s="30" t="str">
        <f>IFERROR(H133+H134,"")</f>
        <v/>
      </c>
    </row>
    <row r="136" spans="1:8" s="13" customFormat="1" ht="24.95" customHeight="1" x14ac:dyDescent="0.2">
      <c r="A136" s="48" t="str">
        <f>A86&amp;" "&amp;B86&amp;" "&amp;C87&amp;" "&amp;"(Grund- + Bedarfsleistungen) - Gesamtsumme"</f>
        <v>2. WE 104404 WINTERDIENST (Grund- + Bedarfsleistungen) - Gesamtsumme</v>
      </c>
      <c r="B136" s="49"/>
      <c r="C136" s="49"/>
      <c r="D136" s="49"/>
      <c r="E136" s="49"/>
      <c r="F136" s="49"/>
      <c r="G136" s="50"/>
      <c r="H136" s="32" t="str">
        <f>IFERROR(H128+H135,"")</f>
        <v/>
      </c>
    </row>
    <row r="137" spans="1:8" s="13" customFormat="1" ht="43.5" customHeight="1" x14ac:dyDescent="0.2">
      <c r="A137" s="51" t="s">
        <v>18</v>
      </c>
      <c r="B137" s="51"/>
      <c r="C137" s="51"/>
      <c r="D137" s="51"/>
      <c r="E137" s="51"/>
      <c r="F137" s="51"/>
      <c r="G137" s="51"/>
      <c r="H137" s="51"/>
    </row>
    <row r="139" spans="1:8" s="3" customFormat="1" ht="39.950000000000003" customHeight="1" x14ac:dyDescent="0.25">
      <c r="A139" s="31" t="s">
        <v>80</v>
      </c>
      <c r="B139" s="31" t="s">
        <v>82</v>
      </c>
      <c r="C139" s="87" t="s">
        <v>81</v>
      </c>
      <c r="D139" s="88"/>
      <c r="E139" s="88"/>
      <c r="F139" s="88"/>
      <c r="G139" s="88"/>
      <c r="H139" s="89"/>
    </row>
    <row r="140" spans="1:8" s="3" customFormat="1" ht="30.75" customHeight="1" x14ac:dyDescent="0.25">
      <c r="A140" s="26" t="s">
        <v>83</v>
      </c>
      <c r="B140" s="27" t="str">
        <f>B139</f>
        <v>WE 104406</v>
      </c>
      <c r="C140" s="100" t="s">
        <v>47</v>
      </c>
      <c r="D140" s="101"/>
      <c r="E140" s="101"/>
      <c r="F140" s="101"/>
      <c r="G140" s="101"/>
      <c r="H140" s="102"/>
    </row>
    <row r="141" spans="1:8" s="3" customFormat="1" ht="30" customHeight="1" x14ac:dyDescent="0.25">
      <c r="A141" s="96" t="s">
        <v>20</v>
      </c>
      <c r="B141" s="97"/>
      <c r="C141" s="97"/>
      <c r="D141" s="97"/>
      <c r="E141" s="97"/>
      <c r="F141" s="97"/>
      <c r="G141" s="97"/>
      <c r="H141" s="98"/>
    </row>
    <row r="142" spans="1:8" s="13" customFormat="1" ht="51" x14ac:dyDescent="0.2">
      <c r="A142" s="23" t="s">
        <v>42</v>
      </c>
      <c r="B142" s="29" t="s">
        <v>0</v>
      </c>
      <c r="C142" s="23" t="s">
        <v>19</v>
      </c>
      <c r="D142" s="43" t="s">
        <v>1</v>
      </c>
      <c r="E142" s="23" t="s">
        <v>30</v>
      </c>
      <c r="F142" s="23" t="s">
        <v>31</v>
      </c>
      <c r="G142" s="23" t="s">
        <v>32</v>
      </c>
      <c r="H142" s="23" t="s">
        <v>35</v>
      </c>
    </row>
    <row r="143" spans="1:8" s="13" customFormat="1" ht="15.75" x14ac:dyDescent="0.2">
      <c r="A143" s="24" t="s">
        <v>3</v>
      </c>
      <c r="B143" s="24" t="s">
        <v>4</v>
      </c>
      <c r="C143" s="24" t="s">
        <v>5</v>
      </c>
      <c r="D143" s="42" t="s">
        <v>6</v>
      </c>
      <c r="E143" s="24" t="s">
        <v>7</v>
      </c>
      <c r="F143" s="24" t="s">
        <v>8</v>
      </c>
      <c r="G143" s="24" t="s">
        <v>9</v>
      </c>
      <c r="H143" s="24" t="s">
        <v>10</v>
      </c>
    </row>
    <row r="144" spans="1:8" s="13" customFormat="1" ht="15.75" customHeight="1" x14ac:dyDescent="0.2">
      <c r="A144" s="35" t="s">
        <v>84</v>
      </c>
      <c r="B144" s="33" t="s">
        <v>48</v>
      </c>
      <c r="C144" s="33"/>
      <c r="D144" s="33"/>
      <c r="E144" s="33"/>
      <c r="F144" s="33"/>
      <c r="G144" s="33"/>
      <c r="H144" s="34"/>
    </row>
    <row r="145" spans="1:8" s="13" customFormat="1" ht="25.5" x14ac:dyDescent="0.2">
      <c r="A145" s="4" t="s">
        <v>85</v>
      </c>
      <c r="B145" s="16" t="s">
        <v>50</v>
      </c>
      <c r="C145" s="17">
        <v>62</v>
      </c>
      <c r="D145" s="5" t="s">
        <v>2</v>
      </c>
      <c r="E145" s="22"/>
      <c r="F145" s="6" t="str">
        <f>IF(E145="","",C145*E145)</f>
        <v/>
      </c>
      <c r="G145" s="8">
        <v>4</v>
      </c>
      <c r="H145" s="6" t="str">
        <f>IF(E145="","",F145*G145)</f>
        <v/>
      </c>
    </row>
    <row r="146" spans="1:8" s="13" customFormat="1" ht="15.75" x14ac:dyDescent="0.2">
      <c r="A146" s="58" t="str">
        <f>B144&amp;" - Teilsumme "</f>
        <v xml:space="preserve">Grauflächenreinigung öffentliche Flächen - Teilsumme </v>
      </c>
      <c r="B146" s="59"/>
      <c r="C146" s="59"/>
      <c r="D146" s="59"/>
      <c r="E146" s="59"/>
      <c r="F146" s="59"/>
      <c r="G146" s="60"/>
      <c r="H146" s="7" t="str">
        <f>IFERROR(H145,"")</f>
        <v/>
      </c>
    </row>
    <row r="147" spans="1:8" s="13" customFormat="1" ht="15.75" customHeight="1" x14ac:dyDescent="0.2">
      <c r="A147" s="35" t="s">
        <v>86</v>
      </c>
      <c r="B147" s="33" t="s">
        <v>56</v>
      </c>
      <c r="C147" s="33"/>
      <c r="D147" s="33"/>
      <c r="E147" s="33"/>
      <c r="F147" s="33"/>
      <c r="G147" s="33"/>
      <c r="H147" s="34"/>
    </row>
    <row r="148" spans="1:8" s="13" customFormat="1" ht="25.5" x14ac:dyDescent="0.2">
      <c r="A148" s="4" t="s">
        <v>87</v>
      </c>
      <c r="B148" s="16" t="s">
        <v>53</v>
      </c>
      <c r="C148" s="17">
        <v>42</v>
      </c>
      <c r="D148" s="5" t="s">
        <v>2</v>
      </c>
      <c r="E148" s="22"/>
      <c r="F148" s="6" t="str">
        <f t="shared" ref="F148:F149" si="25">IF(E148="","",C148*E148)</f>
        <v/>
      </c>
      <c r="G148" s="8">
        <v>4</v>
      </c>
      <c r="H148" s="6" t="str">
        <f t="shared" ref="H148:H149" si="26">IF(E148="","",F148*G148)</f>
        <v/>
      </c>
    </row>
    <row r="149" spans="1:8" s="13" customFormat="1" ht="25.5" x14ac:dyDescent="0.2">
      <c r="A149" s="4" t="s">
        <v>88</v>
      </c>
      <c r="B149" s="16" t="s">
        <v>55</v>
      </c>
      <c r="C149" s="17">
        <v>54</v>
      </c>
      <c r="D149" s="5" t="s">
        <v>2</v>
      </c>
      <c r="E149" s="22"/>
      <c r="F149" s="6" t="str">
        <f t="shared" si="25"/>
        <v/>
      </c>
      <c r="G149" s="36">
        <v>2</v>
      </c>
      <c r="H149" s="6" t="str">
        <f t="shared" si="26"/>
        <v/>
      </c>
    </row>
    <row r="150" spans="1:8" s="13" customFormat="1" ht="15.75" x14ac:dyDescent="0.2">
      <c r="A150" s="99" t="str">
        <f>B147&amp;" - Teilsumme "</f>
        <v xml:space="preserve">Grauflächenreinigung nicht öffentliche Flächen - Teilsumme </v>
      </c>
      <c r="B150" s="99"/>
      <c r="C150" s="99"/>
      <c r="D150" s="99"/>
      <c r="E150" s="99"/>
      <c r="F150" s="99"/>
      <c r="G150" s="99"/>
      <c r="H150" s="7" t="str">
        <f>IF(SUM(H148:H149)=0,"",SUM(H148:H149))</f>
        <v/>
      </c>
    </row>
    <row r="151" spans="1:8" s="13" customFormat="1" ht="15.75" customHeight="1" x14ac:dyDescent="0.2">
      <c r="A151" s="95" t="str">
        <f>A140&amp;" "&amp;C140&amp;" - Gesamtsumme"</f>
        <v>3.1 GRAUFLÄCHENREINIGUNG - Gesamtsumme</v>
      </c>
      <c r="B151" s="95"/>
      <c r="C151" s="95"/>
      <c r="D151" s="95"/>
      <c r="E151" s="95"/>
      <c r="F151" s="95"/>
      <c r="G151" s="95"/>
      <c r="H151" s="41" t="str">
        <f>IFERROR(H146+H150,"")</f>
        <v/>
      </c>
    </row>
    <row r="152" spans="1:8" s="13" customFormat="1" ht="43.5" customHeight="1" x14ac:dyDescent="0.2">
      <c r="A152" s="51" t="s">
        <v>18</v>
      </c>
      <c r="B152" s="51"/>
      <c r="C152" s="51"/>
      <c r="D152" s="51"/>
      <c r="E152" s="51"/>
      <c r="F152" s="51"/>
      <c r="G152" s="51"/>
      <c r="H152" s="51"/>
    </row>
    <row r="153" spans="1:8" s="13" customFormat="1" ht="15.75" customHeight="1" x14ac:dyDescent="0.2">
      <c r="A153" s="37"/>
      <c r="B153" s="37"/>
      <c r="C153" s="37"/>
      <c r="D153" s="37"/>
      <c r="E153" s="37"/>
      <c r="F153" s="37"/>
      <c r="G153" s="37"/>
      <c r="H153" s="38"/>
    </row>
    <row r="154" spans="1:8" s="3" customFormat="1" ht="30.75" customHeight="1" x14ac:dyDescent="0.25">
      <c r="A154" s="39" t="s">
        <v>89</v>
      </c>
      <c r="B154" s="40" t="str">
        <f>B139</f>
        <v>WE 104406</v>
      </c>
      <c r="C154" s="90" t="s">
        <v>21</v>
      </c>
      <c r="D154" s="90"/>
      <c r="E154" s="91" t="s">
        <v>24</v>
      </c>
      <c r="F154" s="91"/>
      <c r="G154" s="91"/>
      <c r="H154" s="91"/>
    </row>
    <row r="155" spans="1:8" s="3" customFormat="1" ht="30" customHeight="1" x14ac:dyDescent="0.25">
      <c r="A155" s="80" t="s">
        <v>20</v>
      </c>
      <c r="B155" s="80"/>
      <c r="C155" s="80"/>
      <c r="D155" s="80"/>
      <c r="E155" s="80"/>
      <c r="F155" s="80"/>
      <c r="G155" s="80"/>
      <c r="H155" s="80"/>
    </row>
    <row r="156" spans="1:8" s="13" customFormat="1" ht="30" customHeight="1" x14ac:dyDescent="0.2">
      <c r="A156" s="75" t="s">
        <v>25</v>
      </c>
      <c r="B156" s="76"/>
      <c r="C156" s="76"/>
      <c r="D156" s="76"/>
      <c r="E156" s="76"/>
      <c r="F156" s="77"/>
      <c r="G156" s="78" t="s">
        <v>11</v>
      </c>
      <c r="H156" s="79"/>
    </row>
    <row r="157" spans="1:8" s="13" customFormat="1" ht="38.25" x14ac:dyDescent="0.2">
      <c r="A157" s="23" t="s">
        <v>42</v>
      </c>
      <c r="B157" s="81" t="s">
        <v>0</v>
      </c>
      <c r="C157" s="82"/>
      <c r="D157" s="82"/>
      <c r="E157" s="83"/>
      <c r="F157" s="23" t="s">
        <v>43</v>
      </c>
      <c r="G157" s="23" t="s">
        <v>44</v>
      </c>
      <c r="H157" s="23" t="s">
        <v>26</v>
      </c>
    </row>
    <row r="158" spans="1:8" s="13" customFormat="1" ht="15.75" x14ac:dyDescent="0.2">
      <c r="A158" s="24" t="s">
        <v>3</v>
      </c>
      <c r="B158" s="84" t="s">
        <v>4</v>
      </c>
      <c r="C158" s="85"/>
      <c r="D158" s="85"/>
      <c r="E158" s="86"/>
      <c r="F158" s="24" t="s">
        <v>5</v>
      </c>
      <c r="G158" s="24" t="s">
        <v>6</v>
      </c>
      <c r="H158" s="24" t="s">
        <v>27</v>
      </c>
    </row>
    <row r="159" spans="1:8" s="13" customFormat="1" ht="48" customHeight="1" x14ac:dyDescent="0.2">
      <c r="A159" s="14" t="s">
        <v>89</v>
      </c>
      <c r="B159" s="72" t="s">
        <v>28</v>
      </c>
      <c r="C159" s="73"/>
      <c r="D159" s="73"/>
      <c r="E159" s="74"/>
      <c r="F159" s="22"/>
      <c r="G159" s="15">
        <v>5</v>
      </c>
      <c r="H159" s="6" t="str">
        <f>IF(F159="","",F159*G159)</f>
        <v/>
      </c>
    </row>
    <row r="160" spans="1:8" s="13" customFormat="1" ht="15.75" x14ac:dyDescent="0.2">
      <c r="A160" s="58" t="str">
        <f>A156&amp;" - Teilsumme "</f>
        <v xml:space="preserve">Bereitstellungspauschale - Teilsumme </v>
      </c>
      <c r="B160" s="59"/>
      <c r="C160" s="59"/>
      <c r="D160" s="59"/>
      <c r="E160" s="59"/>
      <c r="F160" s="59"/>
      <c r="G160" s="60"/>
      <c r="H160" s="7" t="str">
        <f>IFERROR(H159,"")</f>
        <v/>
      </c>
    </row>
    <row r="161" spans="1:8" s="13" customFormat="1" ht="30" customHeight="1" x14ac:dyDescent="0.2">
      <c r="A161" s="75" t="s">
        <v>40</v>
      </c>
      <c r="B161" s="76"/>
      <c r="C161" s="76"/>
      <c r="D161" s="76"/>
      <c r="E161" s="76"/>
      <c r="F161" s="77"/>
      <c r="G161" s="78" t="s">
        <v>11</v>
      </c>
      <c r="H161" s="79"/>
    </row>
    <row r="162" spans="1:8" s="13" customFormat="1" ht="30" customHeight="1" x14ac:dyDescent="0.2">
      <c r="A162" s="69" t="s">
        <v>29</v>
      </c>
      <c r="B162" s="70"/>
      <c r="C162" s="70"/>
      <c r="D162" s="70"/>
      <c r="E162" s="70"/>
      <c r="F162" s="70"/>
      <c r="G162" s="70"/>
      <c r="H162" s="71"/>
    </row>
    <row r="163" spans="1:8" s="13" customFormat="1" ht="51" x14ac:dyDescent="0.2">
      <c r="A163" s="23" t="s">
        <v>42</v>
      </c>
      <c r="B163" s="29" t="s">
        <v>0</v>
      </c>
      <c r="C163" s="23" t="s">
        <v>19</v>
      </c>
      <c r="D163" s="43" t="s">
        <v>1</v>
      </c>
      <c r="E163" s="23" t="s">
        <v>30</v>
      </c>
      <c r="F163" s="23" t="s">
        <v>31</v>
      </c>
      <c r="G163" s="23" t="s">
        <v>32</v>
      </c>
      <c r="H163" s="23" t="s">
        <v>35</v>
      </c>
    </row>
    <row r="164" spans="1:8" s="13" customFormat="1" ht="15.75" x14ac:dyDescent="0.2">
      <c r="A164" s="24" t="s">
        <v>3</v>
      </c>
      <c r="B164" s="24" t="s">
        <v>4</v>
      </c>
      <c r="C164" s="24" t="s">
        <v>5</v>
      </c>
      <c r="D164" s="42" t="s">
        <v>6</v>
      </c>
      <c r="E164" s="24" t="s">
        <v>7</v>
      </c>
      <c r="F164" s="24" t="s">
        <v>8</v>
      </c>
      <c r="G164" s="24" t="s">
        <v>9</v>
      </c>
      <c r="H164" s="24" t="s">
        <v>10</v>
      </c>
    </row>
    <row r="165" spans="1:8" s="13" customFormat="1" ht="15.75" customHeight="1" x14ac:dyDescent="0.2">
      <c r="A165" s="61" t="s">
        <v>12</v>
      </c>
      <c r="B165" s="62"/>
      <c r="C165" s="62"/>
      <c r="D165" s="62"/>
      <c r="E165" s="62"/>
      <c r="F165" s="62"/>
      <c r="G165" s="62"/>
      <c r="H165" s="63"/>
    </row>
    <row r="166" spans="1:8" s="13" customFormat="1" ht="15.75" x14ac:dyDescent="0.2">
      <c r="A166" s="14" t="s">
        <v>90</v>
      </c>
      <c r="B166" s="55" t="s">
        <v>67</v>
      </c>
      <c r="C166" s="56"/>
      <c r="D166" s="56"/>
      <c r="E166" s="56"/>
      <c r="F166" s="56"/>
      <c r="G166" s="56"/>
      <c r="H166" s="57"/>
    </row>
    <row r="167" spans="1:8" s="13" customFormat="1" ht="25.5" x14ac:dyDescent="0.2">
      <c r="A167" s="4" t="s">
        <v>91</v>
      </c>
      <c r="B167" s="16" t="s">
        <v>95</v>
      </c>
      <c r="C167" s="17">
        <v>62</v>
      </c>
      <c r="D167" s="5" t="s">
        <v>2</v>
      </c>
      <c r="E167" s="22"/>
      <c r="F167" s="6" t="str">
        <f>IF(E167="","",C167*E167)</f>
        <v/>
      </c>
      <c r="G167" s="8">
        <v>15</v>
      </c>
      <c r="H167" s="6" t="str">
        <f>IF(E167="","",F167*G167)</f>
        <v/>
      </c>
    </row>
    <row r="168" spans="1:8" s="13" customFormat="1" ht="15.75" x14ac:dyDescent="0.2">
      <c r="A168" s="14" t="s">
        <v>93</v>
      </c>
      <c r="B168" s="55" t="s">
        <v>17</v>
      </c>
      <c r="C168" s="56"/>
      <c r="D168" s="56"/>
      <c r="E168" s="56"/>
      <c r="F168" s="56"/>
      <c r="G168" s="56"/>
      <c r="H168" s="57"/>
    </row>
    <row r="169" spans="1:8" s="13" customFormat="1" ht="38.25" x14ac:dyDescent="0.2">
      <c r="A169" s="4" t="s">
        <v>94</v>
      </c>
      <c r="B169" s="16" t="s">
        <v>96</v>
      </c>
      <c r="C169" s="17">
        <v>32</v>
      </c>
      <c r="D169" s="5" t="s">
        <v>2</v>
      </c>
      <c r="E169" s="22"/>
      <c r="F169" s="6" t="str">
        <f t="shared" ref="F169:F170" si="27">IF(E169="","",C169*E169)</f>
        <v/>
      </c>
      <c r="G169" s="8">
        <v>15</v>
      </c>
      <c r="H169" s="6" t="str">
        <f t="shared" ref="H169:H170" si="28">IF(E169="","",F169*G169)</f>
        <v/>
      </c>
    </row>
    <row r="170" spans="1:8" s="13" customFormat="1" ht="25.5" x14ac:dyDescent="0.2">
      <c r="A170" s="4" t="s">
        <v>97</v>
      </c>
      <c r="B170" s="16" t="s">
        <v>98</v>
      </c>
      <c r="C170" s="17">
        <v>10</v>
      </c>
      <c r="D170" s="5" t="s">
        <v>2</v>
      </c>
      <c r="E170" s="22"/>
      <c r="F170" s="6" t="str">
        <f t="shared" si="27"/>
        <v/>
      </c>
      <c r="G170" s="8">
        <v>15</v>
      </c>
      <c r="H170" s="6" t="str">
        <f t="shared" si="28"/>
        <v/>
      </c>
    </row>
    <row r="171" spans="1:8" s="13" customFormat="1" ht="15.75" x14ac:dyDescent="0.2">
      <c r="A171" s="61" t="s">
        <v>33</v>
      </c>
      <c r="B171" s="62" t="s">
        <v>33</v>
      </c>
      <c r="C171" s="62"/>
      <c r="D171" s="62"/>
      <c r="E171" s="62"/>
      <c r="F171" s="62"/>
      <c r="G171" s="62"/>
      <c r="H171" s="63"/>
    </row>
    <row r="172" spans="1:8" s="13" customFormat="1" ht="15.75" x14ac:dyDescent="0.2">
      <c r="A172" s="14" t="s">
        <v>90</v>
      </c>
      <c r="B172" s="55" t="s">
        <v>67</v>
      </c>
      <c r="C172" s="56"/>
      <c r="D172" s="56"/>
      <c r="E172" s="56"/>
      <c r="F172" s="56"/>
      <c r="G172" s="56"/>
      <c r="H172" s="57"/>
    </row>
    <row r="173" spans="1:8" s="13" customFormat="1" ht="25.5" x14ac:dyDescent="0.2">
      <c r="A173" s="4" t="s">
        <v>91</v>
      </c>
      <c r="B173" s="16" t="s">
        <v>95</v>
      </c>
      <c r="C173" s="17">
        <v>62</v>
      </c>
      <c r="D173" s="5" t="s">
        <v>2</v>
      </c>
      <c r="E173" s="22"/>
      <c r="F173" s="6" t="str">
        <f>IF(E173="","",C173*E173)</f>
        <v/>
      </c>
      <c r="G173" s="8">
        <v>5</v>
      </c>
      <c r="H173" s="6" t="str">
        <f>IF(E173="","",F173*G173)</f>
        <v/>
      </c>
    </row>
    <row r="174" spans="1:8" s="13" customFormat="1" ht="15.75" x14ac:dyDescent="0.2">
      <c r="A174" s="14" t="s">
        <v>93</v>
      </c>
      <c r="B174" s="55" t="s">
        <v>17</v>
      </c>
      <c r="C174" s="56"/>
      <c r="D174" s="56"/>
      <c r="E174" s="56"/>
      <c r="F174" s="56"/>
      <c r="G174" s="56"/>
      <c r="H174" s="57"/>
    </row>
    <row r="175" spans="1:8" s="13" customFormat="1" ht="38.25" x14ac:dyDescent="0.2">
      <c r="A175" s="4" t="s">
        <v>94</v>
      </c>
      <c r="B175" s="16" t="s">
        <v>96</v>
      </c>
      <c r="C175" s="17">
        <v>32</v>
      </c>
      <c r="D175" s="5" t="s">
        <v>2</v>
      </c>
      <c r="E175" s="22"/>
      <c r="F175" s="6" t="str">
        <f t="shared" ref="F175:F176" si="29">IF(E175="","",C175*E175)</f>
        <v/>
      </c>
      <c r="G175" s="8">
        <v>5</v>
      </c>
      <c r="H175" s="6" t="str">
        <f t="shared" ref="H175:H176" si="30">IF(E175="","",F175*G175)</f>
        <v/>
      </c>
    </row>
    <row r="176" spans="1:8" s="13" customFormat="1" ht="25.5" x14ac:dyDescent="0.2">
      <c r="A176" s="4" t="s">
        <v>97</v>
      </c>
      <c r="B176" s="16" t="s">
        <v>98</v>
      </c>
      <c r="C176" s="17">
        <v>10</v>
      </c>
      <c r="D176" s="5" t="s">
        <v>2</v>
      </c>
      <c r="E176" s="22"/>
      <c r="F176" s="6" t="str">
        <f t="shared" si="29"/>
        <v/>
      </c>
      <c r="G176" s="8">
        <v>5</v>
      </c>
      <c r="H176" s="6" t="str">
        <f t="shared" si="30"/>
        <v/>
      </c>
    </row>
    <row r="177" spans="1:8" s="13" customFormat="1" ht="15.75" x14ac:dyDescent="0.2">
      <c r="A177" s="58" t="str">
        <f>A161&amp;" - Teilsumme "</f>
        <v xml:space="preserve">Einsatzpauschalen innerhalb der Winterdienstsaison  - Teilsumme </v>
      </c>
      <c r="B177" s="59"/>
      <c r="C177" s="59"/>
      <c r="D177" s="59"/>
      <c r="E177" s="59"/>
      <c r="F177" s="59"/>
      <c r="G177" s="60"/>
      <c r="H177" s="7" t="str">
        <f>IF(SUM(H167:H176)=0,"",SUM(H167:H176))</f>
        <v/>
      </c>
    </row>
    <row r="178" spans="1:8" s="13" customFormat="1" ht="30" customHeight="1" x14ac:dyDescent="0.2">
      <c r="A178" s="64" t="s">
        <v>41</v>
      </c>
      <c r="B178" s="65"/>
      <c r="C178" s="65"/>
      <c r="D178" s="65"/>
      <c r="E178" s="65"/>
      <c r="F178" s="66"/>
      <c r="G178" s="67" t="s">
        <v>126</v>
      </c>
      <c r="H178" s="68"/>
    </row>
    <row r="179" spans="1:8" s="13" customFormat="1" ht="30" customHeight="1" x14ac:dyDescent="0.2">
      <c r="A179" s="69" t="s">
        <v>29</v>
      </c>
      <c r="B179" s="70"/>
      <c r="C179" s="70"/>
      <c r="D179" s="70"/>
      <c r="E179" s="70"/>
      <c r="F179" s="70"/>
      <c r="G179" s="70"/>
      <c r="H179" s="71"/>
    </row>
    <row r="180" spans="1:8" s="13" customFormat="1" ht="51" x14ac:dyDescent="0.2">
      <c r="A180" s="23" t="s">
        <v>42</v>
      </c>
      <c r="B180" s="29" t="s">
        <v>0</v>
      </c>
      <c r="C180" s="23" t="s">
        <v>19</v>
      </c>
      <c r="D180" s="43" t="s">
        <v>1</v>
      </c>
      <c r="E180" s="23" t="s">
        <v>30</v>
      </c>
      <c r="F180" s="23" t="s">
        <v>31</v>
      </c>
      <c r="G180" s="23" t="s">
        <v>34</v>
      </c>
      <c r="H180" s="23" t="s">
        <v>35</v>
      </c>
    </row>
    <row r="181" spans="1:8" s="13" customFormat="1" ht="15.75" x14ac:dyDescent="0.2">
      <c r="A181" s="24" t="s">
        <v>3</v>
      </c>
      <c r="B181" s="24" t="s">
        <v>4</v>
      </c>
      <c r="C181" s="24" t="s">
        <v>5</v>
      </c>
      <c r="D181" s="42" t="s">
        <v>6</v>
      </c>
      <c r="E181" s="24" t="s">
        <v>7</v>
      </c>
      <c r="F181" s="24" t="s">
        <v>8</v>
      </c>
      <c r="G181" s="24" t="s">
        <v>9</v>
      </c>
      <c r="H181" s="24" t="s">
        <v>10</v>
      </c>
    </row>
    <row r="182" spans="1:8" s="13" customFormat="1" ht="15.75" customHeight="1" x14ac:dyDescent="0.2">
      <c r="A182" s="61" t="s">
        <v>12</v>
      </c>
      <c r="B182" s="62"/>
      <c r="C182" s="62"/>
      <c r="D182" s="62"/>
      <c r="E182" s="62"/>
      <c r="F182" s="62"/>
      <c r="G182" s="62"/>
      <c r="H182" s="63"/>
    </row>
    <row r="183" spans="1:8" s="13" customFormat="1" ht="15.75" x14ac:dyDescent="0.2">
      <c r="A183" s="14" t="s">
        <v>90</v>
      </c>
      <c r="B183" s="55" t="s">
        <v>67</v>
      </c>
      <c r="C183" s="56"/>
      <c r="D183" s="56"/>
      <c r="E183" s="56"/>
      <c r="F183" s="56"/>
      <c r="G183" s="56"/>
      <c r="H183" s="57"/>
    </row>
    <row r="184" spans="1:8" s="13" customFormat="1" ht="25.5" x14ac:dyDescent="0.2">
      <c r="A184" s="4" t="s">
        <v>91</v>
      </c>
      <c r="B184" s="16" t="s">
        <v>95</v>
      </c>
      <c r="C184" s="17">
        <v>62</v>
      </c>
      <c r="D184" s="5" t="s">
        <v>2</v>
      </c>
      <c r="E184" s="22"/>
      <c r="F184" s="6" t="str">
        <f>IF(E184="","",C184*E184)</f>
        <v/>
      </c>
      <c r="G184" s="8">
        <v>1</v>
      </c>
      <c r="H184" s="6" t="str">
        <f>IF(E184="","",F184*G184)</f>
        <v/>
      </c>
    </row>
    <row r="185" spans="1:8" s="13" customFormat="1" ht="15.75" x14ac:dyDescent="0.2">
      <c r="A185" s="14" t="s">
        <v>93</v>
      </c>
      <c r="B185" s="55" t="s">
        <v>17</v>
      </c>
      <c r="C185" s="56"/>
      <c r="D185" s="56"/>
      <c r="E185" s="56"/>
      <c r="F185" s="56"/>
      <c r="G185" s="56"/>
      <c r="H185" s="57"/>
    </row>
    <row r="186" spans="1:8" s="13" customFormat="1" ht="38.25" x14ac:dyDescent="0.2">
      <c r="A186" s="4" t="s">
        <v>94</v>
      </c>
      <c r="B186" s="16" t="s">
        <v>96</v>
      </c>
      <c r="C186" s="17">
        <v>32</v>
      </c>
      <c r="D186" s="5" t="s">
        <v>2</v>
      </c>
      <c r="E186" s="22"/>
      <c r="F186" s="6" t="str">
        <f t="shared" ref="F186:F187" si="31">IF(E186="","",C186*E186)</f>
        <v/>
      </c>
      <c r="G186" s="8">
        <v>1</v>
      </c>
      <c r="H186" s="6" t="str">
        <f t="shared" ref="H186:H187" si="32">IF(E186="","",F186*G186)</f>
        <v/>
      </c>
    </row>
    <row r="187" spans="1:8" s="13" customFormat="1" ht="25.5" x14ac:dyDescent="0.2">
      <c r="A187" s="4" t="s">
        <v>97</v>
      </c>
      <c r="B187" s="16" t="s">
        <v>98</v>
      </c>
      <c r="C187" s="17">
        <v>10</v>
      </c>
      <c r="D187" s="5" t="s">
        <v>2</v>
      </c>
      <c r="E187" s="22"/>
      <c r="F187" s="6" t="str">
        <f t="shared" si="31"/>
        <v/>
      </c>
      <c r="G187" s="8">
        <v>1</v>
      </c>
      <c r="H187" s="6" t="str">
        <f t="shared" si="32"/>
        <v/>
      </c>
    </row>
    <row r="188" spans="1:8" s="13" customFormat="1" ht="15.75" x14ac:dyDescent="0.2">
      <c r="A188" s="61" t="s">
        <v>33</v>
      </c>
      <c r="B188" s="62" t="s">
        <v>33</v>
      </c>
      <c r="C188" s="62"/>
      <c r="D188" s="62"/>
      <c r="E188" s="62"/>
      <c r="F188" s="62"/>
      <c r="G188" s="62"/>
      <c r="H188" s="63"/>
    </row>
    <row r="189" spans="1:8" s="13" customFormat="1" ht="15.75" x14ac:dyDescent="0.2">
      <c r="A189" s="14" t="s">
        <v>90</v>
      </c>
      <c r="B189" s="55" t="s">
        <v>67</v>
      </c>
      <c r="C189" s="56"/>
      <c r="D189" s="56"/>
      <c r="E189" s="56"/>
      <c r="F189" s="56"/>
      <c r="G189" s="56"/>
      <c r="H189" s="57"/>
    </row>
    <row r="190" spans="1:8" s="13" customFormat="1" ht="25.5" x14ac:dyDescent="0.2">
      <c r="A190" s="4" t="s">
        <v>91</v>
      </c>
      <c r="B190" s="16" t="s">
        <v>95</v>
      </c>
      <c r="C190" s="17">
        <v>62</v>
      </c>
      <c r="D190" s="5" t="s">
        <v>2</v>
      </c>
      <c r="E190" s="22"/>
      <c r="F190" s="6" t="str">
        <f>IF(E190="","",C190*E190)</f>
        <v/>
      </c>
      <c r="G190" s="8">
        <v>1</v>
      </c>
      <c r="H190" s="6" t="str">
        <f>IF(E190="","",F190*G190)</f>
        <v/>
      </c>
    </row>
    <row r="191" spans="1:8" s="13" customFormat="1" ht="15.75" x14ac:dyDescent="0.2">
      <c r="A191" s="14" t="s">
        <v>93</v>
      </c>
      <c r="B191" s="55" t="s">
        <v>17</v>
      </c>
      <c r="C191" s="56"/>
      <c r="D191" s="56"/>
      <c r="E191" s="56"/>
      <c r="F191" s="56"/>
      <c r="G191" s="56"/>
      <c r="H191" s="57"/>
    </row>
    <row r="192" spans="1:8" s="13" customFormat="1" ht="38.25" x14ac:dyDescent="0.2">
      <c r="A192" s="4" t="s">
        <v>94</v>
      </c>
      <c r="B192" s="16" t="s">
        <v>96</v>
      </c>
      <c r="C192" s="17">
        <v>32</v>
      </c>
      <c r="D192" s="5" t="s">
        <v>2</v>
      </c>
      <c r="E192" s="22"/>
      <c r="F192" s="6" t="str">
        <f t="shared" ref="F192:F193" si="33">IF(E192="","",C192*E192)</f>
        <v/>
      </c>
      <c r="G192" s="8">
        <v>1</v>
      </c>
      <c r="H192" s="6" t="str">
        <f t="shared" ref="H192:H193" si="34">IF(E192="","",F192*G192)</f>
        <v/>
      </c>
    </row>
    <row r="193" spans="1:8" s="13" customFormat="1" ht="25.5" x14ac:dyDescent="0.2">
      <c r="A193" s="4" t="s">
        <v>97</v>
      </c>
      <c r="B193" s="16" t="s">
        <v>98</v>
      </c>
      <c r="C193" s="17">
        <v>10</v>
      </c>
      <c r="D193" s="5" t="s">
        <v>2</v>
      </c>
      <c r="E193" s="22"/>
      <c r="F193" s="6" t="str">
        <f t="shared" si="33"/>
        <v/>
      </c>
      <c r="G193" s="8">
        <v>1</v>
      </c>
      <c r="H193" s="6" t="str">
        <f t="shared" si="34"/>
        <v/>
      </c>
    </row>
    <row r="194" spans="1:8" s="13" customFormat="1" ht="15.75" x14ac:dyDescent="0.2">
      <c r="A194" s="58" t="str">
        <f>A178&amp;" - Teilsumme "</f>
        <v xml:space="preserve">Einsatzpauschalen außerhalb der Winterdienstsaison  - Teilsumme </v>
      </c>
      <c r="B194" s="59"/>
      <c r="C194" s="59"/>
      <c r="D194" s="59"/>
      <c r="E194" s="59"/>
      <c r="F194" s="59"/>
      <c r="G194" s="60"/>
      <c r="H194" s="7" t="str">
        <f>IF(SUM(H184:H193)=0,"",SUM(H184:H193))</f>
        <v/>
      </c>
    </row>
    <row r="195" spans="1:8" s="13" customFormat="1" ht="15.75" customHeight="1" x14ac:dyDescent="0.2">
      <c r="A195" s="92" t="str">
        <f>A155&amp;" - Zwischensumme"</f>
        <v>Grundleistungen - Zwischensumme</v>
      </c>
      <c r="B195" s="93"/>
      <c r="C195" s="93"/>
      <c r="D195" s="93"/>
      <c r="E195" s="93"/>
      <c r="F195" s="93"/>
      <c r="G195" s="94"/>
      <c r="H195" s="30" t="str">
        <f>IFERROR(H194+H177+H160,"")</f>
        <v/>
      </c>
    </row>
    <row r="196" spans="1:8" s="3" customFormat="1" ht="30" customHeight="1" x14ac:dyDescent="0.25">
      <c r="A196" s="96" t="s">
        <v>16</v>
      </c>
      <c r="B196" s="97"/>
      <c r="C196" s="97"/>
      <c r="D196" s="97"/>
      <c r="E196" s="97"/>
      <c r="F196" s="97"/>
      <c r="G196" s="97"/>
      <c r="H196" s="98"/>
    </row>
    <row r="197" spans="1:8" s="13" customFormat="1" ht="51" x14ac:dyDescent="0.2">
      <c r="A197" s="23" t="s">
        <v>42</v>
      </c>
      <c r="B197" s="29" t="s">
        <v>0</v>
      </c>
      <c r="C197" s="23" t="s">
        <v>19</v>
      </c>
      <c r="D197" s="43" t="s">
        <v>1</v>
      </c>
      <c r="E197" s="23" t="s">
        <v>30</v>
      </c>
      <c r="F197" s="23" t="s">
        <v>14</v>
      </c>
      <c r="G197" s="23" t="s">
        <v>34</v>
      </c>
      <c r="H197" s="23" t="s">
        <v>35</v>
      </c>
    </row>
    <row r="198" spans="1:8" s="13" customFormat="1" ht="15.75" x14ac:dyDescent="0.2">
      <c r="A198" s="24" t="s">
        <v>3</v>
      </c>
      <c r="B198" s="24" t="s">
        <v>4</v>
      </c>
      <c r="C198" s="24" t="s">
        <v>5</v>
      </c>
      <c r="D198" s="42" t="s">
        <v>6</v>
      </c>
      <c r="E198" s="24" t="s">
        <v>7</v>
      </c>
      <c r="F198" s="24" t="s">
        <v>8</v>
      </c>
      <c r="G198" s="24" t="s">
        <v>9</v>
      </c>
      <c r="H198" s="24" t="s">
        <v>10</v>
      </c>
    </row>
    <row r="199" spans="1:8" s="13" customFormat="1" ht="15.75" x14ac:dyDescent="0.2">
      <c r="A199" s="28" t="s">
        <v>99</v>
      </c>
      <c r="B199" s="81" t="s">
        <v>36</v>
      </c>
      <c r="C199" s="82"/>
      <c r="D199" s="82"/>
      <c r="E199" s="82"/>
      <c r="F199" s="82"/>
      <c r="G199" s="82"/>
      <c r="H199" s="83"/>
    </row>
    <row r="200" spans="1:8" s="13" customFormat="1" ht="15.75" x14ac:dyDescent="0.2">
      <c r="A200" s="18" t="s">
        <v>99</v>
      </c>
      <c r="B200" s="19" t="s">
        <v>39</v>
      </c>
      <c r="C200" s="20">
        <f>C167+C169</f>
        <v>94</v>
      </c>
      <c r="D200" s="21" t="s">
        <v>2</v>
      </c>
      <c r="E200" s="22"/>
      <c r="F200" s="6" t="str">
        <f t="shared" ref="F200:F201" si="35">IF(E200="","",C200*E200)</f>
        <v/>
      </c>
      <c r="G200" s="8">
        <v>1</v>
      </c>
      <c r="H200" s="6" t="str">
        <f t="shared" ref="H200:H201" si="36">IF(E200="","",F200*G200)</f>
        <v/>
      </c>
    </row>
    <row r="201" spans="1:8" s="13" customFormat="1" ht="15.75" x14ac:dyDescent="0.2">
      <c r="A201" s="18" t="s">
        <v>99</v>
      </c>
      <c r="B201" s="19" t="s">
        <v>68</v>
      </c>
      <c r="C201" s="20">
        <f>C170</f>
        <v>10</v>
      </c>
      <c r="D201" s="21" t="s">
        <v>2</v>
      </c>
      <c r="E201" s="22"/>
      <c r="F201" s="6" t="str">
        <f t="shared" si="35"/>
        <v/>
      </c>
      <c r="G201" s="8">
        <v>1</v>
      </c>
      <c r="H201" s="6" t="str">
        <f t="shared" si="36"/>
        <v/>
      </c>
    </row>
    <row r="202" spans="1:8" s="13" customFormat="1" ht="15.75" customHeight="1" x14ac:dyDescent="0.2">
      <c r="A202" s="92" t="str">
        <f>A196&amp;" - Zwischensumme"</f>
        <v>Bedarfsleistungen - Zwischensumme</v>
      </c>
      <c r="B202" s="93"/>
      <c r="C202" s="93"/>
      <c r="D202" s="93"/>
      <c r="E202" s="93"/>
      <c r="F202" s="93"/>
      <c r="G202" s="94"/>
      <c r="H202" s="30" t="str">
        <f>IFERROR(H200+H201,"")</f>
        <v/>
      </c>
    </row>
    <row r="203" spans="1:8" s="13" customFormat="1" ht="15.75" customHeight="1" x14ac:dyDescent="0.2">
      <c r="A203" s="95" t="str">
        <f>A140&amp;" "&amp;C154&amp;" - Gesamtsumme"</f>
        <v>3.1 WINTERDIENST - Gesamtsumme</v>
      </c>
      <c r="B203" s="95"/>
      <c r="C203" s="95"/>
      <c r="D203" s="95"/>
      <c r="E203" s="95"/>
      <c r="F203" s="95"/>
      <c r="G203" s="95"/>
      <c r="H203" s="41" t="str">
        <f>IFERROR(H195+H202,"")</f>
        <v/>
      </c>
    </row>
    <row r="204" spans="1:8" s="13" customFormat="1" ht="24.95" customHeight="1" x14ac:dyDescent="0.2">
      <c r="A204" s="48" t="str">
        <f>A139&amp;" "&amp;B139&amp;" "&amp;C140&amp;" und "&amp;C154&amp;" "&amp;"(Grund- + Bedarfsleistungen) - Gesamtsumme"</f>
        <v>3. WE 104406 GRAUFLÄCHENREINIGUNG und WINTERDIENST (Grund- + Bedarfsleistungen) - Gesamtsumme</v>
      </c>
      <c r="B204" s="49"/>
      <c r="C204" s="49"/>
      <c r="D204" s="49"/>
      <c r="E204" s="49"/>
      <c r="F204" s="49"/>
      <c r="G204" s="50"/>
      <c r="H204" s="32" t="str">
        <f>IFERROR(H151+H203,"")</f>
        <v/>
      </c>
    </row>
    <row r="205" spans="1:8" s="13" customFormat="1" ht="43.5" customHeight="1" x14ac:dyDescent="0.2">
      <c r="A205" s="51" t="s">
        <v>18</v>
      </c>
      <c r="B205" s="51"/>
      <c r="C205" s="51"/>
      <c r="D205" s="51"/>
      <c r="E205" s="51"/>
      <c r="F205" s="51"/>
      <c r="G205" s="51"/>
      <c r="H205" s="51"/>
    </row>
    <row r="207" spans="1:8" s="3" customFormat="1" ht="39.950000000000003" customHeight="1" x14ac:dyDescent="0.25">
      <c r="A207" s="31" t="s">
        <v>100</v>
      </c>
      <c r="B207" s="31" t="s">
        <v>101</v>
      </c>
      <c r="C207" s="87" t="s">
        <v>102</v>
      </c>
      <c r="D207" s="88"/>
      <c r="E207" s="88"/>
      <c r="F207" s="88"/>
      <c r="G207" s="88"/>
      <c r="H207" s="89"/>
    </row>
    <row r="208" spans="1:8" s="3" customFormat="1" ht="30.75" customHeight="1" x14ac:dyDescent="0.25">
      <c r="A208" s="39" t="s">
        <v>103</v>
      </c>
      <c r="B208" s="40" t="str">
        <f>B207</f>
        <v>WE 104875</v>
      </c>
      <c r="C208" s="90" t="s">
        <v>21</v>
      </c>
      <c r="D208" s="90"/>
      <c r="E208" s="91" t="s">
        <v>24</v>
      </c>
      <c r="F208" s="91"/>
      <c r="G208" s="91"/>
      <c r="H208" s="91"/>
    </row>
    <row r="209" spans="1:8" s="3" customFormat="1" ht="30" customHeight="1" x14ac:dyDescent="0.25">
      <c r="A209" s="80" t="s">
        <v>20</v>
      </c>
      <c r="B209" s="80"/>
      <c r="C209" s="80"/>
      <c r="D209" s="80"/>
      <c r="E209" s="80"/>
      <c r="F209" s="80"/>
      <c r="G209" s="80"/>
      <c r="H209" s="80"/>
    </row>
    <row r="210" spans="1:8" s="13" customFormat="1" ht="30" customHeight="1" x14ac:dyDescent="0.2">
      <c r="A210" s="75" t="s">
        <v>25</v>
      </c>
      <c r="B210" s="76"/>
      <c r="C210" s="76"/>
      <c r="D210" s="76"/>
      <c r="E210" s="76"/>
      <c r="F210" s="77"/>
      <c r="G210" s="78" t="s">
        <v>11</v>
      </c>
      <c r="H210" s="79"/>
    </row>
    <row r="211" spans="1:8" s="13" customFormat="1" ht="38.25" x14ac:dyDescent="0.2">
      <c r="A211" s="23" t="s">
        <v>42</v>
      </c>
      <c r="B211" s="81" t="s">
        <v>0</v>
      </c>
      <c r="C211" s="82"/>
      <c r="D211" s="82"/>
      <c r="E211" s="83"/>
      <c r="F211" s="23" t="s">
        <v>43</v>
      </c>
      <c r="G211" s="23" t="s">
        <v>44</v>
      </c>
      <c r="H211" s="23" t="s">
        <v>26</v>
      </c>
    </row>
    <row r="212" spans="1:8" s="13" customFormat="1" ht="15.75" x14ac:dyDescent="0.2">
      <c r="A212" s="24" t="s">
        <v>3</v>
      </c>
      <c r="B212" s="84" t="s">
        <v>4</v>
      </c>
      <c r="C212" s="85"/>
      <c r="D212" s="85"/>
      <c r="E212" s="86"/>
      <c r="F212" s="24" t="s">
        <v>5</v>
      </c>
      <c r="G212" s="24" t="s">
        <v>6</v>
      </c>
      <c r="H212" s="24" t="s">
        <v>27</v>
      </c>
    </row>
    <row r="213" spans="1:8" s="13" customFormat="1" ht="48" customHeight="1" x14ac:dyDescent="0.2">
      <c r="A213" s="14" t="s">
        <v>103</v>
      </c>
      <c r="B213" s="72" t="s">
        <v>28</v>
      </c>
      <c r="C213" s="73"/>
      <c r="D213" s="73"/>
      <c r="E213" s="74"/>
      <c r="F213" s="22"/>
      <c r="G213" s="15">
        <v>5</v>
      </c>
      <c r="H213" s="6" t="str">
        <f>IF(F213="","",F213*G213)</f>
        <v/>
      </c>
    </row>
    <row r="214" spans="1:8" s="13" customFormat="1" ht="15.75" x14ac:dyDescent="0.2">
      <c r="A214" s="58" t="str">
        <f>A210&amp;" - Teilsumme "</f>
        <v xml:space="preserve">Bereitstellungspauschale - Teilsumme </v>
      </c>
      <c r="B214" s="59"/>
      <c r="C214" s="59"/>
      <c r="D214" s="59"/>
      <c r="E214" s="59"/>
      <c r="F214" s="59"/>
      <c r="G214" s="60"/>
      <c r="H214" s="7" t="str">
        <f>IFERROR(H213,"")</f>
        <v/>
      </c>
    </row>
    <row r="215" spans="1:8" s="13" customFormat="1" ht="30" customHeight="1" x14ac:dyDescent="0.2">
      <c r="A215" s="75" t="s">
        <v>40</v>
      </c>
      <c r="B215" s="76"/>
      <c r="C215" s="76"/>
      <c r="D215" s="76"/>
      <c r="E215" s="76"/>
      <c r="F215" s="77"/>
      <c r="G215" s="78" t="s">
        <v>11</v>
      </c>
      <c r="H215" s="79"/>
    </row>
    <row r="216" spans="1:8" s="13" customFormat="1" ht="30" customHeight="1" x14ac:dyDescent="0.2">
      <c r="A216" s="69" t="s">
        <v>29</v>
      </c>
      <c r="B216" s="70"/>
      <c r="C216" s="70"/>
      <c r="D216" s="70"/>
      <c r="E216" s="70"/>
      <c r="F216" s="70"/>
      <c r="G216" s="70"/>
      <c r="H216" s="71"/>
    </row>
    <row r="217" spans="1:8" s="13" customFormat="1" ht="51" x14ac:dyDescent="0.2">
      <c r="A217" s="23" t="s">
        <v>42</v>
      </c>
      <c r="B217" s="29" t="s">
        <v>0</v>
      </c>
      <c r="C217" s="23" t="s">
        <v>19</v>
      </c>
      <c r="D217" s="43" t="s">
        <v>1</v>
      </c>
      <c r="E217" s="23" t="s">
        <v>30</v>
      </c>
      <c r="F217" s="23" t="s">
        <v>31</v>
      </c>
      <c r="G217" s="23" t="s">
        <v>32</v>
      </c>
      <c r="H217" s="23" t="s">
        <v>35</v>
      </c>
    </row>
    <row r="218" spans="1:8" s="13" customFormat="1" ht="15.75" x14ac:dyDescent="0.2">
      <c r="A218" s="24" t="s">
        <v>3</v>
      </c>
      <c r="B218" s="24" t="s">
        <v>4</v>
      </c>
      <c r="C218" s="24" t="s">
        <v>5</v>
      </c>
      <c r="D218" s="42" t="s">
        <v>6</v>
      </c>
      <c r="E218" s="24" t="s">
        <v>7</v>
      </c>
      <c r="F218" s="24" t="s">
        <v>8</v>
      </c>
      <c r="G218" s="24" t="s">
        <v>9</v>
      </c>
      <c r="H218" s="24" t="s">
        <v>10</v>
      </c>
    </row>
    <row r="219" spans="1:8" s="13" customFormat="1" ht="15.75" customHeight="1" x14ac:dyDescent="0.2">
      <c r="A219" s="61" t="s">
        <v>12</v>
      </c>
      <c r="B219" s="62"/>
      <c r="C219" s="62"/>
      <c r="D219" s="62"/>
      <c r="E219" s="62"/>
      <c r="F219" s="62"/>
      <c r="G219" s="62"/>
      <c r="H219" s="63"/>
    </row>
    <row r="220" spans="1:8" s="13" customFormat="1" ht="15.75" x14ac:dyDescent="0.2">
      <c r="A220" s="14" t="s">
        <v>104</v>
      </c>
      <c r="B220" s="55" t="s">
        <v>67</v>
      </c>
      <c r="C220" s="56"/>
      <c r="D220" s="56"/>
      <c r="E220" s="56"/>
      <c r="F220" s="56"/>
      <c r="G220" s="56"/>
      <c r="H220" s="57"/>
    </row>
    <row r="221" spans="1:8" s="13" customFormat="1" ht="25.5" x14ac:dyDescent="0.2">
      <c r="A221" s="4" t="s">
        <v>105</v>
      </c>
      <c r="B221" s="16" t="s">
        <v>106</v>
      </c>
      <c r="C221" s="17">
        <v>120</v>
      </c>
      <c r="D221" s="5" t="s">
        <v>2</v>
      </c>
      <c r="E221" s="22"/>
      <c r="F221" s="6" t="str">
        <f>IF(E221="","",C221*E221)</f>
        <v/>
      </c>
      <c r="G221" s="8">
        <v>15</v>
      </c>
      <c r="H221" s="6" t="str">
        <f>IF(E221="","",F221*G221)</f>
        <v/>
      </c>
    </row>
    <row r="222" spans="1:8" s="13" customFormat="1" ht="15.75" x14ac:dyDescent="0.2">
      <c r="A222" s="14" t="s">
        <v>107</v>
      </c>
      <c r="B222" s="55" t="s">
        <v>17</v>
      </c>
      <c r="C222" s="56"/>
      <c r="D222" s="56"/>
      <c r="E222" s="56"/>
      <c r="F222" s="56"/>
      <c r="G222" s="56"/>
      <c r="H222" s="57"/>
    </row>
    <row r="223" spans="1:8" s="13" customFormat="1" ht="25.5" x14ac:dyDescent="0.2">
      <c r="A223" s="4" t="s">
        <v>108</v>
      </c>
      <c r="B223" s="16" t="s">
        <v>109</v>
      </c>
      <c r="C223" s="17">
        <v>25</v>
      </c>
      <c r="D223" s="5" t="s">
        <v>2</v>
      </c>
      <c r="E223" s="22"/>
      <c r="F223" s="6" t="str">
        <f>IF(E223="","",C223*E223)</f>
        <v/>
      </c>
      <c r="G223" s="8">
        <v>15</v>
      </c>
      <c r="H223" s="6" t="str">
        <f>IF(E223="","",F223*G223)</f>
        <v/>
      </c>
    </row>
    <row r="224" spans="1:8" s="13" customFormat="1" ht="15.75" x14ac:dyDescent="0.2">
      <c r="A224" s="61" t="s">
        <v>33</v>
      </c>
      <c r="B224" s="62" t="s">
        <v>33</v>
      </c>
      <c r="C224" s="62"/>
      <c r="D224" s="62"/>
      <c r="E224" s="62"/>
      <c r="F224" s="62"/>
      <c r="G224" s="62"/>
      <c r="H224" s="63"/>
    </row>
    <row r="225" spans="1:8" s="13" customFormat="1" ht="15.75" x14ac:dyDescent="0.2">
      <c r="A225" s="14" t="s">
        <v>104</v>
      </c>
      <c r="B225" s="55" t="s">
        <v>67</v>
      </c>
      <c r="C225" s="56"/>
      <c r="D225" s="56"/>
      <c r="E225" s="56"/>
      <c r="F225" s="56"/>
      <c r="G225" s="56"/>
      <c r="H225" s="57"/>
    </row>
    <row r="226" spans="1:8" s="13" customFormat="1" ht="25.5" x14ac:dyDescent="0.2">
      <c r="A226" s="4" t="s">
        <v>105</v>
      </c>
      <c r="B226" s="16" t="s">
        <v>106</v>
      </c>
      <c r="C226" s="17">
        <v>120</v>
      </c>
      <c r="D226" s="5" t="s">
        <v>2</v>
      </c>
      <c r="E226" s="22"/>
      <c r="F226" s="6" t="str">
        <f>IF(E226="","",C226*E226)</f>
        <v/>
      </c>
      <c r="G226" s="8">
        <v>5</v>
      </c>
      <c r="H226" s="6" t="str">
        <f>IF(E226="","",F226*G226)</f>
        <v/>
      </c>
    </row>
    <row r="227" spans="1:8" s="13" customFormat="1" ht="15.75" x14ac:dyDescent="0.2">
      <c r="A227" s="14" t="s">
        <v>107</v>
      </c>
      <c r="B227" s="55" t="s">
        <v>17</v>
      </c>
      <c r="C227" s="56"/>
      <c r="D227" s="56"/>
      <c r="E227" s="56"/>
      <c r="F227" s="56"/>
      <c r="G227" s="56"/>
      <c r="H227" s="57"/>
    </row>
    <row r="228" spans="1:8" s="13" customFormat="1" ht="25.5" x14ac:dyDescent="0.2">
      <c r="A228" s="4" t="s">
        <v>108</v>
      </c>
      <c r="B228" s="16" t="s">
        <v>109</v>
      </c>
      <c r="C228" s="17">
        <v>25</v>
      </c>
      <c r="D228" s="5" t="s">
        <v>2</v>
      </c>
      <c r="E228" s="22"/>
      <c r="F228" s="6" t="str">
        <f>IF(E228="","",C228*E228)</f>
        <v/>
      </c>
      <c r="G228" s="8">
        <v>5</v>
      </c>
      <c r="H228" s="6" t="str">
        <f>IF(E228="","",F228*G228)</f>
        <v/>
      </c>
    </row>
    <row r="229" spans="1:8" s="13" customFormat="1" ht="15.75" x14ac:dyDescent="0.2">
      <c r="A229" s="58" t="str">
        <f>A215&amp;" - Teilsumme "</f>
        <v xml:space="preserve">Einsatzpauschalen innerhalb der Winterdienstsaison  - Teilsumme </v>
      </c>
      <c r="B229" s="59"/>
      <c r="C229" s="59"/>
      <c r="D229" s="59"/>
      <c r="E229" s="59"/>
      <c r="F229" s="59"/>
      <c r="G229" s="60"/>
      <c r="H229" s="7" t="str">
        <f>IF(SUM(H221:H228)=0,"",SUM(H221:H228))</f>
        <v/>
      </c>
    </row>
    <row r="230" spans="1:8" s="13" customFormat="1" ht="30" customHeight="1" x14ac:dyDescent="0.2">
      <c r="A230" s="64" t="s">
        <v>41</v>
      </c>
      <c r="B230" s="65"/>
      <c r="C230" s="65"/>
      <c r="D230" s="65"/>
      <c r="E230" s="65"/>
      <c r="F230" s="66"/>
      <c r="G230" s="67" t="s">
        <v>126</v>
      </c>
      <c r="H230" s="68"/>
    </row>
    <row r="231" spans="1:8" s="13" customFormat="1" ht="30" customHeight="1" x14ac:dyDescent="0.2">
      <c r="A231" s="69" t="s">
        <v>29</v>
      </c>
      <c r="B231" s="70"/>
      <c r="C231" s="70"/>
      <c r="D231" s="70"/>
      <c r="E231" s="70"/>
      <c r="F231" s="70"/>
      <c r="G231" s="70"/>
      <c r="H231" s="71"/>
    </row>
    <row r="232" spans="1:8" s="13" customFormat="1" ht="51" x14ac:dyDescent="0.2">
      <c r="A232" s="23" t="s">
        <v>42</v>
      </c>
      <c r="B232" s="29" t="s">
        <v>0</v>
      </c>
      <c r="C232" s="23" t="s">
        <v>19</v>
      </c>
      <c r="D232" s="43" t="s">
        <v>1</v>
      </c>
      <c r="E232" s="23" t="s">
        <v>30</v>
      </c>
      <c r="F232" s="23" t="s">
        <v>31</v>
      </c>
      <c r="G232" s="23" t="s">
        <v>34</v>
      </c>
      <c r="H232" s="23" t="s">
        <v>35</v>
      </c>
    </row>
    <row r="233" spans="1:8" s="13" customFormat="1" ht="15.75" x14ac:dyDescent="0.2">
      <c r="A233" s="24" t="s">
        <v>3</v>
      </c>
      <c r="B233" s="24" t="s">
        <v>4</v>
      </c>
      <c r="C233" s="24" t="s">
        <v>5</v>
      </c>
      <c r="D233" s="42" t="s">
        <v>6</v>
      </c>
      <c r="E233" s="24" t="s">
        <v>7</v>
      </c>
      <c r="F233" s="24" t="s">
        <v>8</v>
      </c>
      <c r="G233" s="24" t="s">
        <v>9</v>
      </c>
      <c r="H233" s="24" t="s">
        <v>10</v>
      </c>
    </row>
    <row r="234" spans="1:8" s="13" customFormat="1" ht="15.75" customHeight="1" x14ac:dyDescent="0.2">
      <c r="A234" s="61" t="s">
        <v>12</v>
      </c>
      <c r="B234" s="62"/>
      <c r="C234" s="62"/>
      <c r="D234" s="62"/>
      <c r="E234" s="62"/>
      <c r="F234" s="62"/>
      <c r="G234" s="62"/>
      <c r="H234" s="63"/>
    </row>
    <row r="235" spans="1:8" s="13" customFormat="1" ht="15.75" x14ac:dyDescent="0.2">
      <c r="A235" s="14" t="s">
        <v>104</v>
      </c>
      <c r="B235" s="55" t="s">
        <v>67</v>
      </c>
      <c r="C235" s="56"/>
      <c r="D235" s="56"/>
      <c r="E235" s="56"/>
      <c r="F235" s="56"/>
      <c r="G235" s="56"/>
      <c r="H235" s="57"/>
    </row>
    <row r="236" spans="1:8" s="13" customFormat="1" ht="25.5" x14ac:dyDescent="0.2">
      <c r="A236" s="4" t="s">
        <v>105</v>
      </c>
      <c r="B236" s="16" t="s">
        <v>106</v>
      </c>
      <c r="C236" s="17">
        <v>120</v>
      </c>
      <c r="D236" s="5" t="s">
        <v>2</v>
      </c>
      <c r="E236" s="22"/>
      <c r="F236" s="6" t="str">
        <f>IF(E236="","",C236*E236)</f>
        <v/>
      </c>
      <c r="G236" s="8">
        <v>1</v>
      </c>
      <c r="H236" s="6" t="str">
        <f>IF(E236="","",F236*G236)</f>
        <v/>
      </c>
    </row>
    <row r="237" spans="1:8" s="13" customFormat="1" ht="15.75" x14ac:dyDescent="0.2">
      <c r="A237" s="14" t="s">
        <v>107</v>
      </c>
      <c r="B237" s="55" t="s">
        <v>17</v>
      </c>
      <c r="C237" s="56"/>
      <c r="D237" s="56"/>
      <c r="E237" s="56"/>
      <c r="F237" s="56"/>
      <c r="G237" s="56"/>
      <c r="H237" s="57"/>
    </row>
    <row r="238" spans="1:8" s="13" customFormat="1" ht="25.5" x14ac:dyDescent="0.2">
      <c r="A238" s="4" t="s">
        <v>108</v>
      </c>
      <c r="B238" s="16" t="s">
        <v>109</v>
      </c>
      <c r="C238" s="17">
        <v>25</v>
      </c>
      <c r="D238" s="5" t="s">
        <v>2</v>
      </c>
      <c r="E238" s="22"/>
      <c r="F238" s="6" t="str">
        <f>IF(E238="","",C238*E238)</f>
        <v/>
      </c>
      <c r="G238" s="8">
        <v>1</v>
      </c>
      <c r="H238" s="6" t="str">
        <f>IF(E238="","",F238*G238)</f>
        <v/>
      </c>
    </row>
    <row r="239" spans="1:8" s="13" customFormat="1" ht="15.75" x14ac:dyDescent="0.2">
      <c r="A239" s="61" t="s">
        <v>33</v>
      </c>
      <c r="B239" s="62" t="s">
        <v>33</v>
      </c>
      <c r="C239" s="62"/>
      <c r="D239" s="62"/>
      <c r="E239" s="62"/>
      <c r="F239" s="62"/>
      <c r="G239" s="62"/>
      <c r="H239" s="63"/>
    </row>
    <row r="240" spans="1:8" s="13" customFormat="1" ht="15.75" x14ac:dyDescent="0.2">
      <c r="A240" s="14" t="s">
        <v>104</v>
      </c>
      <c r="B240" s="55" t="s">
        <v>67</v>
      </c>
      <c r="C240" s="56"/>
      <c r="D240" s="56"/>
      <c r="E240" s="56"/>
      <c r="F240" s="56"/>
      <c r="G240" s="56"/>
      <c r="H240" s="57"/>
    </row>
    <row r="241" spans="1:8" s="13" customFormat="1" ht="25.5" x14ac:dyDescent="0.2">
      <c r="A241" s="4" t="s">
        <v>105</v>
      </c>
      <c r="B241" s="16" t="s">
        <v>106</v>
      </c>
      <c r="C241" s="17">
        <v>120</v>
      </c>
      <c r="D241" s="5" t="s">
        <v>2</v>
      </c>
      <c r="E241" s="22"/>
      <c r="F241" s="6" t="str">
        <f>IF(E241="","",C241*E241)</f>
        <v/>
      </c>
      <c r="G241" s="8">
        <v>1</v>
      </c>
      <c r="H241" s="6" t="str">
        <f>IF(E241="","",F241*G241)</f>
        <v/>
      </c>
    </row>
    <row r="242" spans="1:8" s="13" customFormat="1" ht="15.75" x14ac:dyDescent="0.2">
      <c r="A242" s="14" t="s">
        <v>107</v>
      </c>
      <c r="B242" s="55" t="s">
        <v>17</v>
      </c>
      <c r="C242" s="56"/>
      <c r="D242" s="56"/>
      <c r="E242" s="56"/>
      <c r="F242" s="56"/>
      <c r="G242" s="56"/>
      <c r="H242" s="57"/>
    </row>
    <row r="243" spans="1:8" s="13" customFormat="1" ht="25.5" x14ac:dyDescent="0.2">
      <c r="A243" s="4" t="s">
        <v>108</v>
      </c>
      <c r="B243" s="16" t="s">
        <v>109</v>
      </c>
      <c r="C243" s="17">
        <v>25</v>
      </c>
      <c r="D243" s="5" t="s">
        <v>2</v>
      </c>
      <c r="E243" s="22"/>
      <c r="F243" s="6" t="str">
        <f>IF(E243="","",C243*E243)</f>
        <v/>
      </c>
      <c r="G243" s="8">
        <v>1</v>
      </c>
      <c r="H243" s="6" t="str">
        <f>IF(E243="","",F243*G243)</f>
        <v/>
      </c>
    </row>
    <row r="244" spans="1:8" s="13" customFormat="1" ht="15.75" x14ac:dyDescent="0.2">
      <c r="A244" s="58" t="str">
        <f>A230&amp;" - Teilsumme "</f>
        <v xml:space="preserve">Einsatzpauschalen außerhalb der Winterdienstsaison  - Teilsumme </v>
      </c>
      <c r="B244" s="59"/>
      <c r="C244" s="59"/>
      <c r="D244" s="59"/>
      <c r="E244" s="59"/>
      <c r="F244" s="59"/>
      <c r="G244" s="60"/>
      <c r="H244" s="7" t="str">
        <f>IF(SUM(H236:H243)=0,"",SUM(H236:H243))</f>
        <v/>
      </c>
    </row>
    <row r="245" spans="1:8" s="13" customFormat="1" ht="24.95" customHeight="1" x14ac:dyDescent="0.2">
      <c r="A245" s="48" t="str">
        <f>A207&amp;" "&amp;B207&amp;" "&amp;C208&amp;" "&amp;"(Grundleistungen) - Gesamtsumme"</f>
        <v>4. WE 104875 WINTERDIENST (Grundleistungen) - Gesamtsumme</v>
      </c>
      <c r="B245" s="49"/>
      <c r="C245" s="49"/>
      <c r="D245" s="49"/>
      <c r="E245" s="49"/>
      <c r="F245" s="49"/>
      <c r="G245" s="50"/>
      <c r="H245" s="32" t="str">
        <f>IFERROR(H244+H229+H214,"")</f>
        <v/>
      </c>
    </row>
    <row r="246" spans="1:8" s="13" customFormat="1" ht="43.5" customHeight="1" x14ac:dyDescent="0.2">
      <c r="A246" s="51" t="s">
        <v>18</v>
      </c>
      <c r="B246" s="51"/>
      <c r="C246" s="51"/>
      <c r="D246" s="51"/>
      <c r="E246" s="51"/>
      <c r="F246" s="51"/>
      <c r="G246" s="51"/>
      <c r="H246" s="51"/>
    </row>
    <row r="248" spans="1:8" s="3" customFormat="1" ht="39.950000000000003" customHeight="1" x14ac:dyDescent="0.25">
      <c r="A248" s="31" t="s">
        <v>110</v>
      </c>
      <c r="B248" s="31" t="s">
        <v>111</v>
      </c>
      <c r="C248" s="87" t="s">
        <v>112</v>
      </c>
      <c r="D248" s="88"/>
      <c r="E248" s="88"/>
      <c r="F248" s="88"/>
      <c r="G248" s="88"/>
      <c r="H248" s="89"/>
    </row>
    <row r="249" spans="1:8" s="3" customFormat="1" ht="30.75" customHeight="1" x14ac:dyDescent="0.25">
      <c r="A249" s="39" t="s">
        <v>113</v>
      </c>
      <c r="B249" s="40" t="str">
        <f>B248</f>
        <v>WE 105519</v>
      </c>
      <c r="C249" s="90" t="s">
        <v>21</v>
      </c>
      <c r="D249" s="90"/>
      <c r="E249" s="91" t="s">
        <v>24</v>
      </c>
      <c r="F249" s="91"/>
      <c r="G249" s="91"/>
      <c r="H249" s="91"/>
    </row>
    <row r="250" spans="1:8" s="3" customFormat="1" ht="30" customHeight="1" x14ac:dyDescent="0.25">
      <c r="A250" s="80" t="s">
        <v>20</v>
      </c>
      <c r="B250" s="80"/>
      <c r="C250" s="80"/>
      <c r="D250" s="80"/>
      <c r="E250" s="80"/>
      <c r="F250" s="80"/>
      <c r="G250" s="80"/>
      <c r="H250" s="80"/>
    </row>
    <row r="251" spans="1:8" s="13" customFormat="1" ht="30" customHeight="1" x14ac:dyDescent="0.2">
      <c r="A251" s="75" t="s">
        <v>25</v>
      </c>
      <c r="B251" s="76"/>
      <c r="C251" s="76"/>
      <c r="D251" s="76"/>
      <c r="E251" s="76"/>
      <c r="F251" s="77"/>
      <c r="G251" s="78" t="s">
        <v>11</v>
      </c>
      <c r="H251" s="79"/>
    </row>
    <row r="252" spans="1:8" s="13" customFormat="1" ht="38.25" x14ac:dyDescent="0.2">
      <c r="A252" s="23" t="s">
        <v>42</v>
      </c>
      <c r="B252" s="81" t="s">
        <v>0</v>
      </c>
      <c r="C252" s="82"/>
      <c r="D252" s="82"/>
      <c r="E252" s="83"/>
      <c r="F252" s="23" t="s">
        <v>43</v>
      </c>
      <c r="G252" s="23" t="s">
        <v>44</v>
      </c>
      <c r="H252" s="23" t="s">
        <v>26</v>
      </c>
    </row>
    <row r="253" spans="1:8" s="13" customFormat="1" ht="15.75" x14ac:dyDescent="0.2">
      <c r="A253" s="24" t="s">
        <v>3</v>
      </c>
      <c r="B253" s="84" t="s">
        <v>4</v>
      </c>
      <c r="C253" s="85"/>
      <c r="D253" s="85"/>
      <c r="E253" s="86"/>
      <c r="F253" s="24" t="s">
        <v>5</v>
      </c>
      <c r="G253" s="24" t="s">
        <v>6</v>
      </c>
      <c r="H253" s="24" t="s">
        <v>27</v>
      </c>
    </row>
    <row r="254" spans="1:8" s="13" customFormat="1" ht="48" customHeight="1" x14ac:dyDescent="0.2">
      <c r="A254" s="14" t="s">
        <v>113</v>
      </c>
      <c r="B254" s="72" t="s">
        <v>28</v>
      </c>
      <c r="C254" s="73"/>
      <c r="D254" s="73"/>
      <c r="E254" s="74"/>
      <c r="F254" s="22"/>
      <c r="G254" s="15">
        <v>5</v>
      </c>
      <c r="H254" s="6" t="str">
        <f>IF(F254="","",F254*G254)</f>
        <v/>
      </c>
    </row>
    <row r="255" spans="1:8" s="13" customFormat="1" ht="15.75" x14ac:dyDescent="0.2">
      <c r="A255" s="58" t="str">
        <f>A251&amp;" - Teilsumme "</f>
        <v xml:space="preserve">Bereitstellungspauschale - Teilsumme </v>
      </c>
      <c r="B255" s="59"/>
      <c r="C255" s="59"/>
      <c r="D255" s="59"/>
      <c r="E255" s="59"/>
      <c r="F255" s="59"/>
      <c r="G255" s="60"/>
      <c r="H255" s="7" t="str">
        <f>IFERROR(H254,"")</f>
        <v/>
      </c>
    </row>
    <row r="256" spans="1:8" s="13" customFormat="1" ht="30" customHeight="1" x14ac:dyDescent="0.2">
      <c r="A256" s="75" t="s">
        <v>40</v>
      </c>
      <c r="B256" s="76"/>
      <c r="C256" s="76"/>
      <c r="D256" s="76"/>
      <c r="E256" s="76"/>
      <c r="F256" s="77"/>
      <c r="G256" s="78" t="s">
        <v>11</v>
      </c>
      <c r="H256" s="79"/>
    </row>
    <row r="257" spans="1:8" s="13" customFormat="1" ht="30" customHeight="1" x14ac:dyDescent="0.2">
      <c r="A257" s="69" t="s">
        <v>29</v>
      </c>
      <c r="B257" s="70"/>
      <c r="C257" s="70"/>
      <c r="D257" s="70"/>
      <c r="E257" s="70"/>
      <c r="F257" s="70"/>
      <c r="G257" s="70"/>
      <c r="H257" s="71"/>
    </row>
    <row r="258" spans="1:8" s="13" customFormat="1" ht="51" x14ac:dyDescent="0.2">
      <c r="A258" s="23" t="s">
        <v>42</v>
      </c>
      <c r="B258" s="29" t="s">
        <v>0</v>
      </c>
      <c r="C258" s="23" t="s">
        <v>19</v>
      </c>
      <c r="D258" s="43" t="s">
        <v>1</v>
      </c>
      <c r="E258" s="23" t="s">
        <v>30</v>
      </c>
      <c r="F258" s="23" t="s">
        <v>31</v>
      </c>
      <c r="G258" s="23" t="s">
        <v>32</v>
      </c>
      <c r="H258" s="23" t="s">
        <v>35</v>
      </c>
    </row>
    <row r="259" spans="1:8" s="13" customFormat="1" ht="15.75" x14ac:dyDescent="0.2">
      <c r="A259" s="24" t="s">
        <v>3</v>
      </c>
      <c r="B259" s="24" t="s">
        <v>4</v>
      </c>
      <c r="C259" s="24" t="s">
        <v>5</v>
      </c>
      <c r="D259" s="42" t="s">
        <v>6</v>
      </c>
      <c r="E259" s="24" t="s">
        <v>7</v>
      </c>
      <c r="F259" s="24" t="s">
        <v>8</v>
      </c>
      <c r="G259" s="24" t="s">
        <v>9</v>
      </c>
      <c r="H259" s="24" t="s">
        <v>10</v>
      </c>
    </row>
    <row r="260" spans="1:8" s="13" customFormat="1" ht="15.75" customHeight="1" x14ac:dyDescent="0.2">
      <c r="A260" s="61" t="s">
        <v>12</v>
      </c>
      <c r="B260" s="62"/>
      <c r="C260" s="62"/>
      <c r="D260" s="62"/>
      <c r="E260" s="62"/>
      <c r="F260" s="62"/>
      <c r="G260" s="62"/>
      <c r="H260" s="63"/>
    </row>
    <row r="261" spans="1:8" s="13" customFormat="1" ht="15.75" x14ac:dyDescent="0.2">
      <c r="A261" s="14" t="s">
        <v>114</v>
      </c>
      <c r="B261" s="55" t="s">
        <v>67</v>
      </c>
      <c r="C261" s="56"/>
      <c r="D261" s="56"/>
      <c r="E261" s="56"/>
      <c r="F261" s="56"/>
      <c r="G261" s="56"/>
      <c r="H261" s="57"/>
    </row>
    <row r="262" spans="1:8" s="13" customFormat="1" ht="25.5" x14ac:dyDescent="0.2">
      <c r="A262" s="4" t="s">
        <v>115</v>
      </c>
      <c r="B262" s="16" t="s">
        <v>116</v>
      </c>
      <c r="C262" s="17">
        <v>120</v>
      </c>
      <c r="D262" s="5" t="s">
        <v>2</v>
      </c>
      <c r="E262" s="22"/>
      <c r="F262" s="6" t="str">
        <f>IF(E262="","",C262*E262)</f>
        <v/>
      </c>
      <c r="G262" s="8">
        <v>15</v>
      </c>
      <c r="H262" s="6" t="str">
        <f>IF(E262="","",F262*G262)</f>
        <v/>
      </c>
    </row>
    <row r="263" spans="1:8" s="13" customFormat="1" ht="15.75" x14ac:dyDescent="0.2">
      <c r="A263" s="14" t="s">
        <v>117</v>
      </c>
      <c r="B263" s="55" t="s">
        <v>17</v>
      </c>
      <c r="C263" s="56"/>
      <c r="D263" s="56"/>
      <c r="E263" s="56"/>
      <c r="F263" s="56"/>
      <c r="G263" s="56"/>
      <c r="H263" s="57"/>
    </row>
    <row r="264" spans="1:8" s="13" customFormat="1" ht="25.5" x14ac:dyDescent="0.2">
      <c r="A264" s="4" t="s">
        <v>118</v>
      </c>
      <c r="B264" s="16" t="s">
        <v>119</v>
      </c>
      <c r="C264" s="17">
        <v>2761</v>
      </c>
      <c r="D264" s="5" t="s">
        <v>2</v>
      </c>
      <c r="E264" s="22"/>
      <c r="F264" s="6" t="str">
        <f t="shared" ref="F264:F265" si="37">IF(E264="","",C264*E264)</f>
        <v/>
      </c>
      <c r="G264" s="8">
        <v>15</v>
      </c>
      <c r="H264" s="6" t="str">
        <f t="shared" ref="H264:H265" si="38">IF(E264="","",F264*G264)</f>
        <v/>
      </c>
    </row>
    <row r="265" spans="1:8" s="13" customFormat="1" ht="25.5" x14ac:dyDescent="0.2">
      <c r="A265" s="4" t="s">
        <v>120</v>
      </c>
      <c r="B265" s="16" t="s">
        <v>121</v>
      </c>
      <c r="C265" s="17">
        <v>10</v>
      </c>
      <c r="D265" s="5" t="s">
        <v>2</v>
      </c>
      <c r="E265" s="22"/>
      <c r="F265" s="6" t="str">
        <f t="shared" si="37"/>
        <v/>
      </c>
      <c r="G265" s="8">
        <v>15</v>
      </c>
      <c r="H265" s="6" t="str">
        <f t="shared" si="38"/>
        <v/>
      </c>
    </row>
    <row r="266" spans="1:8" s="13" customFormat="1" ht="15.75" x14ac:dyDescent="0.2">
      <c r="A266" s="61" t="s">
        <v>33</v>
      </c>
      <c r="B266" s="62" t="s">
        <v>33</v>
      </c>
      <c r="C266" s="62"/>
      <c r="D266" s="62"/>
      <c r="E266" s="62"/>
      <c r="F266" s="62"/>
      <c r="G266" s="62"/>
      <c r="H266" s="63"/>
    </row>
    <row r="267" spans="1:8" s="13" customFormat="1" ht="15.75" x14ac:dyDescent="0.2">
      <c r="A267" s="14" t="s">
        <v>114</v>
      </c>
      <c r="B267" s="55" t="s">
        <v>67</v>
      </c>
      <c r="C267" s="56"/>
      <c r="D267" s="56"/>
      <c r="E267" s="56"/>
      <c r="F267" s="56"/>
      <c r="G267" s="56"/>
      <c r="H267" s="57"/>
    </row>
    <row r="268" spans="1:8" s="13" customFormat="1" ht="25.5" x14ac:dyDescent="0.2">
      <c r="A268" s="4" t="s">
        <v>115</v>
      </c>
      <c r="B268" s="16" t="s">
        <v>116</v>
      </c>
      <c r="C268" s="17">
        <v>120</v>
      </c>
      <c r="D268" s="5" t="s">
        <v>2</v>
      </c>
      <c r="E268" s="22"/>
      <c r="F268" s="6" t="str">
        <f>IF(E268="","",C268*E268)</f>
        <v/>
      </c>
      <c r="G268" s="8">
        <v>5</v>
      </c>
      <c r="H268" s="6" t="str">
        <f>IF(E268="","",F268*G268)</f>
        <v/>
      </c>
    </row>
    <row r="269" spans="1:8" s="13" customFormat="1" ht="15.75" x14ac:dyDescent="0.2">
      <c r="A269" s="14" t="s">
        <v>117</v>
      </c>
      <c r="B269" s="55" t="s">
        <v>17</v>
      </c>
      <c r="C269" s="56"/>
      <c r="D269" s="56"/>
      <c r="E269" s="56"/>
      <c r="F269" s="56"/>
      <c r="G269" s="56"/>
      <c r="H269" s="57"/>
    </row>
    <row r="270" spans="1:8" s="13" customFormat="1" ht="25.5" x14ac:dyDescent="0.2">
      <c r="A270" s="4" t="s">
        <v>118</v>
      </c>
      <c r="B270" s="16" t="s">
        <v>119</v>
      </c>
      <c r="C270" s="17">
        <v>2761</v>
      </c>
      <c r="D270" s="5" t="s">
        <v>2</v>
      </c>
      <c r="E270" s="22"/>
      <c r="F270" s="6" t="str">
        <f t="shared" ref="F270:F271" si="39">IF(E270="","",C270*E270)</f>
        <v/>
      </c>
      <c r="G270" s="8">
        <v>5</v>
      </c>
      <c r="H270" s="6" t="str">
        <f t="shared" ref="H270:H271" si="40">IF(E270="","",F270*G270)</f>
        <v/>
      </c>
    </row>
    <row r="271" spans="1:8" s="13" customFormat="1" ht="25.5" x14ac:dyDescent="0.2">
      <c r="A271" s="4" t="s">
        <v>120</v>
      </c>
      <c r="B271" s="16" t="s">
        <v>121</v>
      </c>
      <c r="C271" s="17">
        <v>10</v>
      </c>
      <c r="D271" s="5" t="s">
        <v>2</v>
      </c>
      <c r="E271" s="22"/>
      <c r="F271" s="6" t="str">
        <f t="shared" si="39"/>
        <v/>
      </c>
      <c r="G271" s="8">
        <v>5</v>
      </c>
      <c r="H271" s="6" t="str">
        <f t="shared" si="40"/>
        <v/>
      </c>
    </row>
    <row r="272" spans="1:8" s="13" customFormat="1" ht="15.75" x14ac:dyDescent="0.2">
      <c r="A272" s="58" t="str">
        <f>A256&amp;" - Teilsumme "</f>
        <v xml:space="preserve">Einsatzpauschalen innerhalb der Winterdienstsaison  - Teilsumme </v>
      </c>
      <c r="B272" s="59"/>
      <c r="C272" s="59"/>
      <c r="D272" s="59"/>
      <c r="E272" s="59"/>
      <c r="F272" s="59"/>
      <c r="G272" s="60"/>
      <c r="H272" s="7" t="str">
        <f>IF(SUM(H262:H271)=0,"",SUM(H262:H271))</f>
        <v/>
      </c>
    </row>
    <row r="273" spans="1:8" s="13" customFormat="1" ht="30" customHeight="1" x14ac:dyDescent="0.2">
      <c r="A273" s="64" t="s">
        <v>41</v>
      </c>
      <c r="B273" s="65"/>
      <c r="C273" s="65"/>
      <c r="D273" s="65"/>
      <c r="E273" s="65"/>
      <c r="F273" s="66"/>
      <c r="G273" s="67" t="s">
        <v>126</v>
      </c>
      <c r="H273" s="68"/>
    </row>
    <row r="274" spans="1:8" s="13" customFormat="1" ht="30" customHeight="1" x14ac:dyDescent="0.2">
      <c r="A274" s="69" t="s">
        <v>29</v>
      </c>
      <c r="B274" s="70"/>
      <c r="C274" s="70"/>
      <c r="D274" s="70"/>
      <c r="E274" s="70"/>
      <c r="F274" s="70"/>
      <c r="G274" s="70"/>
      <c r="H274" s="71"/>
    </row>
    <row r="275" spans="1:8" s="13" customFormat="1" ht="51" x14ac:dyDescent="0.2">
      <c r="A275" s="23" t="s">
        <v>42</v>
      </c>
      <c r="B275" s="29" t="s">
        <v>0</v>
      </c>
      <c r="C275" s="23" t="s">
        <v>19</v>
      </c>
      <c r="D275" s="43" t="s">
        <v>1</v>
      </c>
      <c r="E275" s="23" t="s">
        <v>30</v>
      </c>
      <c r="F275" s="23" t="s">
        <v>31</v>
      </c>
      <c r="G275" s="23" t="s">
        <v>34</v>
      </c>
      <c r="H275" s="23" t="s">
        <v>35</v>
      </c>
    </row>
    <row r="276" spans="1:8" s="13" customFormat="1" ht="15.75" x14ac:dyDescent="0.2">
      <c r="A276" s="24" t="s">
        <v>3</v>
      </c>
      <c r="B276" s="24" t="s">
        <v>4</v>
      </c>
      <c r="C276" s="24" t="s">
        <v>5</v>
      </c>
      <c r="D276" s="42" t="s">
        <v>6</v>
      </c>
      <c r="E276" s="24" t="s">
        <v>7</v>
      </c>
      <c r="F276" s="24" t="s">
        <v>8</v>
      </c>
      <c r="G276" s="24" t="s">
        <v>9</v>
      </c>
      <c r="H276" s="24" t="s">
        <v>10</v>
      </c>
    </row>
    <row r="277" spans="1:8" s="13" customFormat="1" ht="15.75" customHeight="1" x14ac:dyDescent="0.2">
      <c r="A277" s="61" t="s">
        <v>12</v>
      </c>
      <c r="B277" s="62"/>
      <c r="C277" s="62"/>
      <c r="D277" s="62"/>
      <c r="E277" s="62"/>
      <c r="F277" s="62"/>
      <c r="G277" s="62"/>
      <c r="H277" s="63"/>
    </row>
    <row r="278" spans="1:8" s="13" customFormat="1" ht="15.75" x14ac:dyDescent="0.2">
      <c r="A278" s="14" t="s">
        <v>114</v>
      </c>
      <c r="B278" s="55" t="s">
        <v>67</v>
      </c>
      <c r="C278" s="56"/>
      <c r="D278" s="56"/>
      <c r="E278" s="56"/>
      <c r="F278" s="56"/>
      <c r="G278" s="56"/>
      <c r="H278" s="57"/>
    </row>
    <row r="279" spans="1:8" s="13" customFormat="1" ht="25.5" x14ac:dyDescent="0.2">
      <c r="A279" s="4" t="s">
        <v>115</v>
      </c>
      <c r="B279" s="16" t="s">
        <v>116</v>
      </c>
      <c r="C279" s="17">
        <v>120</v>
      </c>
      <c r="D279" s="5" t="s">
        <v>2</v>
      </c>
      <c r="E279" s="22"/>
      <c r="F279" s="6" t="str">
        <f>IF(E279="","",C279*E279)</f>
        <v/>
      </c>
      <c r="G279" s="8">
        <v>1</v>
      </c>
      <c r="H279" s="6" t="str">
        <f>IF(E279="","",F279*G279)</f>
        <v/>
      </c>
    </row>
    <row r="280" spans="1:8" s="13" customFormat="1" ht="15.75" x14ac:dyDescent="0.2">
      <c r="A280" s="14" t="s">
        <v>117</v>
      </c>
      <c r="B280" s="55" t="s">
        <v>17</v>
      </c>
      <c r="C280" s="56"/>
      <c r="D280" s="56"/>
      <c r="E280" s="56"/>
      <c r="F280" s="56"/>
      <c r="G280" s="56"/>
      <c r="H280" s="57"/>
    </row>
    <row r="281" spans="1:8" s="13" customFormat="1" ht="25.5" x14ac:dyDescent="0.2">
      <c r="A281" s="4" t="s">
        <v>118</v>
      </c>
      <c r="B281" s="16" t="s">
        <v>119</v>
      </c>
      <c r="C281" s="17">
        <v>2761</v>
      </c>
      <c r="D281" s="5" t="s">
        <v>2</v>
      </c>
      <c r="E281" s="22"/>
      <c r="F281" s="6" t="str">
        <f t="shared" ref="F281:F282" si="41">IF(E281="","",C281*E281)</f>
        <v/>
      </c>
      <c r="G281" s="8">
        <v>1</v>
      </c>
      <c r="H281" s="6" t="str">
        <f t="shared" ref="H281:H282" si="42">IF(E281="","",F281*G281)</f>
        <v/>
      </c>
    </row>
    <row r="282" spans="1:8" s="13" customFormat="1" ht="25.5" x14ac:dyDescent="0.2">
      <c r="A282" s="4" t="s">
        <v>120</v>
      </c>
      <c r="B282" s="16" t="s">
        <v>121</v>
      </c>
      <c r="C282" s="17">
        <v>10</v>
      </c>
      <c r="D282" s="5" t="s">
        <v>2</v>
      </c>
      <c r="E282" s="22"/>
      <c r="F282" s="6" t="str">
        <f t="shared" si="41"/>
        <v/>
      </c>
      <c r="G282" s="8">
        <v>1</v>
      </c>
      <c r="H282" s="6" t="str">
        <f t="shared" si="42"/>
        <v/>
      </c>
    </row>
    <row r="283" spans="1:8" s="13" customFormat="1" ht="15.75" x14ac:dyDescent="0.2">
      <c r="A283" s="61" t="s">
        <v>33</v>
      </c>
      <c r="B283" s="62" t="s">
        <v>33</v>
      </c>
      <c r="C283" s="62"/>
      <c r="D283" s="62"/>
      <c r="E283" s="62"/>
      <c r="F283" s="62"/>
      <c r="G283" s="62"/>
      <c r="H283" s="63"/>
    </row>
    <row r="284" spans="1:8" s="13" customFormat="1" ht="15.75" x14ac:dyDescent="0.2">
      <c r="A284" s="14" t="s">
        <v>114</v>
      </c>
      <c r="B284" s="55" t="s">
        <v>67</v>
      </c>
      <c r="C284" s="56"/>
      <c r="D284" s="56"/>
      <c r="E284" s="56"/>
      <c r="F284" s="56"/>
      <c r="G284" s="56"/>
      <c r="H284" s="57"/>
    </row>
    <row r="285" spans="1:8" s="13" customFormat="1" ht="25.5" x14ac:dyDescent="0.2">
      <c r="A285" s="4" t="s">
        <v>115</v>
      </c>
      <c r="B285" s="16" t="s">
        <v>116</v>
      </c>
      <c r="C285" s="17">
        <v>120</v>
      </c>
      <c r="D285" s="5" t="s">
        <v>2</v>
      </c>
      <c r="E285" s="22"/>
      <c r="F285" s="6" t="str">
        <f>IF(E285="","",C285*E285)</f>
        <v/>
      </c>
      <c r="G285" s="8">
        <v>1</v>
      </c>
      <c r="H285" s="6" t="str">
        <f>IF(E285="","",F285*G285)</f>
        <v/>
      </c>
    </row>
    <row r="286" spans="1:8" s="13" customFormat="1" ht="15.75" x14ac:dyDescent="0.2">
      <c r="A286" s="14" t="s">
        <v>117</v>
      </c>
      <c r="B286" s="55" t="s">
        <v>17</v>
      </c>
      <c r="C286" s="56"/>
      <c r="D286" s="56"/>
      <c r="E286" s="56"/>
      <c r="F286" s="56"/>
      <c r="G286" s="56"/>
      <c r="H286" s="57"/>
    </row>
    <row r="287" spans="1:8" s="13" customFormat="1" ht="25.5" x14ac:dyDescent="0.2">
      <c r="A287" s="4" t="s">
        <v>118</v>
      </c>
      <c r="B287" s="16" t="s">
        <v>119</v>
      </c>
      <c r="C287" s="17">
        <v>2761</v>
      </c>
      <c r="D287" s="5" t="s">
        <v>2</v>
      </c>
      <c r="E287" s="22"/>
      <c r="F287" s="6" t="str">
        <f>IF(E287="","",C287*E287)</f>
        <v/>
      </c>
      <c r="G287" s="8">
        <v>1</v>
      </c>
      <c r="H287" s="6" t="str">
        <f t="shared" ref="H287:H288" si="43">IF(E287="","",F287*G287)</f>
        <v/>
      </c>
    </row>
    <row r="288" spans="1:8" s="13" customFormat="1" ht="25.5" x14ac:dyDescent="0.2">
      <c r="A288" s="4" t="s">
        <v>120</v>
      </c>
      <c r="B288" s="16" t="s">
        <v>121</v>
      </c>
      <c r="C288" s="17">
        <v>10</v>
      </c>
      <c r="D288" s="5" t="s">
        <v>2</v>
      </c>
      <c r="E288" s="22"/>
      <c r="F288" s="6" t="str">
        <f t="shared" ref="F288" si="44">IF(E288="","",C288*E288)</f>
        <v/>
      </c>
      <c r="G288" s="8">
        <v>1</v>
      </c>
      <c r="H288" s="6" t="str">
        <f t="shared" si="43"/>
        <v/>
      </c>
    </row>
    <row r="289" spans="1:8" s="13" customFormat="1" ht="15.75" x14ac:dyDescent="0.2">
      <c r="A289" s="58" t="str">
        <f>A273&amp;" - Teilsumme "</f>
        <v xml:space="preserve">Einsatzpauschalen außerhalb der Winterdienstsaison  - Teilsumme </v>
      </c>
      <c r="B289" s="59"/>
      <c r="C289" s="59"/>
      <c r="D289" s="59"/>
      <c r="E289" s="59"/>
      <c r="F289" s="59"/>
      <c r="G289" s="60"/>
      <c r="H289" s="7" t="str">
        <f>IF(SUM(H279:H288)=0,"",SUM(H279:H288))</f>
        <v/>
      </c>
    </row>
    <row r="290" spans="1:8" s="13" customFormat="1" ht="24.95" customHeight="1" x14ac:dyDescent="0.2">
      <c r="A290" s="48" t="str">
        <f>A248&amp;" "&amp;B248&amp;" "&amp;C249&amp;" "&amp;"(Grundleistungen) - Gesamtsumme"</f>
        <v>5. WE 105519 WINTERDIENST (Grundleistungen) - Gesamtsumme</v>
      </c>
      <c r="B290" s="49"/>
      <c r="C290" s="49"/>
      <c r="D290" s="49"/>
      <c r="E290" s="49"/>
      <c r="F290" s="49"/>
      <c r="G290" s="50"/>
      <c r="H290" s="32" t="str">
        <f>IFERROR(H289+H272+H255,"")</f>
        <v/>
      </c>
    </row>
    <row r="291" spans="1:8" s="13" customFormat="1" ht="43.5" customHeight="1" x14ac:dyDescent="0.2">
      <c r="A291" s="51" t="s">
        <v>18</v>
      </c>
      <c r="B291" s="51"/>
      <c r="C291" s="51"/>
      <c r="D291" s="51"/>
      <c r="E291" s="51"/>
      <c r="F291" s="51"/>
      <c r="G291" s="51"/>
      <c r="H291" s="51"/>
    </row>
    <row r="293" spans="1:8" s="44" customFormat="1" ht="25.5" customHeight="1" x14ac:dyDescent="0.25">
      <c r="A293" s="52" t="s">
        <v>122</v>
      </c>
      <c r="B293" s="52"/>
      <c r="C293" s="52"/>
      <c r="D293" s="52"/>
      <c r="E293" s="52"/>
      <c r="F293" s="52"/>
      <c r="G293" s="52"/>
      <c r="H293" s="52"/>
    </row>
    <row r="294" spans="1:8" s="44" customFormat="1" ht="35.25" customHeight="1" x14ac:dyDescent="0.25">
      <c r="A294" s="47" t="str">
        <f>A83</f>
        <v>1.  WE 104401 GRAUFLÄCHENREINIGUNG und WINTERDIENST (Grund- + Bedarfsleistungen) - Gesamtsumme</v>
      </c>
      <c r="B294" s="47"/>
      <c r="C294" s="47"/>
      <c r="D294" s="47" t="str">
        <f>C10</f>
        <v>Wohnliegenschaft – Daimlerstraße 1 – 9 (ungerade) in 02708 Löbau</v>
      </c>
      <c r="E294" s="47"/>
      <c r="F294" s="47"/>
      <c r="G294" s="47"/>
      <c r="H294" s="45" t="str">
        <f>H83</f>
        <v/>
      </c>
    </row>
    <row r="295" spans="1:8" s="44" customFormat="1" ht="35.25" customHeight="1" x14ac:dyDescent="0.25">
      <c r="A295" s="47" t="str">
        <f>A136</f>
        <v>2. WE 104404 WINTERDIENST (Grund- + Bedarfsleistungen) - Gesamtsumme</v>
      </c>
      <c r="B295" s="47"/>
      <c r="C295" s="47"/>
      <c r="D295" s="47" t="str">
        <f>C86</f>
        <v>Wohnliegenschaft – Georgewitzer Straße 22 in 02708 Löbau</v>
      </c>
      <c r="E295" s="47"/>
      <c r="F295" s="47"/>
      <c r="G295" s="47"/>
      <c r="H295" s="45" t="str">
        <f>H136</f>
        <v/>
      </c>
    </row>
    <row r="296" spans="1:8" s="44" customFormat="1" ht="35.25" customHeight="1" x14ac:dyDescent="0.25">
      <c r="A296" s="47" t="str">
        <f>A204</f>
        <v>3. WE 104406 GRAUFLÄCHENREINIGUNG und WINTERDIENST (Grund- + Bedarfsleistungen) - Gesamtsumme</v>
      </c>
      <c r="B296" s="47"/>
      <c r="C296" s="47"/>
      <c r="D296" s="47" t="str">
        <f>C139</f>
        <v>Wohnliegenschaft – Fritz-Ebert-Straße 19 in 02708 Löbau</v>
      </c>
      <c r="E296" s="47"/>
      <c r="F296" s="47"/>
      <c r="G296" s="47"/>
      <c r="H296" s="45" t="str">
        <f>H204</f>
        <v/>
      </c>
    </row>
    <row r="297" spans="1:8" s="44" customFormat="1" ht="35.25" customHeight="1" x14ac:dyDescent="0.25">
      <c r="A297" s="47" t="str">
        <f>A245</f>
        <v>4. WE 104875 WINTERDIENST (Grundleistungen) - Gesamtsumme</v>
      </c>
      <c r="B297" s="47"/>
      <c r="C297" s="47"/>
      <c r="D297" s="47" t="str">
        <f>C207</f>
        <v>Aktenlager – Theodor-Körner-Straße 1a in 02708 Löbau</v>
      </c>
      <c r="E297" s="47"/>
      <c r="F297" s="47"/>
      <c r="G297" s="47"/>
      <c r="H297" s="45" t="str">
        <f>H245</f>
        <v/>
      </c>
    </row>
    <row r="298" spans="1:8" s="44" customFormat="1" ht="35.25" customHeight="1" x14ac:dyDescent="0.25">
      <c r="A298" s="47" t="str">
        <f>A290</f>
        <v>5. WE 105519 WINTERDIENST (Grundleistungen) - Gesamtsumme</v>
      </c>
      <c r="B298" s="47"/>
      <c r="C298" s="47"/>
      <c r="D298" s="47" t="str">
        <f>C248</f>
        <v>Hauptzollamt und Raumschießanlage Löbau – Weststraße 16 in 02708 Löbau</v>
      </c>
      <c r="E298" s="47"/>
      <c r="F298" s="47"/>
      <c r="G298" s="47"/>
      <c r="H298" s="45" t="str">
        <f>H290</f>
        <v/>
      </c>
    </row>
    <row r="299" spans="1:8" s="44" customFormat="1" ht="39.75" customHeight="1" x14ac:dyDescent="0.25">
      <c r="A299" s="53" t="str">
        <f>A6&amp;": kalk. Wertungssumme in € / Jahr (netto)"</f>
        <v>VOEK 151-25, Los 1: kalk. Wertungssumme in € / Jahr (netto)</v>
      </c>
      <c r="B299" s="53"/>
      <c r="C299" s="53"/>
      <c r="D299" s="53"/>
      <c r="E299" s="53"/>
      <c r="F299" s="53"/>
      <c r="G299" s="54" t="str">
        <f>IF(SUM(H294:H298)=0,"",SUM(H294:H298))</f>
        <v/>
      </c>
      <c r="H299" s="54"/>
    </row>
    <row r="300" spans="1:8" s="44" customFormat="1" x14ac:dyDescent="0.25">
      <c r="E300" s="46"/>
    </row>
    <row r="301" spans="1:8" s="44" customFormat="1" x14ac:dyDescent="0.25">
      <c r="E301" s="46"/>
    </row>
    <row r="302" spans="1:8" s="44" customFormat="1" x14ac:dyDescent="0.25">
      <c r="E302" s="46"/>
    </row>
  </sheetData>
  <sheetProtection algorithmName="SHA-512" hashValue="QQ22lfxy0u/oMFDKgh1QFuyyg2bJ2nzy14FFJPxoBW1oG5I5WDUnDmUR7EZy5lWDVo0tTJWziN3gJBBdcrfTsA==" saltValue="9KfXOl0pLs0tryM9KW5jDw==" spinCount="100000" sheet="1" objects="1" scenarios="1" selectLockedCells="1"/>
  <mergeCells count="209">
    <mergeCell ref="A81:G81"/>
    <mergeCell ref="A83:G83"/>
    <mergeCell ref="A84:H84"/>
    <mergeCell ref="A66:G66"/>
    <mergeCell ref="A67:H67"/>
    <mergeCell ref="B78:H78"/>
    <mergeCell ref="B71:H71"/>
    <mergeCell ref="A70:F70"/>
    <mergeCell ref="G70:H70"/>
    <mergeCell ref="A74:F74"/>
    <mergeCell ref="G74:H74"/>
    <mergeCell ref="B75:H75"/>
    <mergeCell ref="A82:G82"/>
    <mergeCell ref="B62:H62"/>
    <mergeCell ref="A65:G65"/>
    <mergeCell ref="A31:G31"/>
    <mergeCell ref="A32:F32"/>
    <mergeCell ref="G32:H32"/>
    <mergeCell ref="A33:H33"/>
    <mergeCell ref="A36:H36"/>
    <mergeCell ref="A59:H59"/>
    <mergeCell ref="B45:H45"/>
    <mergeCell ref="B54:H54"/>
    <mergeCell ref="B60:H60"/>
    <mergeCell ref="A53:H53"/>
    <mergeCell ref="B56:H56"/>
    <mergeCell ref="B39:H39"/>
    <mergeCell ref="A42:H42"/>
    <mergeCell ref="B43:H43"/>
    <mergeCell ref="A48:G48"/>
    <mergeCell ref="A49:F49"/>
    <mergeCell ref="G49:H49"/>
    <mergeCell ref="A50:H50"/>
    <mergeCell ref="C11:H11"/>
    <mergeCell ref="A17:G17"/>
    <mergeCell ref="A22:G22"/>
    <mergeCell ref="B37:H37"/>
    <mergeCell ref="A23:H23"/>
    <mergeCell ref="A21:G21"/>
    <mergeCell ref="C10:H10"/>
    <mergeCell ref="A12:H12"/>
    <mergeCell ref="A3:H3"/>
    <mergeCell ref="A6:H6"/>
    <mergeCell ref="A26:H26"/>
    <mergeCell ref="C25:D25"/>
    <mergeCell ref="E25:H25"/>
    <mergeCell ref="A8:H8"/>
    <mergeCell ref="A4:H4"/>
    <mergeCell ref="A27:F27"/>
    <mergeCell ref="G27:H27"/>
    <mergeCell ref="B28:E28"/>
    <mergeCell ref="B29:E29"/>
    <mergeCell ref="B30:E30"/>
    <mergeCell ref="C86:H86"/>
    <mergeCell ref="B99:H99"/>
    <mergeCell ref="B101:H101"/>
    <mergeCell ref="A104:H104"/>
    <mergeCell ref="B105:H105"/>
    <mergeCell ref="B107:H107"/>
    <mergeCell ref="A93:G93"/>
    <mergeCell ref="A94:F94"/>
    <mergeCell ref="G94:H94"/>
    <mergeCell ref="A95:H95"/>
    <mergeCell ref="A98:H98"/>
    <mergeCell ref="A89:F89"/>
    <mergeCell ref="G89:H89"/>
    <mergeCell ref="B90:E90"/>
    <mergeCell ref="B91:E91"/>
    <mergeCell ref="B92:E92"/>
    <mergeCell ref="C87:D87"/>
    <mergeCell ref="E87:H87"/>
    <mergeCell ref="A88:H88"/>
    <mergeCell ref="B116:H116"/>
    <mergeCell ref="B118:H118"/>
    <mergeCell ref="A121:H121"/>
    <mergeCell ref="B122:H122"/>
    <mergeCell ref="B124:H124"/>
    <mergeCell ref="A110:G110"/>
    <mergeCell ref="A111:F111"/>
    <mergeCell ref="G111:H111"/>
    <mergeCell ref="A112:H112"/>
    <mergeCell ref="A115:H115"/>
    <mergeCell ref="A135:G135"/>
    <mergeCell ref="A136:G136"/>
    <mergeCell ref="A137:H137"/>
    <mergeCell ref="C139:H139"/>
    <mergeCell ref="B132:H132"/>
    <mergeCell ref="C140:H140"/>
    <mergeCell ref="A127:G127"/>
    <mergeCell ref="A128:G128"/>
    <mergeCell ref="A129:H129"/>
    <mergeCell ref="C154:D154"/>
    <mergeCell ref="E154:H154"/>
    <mergeCell ref="A155:H155"/>
    <mergeCell ref="A156:F156"/>
    <mergeCell ref="G156:H156"/>
    <mergeCell ref="A141:H141"/>
    <mergeCell ref="A146:G146"/>
    <mergeCell ref="A150:G150"/>
    <mergeCell ref="A151:G151"/>
    <mergeCell ref="A152:H152"/>
    <mergeCell ref="A162:H162"/>
    <mergeCell ref="A165:H165"/>
    <mergeCell ref="B166:H166"/>
    <mergeCell ref="B168:H168"/>
    <mergeCell ref="A171:H171"/>
    <mergeCell ref="B157:E157"/>
    <mergeCell ref="B158:E158"/>
    <mergeCell ref="B159:E159"/>
    <mergeCell ref="A160:G160"/>
    <mergeCell ref="A161:F161"/>
    <mergeCell ref="G161:H161"/>
    <mergeCell ref="A179:H179"/>
    <mergeCell ref="A182:H182"/>
    <mergeCell ref="B183:H183"/>
    <mergeCell ref="B185:H185"/>
    <mergeCell ref="A188:H188"/>
    <mergeCell ref="B172:H172"/>
    <mergeCell ref="B174:H174"/>
    <mergeCell ref="A177:G177"/>
    <mergeCell ref="A178:F178"/>
    <mergeCell ref="G178:H178"/>
    <mergeCell ref="B199:H199"/>
    <mergeCell ref="A202:G202"/>
    <mergeCell ref="A203:G203"/>
    <mergeCell ref="A204:G204"/>
    <mergeCell ref="A210:F210"/>
    <mergeCell ref="G210:H210"/>
    <mergeCell ref="B211:E211"/>
    <mergeCell ref="B212:E212"/>
    <mergeCell ref="B189:H189"/>
    <mergeCell ref="B191:H191"/>
    <mergeCell ref="A194:G194"/>
    <mergeCell ref="A195:G195"/>
    <mergeCell ref="A196:H196"/>
    <mergeCell ref="B213:E213"/>
    <mergeCell ref="A214:G214"/>
    <mergeCell ref="A215:F215"/>
    <mergeCell ref="G215:H215"/>
    <mergeCell ref="A216:H216"/>
    <mergeCell ref="A205:H205"/>
    <mergeCell ref="C207:H207"/>
    <mergeCell ref="C208:D208"/>
    <mergeCell ref="E208:H208"/>
    <mergeCell ref="A209:H209"/>
    <mergeCell ref="B227:H227"/>
    <mergeCell ref="A229:G229"/>
    <mergeCell ref="A230:F230"/>
    <mergeCell ref="G230:H230"/>
    <mergeCell ref="A231:H231"/>
    <mergeCell ref="A219:H219"/>
    <mergeCell ref="B220:H220"/>
    <mergeCell ref="B222:H222"/>
    <mergeCell ref="A224:H224"/>
    <mergeCell ref="B225:H225"/>
    <mergeCell ref="A245:G245"/>
    <mergeCell ref="A246:H246"/>
    <mergeCell ref="C248:H248"/>
    <mergeCell ref="C249:D249"/>
    <mergeCell ref="E249:H249"/>
    <mergeCell ref="B242:H242"/>
    <mergeCell ref="A244:G244"/>
    <mergeCell ref="A234:H234"/>
    <mergeCell ref="B235:H235"/>
    <mergeCell ref="B237:H237"/>
    <mergeCell ref="A239:H239"/>
    <mergeCell ref="B240:H240"/>
    <mergeCell ref="B254:E254"/>
    <mergeCell ref="A255:G255"/>
    <mergeCell ref="A256:F256"/>
    <mergeCell ref="G256:H256"/>
    <mergeCell ref="A257:H257"/>
    <mergeCell ref="A250:H250"/>
    <mergeCell ref="A251:F251"/>
    <mergeCell ref="G251:H251"/>
    <mergeCell ref="B252:E252"/>
    <mergeCell ref="B253:E253"/>
    <mergeCell ref="B269:H269"/>
    <mergeCell ref="A272:G272"/>
    <mergeCell ref="A273:F273"/>
    <mergeCell ref="G273:H273"/>
    <mergeCell ref="A274:H274"/>
    <mergeCell ref="A260:H260"/>
    <mergeCell ref="B261:H261"/>
    <mergeCell ref="B263:H263"/>
    <mergeCell ref="A266:H266"/>
    <mergeCell ref="B267:H267"/>
    <mergeCell ref="A298:C298"/>
    <mergeCell ref="D298:G298"/>
    <mergeCell ref="A299:F299"/>
    <mergeCell ref="G299:H299"/>
    <mergeCell ref="A297:C297"/>
    <mergeCell ref="D297:G297"/>
    <mergeCell ref="B286:H286"/>
    <mergeCell ref="A289:G289"/>
    <mergeCell ref="A277:H277"/>
    <mergeCell ref="B278:H278"/>
    <mergeCell ref="B280:H280"/>
    <mergeCell ref="A283:H283"/>
    <mergeCell ref="B284:H284"/>
    <mergeCell ref="D294:G294"/>
    <mergeCell ref="D295:G295"/>
    <mergeCell ref="A296:C296"/>
    <mergeCell ref="D296:G296"/>
    <mergeCell ref="A290:G290"/>
    <mergeCell ref="A291:H291"/>
    <mergeCell ref="A293:H293"/>
    <mergeCell ref="A294:C294"/>
    <mergeCell ref="A295:C295"/>
  </mergeCells>
  <dataValidations count="4">
    <dataValidation type="list" allowBlank="1" showInputMessage="1" showErrorMessage="1" sqref="G65 G127 G194 G244 G289">
      <formula1>"5,7"</formula1>
    </dataValidation>
    <dataValidation type="list" allowBlank="1" showInputMessage="1" showErrorMessage="1" sqref="D79:D80 D133:D134 D200:D201">
      <formula1>"m²,lfm.,Stk.,Pauschal"</formula1>
    </dataValidation>
    <dataValidation type="list" allowBlank="1" showInputMessage="1" showErrorMessage="1" sqref="G49:H49 G74:H74 G111:H111 G178:H178 G230:H230 G273:H273">
      <formula1>"01.04. - 31.10., 01.05. - 30.09."</formula1>
    </dataValidation>
    <dataValidation type="list" allowBlank="1" showInputMessage="1" showErrorMessage="1" sqref="G27 F49 F32:G32 F70:G70 F74 G89 F111 F94:G94 G156 F178 F161:G161 G210 F230 F215:G215 G251 F273 F256:G256">
      <formula1>"01.11. - 31.03.,01.10. - 30.04."</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10" manualBreakCount="10">
    <brk id="24" max="7" man="1"/>
    <brk id="66" max="7" man="1"/>
    <brk id="85" max="7" man="1"/>
    <brk id="128" max="7" man="1"/>
    <brk id="138" max="7" man="1"/>
    <brk id="153" max="7" man="1"/>
    <brk id="195" max="7" man="1"/>
    <brk id="206" max="7" man="1"/>
    <brk id="247" max="7" man="1"/>
    <brk id="292"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1</vt:lpstr>
      <vt:lpstr>'VOEK 151-25 Los 1'!Druckbereich</vt:lpstr>
      <vt:lpstr>'VOEK 151-25 Los 1'!Drucktitel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Schmidt, Sebastian</dc:creator>
  <cp:lastModifiedBy>Dober, Angela Kim</cp:lastModifiedBy>
  <cp:lastPrinted>2025-08-01T06:08:50Z</cp:lastPrinted>
  <dcterms:created xsi:type="dcterms:W3CDTF">2021-01-19T08:45:11Z</dcterms:created>
  <dcterms:modified xsi:type="dcterms:W3CDTF">2025-12-15T09:51:05Z</dcterms:modified>
</cp:coreProperties>
</file>