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B:\VOEK\Abt3\35_Entsorgung\4070_Verfahren bundesweit\2026_100-25_RV Gewerbeabfall NORD\E Abgestimmte Vergabeunterlagen\SN\"/>
    </mc:Choice>
  </mc:AlternateContent>
  <bookViews>
    <workbookView xWindow="0" yWindow="0" windowWidth="28800" windowHeight="10470"/>
  </bookViews>
  <sheets>
    <sheet name="Losübersicht Fachlos 2" sheetId="4" r:id="rId1"/>
    <sheet name="Los 2.1. NW" sheetId="6" r:id="rId2"/>
    <sheet name="Los 2.2. N" sheetId="3" r:id="rId3"/>
    <sheet name="Los 2.3. NO" sheetId="5" r:id="rId4"/>
  </sheets>
  <externalReferences>
    <externalReference r:id="rId5"/>
    <externalReference r:id="rId6"/>
    <externalReference r:id="rId7"/>
  </externalReferences>
  <definedNames>
    <definedName name="_xlnm._FilterDatabase" localSheetId="1" hidden="1">'Los 2.1. NW'!$A$11:$J$103</definedName>
    <definedName name="_xlnm._FilterDatabase" localSheetId="2" hidden="1">'Los 2.2. N'!$A$11:$J$103</definedName>
    <definedName name="_xlnm._FilterDatabase" localSheetId="3" hidden="1">'Los 2.3. NO'!$A$11:$J$103</definedName>
    <definedName name="_xlnm.Print_Titles" localSheetId="1">'Los 2.1. NW'!$6:$7</definedName>
    <definedName name="_xlnm.Print_Titles" localSheetId="2">'Los 2.2. N'!$6:$7</definedName>
    <definedName name="_xlnm.Print_Titles" localSheetId="3">'Los 2.3. NO'!$6:$7</definedName>
    <definedName name="Ja_Nein">[1]Listen!$X$2:$X$3</definedName>
    <definedName name="Kündigungsfristen">[1]Listen!$Y$2:$Y$13</definedName>
    <definedName name="rotatorsplint">[2]Listen!$X$2:$X$3</definedName>
    <definedName name="WGr_Paket">[3]Listen!$K$2:$K$14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J10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4" i="6"/>
  <c r="J55" i="6"/>
  <c r="J56" i="6"/>
  <c r="J57" i="6"/>
  <c r="J58" i="6"/>
  <c r="J59" i="6"/>
  <c r="J60" i="6"/>
  <c r="J61" i="6"/>
  <c r="J63" i="6"/>
  <c r="J65" i="6"/>
  <c r="J67" i="6"/>
  <c r="J69" i="6"/>
  <c r="J71" i="6"/>
  <c r="J73" i="6"/>
  <c r="J75" i="6"/>
  <c r="J77" i="6"/>
  <c r="J79" i="6"/>
  <c r="J81" i="6"/>
  <c r="J83" i="6"/>
  <c r="J85" i="6"/>
  <c r="J87" i="6"/>
  <c r="J89" i="6"/>
  <c r="J91" i="6"/>
  <c r="J92" i="6"/>
  <c r="J93" i="6"/>
  <c r="J94" i="6"/>
  <c r="J95" i="6"/>
  <c r="J97" i="6"/>
  <c r="J98" i="6"/>
  <c r="J99" i="6"/>
  <c r="J100" i="6"/>
  <c r="J101" i="6"/>
  <c r="J102" i="6"/>
  <c r="J103" i="6"/>
  <c r="J110" i="6" s="1"/>
  <c r="C12" i="4" s="1"/>
  <c r="J9" i="5"/>
  <c r="J10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4" i="5"/>
  <c r="J55" i="5"/>
  <c r="J56" i="5"/>
  <c r="J57" i="5"/>
  <c r="J58" i="5"/>
  <c r="J59" i="5"/>
  <c r="J60" i="5"/>
  <c r="J61" i="5"/>
  <c r="J63" i="5"/>
  <c r="J65" i="5"/>
  <c r="J67" i="5"/>
  <c r="J69" i="5"/>
  <c r="J71" i="5"/>
  <c r="J73" i="5"/>
  <c r="J75" i="5"/>
  <c r="J77" i="5"/>
  <c r="J79" i="5"/>
  <c r="J81" i="5"/>
  <c r="J83" i="5"/>
  <c r="J85" i="5"/>
  <c r="J87" i="5"/>
  <c r="J89" i="5"/>
  <c r="J91" i="5"/>
  <c r="J92" i="5"/>
  <c r="J93" i="5"/>
  <c r="J94" i="5"/>
  <c r="J95" i="5"/>
  <c r="J97" i="5"/>
  <c r="J98" i="5"/>
  <c r="J99" i="5"/>
  <c r="J100" i="5"/>
  <c r="J101" i="5"/>
  <c r="J102" i="5"/>
  <c r="J103" i="5"/>
  <c r="J110" i="5" l="1"/>
  <c r="C14" i="4" s="1"/>
  <c r="J106" i="5"/>
  <c r="D14" i="4" s="1"/>
  <c r="J106" i="6"/>
  <c r="D12" i="4" s="1"/>
  <c r="J108" i="5"/>
  <c r="F14" i="4" s="1"/>
  <c r="J107" i="5" l="1"/>
  <c r="E14" i="4" s="1"/>
  <c r="J108" i="6"/>
  <c r="F12" i="4" s="1"/>
  <c r="J107" i="6"/>
  <c r="E12" i="4" s="1"/>
  <c r="J91" i="3"/>
  <c r="J67" i="3"/>
  <c r="J57" i="3" l="1"/>
  <c r="J29" i="3" l="1"/>
  <c r="J28" i="3"/>
  <c r="J27" i="3"/>
  <c r="J26" i="3"/>
  <c r="J25" i="3"/>
  <c r="J24" i="3"/>
  <c r="J23" i="3"/>
  <c r="J22" i="3"/>
  <c r="J21" i="3"/>
  <c r="J20" i="3"/>
  <c r="J19" i="3"/>
  <c r="J18" i="3"/>
  <c r="J101" i="3" l="1"/>
  <c r="J103" i="3"/>
  <c r="J99" i="3" l="1"/>
  <c r="J100" i="3"/>
  <c r="J102" i="3"/>
  <c r="J98" i="3"/>
  <c r="J30" i="3" l="1"/>
  <c r="J37" i="3"/>
  <c r="J95" i="3" l="1"/>
  <c r="J43" i="3" l="1"/>
  <c r="J40" i="3"/>
  <c r="J41" i="3"/>
  <c r="J39" i="3"/>
  <c r="J33" i="3"/>
  <c r="J32" i="3"/>
  <c r="J31" i="3"/>
  <c r="J36" i="3"/>
  <c r="J17" i="3"/>
  <c r="J38" i="3"/>
  <c r="J16" i="3"/>
  <c r="J13" i="3"/>
  <c r="J12" i="3"/>
  <c r="J15" i="3"/>
  <c r="J14" i="3"/>
  <c r="J94" i="3"/>
  <c r="J34" i="3"/>
  <c r="J35" i="3"/>
  <c r="J93" i="3"/>
  <c r="J92" i="3"/>
  <c r="J89" i="3"/>
  <c r="J87" i="3"/>
  <c r="J85" i="3"/>
  <c r="J83" i="3"/>
  <c r="J81" i="3"/>
  <c r="J79" i="3"/>
  <c r="J77" i="3"/>
  <c r="J75" i="3"/>
  <c r="J73" i="3"/>
  <c r="J59" i="3"/>
  <c r="J58" i="3"/>
  <c r="J60" i="3"/>
  <c r="J56" i="3"/>
  <c r="J61" i="3" l="1"/>
  <c r="J110" i="3" s="1"/>
  <c r="C13" i="4" s="1"/>
  <c r="J55" i="3"/>
  <c r="J54" i="3"/>
  <c r="J52" i="3" l="1"/>
  <c r="J51" i="3"/>
  <c r="J47" i="3"/>
  <c r="J49" i="3"/>
  <c r="J48" i="3"/>
  <c r="J46" i="3"/>
  <c r="J50" i="3"/>
  <c r="J45" i="3"/>
  <c r="J44" i="3"/>
  <c r="J42" i="3"/>
  <c r="A3" i="3" l="1"/>
  <c r="J9" i="3" l="1"/>
  <c r="J97" i="3"/>
  <c r="J71" i="3"/>
  <c r="J69" i="3"/>
  <c r="J65" i="3"/>
  <c r="J63" i="3"/>
  <c r="J10" i="3"/>
  <c r="J106" i="3" l="1"/>
  <c r="J108" i="3" l="1"/>
  <c r="F13" i="4" s="1"/>
  <c r="D13" i="4"/>
  <c r="J107" i="3"/>
  <c r="E13" i="4" s="1"/>
  <c r="C15" i="4"/>
  <c r="F15" i="4" l="1"/>
  <c r="E15" i="4"/>
  <c r="D15" i="4"/>
</calcChain>
</file>

<file path=xl/sharedStrings.xml><?xml version="1.0" encoding="utf-8"?>
<sst xmlns="http://schemas.openxmlformats.org/spreadsheetml/2006/main" count="1082" uniqueCount="240">
  <si>
    <t>Teil B - Anlage B-02 - Preisblatt</t>
  </si>
  <si>
    <t>Mengeneinheit 
(ME)</t>
  </si>
  <si>
    <t>geschätzte Menge p. a.</t>
  </si>
  <si>
    <t>Gesamtnettopreis
p. a. (€)</t>
  </si>
  <si>
    <t>Tonne</t>
  </si>
  <si>
    <t>Stück</t>
  </si>
  <si>
    <t>Stunde</t>
  </si>
  <si>
    <t>Stück/</t>
  </si>
  <si>
    <t>Monat</t>
  </si>
  <si>
    <t>Monate</t>
  </si>
  <si>
    <t>Kalkulatorischer GESAMTNETTOPREIS über die Vertragslaufzeit:</t>
  </si>
  <si>
    <t>Kalkulatorischer GESAMTNETTOPREIS über die maximale Gesamtlaufzeit:</t>
  </si>
  <si>
    <t>Kalkulatorische GESAMTNETTOSUMME enthaltener Eventualpositionen (EVP) über die maximale Gesamtlaufzeit</t>
  </si>
  <si>
    <r>
      <t xml:space="preserve">3. Die mit </t>
    </r>
    <r>
      <rPr>
        <b/>
        <i/>
        <sz val="10"/>
        <color rgb="FF00B050"/>
        <rFont val="Calibri"/>
        <family val="2"/>
        <scheme val="minor"/>
      </rPr>
      <t>EVP</t>
    </r>
    <r>
      <rPr>
        <i/>
        <sz val="10"/>
        <color theme="1" tint="4.9989318521683403E-2"/>
        <rFont val="Calibri"/>
        <family val="2"/>
        <scheme val="minor"/>
      </rPr>
      <t xml:space="preserve"> gekennzeichneten Positionen sind Eventualpositionen und kommen nur mit gesonderter und schriftlicher Genehmigung bzw. Freigabe der Auftraggeberin zum Tragen.
  </t>
    </r>
  </si>
  <si>
    <t>4. Einmalkosten fließen einmalig in den Gesamtnettopreis mit ein! Für die Ermittlung der Kosten wird der Gesamtnettopreis als Einmalkosten kalkulatorisch durch die max. Vertragslaufzeit geteilt und auf ein Jahr hochgerechnet.</t>
  </si>
  <si>
    <t>AVV-Nr.</t>
  </si>
  <si>
    <t>Pos./
Artikel</t>
  </si>
  <si>
    <t>1101</t>
  </si>
  <si>
    <t>1102</t>
  </si>
  <si>
    <t>2. Transporte</t>
  </si>
  <si>
    <t>2001</t>
  </si>
  <si>
    <t>2002</t>
  </si>
  <si>
    <t>2003</t>
  </si>
  <si>
    <t>2004</t>
  </si>
  <si>
    <t>2005</t>
  </si>
  <si>
    <t>2006</t>
  </si>
  <si>
    <t>2007</t>
  </si>
  <si>
    <t>Stand-/Warte-/Ladezeit
Stundensatz LKW mit Fahrer u. a. für von der Auftraggeberin verschuldete Wartezeit innerhalb einer Liegenschaft</t>
  </si>
  <si>
    <t>3001</t>
  </si>
  <si>
    <t>3002</t>
  </si>
  <si>
    <t>3004</t>
  </si>
  <si>
    <t>3005</t>
  </si>
  <si>
    <t>3006</t>
  </si>
  <si>
    <t>3007</t>
  </si>
  <si>
    <t>3008</t>
  </si>
  <si>
    <t>4001</t>
  </si>
  <si>
    <t>4002</t>
  </si>
  <si>
    <t>Behälterart
(Erfassungs-/Transportsystem)</t>
  </si>
  <si>
    <t>2008</t>
  </si>
  <si>
    <t>Monatsmiete</t>
  </si>
  <si>
    <t>Absetzcontainer (ASC) 
alle Arten und Größen</t>
  </si>
  <si>
    <t>Abrollcontainer (ARC) 
alle Arten und Größen</t>
  </si>
  <si>
    <t>Absetzcontainer (ASC) alle Arten und Größen</t>
  </si>
  <si>
    <t>Abrollcontainer (ARC) alle Arten und Größen</t>
  </si>
  <si>
    <t>Einzelpreis 
je ME (€)</t>
  </si>
  <si>
    <t>EVP</t>
  </si>
  <si>
    <t>3. Miete / Kauf</t>
  </si>
  <si>
    <t>Fachlos-Nr./Bezeichnung:</t>
  </si>
  <si>
    <t xml:space="preserve">Kauf </t>
  </si>
  <si>
    <t>Teil B - Anlage B-02</t>
  </si>
  <si>
    <t>Los- und Summenübersichtsblatt</t>
  </si>
  <si>
    <t>Los
Nr.
(Link)</t>
  </si>
  <si>
    <t>Summe
enthaltener Eventualpositionen (€)</t>
  </si>
  <si>
    <t>Gesamtnettopreis
Vertragslaufzeit (€)</t>
  </si>
  <si>
    <t>SUMMEN</t>
  </si>
  <si>
    <t>Fachlos</t>
  </si>
  <si>
    <t>4. Sonstiges (Zulagen, Dokumentation)</t>
  </si>
  <si>
    <t>4003</t>
  </si>
  <si>
    <t>3009</t>
  </si>
  <si>
    <t>3010</t>
  </si>
  <si>
    <t>3011</t>
  </si>
  <si>
    <t>Infektiöse Abfälle</t>
  </si>
  <si>
    <t>50 Liter Spezialbehälter</t>
  </si>
  <si>
    <t>18 01 03*</t>
  </si>
  <si>
    <t>1.2 Entsorgung exkl. Transport</t>
  </si>
  <si>
    <t xml:space="preserve">Gesamtnettopreis
maxim. Laufzeit (€)
</t>
  </si>
  <si>
    <t>Gesamtnettopreis
p.a. (€)
=Wertungssumme</t>
  </si>
  <si>
    <t xml:space="preserve">Umleer-/Müllgroßbehälter (UL/MGB) </t>
  </si>
  <si>
    <t>Kauf</t>
  </si>
  <si>
    <t xml:space="preserve">Ölverschmutzte Betriebsmittel (ÖVB) 
(Putzlappen, Filter, u. a.) </t>
  </si>
  <si>
    <t>15 01 10*</t>
  </si>
  <si>
    <t>Kunststoff- und Blechemballagen gemischt mit gef. Anhaftungen</t>
  </si>
  <si>
    <t>17 02 04*</t>
  </si>
  <si>
    <t xml:space="preserve">Absetzcontainer </t>
  </si>
  <si>
    <t>16 05 07*</t>
  </si>
  <si>
    <t>ASP 240- ASP 800 l
Fass</t>
  </si>
  <si>
    <t>08 01 11*</t>
  </si>
  <si>
    <t>Altfarben, Altlacke nicht ausgehärtet, lösemittelhaltig</t>
  </si>
  <si>
    <t>09 01 01*</t>
  </si>
  <si>
    <t>Entwicklerflüssigkeiten</t>
  </si>
  <si>
    <t>16 01 13*</t>
  </si>
  <si>
    <t>Bremsflüssigkeiten</t>
  </si>
  <si>
    <t>16 01 14*</t>
  </si>
  <si>
    <t>07 01 04*
14 06 03*</t>
  </si>
  <si>
    <t>Lösemittel
(Kerosin alt, überlagert)</t>
  </si>
  <si>
    <t>13 05 07*</t>
  </si>
  <si>
    <t>Kraftstoff-/Öl-/Wassergemische</t>
  </si>
  <si>
    <t>13 07 03*</t>
  </si>
  <si>
    <t>Diesel-/Benzingemisch</t>
  </si>
  <si>
    <t>Kilogramm</t>
  </si>
  <si>
    <t>13 02 05*</t>
  </si>
  <si>
    <t>13 03 07*</t>
  </si>
  <si>
    <t>Altöle der Kategorie 2, 3 und 4 zur therm. Verwertung</t>
  </si>
  <si>
    <t>13 02 08*</t>
  </si>
  <si>
    <t>Altöl nicht bekannter Güte</t>
  </si>
  <si>
    <t>15 01 10*
16 05 04*</t>
  </si>
  <si>
    <t>Spraydosen / Aerosole mit gefährlichen Inhalten</t>
  </si>
  <si>
    <t>Spundlochfass 120 / 220 l
ASP 100-450 l</t>
  </si>
  <si>
    <t>16 05 04*</t>
  </si>
  <si>
    <t>Feuerlöscher 
(abgelaufen, voll, verschiedene Größen)</t>
  </si>
  <si>
    <t>Gitterbox mit Inlay</t>
  </si>
  <si>
    <t>Batteriepaloxe</t>
  </si>
  <si>
    <t>20 01 33*</t>
  </si>
  <si>
    <t xml:space="preserve">Batteriefass, Spannringdeckelfass 30 l oder  grünes Fass (BY) </t>
  </si>
  <si>
    <t xml:space="preserve">Spezialbatteriefass /
Spannringdeckelfass 200 l </t>
  </si>
  <si>
    <t>20 01 23*
16 02 14</t>
  </si>
  <si>
    <t>Elektroaltgeräte SG 1 und SG 4 Großgeräte 
(Kühlschränke, Mikrowellen, Öfen, Waschmaschinen, Trockner etc.)</t>
  </si>
  <si>
    <t>Stückgut / Abrollcontainer /
Gitterbox mit Inlay</t>
  </si>
  <si>
    <t>20 01 35*</t>
  </si>
  <si>
    <t>Elektroaltgeräte SG 2 Monitore, Bildschirme</t>
  </si>
  <si>
    <t>20 01 21*</t>
  </si>
  <si>
    <t>Elektroaltgeräte SG 3 Lampen = 80 bis 150 cm
(LED- und Leuchtstoffröhren - stabförmig)</t>
  </si>
  <si>
    <t>Elektroaltgeräte SG 3 Lampen &gt; 150 cm
(LED- und Leuchtstoffröhren - stabförmig)</t>
  </si>
  <si>
    <t>LSR Box / Karton</t>
  </si>
  <si>
    <t>Elektroaltgeräte SG 3 Lampenbruch
(LED, Gasentladungslampen)</t>
  </si>
  <si>
    <t>Spannringfass 30 bis 60 l</t>
  </si>
  <si>
    <t>Elektroaltgeräte SG 3 Dampfhochdrucklampen
(Restbestände)</t>
  </si>
  <si>
    <t>Elektroaltgeräte SG 5 Kleingeräte 
(mit und ohne gefährlichen Bestandteilen ohne Lithium) (auch 16 02 11)</t>
  </si>
  <si>
    <t>Tour</t>
  </si>
  <si>
    <t>ASP 240 Liter bis 450 Liter</t>
  </si>
  <si>
    <t>ASP 500 Liter bis 800 Liter</t>
  </si>
  <si>
    <t>ASF 100 Liter bis 445 Liter</t>
  </si>
  <si>
    <t xml:space="preserve">ASF 1000 Liter </t>
  </si>
  <si>
    <t>IBC 600-1000 l</t>
  </si>
  <si>
    <t>3014</t>
  </si>
  <si>
    <t>3017</t>
  </si>
  <si>
    <t>3016</t>
  </si>
  <si>
    <t>3018</t>
  </si>
  <si>
    <t>Spannringfass 120 Liter bis 220 Liter</t>
  </si>
  <si>
    <t>Spannringfass 30 Liter bis 60 Liter; 
auch Batteriefass</t>
  </si>
  <si>
    <t>Batteriepaloxe mit Deckel</t>
  </si>
  <si>
    <t>Leuchtstoffröhrenbox (LSR-Box)</t>
  </si>
  <si>
    <t>Karton Spraydosen</t>
  </si>
  <si>
    <t>Gebühr Übernahmeschein / Begleitschein</t>
  </si>
  <si>
    <t>CO2-Zuschlag (BEHG-Zulage) / Abfälle thermische Behandlung</t>
  </si>
  <si>
    <t xml:space="preserve">Aufwandspauschale Einsatz Chemiker nach Bedarf </t>
  </si>
  <si>
    <t>08 04 09*</t>
  </si>
  <si>
    <t>16 05 06*
18 01 06*</t>
  </si>
  <si>
    <t>Chemikalien in Gebinden (z. B. Bacillol, Virugard,Alkalit, Insektenschutzmittel u.a)</t>
  </si>
  <si>
    <t>16 05 06*
16 05 07*</t>
  </si>
  <si>
    <t>Laugen in Gebinden</t>
  </si>
  <si>
    <t>06 02 05*</t>
  </si>
  <si>
    <t>Säuren in Gebinden</t>
  </si>
  <si>
    <t>12 01 09*</t>
  </si>
  <si>
    <t>bleihaltige Waschwässer</t>
  </si>
  <si>
    <t>16 10 01*</t>
  </si>
  <si>
    <t>ASP 800 l, Fass, IBC</t>
  </si>
  <si>
    <t>06 01 06*
20 01 14*</t>
  </si>
  <si>
    <t>Leistungsart/-beschreibung</t>
  </si>
  <si>
    <t>1.1. Entsorgung inkl. Transport  (Umleersystem)</t>
  </si>
  <si>
    <t>Klebstoffe- und Dichtmassen mit organ. Lösemitteln  
(GFK Schleifreste, Gebinde, Harze und Kleber)</t>
  </si>
  <si>
    <t>Atemkalktabletten</t>
  </si>
  <si>
    <t>ABC-Atemfilter von Atemschutzmasken aus CS-Gas Einsatz 
(kleine und große - ca. 5 kg - gemischt)</t>
  </si>
  <si>
    <t>Elektroaltgeräte SG 3 Lampen &lt; 80 cm
(LED, Gasentladungslampen inkl. Sonderformen, U-, Ring-, stabförmig)</t>
  </si>
  <si>
    <t>ASP 800 l</t>
  </si>
  <si>
    <t>15 02 02*
15 02 03*</t>
  </si>
  <si>
    <t>ASP</t>
  </si>
  <si>
    <r>
      <t xml:space="preserve">Altholz der Kategorie A IV 
(behandelt </t>
    </r>
    <r>
      <rPr>
        <u/>
        <sz val="10"/>
        <rFont val="Arial"/>
        <family val="2"/>
      </rPr>
      <t>mit</t>
    </r>
    <r>
      <rPr>
        <sz val="10"/>
        <rFont val="Arial"/>
        <family val="2"/>
      </rPr>
      <t xml:space="preserve"> schädlichen Inhaltsstoffen)</t>
    </r>
  </si>
  <si>
    <t>ASF/ASP, IBC, Fass, Paloxe, GiBo, LSR-Box, Palette etc.</t>
  </si>
  <si>
    <r>
      <t xml:space="preserve">Leerfahrt pauschal </t>
    </r>
    <r>
      <rPr>
        <u/>
        <sz val="10"/>
        <rFont val="Calibri"/>
        <family val="2"/>
        <scheme val="minor"/>
      </rPr>
      <t>unabhängig</t>
    </r>
    <r>
      <rPr>
        <sz val="10"/>
        <rFont val="Calibri"/>
        <family val="2"/>
        <scheme val="minor"/>
      </rPr>
      <t xml:space="preserve"> von der Anzahl der Behälter und der Herkunftsstellen innerhalb einer Liegenschaft</t>
    </r>
  </si>
  <si>
    <t>50 l Spezialbehälter für Infektiöse Abfälle inkl. Klickdeckel (bspw. Wiva, blau)</t>
  </si>
  <si>
    <t>4004</t>
  </si>
  <si>
    <t>4005</t>
  </si>
  <si>
    <t>4006</t>
  </si>
  <si>
    <t>vom Bieter abweichende AVV-Nr.</t>
  </si>
  <si>
    <t>1. Für die Wertbarkeit des Angebotes sind grundsätzlich alle markierten Positionen auszufüllen/gilt nicht für die Spalte C AVV-Nr. *Vergütungen sind mit negativen Vorzeichen in der Spalte I einzutragen. Nullwerte sind zulässig.</t>
  </si>
  <si>
    <t>3003</t>
  </si>
  <si>
    <t>3012</t>
  </si>
  <si>
    <t>3013</t>
  </si>
  <si>
    <t>MGB/UL verzinkt 240 Liter</t>
  </si>
  <si>
    <t>MGB/UL verzinkt 1.100 Liter</t>
  </si>
  <si>
    <t>4007</t>
  </si>
  <si>
    <t xml:space="preserve"> Umleer-/Müllgroßbehälter (UL/MGB) / Stückgutbehältnisse</t>
  </si>
  <si>
    <t>08 03 12*
08 03 17*</t>
  </si>
  <si>
    <t>Druckfarbenabfälle die gefährliche Stoffe enthalten; Tonerabfälle</t>
  </si>
  <si>
    <t>12 01 12*</t>
  </si>
  <si>
    <t>Fette und Wachse gebraucht</t>
  </si>
  <si>
    <t>11 01 05*</t>
  </si>
  <si>
    <t>Brünierschlamm / saure Beizlösung</t>
  </si>
  <si>
    <t>halogenierte Gemische aus Lösemittel, Waschflüssigkeiten/ Tenside 
(u. a. auch aus der Hubschrauberreinigung/ Turbine)</t>
  </si>
  <si>
    <t>Lösemittel (Testbenzin verunreinigt, Methylethylketon, Aceton, Petroleum, NC-Verdünnung)</t>
  </si>
  <si>
    <t>Einwegkanister 10-20 l</t>
  </si>
  <si>
    <t>16 02 13*
16 02 15*
20 01 33*</t>
  </si>
  <si>
    <t>Hochenergiebatterien (Lithiumsysteme) u.a auch Quecksilberschalter, Glas aus Kathodenstrahlröhren</t>
  </si>
  <si>
    <t>09 01 04*</t>
  </si>
  <si>
    <t>Fixierbäder, Fixierflüssigkeit</t>
  </si>
  <si>
    <t>SUMME kalkulatorischer GESAMTNETTOPREIS pro Jahr = Wertungssumme:</t>
  </si>
  <si>
    <t>Saugfahrzeug</t>
  </si>
  <si>
    <t>An-/Abfahrtspauschale Saugfahrzeug von 1 bis 2 Abfallarten innerhalb einer Liegenschaft in Verbindung</t>
  </si>
  <si>
    <t>An-/Abfahrtspauschale Saugfahrzeug von ≥ 3 Abfallarten innerhalb 
einer Liegenschaft in Verbindung</t>
  </si>
  <si>
    <t>ASF / IBC</t>
  </si>
  <si>
    <t xml:space="preserve">ASP 800 l / Absetzcontainer (gedeckelt+wasserdicht) </t>
  </si>
  <si>
    <t>Karton / ASP</t>
  </si>
  <si>
    <t xml:space="preserve">LKW mit Pumpe / Saugfzg. /
ASF 425-1.000 l dw / ASP 800 l / Fass </t>
  </si>
  <si>
    <t xml:space="preserve">LKW mit Pumpe / Saugfzg. /
ASF 425-1.000 l dw/ASP 800 l / Fass </t>
  </si>
  <si>
    <r>
      <t xml:space="preserve">LKW mit Pumpe / Saugfzg. /
</t>
    </r>
    <r>
      <rPr>
        <sz val="10"/>
        <color rgb="FF004141"/>
        <rFont val="Calibri"/>
        <family val="2"/>
        <scheme val="minor"/>
      </rPr>
      <t>Kanister / Fass / Spundlochfass</t>
    </r>
  </si>
  <si>
    <t xml:space="preserve">Kilogramm </t>
  </si>
  <si>
    <t>Entsorgungs-verfahren R/D 
gem. Anlage 
1+2 KrWG</t>
  </si>
  <si>
    <r>
      <t>16 06 01*
16 06 05</t>
    </r>
    <r>
      <rPr>
        <sz val="10"/>
        <color theme="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    </t>
    </r>
  </si>
  <si>
    <r>
      <t>16 02 13*
20 01 35*
20 01 36</t>
    </r>
    <r>
      <rPr>
        <sz val="10"/>
        <color theme="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</t>
    </r>
  </si>
  <si>
    <t xml:space="preserve">Sammeltransport 1 bis max. 5 Stückgutbehältnisse inkl. Verladung </t>
  </si>
  <si>
    <t xml:space="preserve">Sammeltransport ab 6 Stückgutbehältnisse inkl. Verladung </t>
  </si>
  <si>
    <t>Kühlschmierstoff auf Ölbasis (z. B. opta HE 500)</t>
  </si>
  <si>
    <t>14 06 02*
14 06 03*</t>
  </si>
  <si>
    <t>Umleer-/Müllgroßbehälter (UL/MGB) verzinkt alle Größen</t>
  </si>
  <si>
    <t>3019</t>
  </si>
  <si>
    <t>Kanister 10 bis 30 Liter Kunststoff (Einweg)</t>
  </si>
  <si>
    <t>Big Bag 90 x 90 cm</t>
  </si>
  <si>
    <t>2. Die Bieterin benennt unter der Spalte F für die zu entsorgenden Abfälle das Entsorgungsverfahren (R/D) - C-02 Allgemeine Leistungsbeschreibung Ziffer 8.4</t>
  </si>
  <si>
    <t>Altöle der Kategorie 1 zur Aufbereitung*
(nicht chlorierte Maschinen-, Getriebe- und Schmieröle)</t>
  </si>
  <si>
    <t>Bleiakkumulatoren (PKW/LKW)*</t>
  </si>
  <si>
    <t>Batterien (z.B. ZnC, Zn-Luft-, AIMn-, NiCd-, NiMH-, Hg- und Pb-Batterien)* entsprechend einem Rücknahmesystem</t>
  </si>
  <si>
    <t xml:space="preserve">   Sammelentsorgungsnachweis (SEN) - anteilig pro Jahr
   (Sonderfalllösung: Beantragung und Unterhaltung eines SEN für die Abfallposition 1210) </t>
  </si>
  <si>
    <r>
      <t xml:space="preserve">Abzugspauschale leere Behälter/Stückgutbehälter zum Vertragsende (Einmalkosten) </t>
    </r>
    <r>
      <rPr>
        <u/>
        <sz val="10"/>
        <rFont val="Calibri"/>
        <family val="2"/>
        <scheme val="minor"/>
      </rPr>
      <t xml:space="preserve">je Liegenschaft </t>
    </r>
  </si>
  <si>
    <t>Jahrespauschale Positiv-/Negativliste</t>
  </si>
  <si>
    <t>Beratung und Erstellung eines Entsorgungskonzeptes (ggf. Bestandsaufnahme) für die Abfallarten aus dem Fachlos 2 "Gefährliche Abfälle"</t>
  </si>
  <si>
    <t>Vergabenummer VOEK 100-25</t>
  </si>
  <si>
    <t>Spundlochfass 120 Liter bis 220 Liter</t>
  </si>
  <si>
    <r>
      <t xml:space="preserve">1201
</t>
    </r>
    <r>
      <rPr>
        <sz val="10"/>
        <color rgb="FF92D050"/>
        <rFont val="Calibri"/>
        <family val="2"/>
        <scheme val="minor"/>
      </rPr>
      <t>EVP</t>
    </r>
  </si>
  <si>
    <r>
      <t xml:space="preserve">1202
</t>
    </r>
    <r>
      <rPr>
        <sz val="10"/>
        <color rgb="FF92D050"/>
        <rFont val="Calibri"/>
        <family val="2"/>
        <scheme val="minor"/>
      </rPr>
      <t>EVP</t>
    </r>
  </si>
  <si>
    <t>2. Die Bieterin benennt unter der Spalte F für die zu entsorgenden Abfälle das Entsorgungsverfahren (R/D) - siehe auch Anlage C-02 Allgemeine Leistungsbeschreibung Ziffer 8.4</t>
  </si>
  <si>
    <t>2.1.</t>
  </si>
  <si>
    <t>2.2.</t>
  </si>
  <si>
    <t>2.3.</t>
  </si>
  <si>
    <t>Nordost (NO)</t>
  </si>
  <si>
    <t>Nord (N)</t>
  </si>
  <si>
    <t>Nordwest (NW)</t>
  </si>
  <si>
    <t>Teil-/Regionallos-Nr./Bezeichnung:</t>
  </si>
  <si>
    <t>2. Gefährliche Abfälle</t>
  </si>
  <si>
    <t>1.  Nordwest</t>
  </si>
  <si>
    <t>2. Nord</t>
  </si>
  <si>
    <t>3. Nordost</t>
  </si>
  <si>
    <t>Kühlflüssigkeiten / Frostsschutzmittel</t>
  </si>
  <si>
    <t>Kühlflüssigkeiten / Frostschutzmittel</t>
  </si>
  <si>
    <t>Kühlflüssigkeiten/ Frostschutzmittel</t>
  </si>
  <si>
    <t>LSR Box / Karton / Gitterbox / Rungenpalette mit Inlay</t>
  </si>
  <si>
    <t>ASP 800 l / Gitterbox mit Inlay/ Abrollcontainer</t>
  </si>
  <si>
    <t>Gitterbox / Rungenpalette mit Inlay</t>
  </si>
  <si>
    <t>An-/Abfahrtspauschale (Gestellung/Tausch/Abzug/Leerfahrt)</t>
  </si>
  <si>
    <t>Karton Leuchtstoffröhren (LSR)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</si>
</sst>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_ ;\-#,##0.00\ "/>
    <numFmt numFmtId="165" formatCode="0.0"/>
    <numFmt numFmtId="166" formatCode="#,##0.0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4141"/>
      <name val="Calibri"/>
      <family val="2"/>
      <scheme val="minor"/>
    </font>
    <font>
      <sz val="10"/>
      <color rgb="FF004141"/>
      <name val="Calibri"/>
      <family val="2"/>
      <scheme val="minor"/>
    </font>
    <font>
      <sz val="11"/>
      <color rgb="FF004141"/>
      <name val="Calibri"/>
      <family val="2"/>
      <scheme val="minor"/>
    </font>
    <font>
      <b/>
      <sz val="11"/>
      <color rgb="FF00414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DAF3B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i/>
      <sz val="10"/>
      <color theme="1" tint="4.9989318521683403E-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00B05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414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u/>
      <sz val="10"/>
      <name val="Arial"/>
      <family val="2"/>
    </font>
    <font>
      <i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004141"/>
        <bgColor indexed="64"/>
      </patternFill>
    </fill>
    <fill>
      <patternFill patternType="solid">
        <fgColor rgb="FFF5FAEB"/>
        <bgColor indexed="64"/>
      </patternFill>
    </fill>
    <fill>
      <patternFill patternType="solid">
        <fgColor rgb="FFEBF0EB"/>
        <bgColor indexed="64"/>
      </patternFill>
    </fill>
    <fill>
      <patternFill patternType="solid">
        <fgColor rgb="FFE8ECE8"/>
        <bgColor indexed="64"/>
      </patternFill>
    </fill>
    <fill>
      <gradientFill degree="180">
        <stop position="0">
          <color theme="0"/>
        </stop>
        <stop position="1">
          <color rgb="FFEBF0EB"/>
        </stop>
      </gradientFill>
    </fill>
    <fill>
      <gradientFill degree="270">
        <stop position="0">
          <color theme="0"/>
        </stop>
        <stop position="1">
          <color rgb="FFDCE1DC"/>
        </stop>
      </gradientFill>
    </fill>
    <fill>
      <gradientFill degree="270">
        <stop position="0">
          <color theme="0"/>
        </stop>
        <stop position="1">
          <color rgb="FFC3C8C3"/>
        </stop>
      </gradientFill>
    </fill>
    <fill>
      <patternFill patternType="solid">
        <fgColor theme="0"/>
        <bgColor indexed="64"/>
      </patternFill>
    </fill>
    <fill>
      <patternFill patternType="solid">
        <fgColor rgb="FFDBF3FF"/>
        <bgColor indexed="64"/>
      </patternFill>
    </fill>
    <fill>
      <patternFill patternType="solid">
        <fgColor rgb="FFEC9B6E"/>
        <bgColor indexed="64"/>
      </patternFill>
    </fill>
    <fill>
      <patternFill patternType="solid">
        <fgColor rgb="FFF5FAEB"/>
        <bgColor theme="6" tint="0.79998168889431442"/>
      </patternFill>
    </fill>
    <fill>
      <patternFill patternType="solid">
        <fgColor rgb="FFF2E2E9"/>
        <bgColor theme="6" tint="0.79998168889431442"/>
      </patternFill>
    </fill>
    <fill>
      <patternFill patternType="solid">
        <fgColor rgb="FFF2E2E9"/>
        <bgColor indexed="64"/>
      </patternFill>
    </fill>
  </fills>
  <borders count="8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C00000"/>
      </left>
      <right style="double">
        <color rgb="FFC00000"/>
      </right>
      <top/>
      <bottom style="double">
        <color rgb="FFC0000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E67D4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thin">
        <color auto="1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 style="double">
        <color rgb="FFC00000"/>
      </left>
      <right style="thin">
        <color auto="1"/>
      </right>
      <top style="medium">
        <color auto="1"/>
      </top>
      <bottom/>
      <diagonal/>
    </border>
    <border>
      <left style="double">
        <color rgb="FFC00000"/>
      </left>
      <right style="thin">
        <color auto="1"/>
      </right>
      <top/>
      <bottom style="thin">
        <color auto="1"/>
      </bottom>
      <diagonal/>
    </border>
    <border>
      <left style="double">
        <color rgb="FFC00000"/>
      </left>
      <right style="thin">
        <color auto="1"/>
      </right>
      <top/>
      <bottom/>
      <diagonal/>
    </border>
    <border>
      <left style="double">
        <color rgb="FFC00000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double">
        <color theme="6"/>
      </bottom>
      <diagonal/>
    </border>
    <border>
      <left/>
      <right/>
      <top style="thin">
        <color theme="0" tint="-0.499984740745262"/>
      </top>
      <bottom style="medium">
        <color theme="6"/>
      </bottom>
      <diagonal/>
    </border>
    <border>
      <left/>
      <right style="thick">
        <color theme="6"/>
      </right>
      <top style="thin">
        <color theme="0" tint="-0.499984740745262"/>
      </top>
      <bottom style="medium">
        <color theme="6"/>
      </bottom>
      <diagonal/>
    </border>
    <border>
      <left style="thin">
        <color auto="1"/>
      </left>
      <right style="double">
        <color rgb="FFC00000"/>
      </right>
      <top style="medium">
        <color auto="1"/>
      </top>
      <bottom style="thin">
        <color auto="1"/>
      </bottom>
      <diagonal/>
    </border>
    <border>
      <left style="double">
        <color rgb="FFC0000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rgb="FFC00000"/>
      </right>
      <top style="thin">
        <color auto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auto="1"/>
      </left>
      <right style="thin">
        <color auto="1"/>
      </right>
      <top style="double">
        <color rgb="FFC00000"/>
      </top>
      <bottom style="double">
        <color rgb="FFC00000"/>
      </bottom>
      <diagonal/>
    </border>
    <border>
      <left style="thin">
        <color auto="1"/>
      </left>
      <right style="thin">
        <color auto="1"/>
      </right>
      <top style="double">
        <color rgb="FFC0000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double">
        <color rgb="FFC00000"/>
      </right>
      <top/>
      <bottom style="double">
        <color rgb="FFE67D4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rgb="FFC00000"/>
      </top>
      <bottom/>
      <diagonal/>
    </border>
    <border>
      <left style="thin">
        <color auto="1"/>
      </left>
      <right style="thin">
        <color auto="1"/>
      </right>
      <top/>
      <bottom style="double">
        <color rgb="FFC00000"/>
      </bottom>
      <diagonal/>
    </border>
    <border>
      <left style="thin">
        <color auto="1"/>
      </left>
      <right style="thin">
        <color auto="1"/>
      </right>
      <top style="double">
        <color rgb="FFC00000"/>
      </top>
      <bottom style="double">
        <color rgb="FFE67D4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rgb="FFE67D42"/>
      </bottom>
      <diagonal/>
    </border>
  </borders>
  <cellStyleXfs count="20">
    <xf numFmtId="0" fontId="0" fillId="0" borderId="0"/>
    <xf numFmtId="44" fontId="9" fillId="0" borderId="0" applyFont="0" applyFill="0" applyBorder="0" applyAlignment="0" applyProtection="0"/>
    <xf numFmtId="0" fontId="4" fillId="0" borderId="0"/>
    <xf numFmtId="0" fontId="3" fillId="0" borderId="0"/>
    <xf numFmtId="0" fontId="6" fillId="2" borderId="0" applyNumberFormat="0" applyBorder="0" applyAlignment="0" applyProtection="0"/>
    <xf numFmtId="0" fontId="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23" fillId="0" borderId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544">
    <xf numFmtId="0" fontId="0" fillId="0" borderId="0" xfId="0"/>
    <xf numFmtId="0" fontId="7" fillId="0" borderId="0" xfId="2" applyFont="1"/>
    <xf numFmtId="0" fontId="10" fillId="0" borderId="0" xfId="0" applyFont="1" applyFill="1" applyAlignment="1">
      <alignment horizontal="left" vertical="center"/>
    </xf>
    <xf numFmtId="0" fontId="11" fillId="0" borderId="0" xfId="2" applyFont="1" applyBorder="1" applyAlignment="1">
      <alignment horizontal="center"/>
    </xf>
    <xf numFmtId="0" fontId="9" fillId="0" borderId="0" xfId="0" applyFont="1"/>
    <xf numFmtId="164" fontId="14" fillId="4" borderId="9" xfId="6" applyNumberFormat="1" applyFont="1" applyFill="1" applyBorder="1" applyAlignment="1" applyProtection="1">
      <alignment horizontal="center" vertical="center"/>
      <protection locked="0"/>
    </xf>
    <xf numFmtId="164" fontId="14" fillId="4" borderId="12" xfId="6" applyNumberFormat="1" applyFont="1" applyFill="1" applyBorder="1" applyAlignment="1" applyProtection="1">
      <alignment horizontal="right" vertical="center" indent="1"/>
      <protection locked="0"/>
    </xf>
    <xf numFmtId="164" fontId="14" fillId="4" borderId="16" xfId="6" applyNumberFormat="1" applyFont="1" applyFill="1" applyBorder="1" applyAlignment="1" applyProtection="1">
      <alignment horizontal="center" vertical="center"/>
      <protection locked="0"/>
    </xf>
    <xf numFmtId="0" fontId="14" fillId="0" borderId="37" xfId="3" applyFont="1" applyBorder="1" applyAlignment="1">
      <alignment horizontal="left" vertical="center" indent="1"/>
    </xf>
    <xf numFmtId="0" fontId="14" fillId="0" borderId="13" xfId="3" applyFont="1" applyBorder="1" applyAlignment="1">
      <alignment horizontal="left" vertical="center"/>
    </xf>
    <xf numFmtId="0" fontId="9" fillId="0" borderId="17" xfId="3" applyFont="1" applyBorder="1" applyAlignment="1">
      <alignment horizontal="left" vertical="center"/>
    </xf>
    <xf numFmtId="0" fontId="14" fillId="0" borderId="10" xfId="3" applyFont="1" applyBorder="1" applyAlignment="1">
      <alignment horizontal="center" vertical="center"/>
    </xf>
    <xf numFmtId="0" fontId="9" fillId="0" borderId="10" xfId="3" applyFont="1" applyBorder="1" applyAlignment="1">
      <alignment horizontal="right" vertical="center" indent="13"/>
    </xf>
    <xf numFmtId="0" fontId="14" fillId="0" borderId="10" xfId="3" applyFont="1" applyBorder="1" applyAlignment="1">
      <alignment horizontal="left" vertical="center" indent="1"/>
    </xf>
    <xf numFmtId="0" fontId="14" fillId="0" borderId="10" xfId="3" applyFont="1" applyBorder="1" applyAlignment="1">
      <alignment horizontal="right" vertical="center" indent="2"/>
    </xf>
    <xf numFmtId="44" fontId="9" fillId="0" borderId="32" xfId="6" applyFont="1" applyBorder="1" applyAlignment="1">
      <alignment horizontal="right" vertical="center"/>
    </xf>
    <xf numFmtId="44" fontId="15" fillId="0" borderId="38" xfId="4" applyNumberFormat="1" applyFont="1" applyFill="1" applyBorder="1" applyAlignment="1">
      <alignment horizontal="right" vertical="center"/>
    </xf>
    <xf numFmtId="0" fontId="13" fillId="5" borderId="39" xfId="10" applyFont="1" applyFill="1" applyBorder="1" applyAlignment="1">
      <alignment horizontal="left" vertical="center" indent="1"/>
    </xf>
    <xf numFmtId="0" fontId="13" fillId="5" borderId="36" xfId="10" applyFont="1" applyFill="1" applyBorder="1" applyAlignment="1">
      <alignment horizontal="left" vertical="center" indent="1"/>
    </xf>
    <xf numFmtId="0" fontId="13" fillId="5" borderId="36" xfId="10" applyFont="1" applyFill="1" applyBorder="1" applyAlignment="1">
      <alignment horizontal="right" vertical="center" indent="2"/>
    </xf>
    <xf numFmtId="0" fontId="13" fillId="5" borderId="40" xfId="10" applyFont="1" applyFill="1" applyBorder="1" applyAlignment="1">
      <alignment horizontal="left" vertical="center" indent="1"/>
    </xf>
    <xf numFmtId="0" fontId="9" fillId="0" borderId="0" xfId="3" applyFont="1"/>
    <xf numFmtId="0" fontId="9" fillId="0" borderId="0" xfId="3" applyFont="1" applyAlignment="1">
      <alignment horizontal="center"/>
    </xf>
    <xf numFmtId="0" fontId="9" fillId="0" borderId="0" xfId="3" applyFont="1" applyAlignment="1">
      <alignment horizontal="right"/>
    </xf>
    <xf numFmtId="0" fontId="18" fillId="0" borderId="34" xfId="3" applyFont="1" applyBorder="1" applyAlignment="1">
      <alignment horizontal="left" vertical="center"/>
    </xf>
    <xf numFmtId="0" fontId="18" fillId="0" borderId="35" xfId="3" applyFont="1" applyBorder="1" applyAlignment="1">
      <alignment horizontal="left" vertical="center"/>
    </xf>
    <xf numFmtId="0" fontId="19" fillId="0" borderId="36" xfId="3" applyFont="1" applyBorder="1" applyAlignment="1">
      <alignment horizontal="right" vertical="center"/>
    </xf>
    <xf numFmtId="0" fontId="18" fillId="0" borderId="36" xfId="3" applyFont="1" applyBorder="1" applyAlignment="1">
      <alignment horizontal="center" vertical="center"/>
    </xf>
    <xf numFmtId="0" fontId="18" fillId="0" borderId="36" xfId="3" applyFont="1" applyBorder="1" applyAlignment="1">
      <alignment horizontal="right" vertical="center" indent="13"/>
    </xf>
    <xf numFmtId="0" fontId="18" fillId="0" borderId="36" xfId="3" applyFont="1" applyBorder="1" applyAlignment="1">
      <alignment vertical="center"/>
    </xf>
    <xf numFmtId="44" fontId="18" fillId="0" borderId="40" xfId="6" applyFont="1" applyBorder="1" applyAlignment="1">
      <alignment horizontal="right" vertical="center"/>
    </xf>
    <xf numFmtId="44" fontId="18" fillId="0" borderId="41" xfId="4" applyNumberFormat="1" applyFont="1" applyFill="1" applyBorder="1" applyAlignment="1">
      <alignment horizontal="right" vertical="center"/>
    </xf>
    <xf numFmtId="0" fontId="9" fillId="0" borderId="0" xfId="3" applyFont="1" applyAlignment="1">
      <alignment horizontal="right" indent="1"/>
    </xf>
    <xf numFmtId="0" fontId="7" fillId="0" borderId="17" xfId="3" applyFont="1" applyBorder="1"/>
    <xf numFmtId="0" fontId="7" fillId="0" borderId="10" xfId="3" applyFont="1" applyBorder="1"/>
    <xf numFmtId="0" fontId="7" fillId="0" borderId="10" xfId="3" applyFont="1" applyBorder="1" applyAlignment="1">
      <alignment horizontal="center"/>
    </xf>
    <xf numFmtId="0" fontId="7" fillId="0" borderId="10" xfId="3" applyFont="1" applyBorder="1" applyAlignment="1">
      <alignment horizontal="right" indent="1"/>
    </xf>
    <xf numFmtId="0" fontId="7" fillId="0" borderId="10" xfId="3" applyFont="1" applyBorder="1" applyAlignment="1">
      <alignment horizontal="right"/>
    </xf>
    <xf numFmtId="0" fontId="7" fillId="0" borderId="32" xfId="3" applyFont="1" applyBorder="1" applyAlignment="1">
      <alignment horizontal="right"/>
    </xf>
    <xf numFmtId="0" fontId="20" fillId="0" borderId="7" xfId="11" applyFont="1" applyBorder="1" applyAlignment="1">
      <alignment horizontal="left" indent="1"/>
    </xf>
    <xf numFmtId="0" fontId="20" fillId="0" borderId="0" xfId="11" applyFont="1" applyBorder="1" applyAlignment="1"/>
    <xf numFmtId="0" fontId="20" fillId="0" borderId="5" xfId="11" applyFont="1" applyBorder="1" applyAlignment="1"/>
    <xf numFmtId="0" fontId="21" fillId="0" borderId="7" xfId="11" applyFont="1" applyBorder="1" applyAlignment="1">
      <alignment horizontal="left" indent="1"/>
    </xf>
    <xf numFmtId="0" fontId="20" fillId="0" borderId="0" xfId="11" applyFont="1" applyBorder="1" applyAlignment="1">
      <alignment horizontal="left" vertical="center" indent="1"/>
    </xf>
    <xf numFmtId="0" fontId="7" fillId="0" borderId="0" xfId="3" applyFont="1" applyBorder="1" applyAlignment="1">
      <alignment horizontal="right"/>
    </xf>
    <xf numFmtId="0" fontId="7" fillId="0" borderId="5" xfId="3" applyFont="1" applyBorder="1" applyAlignment="1">
      <alignment horizontal="right"/>
    </xf>
    <xf numFmtId="0" fontId="7" fillId="0" borderId="8" xfId="3" applyFont="1" applyBorder="1"/>
    <xf numFmtId="0" fontId="7" fillId="0" borderId="14" xfId="3" applyFont="1" applyBorder="1"/>
    <xf numFmtId="0" fontId="7" fillId="0" borderId="14" xfId="3" applyFont="1" applyBorder="1" applyAlignment="1">
      <alignment horizontal="center"/>
    </xf>
    <xf numFmtId="0" fontId="7" fillId="0" borderId="14" xfId="3" applyFont="1" applyBorder="1" applyAlignment="1">
      <alignment horizontal="right" indent="1"/>
    </xf>
    <xf numFmtId="0" fontId="7" fillId="0" borderId="20" xfId="3" applyFont="1" applyBorder="1"/>
    <xf numFmtId="0" fontId="9" fillId="0" borderId="0" xfId="0" applyFont="1" applyAlignment="1">
      <alignment wrapText="1"/>
    </xf>
    <xf numFmtId="0" fontId="24" fillId="0" borderId="18" xfId="10" applyFont="1" applyFill="1" applyBorder="1" applyAlignment="1" applyProtection="1">
      <alignment horizontal="left" vertical="center" wrapText="1" indent="1"/>
    </xf>
    <xf numFmtId="0" fontId="13" fillId="0" borderId="0" xfId="0" applyFont="1" applyFill="1" applyAlignment="1">
      <alignment horizontal="left" vertical="center"/>
    </xf>
    <xf numFmtId="0" fontId="26" fillId="0" borderId="0" xfId="2" applyFon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26" fillId="0" borderId="0" xfId="2" applyFont="1" applyFill="1" applyBorder="1" applyAlignment="1">
      <alignment horizontal="left" vertical="center" indent="1"/>
    </xf>
    <xf numFmtId="0" fontId="27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3" borderId="4" xfId="2" applyFont="1" applyFill="1" applyBorder="1"/>
    <xf numFmtId="0" fontId="7" fillId="3" borderId="4" xfId="2" applyFont="1" applyFill="1" applyBorder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26" fillId="6" borderId="36" xfId="3" applyFont="1" applyFill="1" applyBorder="1" applyAlignment="1">
      <alignment horizontal="center" vertical="top"/>
    </xf>
    <xf numFmtId="0" fontId="26" fillId="6" borderId="36" xfId="3" applyFont="1" applyFill="1" applyBorder="1" applyAlignment="1">
      <alignment vertical="top" wrapText="1"/>
    </xf>
    <xf numFmtId="0" fontId="26" fillId="6" borderId="36" xfId="3" applyFont="1" applyFill="1" applyBorder="1" applyAlignment="1">
      <alignment horizontal="left" vertical="top" wrapText="1"/>
    </xf>
    <xf numFmtId="0" fontId="26" fillId="6" borderId="36" xfId="3" applyFont="1" applyFill="1" applyBorder="1" applyAlignment="1">
      <alignment horizontal="right" vertical="top" wrapText="1"/>
    </xf>
    <xf numFmtId="0" fontId="28" fillId="6" borderId="40" xfId="4" applyFont="1" applyFill="1" applyBorder="1" applyAlignment="1">
      <alignment horizontal="right" vertical="top" wrapText="1"/>
    </xf>
    <xf numFmtId="49" fontId="14" fillId="6" borderId="35" xfId="3" applyNumberFormat="1" applyFont="1" applyFill="1" applyBorder="1" applyAlignment="1">
      <alignment horizontal="left" vertical="center" indent="1"/>
    </xf>
    <xf numFmtId="49" fontId="26" fillId="0" borderId="0" xfId="2" applyNumberFormat="1" applyFont="1" applyFill="1" applyBorder="1" applyAlignment="1">
      <alignment horizontal="left" vertical="center" indent="1"/>
    </xf>
    <xf numFmtId="49" fontId="11" fillId="0" borderId="0" xfId="2" applyNumberFormat="1" applyFont="1" applyBorder="1" applyAlignment="1">
      <alignment horizontal="left" indent="1"/>
    </xf>
    <xf numFmtId="49" fontId="7" fillId="3" borderId="4" xfId="2" applyNumberFormat="1" applyFont="1" applyFill="1" applyBorder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vertical="top" indent="1"/>
    </xf>
    <xf numFmtId="0" fontId="7" fillId="0" borderId="11" xfId="0" applyFont="1" applyBorder="1" applyAlignment="1">
      <alignment horizontal="center" vertical="center" wrapText="1"/>
    </xf>
    <xf numFmtId="0" fontId="26" fillId="6" borderId="36" xfId="3" applyFont="1" applyFill="1" applyBorder="1" applyAlignment="1">
      <alignment horizontal="center" vertical="center"/>
    </xf>
    <xf numFmtId="0" fontId="26" fillId="6" borderId="36" xfId="3" applyFont="1" applyFill="1" applyBorder="1" applyAlignment="1">
      <alignment horizontal="center" vertical="center" wrapText="1"/>
    </xf>
    <xf numFmtId="0" fontId="26" fillId="6" borderId="36" xfId="3" applyFont="1" applyFill="1" applyBorder="1" applyAlignment="1">
      <alignment horizontal="right" vertical="center" wrapText="1"/>
    </xf>
    <xf numFmtId="0" fontId="7" fillId="0" borderId="44" xfId="0" applyFont="1" applyBorder="1" applyAlignment="1">
      <alignment vertical="center"/>
    </xf>
    <xf numFmtId="49" fontId="7" fillId="0" borderId="11" xfId="0" applyNumberFormat="1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left" vertical="center" wrapText="1" indent="1"/>
    </xf>
    <xf numFmtId="0" fontId="26" fillId="6" borderId="36" xfId="3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 applyProtection="1">
      <alignment horizontal="left" vertical="center" wrapText="1" indent="1"/>
    </xf>
    <xf numFmtId="49" fontId="7" fillId="0" borderId="25" xfId="0" applyNumberFormat="1" applyFont="1" applyBorder="1" applyAlignment="1">
      <alignment horizontal="left" vertical="center" indent="1"/>
    </xf>
    <xf numFmtId="49" fontId="7" fillId="0" borderId="45" xfId="0" applyNumberFormat="1" applyFont="1" applyFill="1" applyBorder="1" applyAlignment="1" applyProtection="1">
      <alignment horizontal="center" vertical="center"/>
    </xf>
    <xf numFmtId="49" fontId="7" fillId="0" borderId="24" xfId="0" applyNumberFormat="1" applyFont="1" applyFill="1" applyBorder="1" applyAlignment="1" applyProtection="1">
      <alignment horizontal="center" vertical="center"/>
    </xf>
    <xf numFmtId="49" fontId="7" fillId="0" borderId="19" xfId="0" applyNumberFormat="1" applyFont="1" applyBorder="1" applyAlignment="1">
      <alignment horizontal="left" vertical="center" indent="1"/>
    </xf>
    <xf numFmtId="49" fontId="7" fillId="0" borderId="44" xfId="0" applyNumberFormat="1" applyFont="1" applyFill="1" applyBorder="1" applyAlignment="1" applyProtection="1">
      <alignment horizontal="center" vertical="center"/>
    </xf>
    <xf numFmtId="0" fontId="7" fillId="0" borderId="25" xfId="10" applyFont="1" applyFill="1" applyBorder="1" applyAlignment="1" applyProtection="1">
      <alignment horizontal="left" vertical="center" wrapText="1" indent="1"/>
    </xf>
    <xf numFmtId="49" fontId="7" fillId="0" borderId="20" xfId="0" applyNumberFormat="1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 wrapText="1" indent="1"/>
    </xf>
    <xf numFmtId="0" fontId="14" fillId="0" borderId="47" xfId="3" applyFont="1" applyBorder="1" applyAlignment="1">
      <alignment horizontal="left" vertical="center" indent="1"/>
    </xf>
    <xf numFmtId="0" fontId="14" fillId="0" borderId="27" xfId="3" applyFont="1" applyBorder="1" applyAlignment="1">
      <alignment horizontal="left" vertical="center"/>
    </xf>
    <xf numFmtId="0" fontId="9" fillId="0" borderId="25" xfId="3" applyFont="1" applyBorder="1" applyAlignment="1">
      <alignment horizontal="left" vertical="center"/>
    </xf>
    <xf numFmtId="0" fontId="14" fillId="0" borderId="26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4" fillId="0" borderId="26" xfId="3" applyFont="1" applyBorder="1" applyAlignment="1">
      <alignment horizontal="left" vertical="center" indent="1"/>
    </xf>
    <xf numFmtId="0" fontId="14" fillId="0" borderId="26" xfId="3" applyFont="1" applyBorder="1" applyAlignment="1">
      <alignment horizontal="right" vertical="center" indent="2"/>
    </xf>
    <xf numFmtId="44" fontId="9" fillId="0" borderId="45" xfId="6" applyFont="1" applyBorder="1" applyAlignment="1">
      <alignment horizontal="right" vertical="center"/>
    </xf>
    <xf numFmtId="44" fontId="15" fillId="0" borderId="48" xfId="4" applyNumberFormat="1" applyFont="1" applyFill="1" applyBorder="1" applyAlignment="1">
      <alignment horizontal="right" vertical="center"/>
    </xf>
    <xf numFmtId="44" fontId="13" fillId="5" borderId="49" xfId="1" applyFont="1" applyFill="1" applyBorder="1" applyAlignment="1">
      <alignment horizontal="right" vertical="center" indent="1"/>
    </xf>
    <xf numFmtId="0" fontId="21" fillId="0" borderId="0" xfId="11" applyFont="1" applyBorder="1" applyAlignment="1">
      <alignment vertical="top"/>
    </xf>
    <xf numFmtId="0" fontId="21" fillId="0" borderId="5" xfId="11" applyFont="1" applyBorder="1" applyAlignment="1">
      <alignment vertical="top"/>
    </xf>
    <xf numFmtId="0" fontId="20" fillId="0" borderId="0" xfId="11" applyFont="1" applyBorder="1" applyAlignment="1">
      <alignment vertical="top"/>
    </xf>
    <xf numFmtId="0" fontId="20" fillId="0" borderId="5" xfId="11" applyFont="1" applyBorder="1" applyAlignment="1">
      <alignment vertical="top"/>
    </xf>
    <xf numFmtId="0" fontId="20" fillId="0" borderId="7" xfId="11" applyFont="1" applyBorder="1" applyAlignment="1">
      <alignment horizontal="left" vertical="top" indent="1"/>
    </xf>
    <xf numFmtId="0" fontId="21" fillId="0" borderId="7" xfId="11" applyFont="1" applyBorder="1" applyAlignment="1">
      <alignment horizontal="left" vertical="top" indent="1"/>
    </xf>
    <xf numFmtId="0" fontId="7" fillId="0" borderId="45" xfId="0" applyFont="1" applyBorder="1" applyAlignment="1">
      <alignment vertical="center"/>
    </xf>
    <xf numFmtId="49" fontId="7" fillId="0" borderId="32" xfId="0" applyNumberFormat="1" applyFont="1" applyFill="1" applyBorder="1" applyAlignment="1" applyProtection="1">
      <alignment horizontal="center" vertical="center"/>
    </xf>
    <xf numFmtId="0" fontId="7" fillId="0" borderId="11" xfId="0" applyFont="1" applyBorder="1" applyAlignment="1">
      <alignment horizontal="left" vertical="center" indent="1"/>
    </xf>
    <xf numFmtId="0" fontId="7" fillId="0" borderId="18" xfId="0" applyFont="1" applyBorder="1" applyAlignment="1">
      <alignment horizontal="left" vertical="center" indent="1"/>
    </xf>
    <xf numFmtId="0" fontId="7" fillId="0" borderId="27" xfId="0" applyFont="1" applyBorder="1" applyAlignment="1">
      <alignment horizontal="left" vertical="center" indent="1"/>
    </xf>
    <xf numFmtId="0" fontId="7" fillId="0" borderId="50" xfId="0" applyFont="1" applyBorder="1" applyAlignment="1">
      <alignment horizontal="left" vertical="center" indent="1"/>
    </xf>
    <xf numFmtId="0" fontId="7" fillId="0" borderId="51" xfId="0" applyFont="1" applyBorder="1" applyAlignment="1">
      <alignment horizontal="right" vertical="center" indent="1"/>
    </xf>
    <xf numFmtId="0" fontId="7" fillId="0" borderId="52" xfId="0" applyFont="1" applyBorder="1" applyAlignment="1">
      <alignment horizontal="left" vertical="center" indent="1"/>
    </xf>
    <xf numFmtId="44" fontId="26" fillId="6" borderId="36" xfId="1" applyFont="1" applyFill="1" applyBorder="1" applyAlignment="1">
      <alignment horizontal="right" vertical="center" wrapText="1"/>
    </xf>
    <xf numFmtId="44" fontId="28" fillId="6" borderId="40" xfId="1" applyFont="1" applyFill="1" applyBorder="1" applyAlignment="1">
      <alignment horizontal="right" vertical="center" wrapText="1"/>
    </xf>
    <xf numFmtId="0" fontId="26" fillId="6" borderId="53" xfId="3" applyFont="1" applyFill="1" applyBorder="1" applyAlignment="1">
      <alignment horizontal="center" vertical="top" wrapText="1"/>
    </xf>
    <xf numFmtId="165" fontId="26" fillId="0" borderId="51" xfId="0" applyNumberFormat="1" applyFont="1" applyBorder="1" applyAlignment="1">
      <alignment horizontal="left" vertical="center" indent="1"/>
    </xf>
    <xf numFmtId="165" fontId="26" fillId="0" borderId="50" xfId="0" applyNumberFormat="1" applyFont="1" applyBorder="1" applyAlignment="1">
      <alignment horizontal="right" vertical="center" indent="1"/>
    </xf>
    <xf numFmtId="165" fontId="26" fillId="0" borderId="52" xfId="0" applyNumberFormat="1" applyFont="1" applyBorder="1" applyAlignment="1">
      <alignment horizontal="right" vertical="center" indent="1"/>
    </xf>
    <xf numFmtId="165" fontId="26" fillId="0" borderId="11" xfId="0" applyNumberFormat="1" applyFont="1" applyBorder="1" applyAlignment="1">
      <alignment horizontal="right" vertical="center" indent="1"/>
    </xf>
    <xf numFmtId="165" fontId="26" fillId="0" borderId="18" xfId="0" applyNumberFormat="1" applyFont="1" applyBorder="1" applyAlignment="1">
      <alignment horizontal="right" vertical="center" indent="1"/>
    </xf>
    <xf numFmtId="165" fontId="26" fillId="6" borderId="36" xfId="3" applyNumberFormat="1" applyFont="1" applyFill="1" applyBorder="1" applyAlignment="1">
      <alignment horizontal="right" vertical="center" wrapText="1" indent="1"/>
    </xf>
    <xf numFmtId="165" fontId="26" fillId="6" borderId="36" xfId="3" applyNumberFormat="1" applyFont="1" applyFill="1" applyBorder="1" applyAlignment="1">
      <alignment horizontal="right" vertical="center" wrapText="1"/>
    </xf>
    <xf numFmtId="49" fontId="7" fillId="0" borderId="53" xfId="0" applyNumberFormat="1" applyFont="1" applyBorder="1" applyAlignment="1">
      <alignment horizontal="left" indent="1"/>
    </xf>
    <xf numFmtId="0" fontId="7" fillId="0" borderId="53" xfId="0" applyFont="1" applyBorder="1" applyAlignment="1">
      <alignment horizontal="center"/>
    </xf>
    <xf numFmtId="0" fontId="7" fillId="0" borderId="53" xfId="0" applyFont="1" applyBorder="1"/>
    <xf numFmtId="0" fontId="17" fillId="0" borderId="33" xfId="3" applyFont="1" applyBorder="1" applyAlignment="1">
      <alignment horizontal="left" vertical="center" indent="1"/>
    </xf>
    <xf numFmtId="49" fontId="29" fillId="0" borderId="44" xfId="0" applyNumberFormat="1" applyFont="1" applyFill="1" applyBorder="1" applyAlignment="1" applyProtection="1">
      <alignment horizontal="center" vertical="center"/>
    </xf>
    <xf numFmtId="0" fontId="7" fillId="0" borderId="0" xfId="9" applyFont="1"/>
    <xf numFmtId="0" fontId="8" fillId="0" borderId="0" xfId="9" applyFont="1" applyFill="1" applyBorder="1" applyAlignment="1">
      <alignment horizontal="left" vertical="center"/>
    </xf>
    <xf numFmtId="0" fontId="8" fillId="0" borderId="0" xfId="9" applyFont="1" applyFill="1" applyBorder="1" applyAlignment="1">
      <alignment horizontal="left" vertical="center" indent="1"/>
    </xf>
    <xf numFmtId="0" fontId="7" fillId="0" borderId="0" xfId="9" applyFont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12" fillId="0" borderId="0" xfId="9" applyFont="1" applyFill="1" applyBorder="1"/>
    <xf numFmtId="0" fontId="14" fillId="0" borderId="0" xfId="0" applyFont="1" applyFill="1" applyAlignment="1">
      <alignment horizontal="center" vertical="center"/>
    </xf>
    <xf numFmtId="0" fontId="9" fillId="0" borderId="0" xfId="9" applyFont="1" applyBorder="1" applyAlignment="1">
      <alignment horizontal="center"/>
    </xf>
    <xf numFmtId="0" fontId="12" fillId="0" borderId="0" xfId="9" applyFont="1" applyBorder="1"/>
    <xf numFmtId="0" fontId="12" fillId="0" borderId="0" xfId="0" applyFont="1"/>
    <xf numFmtId="49" fontId="9" fillId="3" borderId="4" xfId="0" applyNumberFormat="1" applyFont="1" applyFill="1" applyBorder="1"/>
    <xf numFmtId="0" fontId="16" fillId="0" borderId="63" xfId="14" applyFont="1" applyFill="1" applyBorder="1" applyAlignment="1">
      <alignment horizontal="right" vertical="center" indent="2"/>
    </xf>
    <xf numFmtId="49" fontId="15" fillId="0" borderId="63" xfId="14" applyNumberFormat="1" applyFont="1" applyFill="1" applyBorder="1" applyAlignment="1">
      <alignment vertical="center"/>
    </xf>
    <xf numFmtId="44" fontId="14" fillId="0" borderId="63" xfId="6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 indent="1"/>
    </xf>
    <xf numFmtId="0" fontId="12" fillId="0" borderId="0" xfId="2" applyFont="1" applyBorder="1" applyAlignment="1">
      <alignment horizontal="left" vertical="top" indent="1"/>
    </xf>
    <xf numFmtId="165" fontId="26" fillId="0" borderId="66" xfId="0" applyNumberFormat="1" applyFont="1" applyBorder="1" applyAlignment="1">
      <alignment horizontal="right" vertical="center" indent="1"/>
    </xf>
    <xf numFmtId="165" fontId="26" fillId="0" borderId="15" xfId="0" applyNumberFormat="1" applyFont="1" applyBorder="1" applyAlignment="1">
      <alignment horizontal="right" vertical="center" indent="1"/>
    </xf>
    <xf numFmtId="0" fontId="7" fillId="0" borderId="14" xfId="0" applyFont="1" applyFill="1" applyBorder="1" applyAlignment="1" applyProtection="1">
      <alignment horizontal="left" vertical="center" wrapText="1" indent="1"/>
    </xf>
    <xf numFmtId="49" fontId="10" fillId="0" borderId="0" xfId="0" applyNumberFormat="1" applyFont="1" applyFill="1" applyBorder="1" applyAlignment="1">
      <alignment horizontal="right" vertical="center" indent="1"/>
    </xf>
    <xf numFmtId="0" fontId="0" fillId="0" borderId="0" xfId="9" applyFont="1" applyBorder="1" applyAlignment="1">
      <alignment horizontal="right"/>
    </xf>
    <xf numFmtId="49" fontId="26" fillId="8" borderId="6" xfId="3" applyNumberFormat="1" applyFont="1" applyFill="1" applyBorder="1" applyAlignment="1">
      <alignment horizontal="left" vertical="top" wrapText="1" indent="1"/>
    </xf>
    <xf numFmtId="0" fontId="26" fillId="8" borderId="7" xfId="3" applyFont="1" applyFill="1" applyBorder="1" applyAlignment="1">
      <alignment horizontal="center" vertical="top"/>
    </xf>
    <xf numFmtId="0" fontId="26" fillId="8" borderId="7" xfId="3" applyFont="1" applyFill="1" applyBorder="1" applyAlignment="1">
      <alignment vertical="top" wrapText="1"/>
    </xf>
    <xf numFmtId="0" fontId="26" fillId="8" borderId="42" xfId="3" applyFont="1" applyFill="1" applyBorder="1" applyAlignment="1">
      <alignment horizontal="left" vertical="top" wrapText="1"/>
    </xf>
    <xf numFmtId="0" fontId="26" fillId="8" borderId="6" xfId="3" applyFont="1" applyFill="1" applyBorder="1" applyAlignment="1">
      <alignment horizontal="center" vertical="top" wrapText="1"/>
    </xf>
    <xf numFmtId="0" fontId="26" fillId="8" borderId="6" xfId="3" applyFont="1" applyFill="1" applyBorder="1" applyAlignment="1">
      <alignment horizontal="right" vertical="top" wrapText="1"/>
    </xf>
    <xf numFmtId="0" fontId="28" fillId="8" borderId="43" xfId="4" applyFont="1" applyFill="1" applyBorder="1" applyAlignment="1">
      <alignment horizontal="right" vertical="top"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 indent="1"/>
    </xf>
    <xf numFmtId="0" fontId="24" fillId="0" borderId="11" xfId="0" applyFont="1" applyFill="1" applyBorder="1" applyAlignment="1" applyProtection="1">
      <alignment horizontal="left" vertical="center" wrapText="1" indent="1"/>
    </xf>
    <xf numFmtId="0" fontId="24" fillId="0" borderId="8" xfId="10" applyFont="1" applyFill="1" applyBorder="1" applyAlignment="1" applyProtection="1">
      <alignment horizontal="left" vertical="center" wrapText="1" indent="1"/>
    </xf>
    <xf numFmtId="0" fontId="7" fillId="0" borderId="19" xfId="10" applyFont="1" applyFill="1" applyBorder="1" applyAlignment="1" applyProtection="1">
      <alignment horizontal="left" vertical="center" wrapText="1" indent="1"/>
    </xf>
    <xf numFmtId="0" fontId="24" fillId="0" borderId="11" xfId="10" applyFont="1" applyFill="1" applyBorder="1" applyAlignment="1" applyProtection="1">
      <alignment horizontal="left" vertical="center" wrapText="1" indent="1"/>
    </xf>
    <xf numFmtId="49" fontId="7" fillId="0" borderId="8" xfId="0" applyNumberFormat="1" applyFont="1" applyBorder="1" applyAlignment="1">
      <alignment horizontal="left" vertical="center" indent="1"/>
    </xf>
    <xf numFmtId="0" fontId="7" fillId="0" borderId="25" xfId="10" applyFont="1" applyFill="1" applyBorder="1" applyAlignment="1" applyProtection="1">
      <alignment horizontal="left" vertical="center" indent="1"/>
    </xf>
    <xf numFmtId="0" fontId="7" fillId="0" borderId="19" xfId="10" applyFont="1" applyFill="1" applyBorder="1" applyAlignment="1" applyProtection="1">
      <alignment horizontal="left" vertical="center" indent="1"/>
    </xf>
    <xf numFmtId="0" fontId="7" fillId="0" borderId="11" xfId="0" applyNumberFormat="1" applyFont="1" applyBorder="1" applyAlignment="1">
      <alignment horizontal="center" vertical="center" wrapText="1"/>
    </xf>
    <xf numFmtId="0" fontId="24" fillId="0" borderId="11" xfId="10" applyFont="1" applyFill="1" applyBorder="1" applyAlignment="1" applyProtection="1">
      <alignment horizontal="left" vertical="center" wrapText="1" indent="1"/>
    </xf>
    <xf numFmtId="49" fontId="7" fillId="0" borderId="8" xfId="0" applyNumberFormat="1" applyFont="1" applyBorder="1" applyAlignment="1">
      <alignment horizontal="left" vertical="center" indent="1"/>
    </xf>
    <xf numFmtId="0" fontId="24" fillId="0" borderId="11" xfId="0" applyFont="1" applyBorder="1" applyAlignment="1">
      <alignment horizontal="left" vertical="center" indent="1"/>
    </xf>
    <xf numFmtId="49" fontId="7" fillId="0" borderId="8" xfId="0" applyNumberFormat="1" applyFont="1" applyBorder="1" applyAlignment="1">
      <alignment horizontal="left" vertical="center" indent="1"/>
    </xf>
    <xf numFmtId="49" fontId="7" fillId="0" borderId="28" xfId="0" applyNumberFormat="1" applyFont="1" applyFill="1" applyBorder="1" applyAlignment="1" applyProtection="1">
      <alignment horizontal="center" vertical="center"/>
    </xf>
    <xf numFmtId="49" fontId="7" fillId="0" borderId="14" xfId="0" applyNumberFormat="1" applyFont="1" applyFill="1" applyBorder="1" applyAlignment="1" applyProtection="1">
      <alignment horizontal="center" vertical="center"/>
    </xf>
    <xf numFmtId="49" fontId="29" fillId="0" borderId="28" xfId="0" applyNumberFormat="1" applyFont="1" applyFill="1" applyBorder="1" applyAlignment="1" applyProtection="1">
      <alignment horizontal="center" vertical="center"/>
    </xf>
    <xf numFmtId="49" fontId="7" fillId="0" borderId="10" xfId="0" applyNumberFormat="1" applyFont="1" applyFill="1" applyBorder="1" applyAlignment="1" applyProtection="1">
      <alignment horizontal="center" vertical="center"/>
    </xf>
    <xf numFmtId="0" fontId="14" fillId="0" borderId="25" xfId="3" applyFont="1" applyBorder="1" applyAlignment="1">
      <alignment horizontal="left" vertical="center"/>
    </xf>
    <xf numFmtId="0" fontId="14" fillId="0" borderId="17" xfId="3" applyFont="1" applyBorder="1" applyAlignment="1">
      <alignment horizontal="left" vertical="center"/>
    </xf>
    <xf numFmtId="0" fontId="26" fillId="8" borderId="7" xfId="3" applyFont="1" applyFill="1" applyBorder="1" applyAlignment="1">
      <alignment horizontal="center" vertical="top" wrapText="1"/>
    </xf>
    <xf numFmtId="49" fontId="7" fillId="0" borderId="26" xfId="0" applyNumberFormat="1" applyFont="1" applyFill="1" applyBorder="1" applyAlignment="1" applyProtection="1">
      <alignment horizontal="center" vertical="center"/>
    </xf>
    <xf numFmtId="49" fontId="29" fillId="0" borderId="29" xfId="0" applyNumberFormat="1" applyFont="1" applyFill="1" applyBorder="1" applyAlignment="1" applyProtection="1">
      <alignment horizontal="center" vertical="center"/>
    </xf>
    <xf numFmtId="49" fontId="29" fillId="0" borderId="69" xfId="0" applyNumberFormat="1" applyFont="1" applyFill="1" applyBorder="1" applyAlignment="1" applyProtection="1">
      <alignment horizontal="center" vertical="center"/>
    </xf>
    <xf numFmtId="49" fontId="7" fillId="0" borderId="29" xfId="0" applyNumberFormat="1" applyFont="1" applyFill="1" applyBorder="1" applyAlignment="1" applyProtection="1">
      <alignment horizontal="center" vertical="center"/>
    </xf>
    <xf numFmtId="49" fontId="7" fillId="0" borderId="69" xfId="0" applyNumberFormat="1" applyFont="1" applyFill="1" applyBorder="1" applyAlignment="1" applyProtection="1">
      <alignment horizontal="center" vertical="center"/>
    </xf>
    <xf numFmtId="49" fontId="7" fillId="0" borderId="53" xfId="0" applyNumberFormat="1" applyFont="1" applyFill="1" applyBorder="1" applyAlignment="1" applyProtection="1">
      <alignment horizontal="center" vertical="center"/>
    </xf>
    <xf numFmtId="49" fontId="29" fillId="0" borderId="20" xfId="0" applyNumberFormat="1" applyFont="1" applyFill="1" applyBorder="1" applyAlignment="1" applyProtection="1">
      <alignment horizontal="center" vertical="center"/>
    </xf>
    <xf numFmtId="44" fontId="26" fillId="0" borderId="11" xfId="1" applyFont="1" applyBorder="1" applyAlignment="1">
      <alignment vertical="center"/>
    </xf>
    <xf numFmtId="44" fontId="26" fillId="0" borderId="18" xfId="1" applyFont="1" applyBorder="1" applyAlignment="1">
      <alignment vertical="center"/>
    </xf>
    <xf numFmtId="44" fontId="26" fillId="0" borderId="21" xfId="1" applyFont="1" applyBorder="1" applyAlignment="1">
      <alignment vertical="center"/>
    </xf>
    <xf numFmtId="44" fontId="26" fillId="0" borderId="68" xfId="1" applyFont="1" applyBorder="1" applyAlignment="1">
      <alignment vertical="center"/>
    </xf>
    <xf numFmtId="44" fontId="26" fillId="0" borderId="67" xfId="1" applyFont="1" applyBorder="1" applyAlignment="1">
      <alignment vertical="center"/>
    </xf>
    <xf numFmtId="0" fontId="26" fillId="0" borderId="53" xfId="0" applyFont="1" applyBorder="1"/>
    <xf numFmtId="0" fontId="26" fillId="0" borderId="0" xfId="0" applyFont="1"/>
    <xf numFmtId="44" fontId="26" fillId="0" borderId="57" xfId="1" applyFont="1" applyBorder="1" applyAlignment="1">
      <alignment vertical="center"/>
    </xf>
    <xf numFmtId="0" fontId="24" fillId="0" borderId="19" xfId="10" applyFont="1" applyFill="1" applyBorder="1" applyAlignment="1" applyProtection="1">
      <alignment horizontal="left" vertical="center" wrapText="1" indent="1"/>
    </xf>
    <xf numFmtId="0" fontId="24" fillId="0" borderId="11" xfId="10" applyFont="1" applyFill="1" applyBorder="1" applyAlignment="1" applyProtection="1">
      <alignment horizontal="left" vertical="center" wrapText="1" indent="1"/>
    </xf>
    <xf numFmtId="49" fontId="7" fillId="0" borderId="23" xfId="0" applyNumberFormat="1" applyFont="1" applyBorder="1" applyAlignment="1">
      <alignment horizontal="left" vertical="center" indent="1"/>
    </xf>
    <xf numFmtId="0" fontId="24" fillId="0" borderId="22" xfId="10" applyFont="1" applyFill="1" applyBorder="1" applyAlignment="1" applyProtection="1">
      <alignment horizontal="left" vertical="center" wrapText="1" indent="1"/>
    </xf>
    <xf numFmtId="0" fontId="24" fillId="0" borderId="23" xfId="0" applyFont="1" applyFill="1" applyBorder="1" applyAlignment="1" applyProtection="1">
      <alignment horizontal="left" vertical="center" indent="1"/>
    </xf>
    <xf numFmtId="0" fontId="24" fillId="0" borderId="69" xfId="0" applyFont="1" applyBorder="1" applyAlignment="1">
      <alignment vertical="center"/>
    </xf>
    <xf numFmtId="0" fontId="7" fillId="0" borderId="22" xfId="0" applyFont="1" applyBorder="1" applyAlignment="1">
      <alignment horizontal="left" vertical="center" indent="1"/>
    </xf>
    <xf numFmtId="165" fontId="26" fillId="0" borderId="70" xfId="0" applyNumberFormat="1" applyFont="1" applyBorder="1" applyAlignment="1">
      <alignment horizontal="right" vertical="center" indent="1"/>
    </xf>
    <xf numFmtId="0" fontId="24" fillId="0" borderId="11" xfId="10" applyFont="1" applyFill="1" applyBorder="1" applyAlignment="1" applyProtection="1">
      <alignment horizontal="left" vertical="center" wrapText="1" indent="1"/>
    </xf>
    <xf numFmtId="164" fontId="35" fillId="4" borderId="31" xfId="6" applyNumberFormat="1" applyFont="1" applyFill="1" applyBorder="1" applyAlignment="1" applyProtection="1">
      <alignment horizontal="center" vertical="center"/>
      <protection locked="0"/>
    </xf>
    <xf numFmtId="49" fontId="14" fillId="4" borderId="16" xfId="6" applyNumberFormat="1" applyFont="1" applyFill="1" applyBorder="1" applyAlignment="1" applyProtection="1">
      <alignment horizontal="center" vertical="center"/>
      <protection locked="0"/>
    </xf>
    <xf numFmtId="49" fontId="14" fillId="4" borderId="9" xfId="6" applyNumberFormat="1" applyFont="1" applyFill="1" applyBorder="1" applyAlignment="1" applyProtection="1">
      <alignment horizontal="center" vertical="center"/>
      <protection locked="0"/>
    </xf>
    <xf numFmtId="49" fontId="26" fillId="6" borderId="53" xfId="3" applyNumberFormat="1" applyFont="1" applyFill="1" applyBorder="1" applyAlignment="1">
      <alignment horizontal="center" vertical="center" wrapText="1"/>
    </xf>
    <xf numFmtId="0" fontId="7" fillId="0" borderId="19" xfId="10" applyFont="1" applyFill="1" applyBorder="1" applyAlignment="1" applyProtection="1">
      <alignment horizontal="left" vertical="center" wrapText="1" indent="1"/>
    </xf>
    <xf numFmtId="44" fontId="7" fillId="0" borderId="0" xfId="0" applyNumberFormat="1" applyFont="1" applyAlignment="1">
      <alignment vertical="top"/>
    </xf>
    <xf numFmtId="44" fontId="7" fillId="0" borderId="0" xfId="0" applyNumberFormat="1" applyFont="1"/>
    <xf numFmtId="49" fontId="7" fillId="0" borderId="0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center" vertical="center"/>
    </xf>
    <xf numFmtId="0" fontId="7" fillId="0" borderId="19" xfId="0" applyNumberFormat="1" applyFont="1" applyBorder="1" applyAlignment="1">
      <alignment horizontal="left" vertical="center" indent="1"/>
    </xf>
    <xf numFmtId="44" fontId="9" fillId="0" borderId="0" xfId="0" applyNumberFormat="1" applyFont="1"/>
    <xf numFmtId="0" fontId="0" fillId="0" borderId="0" xfId="9" applyFont="1" applyFill="1" applyBorder="1" applyAlignment="1">
      <alignment horizontal="left" vertical="top"/>
    </xf>
    <xf numFmtId="44" fontId="7" fillId="0" borderId="0" xfId="0" applyNumberFormat="1" applyFont="1" applyBorder="1" applyAlignment="1">
      <alignment vertical="top"/>
    </xf>
    <xf numFmtId="0" fontId="9" fillId="0" borderId="0" xfId="0" applyFont="1" applyBorder="1"/>
    <xf numFmtId="0" fontId="7" fillId="0" borderId="0" xfId="9" applyFont="1" applyFill="1" applyBorder="1"/>
    <xf numFmtId="0" fontId="32" fillId="0" borderId="0" xfId="0" applyFont="1" applyFill="1" applyBorder="1" applyAlignment="1">
      <alignment horizontal="right"/>
    </xf>
    <xf numFmtId="49" fontId="37" fillId="0" borderId="20" xfId="0" applyNumberFormat="1" applyFont="1" applyFill="1" applyBorder="1" applyAlignment="1" applyProtection="1">
      <alignment horizontal="center" vertical="center"/>
    </xf>
    <xf numFmtId="165" fontId="26" fillId="0" borderId="11" xfId="0" applyNumberFormat="1" applyFont="1" applyFill="1" applyBorder="1" applyAlignment="1">
      <alignment horizontal="right" vertical="center" indent="1"/>
    </xf>
    <xf numFmtId="49" fontId="7" fillId="0" borderId="8" xfId="0" applyNumberFormat="1" applyFont="1" applyBorder="1" applyAlignment="1">
      <alignment horizontal="left" vertical="center" indent="1"/>
    </xf>
    <xf numFmtId="0" fontId="7" fillId="0" borderId="20" xfId="16" applyFont="1" applyBorder="1"/>
    <xf numFmtId="0" fontId="7" fillId="0" borderId="14" xfId="16" applyFont="1" applyBorder="1"/>
    <xf numFmtId="0" fontId="7" fillId="0" borderId="14" xfId="16" applyFont="1" applyBorder="1" applyAlignment="1">
      <alignment horizontal="right" indent="1"/>
    </xf>
    <xf numFmtId="0" fontId="7" fillId="0" borderId="14" xfId="16" applyFont="1" applyBorder="1" applyAlignment="1">
      <alignment horizontal="center"/>
    </xf>
    <xf numFmtId="0" fontId="7" fillId="0" borderId="8" xfId="16" applyFont="1" applyBorder="1"/>
    <xf numFmtId="0" fontId="7" fillId="0" borderId="5" xfId="16" applyFont="1" applyBorder="1" applyAlignment="1">
      <alignment horizontal="right"/>
    </xf>
    <xf numFmtId="0" fontId="7" fillId="0" borderId="0" xfId="16" applyFont="1" applyBorder="1" applyAlignment="1">
      <alignment horizontal="right"/>
    </xf>
    <xf numFmtId="0" fontId="7" fillId="0" borderId="32" xfId="16" applyFont="1" applyBorder="1" applyAlignment="1">
      <alignment horizontal="right"/>
    </xf>
    <xf numFmtId="0" fontId="7" fillId="0" borderId="10" xfId="16" applyFont="1" applyBorder="1" applyAlignment="1">
      <alignment horizontal="right"/>
    </xf>
    <xf numFmtId="0" fontId="7" fillId="0" borderId="10" xfId="16" applyFont="1" applyBorder="1" applyAlignment="1">
      <alignment horizontal="right" indent="1"/>
    </xf>
    <xf numFmtId="0" fontId="7" fillId="0" borderId="10" xfId="16" applyFont="1" applyBorder="1" applyAlignment="1">
      <alignment horizontal="center"/>
    </xf>
    <xf numFmtId="0" fontId="7" fillId="0" borderId="10" xfId="16" applyFont="1" applyBorder="1"/>
    <xf numFmtId="0" fontId="7" fillId="0" borderId="17" xfId="16" applyFont="1" applyBorder="1"/>
    <xf numFmtId="0" fontId="9" fillId="0" borderId="0" xfId="16" applyFont="1" applyAlignment="1">
      <alignment horizontal="right"/>
    </xf>
    <xf numFmtId="0" fontId="9" fillId="0" borderId="0" xfId="16" applyFont="1"/>
    <xf numFmtId="0" fontId="9" fillId="0" borderId="0" xfId="16" applyFont="1" applyAlignment="1">
      <alignment horizontal="right" indent="1"/>
    </xf>
    <xf numFmtId="0" fontId="9" fillId="0" borderId="0" xfId="16" applyFont="1" applyAlignment="1">
      <alignment horizontal="center"/>
    </xf>
    <xf numFmtId="44" fontId="18" fillId="0" borderId="40" xfId="17" applyFont="1" applyBorder="1" applyAlignment="1">
      <alignment horizontal="right" vertical="center"/>
    </xf>
    <xf numFmtId="0" fontId="18" fillId="0" borderId="36" xfId="16" applyFont="1" applyBorder="1" applyAlignment="1">
      <alignment vertical="center"/>
    </xf>
    <xf numFmtId="0" fontId="18" fillId="0" borderId="36" xfId="16" applyFont="1" applyBorder="1" applyAlignment="1">
      <alignment horizontal="right" vertical="center" indent="13"/>
    </xf>
    <xf numFmtId="0" fontId="18" fillId="0" borderId="36" xfId="16" applyFont="1" applyBorder="1" applyAlignment="1">
      <alignment horizontal="center" vertical="center"/>
    </xf>
    <xf numFmtId="0" fontId="19" fillId="0" borderId="36" xfId="16" applyFont="1" applyBorder="1" applyAlignment="1">
      <alignment horizontal="right" vertical="center"/>
    </xf>
    <xf numFmtId="0" fontId="18" fillId="0" borderId="35" xfId="16" applyFont="1" applyBorder="1" applyAlignment="1">
      <alignment horizontal="left" vertical="center"/>
    </xf>
    <xf numFmtId="0" fontId="18" fillId="0" borderId="34" xfId="16" applyFont="1" applyBorder="1" applyAlignment="1">
      <alignment horizontal="left" vertical="center"/>
    </xf>
    <xf numFmtId="0" fontId="17" fillId="0" borderId="33" xfId="16" applyFont="1" applyBorder="1" applyAlignment="1">
      <alignment horizontal="left" vertical="center" indent="1"/>
    </xf>
    <xf numFmtId="0" fontId="13" fillId="5" borderId="40" xfId="18" applyFont="1" applyFill="1" applyBorder="1" applyAlignment="1">
      <alignment horizontal="left" vertical="center" indent="1"/>
    </xf>
    <xf numFmtId="0" fontId="13" fillId="5" borderId="36" xfId="18" applyFont="1" applyFill="1" applyBorder="1" applyAlignment="1">
      <alignment horizontal="right" vertical="center" indent="2"/>
    </xf>
    <xf numFmtId="0" fontId="13" fillId="5" borderId="36" xfId="18" applyFont="1" applyFill="1" applyBorder="1" applyAlignment="1">
      <alignment horizontal="left" vertical="center" indent="1"/>
    </xf>
    <xf numFmtId="0" fontId="13" fillId="5" borderId="39" xfId="18" applyFont="1" applyFill="1" applyBorder="1" applyAlignment="1">
      <alignment horizontal="left" vertical="center" indent="1"/>
    </xf>
    <xf numFmtId="44" fontId="9" fillId="0" borderId="32" xfId="17" applyFont="1" applyBorder="1" applyAlignment="1">
      <alignment horizontal="right" vertical="center"/>
    </xf>
    <xf numFmtId="0" fontId="14" fillId="0" borderId="10" xfId="16" applyFont="1" applyBorder="1" applyAlignment="1">
      <alignment horizontal="right" vertical="center" indent="2"/>
    </xf>
    <xf numFmtId="0" fontId="14" fillId="0" borderId="10" xfId="16" applyFont="1" applyBorder="1" applyAlignment="1">
      <alignment horizontal="left" vertical="center" indent="1"/>
    </xf>
    <xf numFmtId="0" fontId="9" fillId="0" borderId="10" xfId="16" applyFont="1" applyBorder="1" applyAlignment="1">
      <alignment horizontal="right" vertical="center" indent="13"/>
    </xf>
    <xf numFmtId="0" fontId="14" fillId="0" borderId="10" xfId="16" applyFont="1" applyBorder="1" applyAlignment="1">
      <alignment horizontal="center" vertical="center"/>
    </xf>
    <xf numFmtId="0" fontId="9" fillId="0" borderId="17" xfId="16" applyFont="1" applyBorder="1" applyAlignment="1">
      <alignment horizontal="left" vertical="center"/>
    </xf>
    <xf numFmtId="0" fontId="14" fillId="0" borderId="17" xfId="16" applyFont="1" applyBorder="1" applyAlignment="1">
      <alignment horizontal="left" vertical="center"/>
    </xf>
    <xf numFmtId="0" fontId="14" fillId="0" borderId="13" xfId="16" applyFont="1" applyBorder="1" applyAlignment="1">
      <alignment horizontal="left" vertical="center"/>
    </xf>
    <xf numFmtId="0" fontId="14" fillId="0" borderId="37" xfId="16" applyFont="1" applyBorder="1" applyAlignment="1">
      <alignment horizontal="left" vertical="center" indent="1"/>
    </xf>
    <xf numFmtId="44" fontId="9" fillId="0" borderId="45" xfId="17" applyFont="1" applyBorder="1" applyAlignment="1">
      <alignment horizontal="right" vertical="center"/>
    </xf>
    <xf numFmtId="0" fontId="14" fillId="0" borderId="26" xfId="16" applyFont="1" applyBorder="1" applyAlignment="1">
      <alignment horizontal="right" vertical="center" indent="2"/>
    </xf>
    <xf numFmtId="0" fontId="14" fillId="0" borderId="26" xfId="16" applyFont="1" applyBorder="1" applyAlignment="1">
      <alignment horizontal="left" vertical="center" indent="1"/>
    </xf>
    <xf numFmtId="0" fontId="9" fillId="0" borderId="26" xfId="16" applyFont="1" applyBorder="1" applyAlignment="1">
      <alignment horizontal="center" vertical="center"/>
    </xf>
    <xf numFmtId="0" fontId="14" fillId="0" borderId="26" xfId="16" applyFont="1" applyBorder="1" applyAlignment="1">
      <alignment horizontal="center" vertical="center"/>
    </xf>
    <xf numFmtId="0" fontId="9" fillId="0" borderId="25" xfId="16" applyFont="1" applyBorder="1" applyAlignment="1">
      <alignment horizontal="left" vertical="center"/>
    </xf>
    <xf numFmtId="0" fontId="14" fillId="0" borderId="25" xfId="16" applyFont="1" applyBorder="1" applyAlignment="1">
      <alignment horizontal="left" vertical="center"/>
    </xf>
    <xf numFmtId="0" fontId="14" fillId="0" borderId="27" xfId="16" applyFont="1" applyBorder="1" applyAlignment="1">
      <alignment horizontal="left" vertical="center"/>
    </xf>
    <xf numFmtId="0" fontId="14" fillId="0" borderId="47" xfId="16" applyFont="1" applyBorder="1" applyAlignment="1">
      <alignment horizontal="left" vertical="center" indent="1"/>
    </xf>
    <xf numFmtId="164" fontId="14" fillId="4" borderId="12" xfId="17" applyNumberFormat="1" applyFont="1" applyFill="1" applyBorder="1" applyAlignment="1" applyProtection="1">
      <alignment horizontal="right" vertical="center" indent="1"/>
      <protection locked="0"/>
    </xf>
    <xf numFmtId="0" fontId="24" fillId="0" borderId="19" xfId="18" applyFont="1" applyFill="1" applyBorder="1" applyAlignment="1" applyProtection="1">
      <alignment horizontal="left" vertical="center" wrapText="1" indent="1"/>
    </xf>
    <xf numFmtId="0" fontId="24" fillId="0" borderId="8" xfId="18" applyFont="1" applyFill="1" applyBorder="1" applyAlignment="1" applyProtection="1">
      <alignment horizontal="left" vertical="center" wrapText="1" indent="1"/>
    </xf>
    <xf numFmtId="0" fontId="7" fillId="0" borderId="25" xfId="18" applyFont="1" applyFill="1" applyBorder="1" applyAlignment="1" applyProtection="1">
      <alignment horizontal="left" vertical="center" wrapText="1" indent="1"/>
    </xf>
    <xf numFmtId="165" fontId="26" fillId="6" borderId="36" xfId="16" applyNumberFormat="1" applyFont="1" applyFill="1" applyBorder="1" applyAlignment="1">
      <alignment horizontal="right" vertical="center" wrapText="1"/>
    </xf>
    <xf numFmtId="0" fontId="26" fillId="6" borderId="36" xfId="16" applyFont="1" applyFill="1" applyBorder="1" applyAlignment="1">
      <alignment horizontal="right" vertical="center" wrapText="1"/>
    </xf>
    <xf numFmtId="0" fontId="26" fillId="6" borderId="36" xfId="16" applyFont="1" applyFill="1" applyBorder="1" applyAlignment="1">
      <alignment horizontal="center" vertical="center" wrapText="1"/>
    </xf>
    <xf numFmtId="0" fontId="26" fillId="6" borderId="36" xfId="16" applyFont="1" applyFill="1" applyBorder="1" applyAlignment="1">
      <alignment horizontal="left" vertical="center" wrapText="1" indent="1"/>
    </xf>
    <xf numFmtId="0" fontId="26" fillId="6" borderId="36" xfId="16" applyFont="1" applyFill="1" applyBorder="1" applyAlignment="1">
      <alignment horizontal="center" vertical="center"/>
    </xf>
    <xf numFmtId="49" fontId="14" fillId="6" borderId="35" xfId="16" applyNumberFormat="1" applyFont="1" applyFill="1" applyBorder="1" applyAlignment="1">
      <alignment horizontal="left" vertical="center" indent="1"/>
    </xf>
    <xf numFmtId="164" fontId="14" fillId="0" borderId="12" xfId="17" applyNumberFormat="1" applyFont="1" applyFill="1" applyBorder="1" applyAlignment="1" applyProtection="1">
      <alignment horizontal="right" vertical="center" indent="1"/>
      <protection locked="0"/>
    </xf>
    <xf numFmtId="0" fontId="7" fillId="0" borderId="19" xfId="18" applyFont="1" applyFill="1" applyBorder="1" applyAlignment="1" applyProtection="1">
      <alignment horizontal="left" vertical="center" wrapText="1" indent="1"/>
    </xf>
    <xf numFmtId="165" fontId="26" fillId="6" borderId="36" xfId="16" applyNumberFormat="1" applyFont="1" applyFill="1" applyBorder="1" applyAlignment="1">
      <alignment horizontal="right" vertical="center" wrapText="1" indent="1"/>
    </xf>
    <xf numFmtId="0" fontId="24" fillId="0" borderId="22" xfId="18" applyFont="1" applyFill="1" applyBorder="1" applyAlignment="1" applyProtection="1">
      <alignment horizontal="left" vertical="center" wrapText="1" indent="1"/>
    </xf>
    <xf numFmtId="0" fontId="24" fillId="0" borderId="18" xfId="18" applyFont="1" applyFill="1" applyBorder="1" applyAlignment="1" applyProtection="1">
      <alignment horizontal="left" vertical="center" wrapText="1" indent="1"/>
    </xf>
    <xf numFmtId="0" fontId="7" fillId="0" borderId="19" xfId="18" applyFont="1" applyFill="1" applyBorder="1" applyAlignment="1" applyProtection="1">
      <alignment horizontal="left" vertical="center" indent="1"/>
    </xf>
    <xf numFmtId="0" fontId="7" fillId="0" borderId="18" xfId="18" applyFont="1" applyFill="1" applyBorder="1" applyAlignment="1" applyProtection="1">
      <alignment horizontal="left" vertical="center" wrapText="1" indent="1"/>
    </xf>
    <xf numFmtId="0" fontId="7" fillId="0" borderId="25" xfId="18" applyFont="1" applyFill="1" applyBorder="1" applyAlignment="1" applyProtection="1">
      <alignment horizontal="left" vertical="center" indent="1"/>
    </xf>
    <xf numFmtId="49" fontId="14" fillId="4" borderId="9" xfId="17" applyNumberFormat="1" applyFont="1" applyFill="1" applyBorder="1" applyAlignment="1" applyProtection="1">
      <alignment horizontal="center" vertical="center"/>
      <protection locked="0"/>
    </xf>
    <xf numFmtId="0" fontId="24" fillId="0" borderId="11" xfId="18" applyFont="1" applyFill="1" applyBorder="1" applyAlignment="1" applyProtection="1">
      <alignment horizontal="left" vertical="center" wrapText="1" indent="1"/>
    </xf>
    <xf numFmtId="164" fontId="14" fillId="4" borderId="16" xfId="17" applyNumberFormat="1" applyFont="1" applyFill="1" applyBorder="1" applyAlignment="1" applyProtection="1">
      <alignment horizontal="center" vertical="center"/>
      <protection locked="0"/>
    </xf>
    <xf numFmtId="49" fontId="14" fillId="4" borderId="16" xfId="17" applyNumberFormat="1" applyFont="1" applyFill="1" applyBorder="1" applyAlignment="1" applyProtection="1">
      <alignment horizontal="center" vertical="center"/>
      <protection locked="0"/>
    </xf>
    <xf numFmtId="164" fontId="35" fillId="4" borderId="16" xfId="17" applyNumberFormat="1" applyFont="1" applyFill="1" applyBorder="1" applyAlignment="1" applyProtection="1">
      <alignment horizontal="center" vertical="center"/>
      <protection locked="0"/>
    </xf>
    <xf numFmtId="164" fontId="14" fillId="4" borderId="9" xfId="17" applyNumberFormat="1" applyFont="1" applyFill="1" applyBorder="1" applyAlignment="1" applyProtection="1">
      <alignment horizontal="center" vertical="center"/>
      <protection locked="0"/>
    </xf>
    <xf numFmtId="164" fontId="35" fillId="4" borderId="31" xfId="17" applyNumberFormat="1" applyFont="1" applyFill="1" applyBorder="1" applyAlignment="1" applyProtection="1">
      <alignment horizontal="center" vertical="center"/>
      <protection locked="0"/>
    </xf>
    <xf numFmtId="49" fontId="26" fillId="6" borderId="53" xfId="16" applyNumberFormat="1" applyFont="1" applyFill="1" applyBorder="1" applyAlignment="1">
      <alignment horizontal="center" vertical="center" wrapText="1"/>
    </xf>
    <xf numFmtId="0" fontId="26" fillId="6" borderId="36" xfId="16" applyFont="1" applyFill="1" applyBorder="1" applyAlignment="1">
      <alignment horizontal="right" vertical="top" wrapText="1"/>
    </xf>
    <xf numFmtId="0" fontId="26" fillId="6" borderId="53" xfId="16" applyFont="1" applyFill="1" applyBorder="1" applyAlignment="1">
      <alignment horizontal="center" vertical="top" wrapText="1"/>
    </xf>
    <xf numFmtId="0" fontId="26" fillId="6" borderId="36" xfId="16" applyFont="1" applyFill="1" applyBorder="1" applyAlignment="1">
      <alignment horizontal="left" vertical="top" wrapText="1"/>
    </xf>
    <xf numFmtId="0" fontId="26" fillId="6" borderId="36" xfId="16" applyFont="1" applyFill="1" applyBorder="1" applyAlignment="1">
      <alignment vertical="top" wrapText="1"/>
    </xf>
    <xf numFmtId="0" fontId="26" fillId="6" borderId="36" xfId="16" applyFont="1" applyFill="1" applyBorder="1" applyAlignment="1">
      <alignment horizontal="center" vertical="top"/>
    </xf>
    <xf numFmtId="0" fontId="26" fillId="8" borderId="6" xfId="16" applyFont="1" applyFill="1" applyBorder="1" applyAlignment="1">
      <alignment horizontal="right" vertical="top" wrapText="1"/>
    </xf>
    <xf numFmtId="0" fontId="26" fillId="8" borderId="6" xfId="16" applyFont="1" applyFill="1" applyBorder="1" applyAlignment="1">
      <alignment horizontal="center" vertical="top" wrapText="1"/>
    </xf>
    <xf numFmtId="0" fontId="26" fillId="8" borderId="42" xfId="16" applyFont="1" applyFill="1" applyBorder="1" applyAlignment="1">
      <alignment horizontal="left" vertical="top" wrapText="1"/>
    </xf>
    <xf numFmtId="0" fontId="26" fillId="8" borderId="7" xfId="16" applyFont="1" applyFill="1" applyBorder="1" applyAlignment="1">
      <alignment vertical="top" wrapText="1"/>
    </xf>
    <xf numFmtId="0" fontId="26" fillId="8" borderId="7" xfId="16" applyFont="1" applyFill="1" applyBorder="1" applyAlignment="1">
      <alignment horizontal="center" vertical="top" wrapText="1"/>
    </xf>
    <xf numFmtId="0" fontId="26" fillId="8" borderId="7" xfId="16" applyFont="1" applyFill="1" applyBorder="1" applyAlignment="1">
      <alignment horizontal="center" vertical="top"/>
    </xf>
    <xf numFmtId="49" fontId="26" fillId="8" borderId="6" xfId="16" applyNumberFormat="1" applyFont="1" applyFill="1" applyBorder="1" applyAlignment="1">
      <alignment horizontal="left" vertical="top" wrapText="1" indent="1"/>
    </xf>
    <xf numFmtId="0" fontId="7" fillId="3" borderId="4" xfId="18" applyFont="1" applyFill="1" applyBorder="1"/>
    <xf numFmtId="0" fontId="7" fillId="3" borderId="4" xfId="18" applyFont="1" applyFill="1" applyBorder="1" applyAlignment="1">
      <alignment horizontal="center"/>
    </xf>
    <xf numFmtId="49" fontId="7" fillId="3" borderId="4" xfId="18" applyNumberFormat="1" applyFont="1" applyFill="1" applyBorder="1" applyAlignment="1">
      <alignment horizontal="left" indent="1"/>
    </xf>
    <xf numFmtId="0" fontId="7" fillId="0" borderId="0" xfId="18" applyFont="1"/>
    <xf numFmtId="0" fontId="11" fillId="0" borderId="0" xfId="18" applyFont="1" applyBorder="1" applyAlignment="1">
      <alignment horizontal="center"/>
    </xf>
    <xf numFmtId="49" fontId="11" fillId="0" borderId="0" xfId="18" applyNumberFormat="1" applyFont="1" applyBorder="1" applyAlignment="1">
      <alignment horizontal="left" indent="1"/>
    </xf>
    <xf numFmtId="0" fontId="12" fillId="0" borderId="0" xfId="18" applyFont="1" applyBorder="1" applyAlignment="1">
      <alignment horizontal="left" vertical="top" indent="1"/>
    </xf>
    <xf numFmtId="0" fontId="26" fillId="0" borderId="0" xfId="18" applyFont="1" applyFill="1" applyBorder="1" applyAlignment="1">
      <alignment horizontal="left" vertical="center"/>
    </xf>
    <xf numFmtId="0" fontId="26" fillId="0" borderId="0" xfId="18" applyFont="1" applyFill="1" applyBorder="1" applyAlignment="1">
      <alignment horizontal="left" vertical="center" indent="1"/>
    </xf>
    <xf numFmtId="0" fontId="26" fillId="0" borderId="0" xfId="18" applyFont="1" applyFill="1" applyBorder="1" applyAlignment="1">
      <alignment horizontal="center" vertical="center"/>
    </xf>
    <xf numFmtId="49" fontId="26" fillId="0" borderId="0" xfId="18" applyNumberFormat="1" applyFont="1" applyFill="1" applyBorder="1" applyAlignment="1">
      <alignment horizontal="left" vertical="center" indent="1"/>
    </xf>
    <xf numFmtId="0" fontId="7" fillId="0" borderId="20" xfId="18" applyFont="1" applyBorder="1"/>
    <xf numFmtId="0" fontId="7" fillId="0" borderId="14" xfId="18" applyFont="1" applyBorder="1"/>
    <xf numFmtId="0" fontId="7" fillId="0" borderId="14" xfId="18" applyFont="1" applyBorder="1" applyAlignment="1">
      <alignment horizontal="right" indent="1"/>
    </xf>
    <xf numFmtId="0" fontId="7" fillId="0" borderId="14" xfId="18" applyFont="1" applyBorder="1" applyAlignment="1">
      <alignment horizontal="center"/>
    </xf>
    <xf numFmtId="0" fontId="7" fillId="0" borderId="8" xfId="18" applyFont="1" applyBorder="1"/>
    <xf numFmtId="0" fontId="7" fillId="0" borderId="5" xfId="18" applyFont="1" applyBorder="1" applyAlignment="1">
      <alignment horizontal="right"/>
    </xf>
    <xf numFmtId="0" fontId="7" fillId="0" borderId="0" xfId="18" applyFont="1" applyBorder="1" applyAlignment="1">
      <alignment horizontal="right"/>
    </xf>
    <xf numFmtId="0" fontId="7" fillId="0" borderId="32" xfId="18" applyFont="1" applyBorder="1" applyAlignment="1">
      <alignment horizontal="right"/>
    </xf>
    <xf numFmtId="0" fontId="7" fillId="0" borderId="10" xfId="18" applyFont="1" applyBorder="1" applyAlignment="1">
      <alignment horizontal="right"/>
    </xf>
    <xf numFmtId="0" fontId="7" fillId="0" borderId="10" xfId="18" applyFont="1" applyBorder="1" applyAlignment="1">
      <alignment horizontal="right" indent="1"/>
    </xf>
    <xf numFmtId="0" fontId="7" fillId="0" borderId="10" xfId="18" applyFont="1" applyBorder="1" applyAlignment="1">
      <alignment horizontal="center"/>
    </xf>
    <xf numFmtId="0" fontId="7" fillId="0" borderId="10" xfId="18" applyFont="1" applyBorder="1"/>
    <xf numFmtId="0" fontId="7" fillId="0" borderId="17" xfId="18" applyFont="1" applyBorder="1"/>
    <xf numFmtId="0" fontId="9" fillId="0" borderId="0" xfId="18" applyFont="1" applyAlignment="1">
      <alignment horizontal="right"/>
    </xf>
    <xf numFmtId="0" fontId="9" fillId="0" borderId="0" xfId="18" applyFont="1"/>
    <xf numFmtId="0" fontId="9" fillId="0" borderId="0" xfId="18" applyFont="1" applyAlignment="1">
      <alignment horizontal="right" indent="1"/>
    </xf>
    <xf numFmtId="0" fontId="9" fillId="0" borderId="0" xfId="18" applyFont="1" applyAlignment="1">
      <alignment horizontal="center"/>
    </xf>
    <xf numFmtId="0" fontId="18" fillId="0" borderId="36" xfId="18" applyFont="1" applyBorder="1" applyAlignment="1">
      <alignment vertical="center"/>
    </xf>
    <xf numFmtId="0" fontId="18" fillId="0" borderId="36" xfId="18" applyFont="1" applyBorder="1" applyAlignment="1">
      <alignment horizontal="right" vertical="center" indent="13"/>
    </xf>
    <xf numFmtId="0" fontId="18" fillId="0" borderId="36" xfId="18" applyFont="1" applyBorder="1" applyAlignment="1">
      <alignment horizontal="center" vertical="center"/>
    </xf>
    <xf numFmtId="0" fontId="19" fillId="0" borderId="36" xfId="18" applyFont="1" applyBorder="1" applyAlignment="1">
      <alignment horizontal="right" vertical="center"/>
    </xf>
    <xf numFmtId="0" fontId="18" fillId="0" borderId="35" xfId="18" applyFont="1" applyBorder="1" applyAlignment="1">
      <alignment horizontal="left" vertical="center"/>
    </xf>
    <xf numFmtId="0" fontId="18" fillId="0" borderId="34" xfId="18" applyFont="1" applyBorder="1" applyAlignment="1">
      <alignment horizontal="left" vertical="center"/>
    </xf>
    <xf numFmtId="0" fontId="17" fillId="0" borderId="33" xfId="18" applyFont="1" applyBorder="1" applyAlignment="1">
      <alignment horizontal="left" vertical="center" indent="1"/>
    </xf>
    <xf numFmtId="0" fontId="14" fillId="0" borderId="10" xfId="18" applyFont="1" applyBorder="1" applyAlignment="1">
      <alignment horizontal="right" vertical="center" indent="2"/>
    </xf>
    <xf numFmtId="0" fontId="14" fillId="0" borderId="10" xfId="18" applyFont="1" applyBorder="1" applyAlignment="1">
      <alignment horizontal="left" vertical="center" indent="1"/>
    </xf>
    <xf numFmtId="0" fontId="9" fillId="0" borderId="10" xfId="18" applyFont="1" applyBorder="1" applyAlignment="1">
      <alignment horizontal="right" vertical="center" indent="13"/>
    </xf>
    <xf numFmtId="0" fontId="14" fillId="0" borderId="10" xfId="18" applyFont="1" applyBorder="1" applyAlignment="1">
      <alignment horizontal="center" vertical="center"/>
    </xf>
    <xf numFmtId="0" fontId="9" fillId="0" borderId="17" xfId="18" applyFont="1" applyBorder="1" applyAlignment="1">
      <alignment horizontal="left" vertical="center"/>
    </xf>
    <xf numFmtId="0" fontId="14" fillId="0" borderId="17" xfId="18" applyFont="1" applyBorder="1" applyAlignment="1">
      <alignment horizontal="left" vertical="center"/>
    </xf>
    <xf numFmtId="0" fontId="14" fillId="0" borderId="13" xfId="18" applyFont="1" applyBorder="1" applyAlignment="1">
      <alignment horizontal="left" vertical="center"/>
    </xf>
    <xf numFmtId="0" fontId="14" fillId="0" borderId="37" xfId="18" applyFont="1" applyBorder="1" applyAlignment="1">
      <alignment horizontal="left" vertical="center" indent="1"/>
    </xf>
    <xf numFmtId="0" fontId="14" fillId="0" borderId="26" xfId="18" applyFont="1" applyBorder="1" applyAlignment="1">
      <alignment horizontal="right" vertical="center" indent="2"/>
    </xf>
    <xf numFmtId="0" fontId="14" fillId="0" borderId="26" xfId="18" applyFont="1" applyBorder="1" applyAlignment="1">
      <alignment horizontal="left" vertical="center" indent="1"/>
    </xf>
    <xf numFmtId="0" fontId="9" fillId="0" borderId="26" xfId="18" applyFont="1" applyBorder="1" applyAlignment="1">
      <alignment horizontal="center" vertical="center"/>
    </xf>
    <xf numFmtId="0" fontId="14" fillId="0" borderId="26" xfId="18" applyFont="1" applyBorder="1" applyAlignment="1">
      <alignment horizontal="center" vertical="center"/>
    </xf>
    <xf numFmtId="0" fontId="9" fillId="0" borderId="25" xfId="18" applyFont="1" applyBorder="1" applyAlignment="1">
      <alignment horizontal="left" vertical="center"/>
    </xf>
    <xf numFmtId="0" fontId="14" fillId="0" borderId="25" xfId="18" applyFont="1" applyBorder="1" applyAlignment="1">
      <alignment horizontal="left" vertical="center"/>
    </xf>
    <xf numFmtId="0" fontId="14" fillId="0" borderId="27" xfId="18" applyFont="1" applyBorder="1" applyAlignment="1">
      <alignment horizontal="left" vertical="center"/>
    </xf>
    <xf numFmtId="0" fontId="14" fillId="0" borderId="47" xfId="18" applyFont="1" applyBorder="1" applyAlignment="1">
      <alignment horizontal="left" vertical="center" indent="1"/>
    </xf>
    <xf numFmtId="165" fontId="26" fillId="6" borderId="36" xfId="18" applyNumberFormat="1" applyFont="1" applyFill="1" applyBorder="1" applyAlignment="1">
      <alignment horizontal="right" vertical="center" wrapText="1"/>
    </xf>
    <xf numFmtId="0" fontId="26" fillId="6" borderId="36" xfId="18" applyFont="1" applyFill="1" applyBorder="1" applyAlignment="1">
      <alignment horizontal="right" vertical="center" wrapText="1"/>
    </xf>
    <xf numFmtId="0" fontId="26" fillId="6" borderId="36" xfId="18" applyFont="1" applyFill="1" applyBorder="1" applyAlignment="1">
      <alignment horizontal="center" vertical="center" wrapText="1"/>
    </xf>
    <xf numFmtId="0" fontId="26" fillId="6" borderId="36" xfId="18" applyFont="1" applyFill="1" applyBorder="1" applyAlignment="1">
      <alignment horizontal="left" vertical="center" wrapText="1" indent="1"/>
    </xf>
    <xf numFmtId="0" fontId="26" fillId="6" borderId="36" xfId="18" applyFont="1" applyFill="1" applyBorder="1" applyAlignment="1">
      <alignment horizontal="center" vertical="center"/>
    </xf>
    <xf numFmtId="49" fontId="14" fillId="6" borderId="35" xfId="18" applyNumberFormat="1" applyFont="1" applyFill="1" applyBorder="1" applyAlignment="1">
      <alignment horizontal="left" vertical="center" indent="1"/>
    </xf>
    <xf numFmtId="165" fontId="26" fillId="6" borderId="36" xfId="18" applyNumberFormat="1" applyFont="1" applyFill="1" applyBorder="1" applyAlignment="1">
      <alignment horizontal="right" vertical="center" wrapText="1" indent="1"/>
    </xf>
    <xf numFmtId="49" fontId="26" fillId="6" borderId="53" xfId="18" applyNumberFormat="1" applyFont="1" applyFill="1" applyBorder="1" applyAlignment="1">
      <alignment horizontal="center" vertical="center" wrapText="1"/>
    </xf>
    <xf numFmtId="0" fontId="26" fillId="6" borderId="36" xfId="18" applyFont="1" applyFill="1" applyBorder="1" applyAlignment="1">
      <alignment horizontal="right" vertical="top" wrapText="1"/>
    </xf>
    <xf numFmtId="0" fontId="26" fillId="6" borderId="53" xfId="18" applyFont="1" applyFill="1" applyBorder="1" applyAlignment="1">
      <alignment horizontal="center" vertical="top" wrapText="1"/>
    </xf>
    <xf numFmtId="0" fontId="26" fillId="6" borderId="36" xfId="18" applyFont="1" applyFill="1" applyBorder="1" applyAlignment="1">
      <alignment horizontal="left" vertical="top" wrapText="1"/>
    </xf>
    <xf numFmtId="0" fontId="26" fillId="6" borderId="36" xfId="18" applyFont="1" applyFill="1" applyBorder="1" applyAlignment="1">
      <alignment vertical="top" wrapText="1"/>
    </xf>
    <xf numFmtId="0" fontId="26" fillId="6" borderId="36" xfId="18" applyFont="1" applyFill="1" applyBorder="1" applyAlignment="1">
      <alignment horizontal="center" vertical="top"/>
    </xf>
    <xf numFmtId="0" fontId="26" fillId="8" borderId="6" xfId="18" applyFont="1" applyFill="1" applyBorder="1" applyAlignment="1">
      <alignment horizontal="right" vertical="top" wrapText="1"/>
    </xf>
    <xf numFmtId="0" fontId="26" fillId="8" borderId="6" xfId="18" applyFont="1" applyFill="1" applyBorder="1" applyAlignment="1">
      <alignment horizontal="center" vertical="top" wrapText="1"/>
    </xf>
    <xf numFmtId="0" fontId="26" fillId="8" borderId="42" xfId="18" applyFont="1" applyFill="1" applyBorder="1" applyAlignment="1">
      <alignment horizontal="left" vertical="top" wrapText="1"/>
    </xf>
    <xf numFmtId="0" fontId="26" fillId="8" borderId="7" xfId="18" applyFont="1" applyFill="1" applyBorder="1" applyAlignment="1">
      <alignment vertical="top" wrapText="1"/>
    </xf>
    <xf numFmtId="0" fontId="26" fillId="8" borderId="7" xfId="18" applyFont="1" applyFill="1" applyBorder="1" applyAlignment="1">
      <alignment horizontal="center" vertical="top" wrapText="1"/>
    </xf>
    <xf numFmtId="0" fontId="26" fillId="8" borderId="7" xfId="18" applyFont="1" applyFill="1" applyBorder="1" applyAlignment="1">
      <alignment horizontal="center" vertical="top"/>
    </xf>
    <xf numFmtId="49" fontId="26" fillId="8" borderId="6" xfId="18" applyNumberFormat="1" applyFont="1" applyFill="1" applyBorder="1" applyAlignment="1">
      <alignment horizontal="left" vertical="top" wrapText="1" indent="1"/>
    </xf>
    <xf numFmtId="0" fontId="15" fillId="9" borderId="71" xfId="13" applyFont="1" applyFill="1" applyBorder="1" applyAlignment="1" applyProtection="1">
      <alignment horizontal="left" vertical="center" wrapText="1" indent="1"/>
    </xf>
    <xf numFmtId="0" fontId="14" fillId="13" borderId="62" xfId="0" applyFont="1" applyFill="1" applyBorder="1" applyAlignment="1">
      <alignment horizontal="left" vertical="center" indent="1"/>
    </xf>
    <xf numFmtId="44" fontId="0" fillId="13" borderId="62" xfId="17" applyNumberFormat="1" applyFont="1" applyFill="1" applyBorder="1" applyAlignment="1">
      <alignment horizontal="right" vertical="center"/>
    </xf>
    <xf numFmtId="0" fontId="14" fillId="11" borderId="62" xfId="0" applyFont="1" applyFill="1" applyBorder="1" applyAlignment="1">
      <alignment horizontal="left" vertical="center" indent="1"/>
    </xf>
    <xf numFmtId="44" fontId="9" fillId="11" borderId="62" xfId="17" applyNumberFormat="1" applyFont="1" applyFill="1" applyBorder="1" applyAlignment="1">
      <alignment horizontal="right" vertical="center"/>
    </xf>
    <xf numFmtId="0" fontId="14" fillId="14" borderId="62" xfId="0" applyFont="1" applyFill="1" applyBorder="1" applyAlignment="1">
      <alignment horizontal="left" vertical="center" indent="1"/>
    </xf>
    <xf numFmtId="44" fontId="9" fillId="14" borderId="62" xfId="17" applyNumberFormat="1" applyFont="1" applyFill="1" applyBorder="1" applyAlignment="1">
      <alignment horizontal="right" vertical="center"/>
    </xf>
    <xf numFmtId="16" fontId="39" fillId="13" borderId="62" xfId="14" applyNumberFormat="1" applyFont="1" applyFill="1" applyBorder="1" applyAlignment="1">
      <alignment horizontal="center" vertical="center"/>
    </xf>
    <xf numFmtId="0" fontId="39" fillId="11" borderId="62" xfId="14" applyFont="1" applyFill="1" applyBorder="1" applyAlignment="1">
      <alignment horizontal="center" vertical="center"/>
    </xf>
    <xf numFmtId="0" fontId="39" fillId="14" borderId="62" xfId="14" applyFont="1" applyFill="1" applyBorder="1" applyAlignment="1">
      <alignment horizontal="center" vertical="center"/>
    </xf>
    <xf numFmtId="0" fontId="7" fillId="0" borderId="0" xfId="19" applyFont="1" applyAlignment="1">
      <alignment horizontal="left" indent="1"/>
    </xf>
    <xf numFmtId="0" fontId="31" fillId="0" borderId="0" xfId="19" applyFont="1" applyBorder="1" applyAlignment="1">
      <alignment horizontal="left" indent="1"/>
    </xf>
    <xf numFmtId="49" fontId="10" fillId="0" borderId="0" xfId="0" applyNumberFormat="1" applyFont="1" applyFill="1" applyBorder="1" applyAlignment="1">
      <alignment horizontal="left" vertical="center" indent="1"/>
    </xf>
    <xf numFmtId="166" fontId="26" fillId="0" borderId="15" xfId="0" applyNumberFormat="1" applyFont="1" applyBorder="1" applyAlignment="1">
      <alignment horizontal="right" vertical="center" indent="1"/>
    </xf>
    <xf numFmtId="166" fontId="26" fillId="0" borderId="11" xfId="0" applyNumberFormat="1" applyFont="1" applyBorder="1" applyAlignment="1">
      <alignment horizontal="right" vertical="center" indent="1"/>
    </xf>
    <xf numFmtId="166" fontId="26" fillId="0" borderId="18" xfId="0" applyNumberFormat="1" applyFont="1" applyBorder="1" applyAlignment="1">
      <alignment horizontal="right" vertical="center" indent="1"/>
    </xf>
    <xf numFmtId="166" fontId="26" fillId="0" borderId="13" xfId="0" applyNumberFormat="1" applyFont="1" applyBorder="1" applyAlignment="1">
      <alignment horizontal="right" vertical="center" indent="1"/>
    </xf>
    <xf numFmtId="166" fontId="26" fillId="0" borderId="11" xfId="0" applyNumberFormat="1" applyFont="1" applyFill="1" applyBorder="1" applyAlignment="1">
      <alignment horizontal="right" vertical="center" indent="1"/>
    </xf>
    <xf numFmtId="166" fontId="26" fillId="0" borderId="18" xfId="0" applyNumberFormat="1" applyFont="1" applyFill="1" applyBorder="1" applyAlignment="1">
      <alignment horizontal="right" vertical="center" indent="1"/>
    </xf>
    <xf numFmtId="0" fontId="7" fillId="0" borderId="0" xfId="0" applyFont="1" applyBorder="1" applyAlignment="1">
      <alignment vertical="top"/>
    </xf>
    <xf numFmtId="0" fontId="24" fillId="0" borderId="0" xfId="18" applyFont="1" applyFill="1" applyBorder="1" applyAlignment="1" applyProtection="1">
      <alignment horizontal="left" vertical="center" wrapText="1" indent="1"/>
    </xf>
    <xf numFmtId="0" fontId="34" fillId="10" borderId="0" xfId="9" applyFont="1" applyFill="1" applyBorder="1" applyAlignment="1">
      <alignment horizontal="right" wrapText="1"/>
    </xf>
    <xf numFmtId="0" fontId="13" fillId="9" borderId="59" xfId="13" applyFont="1" applyFill="1" applyBorder="1" applyAlignment="1" applyProtection="1">
      <alignment horizontal="right" vertical="top" wrapText="1"/>
    </xf>
    <xf numFmtId="0" fontId="13" fillId="9" borderId="61" xfId="13" applyFont="1" applyFill="1" applyBorder="1" applyAlignment="1" applyProtection="1">
      <alignment horizontal="right" vertical="top" wrapText="1"/>
    </xf>
    <xf numFmtId="0" fontId="13" fillId="9" borderId="58" xfId="13" applyFont="1" applyFill="1" applyBorder="1" applyAlignment="1" applyProtection="1">
      <alignment horizontal="center" vertical="top" wrapText="1"/>
    </xf>
    <xf numFmtId="0" fontId="13" fillId="9" borderId="60" xfId="13" applyFont="1" applyFill="1" applyBorder="1" applyAlignment="1" applyProtection="1">
      <alignment horizontal="center" vertical="top" wrapText="1"/>
    </xf>
    <xf numFmtId="0" fontId="13" fillId="9" borderId="59" xfId="13" applyFont="1" applyFill="1" applyBorder="1" applyAlignment="1" applyProtection="1">
      <alignment horizontal="left" vertical="top" wrapText="1"/>
    </xf>
    <xf numFmtId="0" fontId="13" fillId="9" borderId="61" xfId="13" applyFont="1" applyFill="1" applyBorder="1" applyAlignment="1" applyProtection="1">
      <alignment horizontal="left" vertical="top" wrapText="1"/>
    </xf>
    <xf numFmtId="49" fontId="38" fillId="12" borderId="1" xfId="0" applyNumberFormat="1" applyFont="1" applyFill="1" applyBorder="1" applyAlignment="1">
      <alignment horizontal="right" vertical="center" indent="1"/>
    </xf>
    <xf numFmtId="49" fontId="38" fillId="12" borderId="3" xfId="0" applyNumberFormat="1" applyFont="1" applyFill="1" applyBorder="1" applyAlignment="1">
      <alignment horizontal="right" vertical="center" indent="1"/>
    </xf>
    <xf numFmtId="49" fontId="7" fillId="0" borderId="46" xfId="0" applyNumberFormat="1" applyFont="1" applyBorder="1" applyAlignment="1">
      <alignment horizontal="left" vertical="center" indent="1"/>
    </xf>
    <xf numFmtId="49" fontId="7" fillId="0" borderId="8" xfId="0" applyNumberFormat="1" applyFont="1" applyBorder="1" applyAlignment="1">
      <alignment horizontal="left" vertical="center" indent="1"/>
    </xf>
    <xf numFmtId="49" fontId="7" fillId="0" borderId="17" xfId="0" applyNumberFormat="1" applyFont="1" applyBorder="1" applyAlignment="1">
      <alignment horizontal="left" vertical="center" indent="1"/>
    </xf>
    <xf numFmtId="0" fontId="24" fillId="0" borderId="19" xfId="18" applyFont="1" applyFill="1" applyBorder="1" applyAlignment="1" applyProtection="1">
      <alignment horizontal="left" vertical="center" indent="1"/>
    </xf>
    <xf numFmtId="0" fontId="24" fillId="0" borderId="44" xfId="18" applyFont="1" applyFill="1" applyBorder="1" applyAlignment="1" applyProtection="1">
      <alignment horizontal="left" vertical="center" indent="1"/>
    </xf>
    <xf numFmtId="4" fontId="14" fillId="4" borderId="31" xfId="17" applyNumberFormat="1" applyFont="1" applyFill="1" applyBorder="1" applyAlignment="1" applyProtection="1">
      <alignment horizontal="right" vertical="center" indent="1"/>
      <protection locked="0"/>
    </xf>
    <xf numFmtId="4" fontId="14" fillId="4" borderId="9" xfId="17" applyNumberFormat="1" applyFont="1" applyFill="1" applyBorder="1" applyAlignment="1" applyProtection="1">
      <alignment horizontal="right" vertical="center" indent="1"/>
      <protection locked="0"/>
    </xf>
    <xf numFmtId="44" fontId="15" fillId="0" borderId="56" xfId="4" applyNumberFormat="1" applyFont="1" applyFill="1" applyBorder="1" applyAlignment="1">
      <alignment horizontal="center" vertical="center"/>
    </xf>
    <xf numFmtId="44" fontId="15" fillId="0" borderId="55" xfId="4" applyNumberFormat="1" applyFont="1" applyFill="1" applyBorder="1" applyAlignment="1">
      <alignment horizontal="center" vertical="center"/>
    </xf>
    <xf numFmtId="0" fontId="7" fillId="0" borderId="13" xfId="18" applyFont="1" applyFill="1" applyBorder="1" applyAlignment="1" applyProtection="1">
      <alignment horizontal="left" vertical="center" wrapText="1" indent="1"/>
    </xf>
    <xf numFmtId="0" fontId="7" fillId="0" borderId="11" xfId="18" applyFont="1" applyFill="1" applyBorder="1" applyAlignment="1" applyProtection="1">
      <alignment horizontal="left" vertical="center" wrapText="1" indent="1"/>
    </xf>
    <xf numFmtId="0" fontId="7" fillId="0" borderId="17" xfId="18" applyFont="1" applyFill="1" applyBorder="1" applyAlignment="1" applyProtection="1">
      <alignment horizontal="left" vertical="center" wrapText="1" indent="1"/>
    </xf>
    <xf numFmtId="0" fontId="7" fillId="0" borderId="32" xfId="18" applyFont="1" applyFill="1" applyBorder="1" applyAlignment="1" applyProtection="1">
      <alignment horizontal="left" vertical="center" indent="1"/>
    </xf>
    <xf numFmtId="0" fontId="7" fillId="0" borderId="8" xfId="18" applyFont="1" applyFill="1" applyBorder="1" applyAlignment="1" applyProtection="1">
      <alignment horizontal="left" vertical="center" indent="1"/>
    </xf>
    <xf numFmtId="0" fontId="7" fillId="0" borderId="20" xfId="18" applyFont="1" applyFill="1" applyBorder="1" applyAlignment="1" applyProtection="1">
      <alignment horizontal="left" vertical="center" indent="1"/>
    </xf>
    <xf numFmtId="0" fontId="7" fillId="0" borderId="17" xfId="18" applyFont="1" applyFill="1" applyBorder="1" applyAlignment="1" applyProtection="1">
      <alignment horizontal="left" vertical="center" indent="1"/>
    </xf>
    <xf numFmtId="0" fontId="0" fillId="0" borderId="8" xfId="0" applyBorder="1" applyAlignment="1">
      <alignment horizontal="left" vertical="center" indent="1"/>
    </xf>
    <xf numFmtId="49" fontId="10" fillId="12" borderId="64" xfId="0" applyNumberFormat="1" applyFont="1" applyFill="1" applyBorder="1" applyAlignment="1">
      <alignment horizontal="right" vertical="center" indent="1"/>
    </xf>
    <xf numFmtId="49" fontId="10" fillId="12" borderId="65" xfId="0" applyNumberFormat="1" applyFont="1" applyFill="1" applyBorder="1" applyAlignment="1">
      <alignment horizontal="right" vertical="center" indent="1"/>
    </xf>
    <xf numFmtId="0" fontId="7" fillId="0" borderId="30" xfId="18" applyFont="1" applyFill="1" applyBorder="1" applyAlignment="1" applyProtection="1">
      <alignment horizontal="left" vertical="center" wrapText="1" indent="1"/>
    </xf>
    <xf numFmtId="0" fontId="7" fillId="0" borderId="46" xfId="18" applyFont="1" applyFill="1" applyBorder="1" applyAlignment="1" applyProtection="1">
      <alignment horizontal="left" vertical="center" indent="1"/>
    </xf>
    <xf numFmtId="0" fontId="7" fillId="0" borderId="24" xfId="18" applyFont="1" applyFill="1" applyBorder="1" applyAlignment="1" applyProtection="1">
      <alignment horizontal="left" vertical="center" indent="1"/>
    </xf>
    <xf numFmtId="44" fontId="15" fillId="0" borderId="54" xfId="4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right" vertical="center" indent="1"/>
    </xf>
    <xf numFmtId="49" fontId="10" fillId="4" borderId="3" xfId="0" applyNumberFormat="1" applyFont="1" applyFill="1" applyBorder="1" applyAlignment="1">
      <alignment horizontal="right" vertical="center" indent="1"/>
    </xf>
    <xf numFmtId="0" fontId="24" fillId="0" borderId="19" xfId="18" applyFont="1" applyFill="1" applyBorder="1" applyAlignment="1" applyProtection="1">
      <alignment horizontal="left" vertical="center" wrapText="1" indent="1"/>
    </xf>
    <xf numFmtId="0" fontId="24" fillId="0" borderId="28" xfId="18" applyFont="1" applyFill="1" applyBorder="1" applyAlignment="1" applyProtection="1">
      <alignment horizontal="left" vertical="center" wrapText="1" indent="1"/>
    </xf>
    <xf numFmtId="0" fontId="24" fillId="0" borderId="44" xfId="18" applyFont="1" applyFill="1" applyBorder="1" applyAlignment="1" applyProtection="1">
      <alignment horizontal="left" vertical="center" wrapText="1" indent="1"/>
    </xf>
    <xf numFmtId="49" fontId="10" fillId="7" borderId="1" xfId="0" applyNumberFormat="1" applyFont="1" applyFill="1" applyBorder="1" applyAlignment="1">
      <alignment horizontal="left" vertical="center" indent="1"/>
    </xf>
    <xf numFmtId="49" fontId="10" fillId="7" borderId="2" xfId="0" applyNumberFormat="1" applyFont="1" applyFill="1" applyBorder="1" applyAlignment="1">
      <alignment horizontal="left" vertical="center" indent="1"/>
    </xf>
    <xf numFmtId="49" fontId="10" fillId="7" borderId="72" xfId="0" applyNumberFormat="1" applyFont="1" applyFill="1" applyBorder="1" applyAlignment="1">
      <alignment horizontal="left" vertical="center" indent="1"/>
    </xf>
    <xf numFmtId="0" fontId="24" fillId="0" borderId="17" xfId="18" applyFont="1" applyFill="1" applyBorder="1" applyAlignment="1" applyProtection="1">
      <alignment horizontal="left" vertical="center" indent="1"/>
    </xf>
    <xf numFmtId="0" fontId="24" fillId="0" borderId="32" xfId="18" applyFont="1" applyFill="1" applyBorder="1" applyAlignment="1" applyProtection="1">
      <alignment horizontal="left" vertical="center" indent="1"/>
    </xf>
    <xf numFmtId="0" fontId="24" fillId="0" borderId="8" xfId="18" applyFont="1" applyFill="1" applyBorder="1" applyAlignment="1" applyProtection="1">
      <alignment horizontal="left" vertical="center" indent="1"/>
    </xf>
    <xf numFmtId="0" fontId="24" fillId="0" borderId="20" xfId="18" applyFont="1" applyFill="1" applyBorder="1" applyAlignment="1" applyProtection="1">
      <alignment horizontal="left" vertical="center" indent="1"/>
    </xf>
    <xf numFmtId="0" fontId="24" fillId="0" borderId="17" xfId="18" applyFont="1" applyFill="1" applyBorder="1" applyAlignment="1" applyProtection="1">
      <alignment horizontal="left" vertical="center" wrapText="1" indent="1"/>
    </xf>
    <xf numFmtId="0" fontId="24" fillId="0" borderId="10" xfId="18" applyFont="1" applyFill="1" applyBorder="1" applyAlignment="1" applyProtection="1">
      <alignment horizontal="left" vertical="center" wrapText="1" indent="1"/>
    </xf>
    <xf numFmtId="0" fontId="24" fillId="0" borderId="32" xfId="18" applyFont="1" applyFill="1" applyBorder="1" applyAlignment="1" applyProtection="1">
      <alignment horizontal="left" vertical="center" wrapText="1" indent="1"/>
    </xf>
    <xf numFmtId="0" fontId="7" fillId="0" borderId="19" xfId="18" applyFont="1" applyFill="1" applyBorder="1" applyAlignment="1" applyProtection="1">
      <alignment horizontal="left" vertical="center" indent="1"/>
    </xf>
    <xf numFmtId="0" fontId="7" fillId="0" borderId="44" xfId="18" applyFont="1" applyFill="1" applyBorder="1" applyAlignment="1" applyProtection="1">
      <alignment horizontal="left" vertical="center" indent="1"/>
    </xf>
    <xf numFmtId="0" fontId="24" fillId="0" borderId="8" xfId="0" applyFont="1" applyFill="1" applyBorder="1" applyAlignment="1" applyProtection="1">
      <alignment horizontal="left" vertical="center" wrapText="1" indent="1"/>
    </xf>
    <xf numFmtId="0" fontId="24" fillId="0" borderId="20" xfId="0" applyFont="1" applyFill="1" applyBorder="1" applyAlignment="1" applyProtection="1">
      <alignment horizontal="left" vertical="center" wrapText="1" indent="1"/>
    </xf>
    <xf numFmtId="0" fontId="24" fillId="0" borderId="19" xfId="18" applyFont="1" applyFill="1" applyBorder="1" applyAlignment="1" applyProtection="1">
      <alignment horizontal="left" vertical="center" wrapText="1"/>
    </xf>
    <xf numFmtId="0" fontId="24" fillId="0" borderId="28" xfId="18" applyFont="1" applyFill="1" applyBorder="1" applyAlignment="1" applyProtection="1">
      <alignment horizontal="left" vertical="center" wrapText="1"/>
    </xf>
    <xf numFmtId="0" fontId="24" fillId="0" borderId="44" xfId="18" applyFont="1" applyFill="1" applyBorder="1" applyAlignment="1" applyProtection="1">
      <alignment horizontal="left" vertical="center" wrapText="1"/>
    </xf>
    <xf numFmtId="0" fontId="7" fillId="0" borderId="26" xfId="0" applyFont="1" applyFill="1" applyBorder="1" applyAlignment="1" applyProtection="1">
      <alignment horizontal="left" vertical="center" wrapText="1" indent="1"/>
    </xf>
    <xf numFmtId="0" fontId="7" fillId="0" borderId="45" xfId="0" applyFont="1" applyFill="1" applyBorder="1" applyAlignment="1" applyProtection="1">
      <alignment horizontal="left" vertical="center" wrapText="1" indent="1"/>
    </xf>
    <xf numFmtId="0" fontId="7" fillId="0" borderId="19" xfId="18" applyFont="1" applyFill="1" applyBorder="1" applyAlignment="1" applyProtection="1">
      <alignment horizontal="left" vertical="center" wrapText="1" indent="1"/>
    </xf>
    <xf numFmtId="0" fontId="7" fillId="0" borderId="44" xfId="18" applyFont="1" applyFill="1" applyBorder="1" applyAlignment="1" applyProtection="1">
      <alignment horizontal="left" vertical="center" wrapText="1" indent="1"/>
    </xf>
    <xf numFmtId="4" fontId="14" fillId="4" borderId="31" xfId="6" applyNumberFormat="1" applyFont="1" applyFill="1" applyBorder="1" applyAlignment="1" applyProtection="1">
      <alignment horizontal="right" vertical="center" indent="1"/>
      <protection locked="0"/>
    </xf>
    <xf numFmtId="4" fontId="14" fillId="4" borderId="9" xfId="6" applyNumberFormat="1" applyFont="1" applyFill="1" applyBorder="1" applyAlignment="1" applyProtection="1">
      <alignment horizontal="right" vertical="center" indent="1"/>
      <protection locked="0"/>
    </xf>
    <xf numFmtId="0" fontId="7" fillId="0" borderId="13" xfId="10" applyFont="1" applyFill="1" applyBorder="1" applyAlignment="1" applyProtection="1">
      <alignment horizontal="left" vertical="center" wrapText="1" indent="1"/>
    </xf>
    <xf numFmtId="0" fontId="7" fillId="0" borderId="11" xfId="10" applyFont="1" applyFill="1" applyBorder="1" applyAlignment="1" applyProtection="1">
      <alignment horizontal="left" vertical="center" wrapText="1" indent="1"/>
    </xf>
    <xf numFmtId="0" fontId="7" fillId="0" borderId="17" xfId="10" applyFont="1" applyFill="1" applyBorder="1" applyAlignment="1" applyProtection="1">
      <alignment horizontal="left" vertical="center" wrapText="1" indent="1"/>
    </xf>
    <xf numFmtId="0" fontId="7" fillId="0" borderId="32" xfId="10" applyFont="1" applyFill="1" applyBorder="1" applyAlignment="1" applyProtection="1">
      <alignment horizontal="left" vertical="center" indent="1"/>
    </xf>
    <xf numFmtId="0" fontId="7" fillId="0" borderId="8" xfId="10" applyFont="1" applyFill="1" applyBorder="1" applyAlignment="1" applyProtection="1">
      <alignment horizontal="left" vertical="center" indent="1"/>
    </xf>
    <xf numFmtId="0" fontId="7" fillId="0" borderId="20" xfId="10" applyFont="1" applyFill="1" applyBorder="1" applyAlignment="1" applyProtection="1">
      <alignment horizontal="left" vertical="center" indent="1"/>
    </xf>
    <xf numFmtId="0" fontId="7" fillId="0" borderId="17" xfId="10" applyFont="1" applyFill="1" applyBorder="1" applyAlignment="1" applyProtection="1">
      <alignment horizontal="left" vertical="center" indent="1"/>
    </xf>
    <xf numFmtId="0" fontId="7" fillId="0" borderId="30" xfId="10" applyFont="1" applyFill="1" applyBorder="1" applyAlignment="1" applyProtection="1">
      <alignment horizontal="left" vertical="center" wrapText="1" indent="1"/>
    </xf>
    <xf numFmtId="0" fontId="7" fillId="0" borderId="46" xfId="10" applyFont="1" applyFill="1" applyBorder="1" applyAlignment="1" applyProtection="1">
      <alignment horizontal="left" vertical="center" indent="1"/>
    </xf>
    <xf numFmtId="0" fontId="7" fillId="0" borderId="24" xfId="10" applyFont="1" applyFill="1" applyBorder="1" applyAlignment="1" applyProtection="1">
      <alignment horizontal="left" vertical="center" indent="1"/>
    </xf>
    <xf numFmtId="49" fontId="10" fillId="11" borderId="2" xfId="0" applyNumberFormat="1" applyFont="1" applyFill="1" applyBorder="1" applyAlignment="1">
      <alignment horizontal="right" vertical="center" indent="1"/>
    </xf>
    <xf numFmtId="49" fontId="10" fillId="11" borderId="3" xfId="0" applyNumberFormat="1" applyFont="1" applyFill="1" applyBorder="1" applyAlignment="1">
      <alignment horizontal="right" vertical="center" indent="1"/>
    </xf>
    <xf numFmtId="0" fontId="24" fillId="0" borderId="19" xfId="10" applyFont="1" applyFill="1" applyBorder="1" applyAlignment="1" applyProtection="1">
      <alignment horizontal="left" vertical="center" indent="1"/>
    </xf>
    <xf numFmtId="0" fontId="24" fillId="0" borderId="44" xfId="10" applyFont="1" applyFill="1" applyBorder="1" applyAlignment="1" applyProtection="1">
      <alignment horizontal="left" vertical="center" indent="1"/>
    </xf>
    <xf numFmtId="0" fontId="24" fillId="0" borderId="19" xfId="10" applyFont="1" applyFill="1" applyBorder="1" applyAlignment="1" applyProtection="1">
      <alignment horizontal="left" vertical="center" wrapText="1" indent="1"/>
    </xf>
    <xf numFmtId="0" fontId="24" fillId="0" borderId="28" xfId="10" applyFont="1" applyFill="1" applyBorder="1" applyAlignment="1" applyProtection="1">
      <alignment horizontal="left" vertical="center" wrapText="1" indent="1"/>
    </xf>
    <xf numFmtId="0" fontId="24" fillId="0" borderId="44" xfId="10" applyFont="1" applyFill="1" applyBorder="1" applyAlignment="1" applyProtection="1">
      <alignment horizontal="left" vertical="center" wrapText="1" indent="1"/>
    </xf>
    <xf numFmtId="0" fontId="24" fillId="0" borderId="17" xfId="10" applyFont="1" applyFill="1" applyBorder="1" applyAlignment="1" applyProtection="1">
      <alignment horizontal="left" vertical="center" indent="1"/>
    </xf>
    <xf numFmtId="0" fontId="24" fillId="0" borderId="32" xfId="10" applyFont="1" applyFill="1" applyBorder="1" applyAlignment="1" applyProtection="1">
      <alignment horizontal="left" vertical="center" indent="1"/>
    </xf>
    <xf numFmtId="0" fontId="24" fillId="0" borderId="8" xfId="10" applyFont="1" applyFill="1" applyBorder="1" applyAlignment="1" applyProtection="1">
      <alignment horizontal="left" vertical="center" indent="1"/>
    </xf>
    <xf numFmtId="0" fontId="24" fillId="0" borderId="20" xfId="10" applyFont="1" applyFill="1" applyBorder="1" applyAlignment="1" applyProtection="1">
      <alignment horizontal="left" vertical="center" indent="1"/>
    </xf>
    <xf numFmtId="0" fontId="24" fillId="0" borderId="17" xfId="10" applyFont="1" applyFill="1" applyBorder="1" applyAlignment="1" applyProtection="1">
      <alignment horizontal="left" vertical="center" wrapText="1" indent="1"/>
    </xf>
    <xf numFmtId="0" fontId="24" fillId="0" borderId="10" xfId="10" applyFont="1" applyFill="1" applyBorder="1" applyAlignment="1" applyProtection="1">
      <alignment horizontal="left" vertical="center" wrapText="1" indent="1"/>
    </xf>
    <xf numFmtId="0" fontId="24" fillId="0" borderId="32" xfId="10" applyFont="1" applyFill="1" applyBorder="1" applyAlignment="1" applyProtection="1">
      <alignment horizontal="left" vertical="center" wrapText="1" indent="1"/>
    </xf>
    <xf numFmtId="0" fontId="7" fillId="0" borderId="19" xfId="10" applyFont="1" applyFill="1" applyBorder="1" applyAlignment="1" applyProtection="1">
      <alignment horizontal="left" vertical="center" indent="1"/>
    </xf>
    <xf numFmtId="0" fontId="7" fillId="0" borderId="44" xfId="10" applyFont="1" applyFill="1" applyBorder="1" applyAlignment="1" applyProtection="1">
      <alignment horizontal="left" vertical="center" indent="1"/>
    </xf>
    <xf numFmtId="0" fontId="7" fillId="0" borderId="19" xfId="10" applyFont="1" applyFill="1" applyBorder="1" applyAlignment="1" applyProtection="1">
      <alignment horizontal="left" vertical="center" wrapText="1" indent="1"/>
    </xf>
    <xf numFmtId="0" fontId="7" fillId="0" borderId="44" xfId="10" applyFont="1" applyFill="1" applyBorder="1" applyAlignment="1" applyProtection="1">
      <alignment horizontal="left" vertical="center" wrapText="1" indent="1"/>
    </xf>
    <xf numFmtId="0" fontId="24" fillId="0" borderId="19" xfId="10" applyFont="1" applyFill="1" applyBorder="1" applyAlignment="1" applyProtection="1">
      <alignment horizontal="left" vertical="center" wrapText="1"/>
    </xf>
    <xf numFmtId="0" fontId="24" fillId="0" borderId="28" xfId="10" applyFont="1" applyFill="1" applyBorder="1" applyAlignment="1" applyProtection="1">
      <alignment horizontal="left" vertical="center" wrapText="1"/>
    </xf>
    <xf numFmtId="0" fontId="24" fillId="0" borderId="44" xfId="10" applyFont="1" applyFill="1" applyBorder="1" applyAlignment="1" applyProtection="1">
      <alignment horizontal="left" vertical="center" wrapText="1"/>
    </xf>
    <xf numFmtId="49" fontId="10" fillId="15" borderId="2" xfId="0" applyNumberFormat="1" applyFont="1" applyFill="1" applyBorder="1" applyAlignment="1">
      <alignment horizontal="right" vertical="center" indent="1"/>
    </xf>
    <xf numFmtId="49" fontId="10" fillId="15" borderId="3" xfId="0" applyNumberFormat="1" applyFont="1" applyFill="1" applyBorder="1" applyAlignment="1">
      <alignment horizontal="right" vertical="center" indent="1"/>
    </xf>
    <xf numFmtId="164" fontId="35" fillId="0" borderId="73" xfId="17" applyNumberFormat="1" applyFont="1" applyFill="1" applyBorder="1" applyAlignment="1" applyProtection="1">
      <alignment horizontal="right" vertical="center" indent="1"/>
    </xf>
    <xf numFmtId="44" fontId="26" fillId="0" borderId="32" xfId="1" applyFont="1" applyBorder="1" applyAlignment="1">
      <alignment vertical="center"/>
    </xf>
    <xf numFmtId="44" fontId="26" fillId="6" borderId="75" xfId="1" applyFont="1" applyFill="1" applyBorder="1" applyAlignment="1">
      <alignment horizontal="right" vertical="center" wrapText="1"/>
    </xf>
    <xf numFmtId="164" fontId="35" fillId="0" borderId="74" xfId="17" applyNumberFormat="1" applyFont="1" applyFill="1" applyBorder="1" applyAlignment="1" applyProtection="1">
      <alignment horizontal="right" vertical="center" indent="1"/>
    </xf>
    <xf numFmtId="166" fontId="26" fillId="0" borderId="8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65" fontId="26" fillId="0" borderId="19" xfId="0" applyNumberFormat="1" applyFont="1" applyBorder="1" applyAlignment="1">
      <alignment horizontal="right" vertical="center" indent="1"/>
    </xf>
    <xf numFmtId="44" fontId="26" fillId="0" borderId="44" xfId="1" applyFont="1" applyBorder="1" applyAlignment="1">
      <alignment vertical="center"/>
    </xf>
    <xf numFmtId="0" fontId="7" fillId="0" borderId="44" xfId="0" applyFont="1" applyBorder="1" applyAlignment="1">
      <alignment horizontal="left" vertical="center" indent="1"/>
    </xf>
    <xf numFmtId="0" fontId="24" fillId="0" borderId="20" xfId="10" applyFont="1" applyFill="1" applyBorder="1" applyAlignment="1" applyProtection="1">
      <alignment horizontal="left" vertical="center" wrapText="1" indent="1"/>
    </xf>
    <xf numFmtId="0" fontId="7" fillId="0" borderId="20" xfId="0" applyFont="1" applyBorder="1" applyAlignment="1">
      <alignment horizontal="left" vertical="center" indent="1"/>
    </xf>
    <xf numFmtId="44" fontId="26" fillId="0" borderId="20" xfId="1" applyFont="1" applyBorder="1" applyAlignment="1">
      <alignment vertical="center"/>
    </xf>
    <xf numFmtId="164" fontId="14" fillId="4" borderId="77" xfId="6" applyNumberFormat="1" applyFont="1" applyFill="1" applyBorder="1" applyAlignment="1" applyProtection="1">
      <alignment horizontal="right" vertical="center" indent="1"/>
      <protection locked="0"/>
    </xf>
    <xf numFmtId="164" fontId="14" fillId="0" borderId="18" xfId="6" applyNumberFormat="1" applyFont="1" applyFill="1" applyBorder="1" applyAlignment="1" applyProtection="1">
      <alignment horizontal="right" vertical="center" indent="1"/>
    </xf>
    <xf numFmtId="0" fontId="7" fillId="0" borderId="11" xfId="0" applyFont="1" applyBorder="1" applyAlignment="1" applyProtection="1">
      <alignment horizontal="left" vertical="center" wrapText="1" indent="1"/>
    </xf>
    <xf numFmtId="0" fontId="7" fillId="0" borderId="11" xfId="0" applyFont="1" applyBorder="1" applyAlignment="1" applyProtection="1">
      <alignment horizontal="left" vertical="center" indent="1"/>
    </xf>
    <xf numFmtId="165" fontId="26" fillId="0" borderId="11" xfId="0" applyNumberFormat="1" applyFont="1" applyBorder="1" applyAlignment="1" applyProtection="1">
      <alignment horizontal="right" vertical="center" indent="1"/>
    </xf>
    <xf numFmtId="0" fontId="7" fillId="0" borderId="18" xfId="0" applyFont="1" applyBorder="1" applyAlignment="1" applyProtection="1">
      <alignment horizontal="left" vertical="center" indent="1"/>
    </xf>
    <xf numFmtId="166" fontId="26" fillId="0" borderId="11" xfId="0" applyNumberFormat="1" applyFont="1" applyBorder="1" applyAlignment="1" applyProtection="1">
      <alignment horizontal="right" vertical="center" indent="1"/>
    </xf>
    <xf numFmtId="166" fontId="26" fillId="0" borderId="11" xfId="0" applyNumberFormat="1" applyFont="1" applyFill="1" applyBorder="1" applyAlignment="1" applyProtection="1">
      <alignment horizontal="right" vertical="center" indent="1"/>
    </xf>
    <xf numFmtId="164" fontId="14" fillId="0" borderId="76" xfId="6" applyNumberFormat="1" applyFont="1" applyFill="1" applyBorder="1" applyAlignment="1" applyProtection="1">
      <alignment horizontal="center" vertical="center"/>
    </xf>
    <xf numFmtId="164" fontId="14" fillId="0" borderId="76" xfId="6" applyNumberFormat="1" applyFont="1" applyFill="1" applyBorder="1" applyAlignment="1" applyProtection="1">
      <alignment horizontal="right" vertical="center" indent="1"/>
    </xf>
    <xf numFmtId="0" fontId="7" fillId="0" borderId="44" xfId="0" applyFont="1" applyBorder="1" applyAlignment="1" applyProtection="1">
      <alignment horizontal="left" vertical="center" indent="1"/>
    </xf>
    <xf numFmtId="166" fontId="26" fillId="0" borderId="8" xfId="0" applyNumberFormat="1" applyFont="1" applyBorder="1" applyAlignment="1" applyProtection="1">
      <alignment horizontal="right" vertical="center" indent="1"/>
    </xf>
    <xf numFmtId="164" fontId="14" fillId="0" borderId="18" xfId="6" applyNumberFormat="1" applyFont="1" applyFill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left" vertical="center" indent="1"/>
    </xf>
    <xf numFmtId="165" fontId="26" fillId="0" borderId="78" xfId="0" applyNumberFormat="1" applyFont="1" applyBorder="1" applyAlignment="1">
      <alignment horizontal="right" vertical="center" indent="1"/>
    </xf>
    <xf numFmtId="165" fontId="26" fillId="0" borderId="79" xfId="0" applyNumberFormat="1" applyFont="1" applyBorder="1" applyAlignment="1">
      <alignment horizontal="left" vertical="center" indent="1"/>
    </xf>
    <xf numFmtId="44" fontId="15" fillId="0" borderId="5" xfId="4" applyNumberFormat="1" applyFont="1" applyFill="1" applyBorder="1" applyAlignment="1">
      <alignment horizontal="center" vertical="center"/>
    </xf>
    <xf numFmtId="44" fontId="15" fillId="0" borderId="20" xfId="4" applyNumberFormat="1" applyFont="1" applyFill="1" applyBorder="1" applyAlignment="1">
      <alignment horizontal="center" vertical="center"/>
    </xf>
    <xf numFmtId="4" fontId="14" fillId="0" borderId="80" xfId="6" applyNumberFormat="1" applyFont="1" applyFill="1" applyBorder="1" applyAlignment="1" applyProtection="1">
      <alignment horizontal="right" vertical="center" indent="1"/>
    </xf>
    <xf numFmtId="4" fontId="14" fillId="0" borderId="81" xfId="6" applyNumberFormat="1" applyFont="1" applyFill="1" applyBorder="1" applyAlignment="1" applyProtection="1">
      <alignment horizontal="right" vertical="center" indent="1"/>
    </xf>
    <xf numFmtId="164" fontId="14" fillId="0" borderId="82" xfId="6" applyNumberFormat="1" applyFont="1" applyFill="1" applyBorder="1" applyAlignment="1" applyProtection="1">
      <alignment horizontal="right" vertical="center" indent="1"/>
    </xf>
    <xf numFmtId="166" fontId="26" fillId="0" borderId="19" xfId="0" applyNumberFormat="1" applyFont="1" applyBorder="1" applyAlignment="1">
      <alignment horizontal="right" vertical="center" indent="1"/>
    </xf>
    <xf numFmtId="0" fontId="24" fillId="0" borderId="20" xfId="18" applyFont="1" applyFill="1" applyBorder="1" applyAlignment="1" applyProtection="1">
      <alignment horizontal="left" vertical="center" wrapText="1" indent="1"/>
    </xf>
    <xf numFmtId="164" fontId="14" fillId="0" borderId="76" xfId="17" applyNumberFormat="1" applyFont="1" applyFill="1" applyBorder="1" applyAlignment="1" applyProtection="1">
      <alignment horizontal="center" vertical="center"/>
    </xf>
    <xf numFmtId="164" fontId="14" fillId="0" borderId="83" xfId="17" applyNumberFormat="1" applyFont="1" applyFill="1" applyBorder="1" applyAlignment="1" applyProtection="1">
      <alignment horizontal="center" vertical="center"/>
    </xf>
    <xf numFmtId="164" fontId="14" fillId="0" borderId="76" xfId="17" applyNumberFormat="1" applyFont="1" applyFill="1" applyBorder="1" applyAlignment="1" applyProtection="1">
      <alignment horizontal="right" vertical="center" indent="1"/>
    </xf>
    <xf numFmtId="164" fontId="14" fillId="0" borderId="84" xfId="17" applyNumberFormat="1" applyFont="1" applyFill="1" applyBorder="1" applyAlignment="1" applyProtection="1">
      <alignment horizontal="right" vertical="center" indent="1"/>
    </xf>
    <xf numFmtId="166" fontId="26" fillId="0" borderId="19" xfId="0" applyNumberFormat="1" applyFont="1" applyFill="1" applyBorder="1" applyAlignment="1">
      <alignment horizontal="right" vertical="center" indent="1"/>
    </xf>
    <xf numFmtId="164" fontId="14" fillId="0" borderId="82" xfId="17" applyNumberFormat="1" applyFont="1" applyFill="1" applyBorder="1" applyAlignment="1" applyProtection="1">
      <alignment horizontal="right" vertical="center" indent="1"/>
    </xf>
    <xf numFmtId="164" fontId="14" fillId="0" borderId="73" xfId="17" applyNumberFormat="1" applyFont="1" applyFill="1" applyBorder="1" applyAlignment="1" applyProtection="1">
      <alignment horizontal="center" vertical="center"/>
    </xf>
    <xf numFmtId="164" fontId="14" fillId="0" borderId="12" xfId="17" applyNumberFormat="1" applyFont="1" applyFill="1" applyBorder="1" applyAlignment="1" applyProtection="1">
      <alignment horizontal="right" vertical="center" indent="1"/>
    </xf>
    <xf numFmtId="166" fontId="26" fillId="0" borderId="17" xfId="0" applyNumberFormat="1" applyFont="1" applyBorder="1" applyAlignment="1">
      <alignment horizontal="right" vertical="center" indent="1"/>
    </xf>
    <xf numFmtId="164" fontId="14" fillId="0" borderId="18" xfId="17" applyNumberFormat="1" applyFont="1" applyFill="1" applyBorder="1" applyAlignment="1" applyProtection="1">
      <alignment horizontal="center" vertical="center"/>
    </xf>
    <xf numFmtId="164" fontId="14" fillId="0" borderId="18" xfId="17" applyNumberFormat="1" applyFont="1" applyFill="1" applyBorder="1" applyAlignment="1" applyProtection="1">
      <alignment horizontal="right" vertical="center" indent="1"/>
    </xf>
    <xf numFmtId="164" fontId="14" fillId="0" borderId="83" xfId="17" applyNumberFormat="1" applyFont="1" applyFill="1" applyBorder="1" applyAlignment="1" applyProtection="1">
      <alignment horizontal="right" vertical="center" indent="1"/>
    </xf>
    <xf numFmtId="164" fontId="14" fillId="0" borderId="74" xfId="17" applyNumberFormat="1" applyFont="1" applyFill="1" applyBorder="1" applyAlignment="1" applyProtection="1">
      <alignment horizontal="right" vertical="center" indent="1"/>
    </xf>
  </cellXfs>
  <cellStyles count="20">
    <cellStyle name="Akzent3 2" xfId="4"/>
    <cellStyle name="Erklärender Text 2" xfId="11"/>
    <cellStyle name="Link" xfId="14" builtinId="8"/>
    <cellStyle name="Standard" xfId="0" builtinId="0"/>
    <cellStyle name="Standard 2" xfId="2"/>
    <cellStyle name="Standard 2 2" xfId="13"/>
    <cellStyle name="Standard 2 3" xfId="19"/>
    <cellStyle name="Standard 2 3 2" xfId="15"/>
    <cellStyle name="Standard 2 3 2 2" xfId="9"/>
    <cellStyle name="Standard 2 3 3 2" xfId="7"/>
    <cellStyle name="Standard 2 4 2" xfId="3"/>
    <cellStyle name="Standard 2 4 2 2" xfId="10"/>
    <cellStyle name="Standard 2 4 2 2 2" xfId="18"/>
    <cellStyle name="Standard 2 4 2 3" xfId="16"/>
    <cellStyle name="Standard 2 4 3 2" xfId="12"/>
    <cellStyle name="Standard 2 5" xfId="8"/>
    <cellStyle name="Standard 3" xfId="5"/>
    <cellStyle name="Währung" xfId="1" builtinId="4"/>
    <cellStyle name="Währung 2 3" xfId="6"/>
    <cellStyle name="Währung 2 3 2" xfId="17"/>
  </cellStyles>
  <dxfs count="30"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</dxfs>
  <tableStyles count="0" defaultTableStyle="TableStyleMedium2" defaultPivotStyle="PivotStyleLight16"/>
  <colors>
    <mruColors>
      <color rgb="FFF5FAEB"/>
      <color rgb="FFEBF0EB"/>
      <color rgb="FFDBF3FF"/>
      <color rgb="FFF2E2E9"/>
      <color rgb="FFEC9B6E"/>
      <color rgb="FF92D050"/>
      <color rgb="FF004141"/>
      <color rgb="FFC3C8C3"/>
      <color rgb="FFDCE1DC"/>
      <color rgb="FFF2D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1381125</xdr:colOff>
      <xdr:row>0</xdr:row>
      <xdr:rowOff>180975</xdr:rowOff>
    </xdr:from>
    <xdr:to>
      <xdr:col>4</xdr:col>
      <xdr:colOff>2352675</xdr:colOff>
      <xdr:row>4</xdr:row>
      <xdr:rowOff>0</xdr:rowOff>
    </xdr:to>
    <xdr:sp macro="" textlink="">
      <xdr:nvSpPr>
        <xdr:cNvPr id="2" name="Abgerundetes Rechteck 1"/>
        <xdr:cNvSpPr/>
      </xdr:nvSpPr>
      <xdr:spPr>
        <a:xfrm>
          <a:off x="7677150" y="180975"/>
          <a:ext cx="971550" cy="723900"/>
        </a:xfrm>
        <a:prstGeom prst="roundRect">
          <a:avLst/>
        </a:prstGeom>
        <a:solidFill>
          <a:srgbClr val="F5FAEB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>
              <a:solidFill>
                <a:sysClr val="windowText" lastClr="000000"/>
              </a:solidFill>
            </a:rPr>
            <a:t>Los</a:t>
          </a:r>
          <a:r>
            <a:rPr lang="de-DE" sz="1800" b="1" baseline="0">
              <a:solidFill>
                <a:sysClr val="windowText" lastClr="000000"/>
              </a:solidFill>
            </a:rPr>
            <a:t>-Nr.</a:t>
          </a:r>
        </a:p>
        <a:p>
          <a:pPr algn="ctr"/>
          <a:r>
            <a:rPr lang="de-DE" sz="1800" b="1" baseline="0">
              <a:solidFill>
                <a:sysClr val="windowText" lastClr="000000"/>
              </a:solidFill>
            </a:rPr>
            <a:t>2.1.</a:t>
          </a:r>
          <a:endParaRPr lang="de-DE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1362075</xdr:colOff>
      <xdr:row>1</xdr:row>
      <xdr:rowOff>9525</xdr:rowOff>
    </xdr:from>
    <xdr:to>
      <xdr:col>4</xdr:col>
      <xdr:colOff>2333625</xdr:colOff>
      <xdr:row>4</xdr:row>
      <xdr:rowOff>19050</xdr:rowOff>
    </xdr:to>
    <xdr:sp macro="" textlink="">
      <xdr:nvSpPr>
        <xdr:cNvPr id="2" name="Abgerundetes Rechteck 1"/>
        <xdr:cNvSpPr/>
      </xdr:nvSpPr>
      <xdr:spPr>
        <a:xfrm>
          <a:off x="7658100" y="200025"/>
          <a:ext cx="971550" cy="723900"/>
        </a:xfrm>
        <a:prstGeom prst="roundRect">
          <a:avLst/>
        </a:prstGeom>
        <a:solidFill>
          <a:srgbClr val="DBF3FF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>
              <a:solidFill>
                <a:sysClr val="windowText" lastClr="000000"/>
              </a:solidFill>
            </a:rPr>
            <a:t>Los</a:t>
          </a:r>
          <a:r>
            <a:rPr lang="de-DE" sz="1800" b="1" baseline="0">
              <a:solidFill>
                <a:sysClr val="windowText" lastClr="000000"/>
              </a:solidFill>
            </a:rPr>
            <a:t>-Nr.</a:t>
          </a:r>
        </a:p>
        <a:p>
          <a:pPr algn="ctr"/>
          <a:r>
            <a:rPr lang="de-DE" sz="1800" b="1" baseline="0">
              <a:solidFill>
                <a:sysClr val="windowText" lastClr="000000"/>
              </a:solidFill>
            </a:rPr>
            <a:t>2.2.</a:t>
          </a:r>
          <a:endParaRPr lang="de-DE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1371600</xdr:colOff>
      <xdr:row>0</xdr:row>
      <xdr:rowOff>171450</xdr:rowOff>
    </xdr:from>
    <xdr:to>
      <xdr:col>4</xdr:col>
      <xdr:colOff>2343150</xdr:colOff>
      <xdr:row>3</xdr:row>
      <xdr:rowOff>247650</xdr:rowOff>
    </xdr:to>
    <xdr:sp macro="" textlink="">
      <xdr:nvSpPr>
        <xdr:cNvPr id="2" name="Abgerundetes Rechteck 1"/>
        <xdr:cNvSpPr/>
      </xdr:nvSpPr>
      <xdr:spPr>
        <a:xfrm>
          <a:off x="7667625" y="171450"/>
          <a:ext cx="971550" cy="723900"/>
        </a:xfrm>
        <a:prstGeom prst="roundRect">
          <a:avLst/>
        </a:prstGeom>
        <a:solidFill>
          <a:srgbClr val="F2E2E9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>
              <a:solidFill>
                <a:sysClr val="windowText" lastClr="000000"/>
              </a:solidFill>
            </a:rPr>
            <a:t>Los</a:t>
          </a:r>
          <a:r>
            <a:rPr lang="de-DE" sz="1800" b="1" baseline="0">
              <a:solidFill>
                <a:sysClr val="windowText" lastClr="000000"/>
              </a:solidFill>
            </a:rPr>
            <a:t>-Nr.</a:t>
          </a:r>
        </a:p>
        <a:p>
          <a:pPr algn="ctr"/>
          <a:r>
            <a:rPr lang="de-DE" sz="1800" b="1" baseline="0">
              <a:solidFill>
                <a:sysClr val="windowText" lastClr="000000"/>
              </a:solidFill>
            </a:rPr>
            <a:t>2.3.</a:t>
          </a:r>
          <a:endParaRPr lang="de-DE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VOEK\Abt3\Alle-Abt3\09_Ost\VOEK%204100\PrioGesam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2home_p.kip.bundesimmobilien.intern\home$\VOEK\Abt3\Alle-Abt3\09_Ost\VOEK%204100\PrioGesamt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.tmp\171124%20Bedarfsabfrage%202018%20BF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  <cell r="Y2">
            <v>1</v>
          </cell>
        </row>
        <row r="3">
          <cell r="X3" t="str">
            <v>nein</v>
          </cell>
          <cell r="Y3">
            <v>2</v>
          </cell>
        </row>
        <row r="4">
          <cell r="Y4">
            <v>3</v>
          </cell>
        </row>
        <row r="5">
          <cell r="Y5">
            <v>4</v>
          </cell>
        </row>
        <row r="6">
          <cell r="Y6">
            <v>5</v>
          </cell>
        </row>
        <row r="7">
          <cell r="Y7">
            <v>6</v>
          </cell>
        </row>
        <row r="8">
          <cell r="Y8">
            <v>7</v>
          </cell>
        </row>
        <row r="9">
          <cell r="Y9">
            <v>8</v>
          </cell>
        </row>
        <row r="10">
          <cell r="Y10">
            <v>9</v>
          </cell>
        </row>
        <row r="11">
          <cell r="Y11">
            <v>10</v>
          </cell>
        </row>
        <row r="12">
          <cell r="Y12">
            <v>11</v>
          </cell>
        </row>
        <row r="13">
          <cell r="Y13">
            <v>12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  <sheetName val="FG_43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</row>
        <row r="3">
          <cell r="X3" t="str">
            <v>nein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arfsmeldung_BF"/>
      <sheetName val="Bedarfsmeldung"/>
      <sheetName val="Auswertung"/>
      <sheetName val="Auswertung N&amp;L"/>
      <sheetName val="orig_Bedarfsmeldung"/>
      <sheetName val="Listen"/>
      <sheetName val="Übersicht Warengruppen"/>
      <sheetName val="Grunddaten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Bau</v>
          </cell>
        </row>
        <row r="3">
          <cell r="K3" t="str">
            <v>Bürobedarf</v>
          </cell>
        </row>
        <row r="4">
          <cell r="K4" t="str">
            <v>Energie</v>
          </cell>
        </row>
        <row r="5">
          <cell r="K5" t="str">
            <v>Entsorgung</v>
          </cell>
        </row>
        <row r="6">
          <cell r="K6" t="str">
            <v>IGM</v>
          </cell>
        </row>
        <row r="7">
          <cell r="K7" t="str">
            <v>Informationstechnik</v>
          </cell>
        </row>
        <row r="8">
          <cell r="K8" t="str">
            <v>KFZ</v>
          </cell>
        </row>
        <row r="9">
          <cell r="K9" t="str">
            <v>Natur_Landschaft</v>
          </cell>
        </row>
        <row r="10">
          <cell r="K10" t="str">
            <v>Sonderbedarf</v>
          </cell>
        </row>
        <row r="11">
          <cell r="K11" t="str">
            <v>TGM_Instandhaltung</v>
          </cell>
        </row>
        <row r="12">
          <cell r="K12" t="str">
            <v>TGM_Wartung</v>
          </cell>
        </row>
        <row r="13">
          <cell r="K13" t="str">
            <v>TK</v>
          </cell>
        </row>
        <row r="14">
          <cell r="K14" t="str">
            <v>Werkzeuge</v>
          </cell>
        </row>
      </sheetData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EC9B6E"/>
    <pageSetUpPr fitToPage="1"/>
  </sheetPr>
  <dimension ref="A1:G20"/>
  <sheetViews>
    <sheetView showGridLines="0" tabSelected="1" view="pageLayout" zoomScaleNormal="100" workbookViewId="0">
      <selection activeCell="E6" sqref="E6:F6"/>
    </sheetView>
  </sheetViews>
  <sheetFormatPr baseColWidth="10" defaultRowHeight="15" x14ac:dyDescent="0.25"/>
  <cols>
    <col min="1" max="1" width="6.5703125" style="51" customWidth="1"/>
    <col min="2" max="2" width="28.5703125" style="4" customWidth="1"/>
    <col min="3" max="6" width="18" style="4" customWidth="1"/>
    <col min="7" max="7" width="13" style="4" bestFit="1" customWidth="1"/>
    <col min="8" max="16384" width="11.42578125" style="4"/>
  </cols>
  <sheetData>
    <row r="1" spans="1:7" s="133" customFormat="1" ht="15" customHeight="1" x14ac:dyDescent="0.2">
      <c r="B1" s="134"/>
      <c r="C1" s="134"/>
      <c r="D1" s="134"/>
      <c r="E1" s="135"/>
      <c r="F1" s="134"/>
      <c r="G1" s="136"/>
    </row>
    <row r="2" spans="1:7" s="133" customFormat="1" ht="20.25" customHeight="1" x14ac:dyDescent="0.3">
      <c r="A2" s="2" t="s">
        <v>49</v>
      </c>
      <c r="B2" s="2"/>
      <c r="C2" s="137"/>
      <c r="E2" s="220"/>
      <c r="F2" s="221"/>
    </row>
    <row r="3" spans="1:7" s="133" customFormat="1" ht="20.25" customHeight="1" x14ac:dyDescent="0.25">
      <c r="A3" s="217" t="s">
        <v>216</v>
      </c>
      <c r="B3" s="138"/>
      <c r="C3" s="139"/>
      <c r="D3" s="140"/>
      <c r="E3" s="140"/>
      <c r="F3" s="153"/>
    </row>
    <row r="4" spans="1:7" s="133" customFormat="1" ht="12.75" x14ac:dyDescent="0.2">
      <c r="A4" s="402"/>
      <c r="B4" s="402"/>
      <c r="C4" s="402"/>
      <c r="D4" s="402"/>
      <c r="E4" s="402"/>
      <c r="F4" s="402"/>
    </row>
    <row r="5" spans="1:7" s="133" customFormat="1" x14ac:dyDescent="0.25">
      <c r="A5" s="141"/>
      <c r="B5" s="141"/>
      <c r="C5" s="139"/>
      <c r="D5" s="140"/>
      <c r="E5" s="140"/>
      <c r="F5" s="140"/>
    </row>
    <row r="6" spans="1:7" ht="24" customHeight="1" thickBot="1" x14ac:dyDescent="0.3">
      <c r="A6" s="53" t="s">
        <v>50</v>
      </c>
      <c r="B6" s="142"/>
      <c r="C6" s="139"/>
      <c r="D6" s="381" t="s">
        <v>55</v>
      </c>
      <c r="E6" s="409" t="s">
        <v>228</v>
      </c>
      <c r="F6" s="410"/>
    </row>
    <row r="7" spans="1:7" x14ac:dyDescent="0.25">
      <c r="A7" s="53"/>
    </row>
    <row r="9" spans="1:7" ht="7.5" customHeight="1" thickBot="1" x14ac:dyDescent="0.3">
      <c r="A9" s="143"/>
      <c r="B9" s="143"/>
      <c r="C9" s="143"/>
      <c r="D9" s="143"/>
      <c r="E9" s="143"/>
      <c r="F9" s="143"/>
    </row>
    <row r="10" spans="1:7" ht="15.75" customHeight="1" x14ac:dyDescent="0.25">
      <c r="A10" s="405" t="s">
        <v>51</v>
      </c>
      <c r="B10" s="407" t="s">
        <v>55</v>
      </c>
      <c r="C10" s="403" t="s">
        <v>52</v>
      </c>
      <c r="D10" s="403" t="s">
        <v>66</v>
      </c>
      <c r="E10" s="403" t="s">
        <v>53</v>
      </c>
      <c r="F10" s="403" t="s">
        <v>65</v>
      </c>
    </row>
    <row r="11" spans="1:7" ht="31.5" customHeight="1" thickBot="1" x14ac:dyDescent="0.3">
      <c r="A11" s="406"/>
      <c r="B11" s="408"/>
      <c r="C11" s="404"/>
      <c r="D11" s="404"/>
      <c r="E11" s="404"/>
      <c r="F11" s="404"/>
    </row>
    <row r="12" spans="1:7" ht="23.25" customHeight="1" x14ac:dyDescent="0.25">
      <c r="A12" s="388" t="s">
        <v>221</v>
      </c>
      <c r="B12" s="382" t="s">
        <v>226</v>
      </c>
      <c r="C12" s="383">
        <f>'Los 2.1. NW'!J110</f>
        <v>0</v>
      </c>
      <c r="D12" s="383">
        <f>'Los 2.1. NW'!J106</f>
        <v>0</v>
      </c>
      <c r="E12" s="383">
        <f>'Los 2.1. NW'!J107</f>
        <v>0</v>
      </c>
      <c r="F12" s="383">
        <f>'Los 2.1. NW'!J108</f>
        <v>0</v>
      </c>
      <c r="G12" s="216"/>
    </row>
    <row r="13" spans="1:7" ht="23.25" customHeight="1" x14ac:dyDescent="0.25">
      <c r="A13" s="389" t="s">
        <v>222</v>
      </c>
      <c r="B13" s="384" t="s">
        <v>225</v>
      </c>
      <c r="C13" s="385">
        <f>'Los 2.2. N'!J110</f>
        <v>0</v>
      </c>
      <c r="D13" s="385">
        <f>'Los 2.2. N'!J106</f>
        <v>0</v>
      </c>
      <c r="E13" s="385">
        <f>'Los 2.2. N'!J107</f>
        <v>0</v>
      </c>
      <c r="F13" s="385">
        <f>'Los 2.2. N'!J108</f>
        <v>0</v>
      </c>
      <c r="G13" s="216"/>
    </row>
    <row r="14" spans="1:7" ht="23.25" customHeight="1" thickBot="1" x14ac:dyDescent="0.3">
      <c r="A14" s="390" t="s">
        <v>223</v>
      </c>
      <c r="B14" s="386" t="s">
        <v>224</v>
      </c>
      <c r="C14" s="387">
        <f>'Los 2.3. NO'!J110</f>
        <v>0</v>
      </c>
      <c r="D14" s="387">
        <f>'Los 2.3. NO'!J106</f>
        <v>0</v>
      </c>
      <c r="E14" s="387">
        <f>'Los 2.3. NO'!J107</f>
        <v>0</v>
      </c>
      <c r="F14" s="387">
        <f>'Los 2.3. NO'!J108</f>
        <v>0</v>
      </c>
      <c r="G14" s="216"/>
    </row>
    <row r="15" spans="1:7" ht="23.25" customHeight="1" thickBot="1" x14ac:dyDescent="0.3">
      <c r="A15" s="144"/>
      <c r="B15" s="145" t="s">
        <v>54</v>
      </c>
      <c r="C15" s="146">
        <f>SUM(C12:C14)</f>
        <v>0</v>
      </c>
      <c r="D15" s="146">
        <f>SUM(D12:D14)</f>
        <v>0</v>
      </c>
      <c r="E15" s="146">
        <f>SUM(E12:E14)</f>
        <v>0</v>
      </c>
      <c r="F15" s="146">
        <f>SUM(F12:F14)</f>
        <v>0</v>
      </c>
    </row>
    <row r="16" spans="1:7" ht="15.75" thickTop="1" x14ac:dyDescent="0.25"/>
    <row r="18" spans="5:6" ht="15.75" x14ac:dyDescent="0.25">
      <c r="E18" s="219"/>
      <c r="F18" s="152"/>
    </row>
    <row r="19" spans="5:6" x14ac:dyDescent="0.25">
      <c r="E19" s="219"/>
      <c r="F19" s="219"/>
    </row>
    <row r="20" spans="5:6" x14ac:dyDescent="0.25">
      <c r="E20" s="219"/>
      <c r="F20" s="219"/>
    </row>
  </sheetData>
  <sheetProtection algorithmName="SHA-512" hashValue="v3lPZD7G+ncGWAcJzzQtH2V/gyIqvKRhhu3WpsWXtaBXEwcuEpA0x7MVfd9XX00YKNcK0GKop8cSABCWEYgKsA==" saltValue="nD08WYgwMWW/n1jnqYzlsQ==" spinCount="100000" sheet="1" objects="1" scenarios="1"/>
  <mergeCells count="8">
    <mergeCell ref="A4:F4"/>
    <mergeCell ref="F10:F11"/>
    <mergeCell ref="A10:A11"/>
    <mergeCell ref="B10:B11"/>
    <mergeCell ref="C10:C11"/>
    <mergeCell ref="D10:D11"/>
    <mergeCell ref="E10:E11"/>
    <mergeCell ref="E6:F6"/>
  </mergeCells>
  <conditionalFormatting sqref="F6">
    <cfRule type="containsText" dxfId="29" priority="7" operator="containsText" text="4 / Südost">
      <formula>NOT(ISERROR(SEARCH("4 / Südost",F6)))</formula>
    </cfRule>
    <cfRule type="containsText" dxfId="28" priority="8" operator="containsText" text="4 / Südost">
      <formula>NOT(ISERROR(SEARCH("4 / Südost",F6)))</formula>
    </cfRule>
    <cfRule type="containsText" dxfId="27" priority="9" operator="containsText" text="4 /">
      <formula>NOT(ISERROR(SEARCH("4 /",F6)))</formula>
    </cfRule>
    <cfRule type="containsText" dxfId="26" priority="10" operator="containsText" text="3 /">
      <formula>NOT(ISERROR(SEARCH("3 /",F6)))</formula>
    </cfRule>
    <cfRule type="containsText" dxfId="25" priority="11" operator="containsText" text="2 /">
      <formula>NOT(ISERROR(SEARCH("2 /",F6)))</formula>
    </cfRule>
    <cfRule type="containsText" dxfId="24" priority="12" operator="containsText" text="1 /">
      <formula>NOT(ISERROR(SEARCH("1 /",F6)))</formula>
    </cfRule>
  </conditionalFormatting>
  <conditionalFormatting sqref="F18">
    <cfRule type="containsText" dxfId="23" priority="1" operator="containsText" text="4 / Südost">
      <formula>NOT(ISERROR(SEARCH("4 / Südost",F18)))</formula>
    </cfRule>
    <cfRule type="containsText" dxfId="22" priority="2" operator="containsText" text="4 / Südost">
      <formula>NOT(ISERROR(SEARCH("4 / Südost",F18)))</formula>
    </cfRule>
    <cfRule type="containsText" dxfId="21" priority="3" operator="containsText" text="4 /">
      <formula>NOT(ISERROR(SEARCH("4 /",F18)))</formula>
    </cfRule>
    <cfRule type="containsText" dxfId="20" priority="4" operator="containsText" text="3 /">
      <formula>NOT(ISERROR(SEARCH("3 /",F18)))</formula>
    </cfRule>
    <cfRule type="containsText" dxfId="19" priority="5" operator="containsText" text="2 /">
      <formula>NOT(ISERROR(SEARCH("2 /",F18)))</formula>
    </cfRule>
    <cfRule type="containsText" dxfId="18" priority="6" operator="containsText" text="1 /">
      <formula>NOT(ISERROR(SEARCH("1 /",F18)))</formula>
    </cfRule>
  </conditionalFormatting>
  <dataValidations count="1">
    <dataValidation type="list" allowBlank="1" showInputMessage="1" showErrorMessage="1" sqref="F6">
      <formula1>"bitte auswählen, 1 / Nordwest, 1 / Baden-Württemberg, 2 / Nord, 2 / Bayern, 3 / Nordost, 3 / Südwest, 4 / Südost"</formula1>
    </dataValidation>
  </dataValidations>
  <pageMargins left="0.78740157480314965" right="0.78740157480314965" top="0.78740157480314965" bottom="0.62992125984251968" header="0.31496062992125984" footer="0.31496062992125984"/>
  <pageSetup paperSize="9" scale="79" orientation="portrait" r:id="rId1"/>
  <headerFooter>
    <oddHeader xml:space="preserve">&amp;L&amp;G&amp;R&amp;"-,Fett"&amp;14Gewerbeabfälle RV Nord 2026 ff.&amp;"-,Standard"&amp;10&amp;K004141
</oddHeader>
    <oddFooter>&amp;R&amp;8Seite: 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FAEB"/>
    <pageSetUpPr fitToPage="1"/>
  </sheetPr>
  <dimension ref="A1:N119"/>
  <sheetViews>
    <sheetView showGridLines="0" zoomScaleNormal="100" workbookViewId="0">
      <pane ySplit="7" topLeftCell="A77" activePane="bottomLeft" state="frozen"/>
      <selection pane="bottomLeft" activeCell="A11" sqref="A11:XFD11"/>
    </sheetView>
  </sheetViews>
  <sheetFormatPr baseColWidth="10" defaultRowHeight="12.75" x14ac:dyDescent="0.2"/>
  <cols>
    <col min="1" max="1" width="8.28515625" style="74" customWidth="1"/>
    <col min="2" max="2" width="8.7109375" style="60" customWidth="1"/>
    <col min="3" max="3" width="12.28515625" style="60" customWidth="1"/>
    <col min="4" max="4" width="65.140625" style="59" customWidth="1"/>
    <col min="5" max="5" width="36.7109375" style="60" customWidth="1"/>
    <col min="6" max="6" width="15.28515625" style="59" customWidth="1"/>
    <col min="7" max="7" width="14" style="59" customWidth="1"/>
    <col min="8" max="8" width="15.28515625" style="59" customWidth="1"/>
    <col min="9" max="9" width="14.28515625" style="59" customWidth="1"/>
    <col min="10" max="10" width="16.42578125" style="59" customWidth="1"/>
    <col min="11" max="11" width="12.28515625" style="59" bestFit="1" customWidth="1"/>
    <col min="12" max="16384" width="11.42578125" style="59"/>
  </cols>
  <sheetData>
    <row r="1" spans="1:11" s="313" customFormat="1" ht="15" customHeight="1" x14ac:dyDescent="0.2">
      <c r="A1" s="320"/>
      <c r="B1" s="319"/>
      <c r="C1" s="319"/>
      <c r="D1" s="317"/>
      <c r="E1" s="319"/>
      <c r="F1" s="317"/>
      <c r="G1" s="317"/>
      <c r="H1" s="318"/>
      <c r="I1" s="317"/>
    </row>
    <row r="2" spans="1:11" s="313" customFormat="1" ht="20.25" customHeight="1" thickBot="1" x14ac:dyDescent="0.25">
      <c r="A2" s="147" t="s">
        <v>0</v>
      </c>
      <c r="B2" s="58"/>
      <c r="C2" s="58"/>
      <c r="D2" s="57"/>
      <c r="F2" s="439" t="s">
        <v>47</v>
      </c>
      <c r="G2" s="440"/>
      <c r="H2" s="441"/>
      <c r="I2" s="428" t="s">
        <v>228</v>
      </c>
      <c r="J2" s="429"/>
    </row>
    <row r="3" spans="1:11" s="313" customFormat="1" ht="15.75" x14ac:dyDescent="0.25">
      <c r="A3" s="316" t="s">
        <v>216</v>
      </c>
      <c r="B3" s="314"/>
      <c r="C3" s="314"/>
      <c r="F3" s="391"/>
      <c r="G3" s="392"/>
      <c r="H3" s="393"/>
      <c r="I3" s="152"/>
      <c r="J3" s="152"/>
    </row>
    <row r="4" spans="1:11" s="313" customFormat="1" ht="20.25" customHeight="1" thickBot="1" x14ac:dyDescent="0.25">
      <c r="A4" s="315"/>
      <c r="B4" s="314"/>
      <c r="C4" s="314"/>
      <c r="F4" s="439" t="s">
        <v>227</v>
      </c>
      <c r="G4" s="440"/>
      <c r="H4" s="441"/>
      <c r="I4" s="434" t="s">
        <v>229</v>
      </c>
      <c r="J4" s="435"/>
    </row>
    <row r="6" spans="1:11" ht="13.5" thickBot="1" x14ac:dyDescent="0.25">
      <c r="A6" s="312"/>
      <c r="B6" s="311"/>
      <c r="C6" s="311"/>
      <c r="D6" s="310"/>
      <c r="E6" s="310"/>
      <c r="F6" s="310"/>
      <c r="G6" s="310"/>
      <c r="H6" s="310"/>
      <c r="I6" s="310"/>
      <c r="J6" s="310"/>
    </row>
    <row r="7" spans="1:11" ht="57" customHeight="1" thickBot="1" x14ac:dyDescent="0.25">
      <c r="A7" s="380" t="s">
        <v>16</v>
      </c>
      <c r="B7" s="379" t="s">
        <v>15</v>
      </c>
      <c r="C7" s="378" t="s">
        <v>164</v>
      </c>
      <c r="D7" s="377" t="s">
        <v>148</v>
      </c>
      <c r="E7" s="376" t="s">
        <v>37</v>
      </c>
      <c r="F7" s="375" t="s">
        <v>197</v>
      </c>
      <c r="G7" s="374" t="s">
        <v>1</v>
      </c>
      <c r="H7" s="374" t="s">
        <v>2</v>
      </c>
      <c r="I7" s="374" t="s">
        <v>44</v>
      </c>
      <c r="J7" s="160" t="s">
        <v>3</v>
      </c>
    </row>
    <row r="8" spans="1:11" ht="21.75" customHeight="1" thickBot="1" x14ac:dyDescent="0.25">
      <c r="A8" s="366" t="s">
        <v>149</v>
      </c>
      <c r="B8" s="373"/>
      <c r="C8" s="373"/>
      <c r="D8" s="372"/>
      <c r="E8" s="371"/>
      <c r="F8" s="370"/>
      <c r="G8" s="369"/>
      <c r="H8" s="369"/>
      <c r="I8" s="369"/>
      <c r="J8" s="69"/>
    </row>
    <row r="9" spans="1:11" s="63" customFormat="1" ht="27" customHeight="1" thickTop="1" thickBot="1" x14ac:dyDescent="0.3">
      <c r="A9" s="81" t="s">
        <v>17</v>
      </c>
      <c r="B9" s="76" t="s">
        <v>155</v>
      </c>
      <c r="C9" s="292"/>
      <c r="D9" s="82" t="s">
        <v>69</v>
      </c>
      <c r="E9" s="163" t="s">
        <v>169</v>
      </c>
      <c r="F9" s="293"/>
      <c r="G9" s="112" t="s">
        <v>5</v>
      </c>
      <c r="H9" s="124">
        <v>1</v>
      </c>
      <c r="I9" s="272"/>
      <c r="J9" s="189">
        <f>I9*H9</f>
        <v>0</v>
      </c>
    </row>
    <row r="10" spans="1:11" s="63" customFormat="1" ht="27" customHeight="1" thickTop="1" thickBot="1" x14ac:dyDescent="0.3">
      <c r="A10" s="81" t="s">
        <v>18</v>
      </c>
      <c r="B10" s="76" t="s">
        <v>155</v>
      </c>
      <c r="C10" s="292"/>
      <c r="D10" s="82" t="s">
        <v>69</v>
      </c>
      <c r="E10" s="163" t="s">
        <v>170</v>
      </c>
      <c r="F10" s="293"/>
      <c r="G10" s="112" t="s">
        <v>5</v>
      </c>
      <c r="H10" s="124">
        <v>1</v>
      </c>
      <c r="I10" s="272"/>
      <c r="J10" s="190">
        <f>I10*H10</f>
        <v>0</v>
      </c>
    </row>
    <row r="11" spans="1:11" s="63" customFormat="1" ht="27" customHeight="1" thickTop="1" thickBot="1" x14ac:dyDescent="0.3">
      <c r="A11" s="366" t="s">
        <v>64</v>
      </c>
      <c r="B11" s="365"/>
      <c r="C11" s="365"/>
      <c r="D11" s="364"/>
      <c r="E11" s="364"/>
      <c r="F11" s="368"/>
      <c r="G11" s="362"/>
      <c r="H11" s="367"/>
      <c r="I11" s="118"/>
      <c r="J11" s="119"/>
      <c r="K11" s="211"/>
    </row>
    <row r="12" spans="1:11" s="63" customFormat="1" ht="29.25" customHeight="1" thickTop="1" thickBot="1" x14ac:dyDescent="0.3">
      <c r="A12" s="161">
        <v>1201</v>
      </c>
      <c r="B12" s="76" t="s">
        <v>147</v>
      </c>
      <c r="C12" s="292"/>
      <c r="D12" s="291" t="s">
        <v>142</v>
      </c>
      <c r="E12" s="85" t="s">
        <v>154</v>
      </c>
      <c r="F12" s="293"/>
      <c r="G12" s="112" t="s">
        <v>89</v>
      </c>
      <c r="H12" s="395">
        <v>1</v>
      </c>
      <c r="I12" s="272"/>
      <c r="J12" s="189">
        <f t="shared" ref="J12:J52" si="0">I12*H12</f>
        <v>0</v>
      </c>
    </row>
    <row r="13" spans="1:11" s="63" customFormat="1" ht="29.25" customHeight="1" thickTop="1" thickBot="1" x14ac:dyDescent="0.3">
      <c r="A13" s="161">
        <v>1202</v>
      </c>
      <c r="B13" s="76" t="s">
        <v>141</v>
      </c>
      <c r="C13" s="292"/>
      <c r="D13" s="291" t="s">
        <v>140</v>
      </c>
      <c r="E13" s="85" t="s">
        <v>154</v>
      </c>
      <c r="F13" s="293"/>
      <c r="G13" s="112" t="s">
        <v>89</v>
      </c>
      <c r="H13" s="395">
        <v>120</v>
      </c>
      <c r="I13" s="272"/>
      <c r="J13" s="189">
        <f t="shared" si="0"/>
        <v>0</v>
      </c>
    </row>
    <row r="14" spans="1:11" s="63" customFormat="1" ht="29.25" customHeight="1" thickTop="1" thickBot="1" x14ac:dyDescent="0.3">
      <c r="A14" s="170">
        <v>1203</v>
      </c>
      <c r="B14" s="76" t="s">
        <v>83</v>
      </c>
      <c r="C14" s="292"/>
      <c r="D14" s="291" t="s">
        <v>84</v>
      </c>
      <c r="E14" s="85" t="s">
        <v>193</v>
      </c>
      <c r="F14" s="290"/>
      <c r="G14" s="113" t="s">
        <v>89</v>
      </c>
      <c r="H14" s="396">
        <v>3100</v>
      </c>
      <c r="I14" s="272"/>
      <c r="J14" s="190">
        <f t="shared" si="0"/>
        <v>0</v>
      </c>
    </row>
    <row r="15" spans="1:11" s="63" customFormat="1" ht="29.25" customHeight="1" thickTop="1" thickBot="1" x14ac:dyDescent="0.3">
      <c r="A15" s="161">
        <v>1204</v>
      </c>
      <c r="B15" s="76" t="s">
        <v>83</v>
      </c>
      <c r="C15" s="292"/>
      <c r="D15" s="291" t="s">
        <v>180</v>
      </c>
      <c r="E15" s="85" t="s">
        <v>193</v>
      </c>
      <c r="F15" s="290"/>
      <c r="G15" s="113" t="s">
        <v>89</v>
      </c>
      <c r="H15" s="396">
        <v>150</v>
      </c>
      <c r="I15" s="272"/>
      <c r="J15" s="190">
        <f t="shared" si="0"/>
        <v>0</v>
      </c>
    </row>
    <row r="16" spans="1:11" s="63" customFormat="1" ht="29.25" customHeight="1" thickTop="1" thickBot="1" x14ac:dyDescent="0.3">
      <c r="A16" s="170">
        <v>1205</v>
      </c>
      <c r="B16" s="76" t="s">
        <v>136</v>
      </c>
      <c r="C16" s="292"/>
      <c r="D16" s="291" t="s">
        <v>150</v>
      </c>
      <c r="E16" s="85" t="s">
        <v>154</v>
      </c>
      <c r="F16" s="293"/>
      <c r="G16" s="113" t="s">
        <v>89</v>
      </c>
      <c r="H16" s="395">
        <v>900</v>
      </c>
      <c r="I16" s="272"/>
      <c r="J16" s="189">
        <f t="shared" si="0"/>
        <v>0</v>
      </c>
    </row>
    <row r="17" spans="1:14" s="63" customFormat="1" ht="29.25" customHeight="1" thickTop="1" thickBot="1" x14ac:dyDescent="0.3">
      <c r="A17" s="161">
        <v>1206</v>
      </c>
      <c r="B17" s="76" t="s">
        <v>76</v>
      </c>
      <c r="C17" s="292"/>
      <c r="D17" s="291" t="s">
        <v>77</v>
      </c>
      <c r="E17" s="85" t="s">
        <v>154</v>
      </c>
      <c r="F17" s="290"/>
      <c r="G17" s="113" t="s">
        <v>89</v>
      </c>
      <c r="H17" s="396">
        <v>930</v>
      </c>
      <c r="I17" s="272"/>
      <c r="J17" s="190">
        <f t="shared" si="0"/>
        <v>0</v>
      </c>
    </row>
    <row r="18" spans="1:14" s="63" customFormat="1" ht="29.25" customHeight="1" thickTop="1" thickBot="1" x14ac:dyDescent="0.3">
      <c r="A18" s="161">
        <v>1207</v>
      </c>
      <c r="B18" s="76" t="s">
        <v>173</v>
      </c>
      <c r="C18" s="296"/>
      <c r="D18" s="291" t="s">
        <v>174</v>
      </c>
      <c r="E18" s="85" t="s">
        <v>154</v>
      </c>
      <c r="F18" s="290"/>
      <c r="G18" s="113" t="s">
        <v>89</v>
      </c>
      <c r="H18" s="396">
        <v>350</v>
      </c>
      <c r="I18" s="272"/>
      <c r="J18" s="190">
        <f t="shared" si="0"/>
        <v>0</v>
      </c>
    </row>
    <row r="19" spans="1:14" s="63" customFormat="1" ht="29.25" customHeight="1" thickTop="1" thickBot="1" x14ac:dyDescent="0.3">
      <c r="A19" s="161">
        <v>1208</v>
      </c>
      <c r="B19" s="76" t="s">
        <v>78</v>
      </c>
      <c r="C19" s="292"/>
      <c r="D19" s="291" t="s">
        <v>79</v>
      </c>
      <c r="E19" s="85" t="s">
        <v>181</v>
      </c>
      <c r="F19" s="290"/>
      <c r="G19" s="113" t="s">
        <v>89</v>
      </c>
      <c r="H19" s="396">
        <v>190</v>
      </c>
      <c r="I19" s="272"/>
      <c r="J19" s="190">
        <f t="shared" si="0"/>
        <v>0</v>
      </c>
    </row>
    <row r="20" spans="1:14" s="63" customFormat="1" ht="29.25" customHeight="1" thickTop="1" thickBot="1" x14ac:dyDescent="0.3">
      <c r="A20" s="161">
        <v>1209</v>
      </c>
      <c r="B20" s="76" t="s">
        <v>184</v>
      </c>
      <c r="C20" s="295"/>
      <c r="D20" s="291" t="s">
        <v>185</v>
      </c>
      <c r="E20" s="85" t="s">
        <v>181</v>
      </c>
      <c r="F20" s="290"/>
      <c r="G20" s="113" t="s">
        <v>89</v>
      </c>
      <c r="H20" s="396">
        <v>100</v>
      </c>
      <c r="I20" s="272"/>
      <c r="J20" s="190">
        <f t="shared" si="0"/>
        <v>0</v>
      </c>
    </row>
    <row r="21" spans="1:14" s="63" customFormat="1" ht="29.25" customHeight="1" thickTop="1" thickBot="1" x14ac:dyDescent="0.3">
      <c r="A21" s="170">
        <v>1210</v>
      </c>
      <c r="B21" s="76" t="s">
        <v>177</v>
      </c>
      <c r="C21" s="294"/>
      <c r="D21" s="291" t="s">
        <v>178</v>
      </c>
      <c r="E21" s="85" t="s">
        <v>154</v>
      </c>
      <c r="F21" s="290"/>
      <c r="G21" s="113" t="s">
        <v>89</v>
      </c>
      <c r="H21" s="395">
        <v>50</v>
      </c>
      <c r="I21" s="272"/>
      <c r="J21" s="190">
        <f t="shared" si="0"/>
        <v>0</v>
      </c>
    </row>
    <row r="22" spans="1:14" s="63" customFormat="1" ht="29.25" customHeight="1" thickTop="1" thickBot="1" x14ac:dyDescent="0.3">
      <c r="A22" s="161">
        <v>1211</v>
      </c>
      <c r="B22" s="76" t="s">
        <v>143</v>
      </c>
      <c r="C22" s="292"/>
      <c r="D22" s="291" t="s">
        <v>202</v>
      </c>
      <c r="E22" s="85" t="s">
        <v>154</v>
      </c>
      <c r="F22" s="293"/>
      <c r="G22" s="112" t="s">
        <v>89</v>
      </c>
      <c r="H22" s="395">
        <v>100</v>
      </c>
      <c r="I22" s="272"/>
      <c r="J22" s="190">
        <f t="shared" si="0"/>
        <v>0</v>
      </c>
    </row>
    <row r="23" spans="1:14" s="63" customFormat="1" ht="29.25" customHeight="1" thickTop="1" thickBot="1" x14ac:dyDescent="0.3">
      <c r="A23" s="161">
        <v>1212</v>
      </c>
      <c r="B23" s="76" t="s">
        <v>175</v>
      </c>
      <c r="C23" s="292"/>
      <c r="D23" s="291" t="s">
        <v>176</v>
      </c>
      <c r="E23" s="85" t="s">
        <v>154</v>
      </c>
      <c r="F23" s="293"/>
      <c r="G23" s="112" t="s">
        <v>89</v>
      </c>
      <c r="H23" s="395">
        <v>50</v>
      </c>
      <c r="I23" s="272"/>
      <c r="J23" s="190">
        <f t="shared" si="0"/>
        <v>0</v>
      </c>
    </row>
    <row r="24" spans="1:14" s="63" customFormat="1" ht="29.25" customHeight="1" thickTop="1" thickBot="1" x14ac:dyDescent="0.3">
      <c r="A24" s="161">
        <v>1213</v>
      </c>
      <c r="B24" s="76" t="s">
        <v>90</v>
      </c>
      <c r="C24" s="292"/>
      <c r="D24" s="291" t="s">
        <v>209</v>
      </c>
      <c r="E24" s="85" t="s">
        <v>193</v>
      </c>
      <c r="F24" s="290"/>
      <c r="G24" s="113" t="s">
        <v>89</v>
      </c>
      <c r="H24" s="396">
        <v>8220</v>
      </c>
      <c r="I24" s="272"/>
      <c r="J24" s="190">
        <f t="shared" si="0"/>
        <v>0</v>
      </c>
      <c r="L24" s="400"/>
      <c r="M24" s="400"/>
      <c r="N24" s="400"/>
    </row>
    <row r="25" spans="1:14" s="63" customFormat="1" ht="29.25" customHeight="1" thickTop="1" thickBot="1" x14ac:dyDescent="0.3">
      <c r="A25" s="161">
        <v>1214</v>
      </c>
      <c r="B25" s="76" t="s">
        <v>91</v>
      </c>
      <c r="C25" s="292"/>
      <c r="D25" s="291" t="s">
        <v>92</v>
      </c>
      <c r="E25" s="85" t="s">
        <v>97</v>
      </c>
      <c r="F25" s="290"/>
      <c r="G25" s="113" t="s">
        <v>89</v>
      </c>
      <c r="H25" s="396">
        <v>1</v>
      </c>
      <c r="I25" s="272"/>
      <c r="J25" s="190">
        <f t="shared" si="0"/>
        <v>0</v>
      </c>
      <c r="L25" s="400"/>
      <c r="M25" s="401"/>
      <c r="N25" s="400"/>
    </row>
    <row r="26" spans="1:14" s="63" customFormat="1" ht="29.25" customHeight="1" thickTop="1" thickBot="1" x14ac:dyDescent="0.3">
      <c r="A26" s="161">
        <v>1215</v>
      </c>
      <c r="B26" s="76" t="s">
        <v>93</v>
      </c>
      <c r="C26" s="292"/>
      <c r="D26" s="291" t="s">
        <v>94</v>
      </c>
      <c r="E26" s="85" t="s">
        <v>194</v>
      </c>
      <c r="F26" s="290"/>
      <c r="G26" s="113" t="s">
        <v>89</v>
      </c>
      <c r="H26" s="396">
        <v>1200</v>
      </c>
      <c r="I26" s="272"/>
      <c r="J26" s="190">
        <f t="shared" si="0"/>
        <v>0</v>
      </c>
      <c r="L26" s="400"/>
      <c r="M26" s="400"/>
      <c r="N26" s="400"/>
    </row>
    <row r="27" spans="1:14" s="63" customFormat="1" ht="29.25" customHeight="1" thickTop="1" thickBot="1" x14ac:dyDescent="0.3">
      <c r="A27" s="161">
        <v>1216</v>
      </c>
      <c r="B27" s="76" t="s">
        <v>85</v>
      </c>
      <c r="C27" s="292"/>
      <c r="D27" s="291" t="s">
        <v>86</v>
      </c>
      <c r="E27" s="85" t="s">
        <v>193</v>
      </c>
      <c r="F27" s="282"/>
      <c r="G27" s="113" t="s">
        <v>89</v>
      </c>
      <c r="H27" s="396"/>
      <c r="I27" s="282"/>
      <c r="J27" s="190">
        <f t="shared" si="0"/>
        <v>0</v>
      </c>
    </row>
    <row r="28" spans="1:14" s="63" customFormat="1" ht="29.25" customHeight="1" thickTop="1" thickBot="1" x14ac:dyDescent="0.3">
      <c r="A28" s="161">
        <v>1217</v>
      </c>
      <c r="B28" s="76" t="s">
        <v>87</v>
      </c>
      <c r="C28" s="292"/>
      <c r="D28" s="291" t="s">
        <v>88</v>
      </c>
      <c r="E28" s="85" t="s">
        <v>193</v>
      </c>
      <c r="F28" s="290"/>
      <c r="G28" s="113" t="s">
        <v>89</v>
      </c>
      <c r="H28" s="396">
        <v>2000</v>
      </c>
      <c r="I28" s="272"/>
      <c r="J28" s="190">
        <f t="shared" si="0"/>
        <v>0</v>
      </c>
    </row>
    <row r="29" spans="1:14" s="63" customFormat="1" ht="29.25" customHeight="1" thickTop="1" thickBot="1" x14ac:dyDescent="0.3">
      <c r="A29" s="161">
        <v>1218</v>
      </c>
      <c r="B29" s="76" t="s">
        <v>203</v>
      </c>
      <c r="C29" s="292"/>
      <c r="D29" s="291" t="s">
        <v>179</v>
      </c>
      <c r="E29" s="85" t="s">
        <v>190</v>
      </c>
      <c r="F29" s="290"/>
      <c r="G29" s="113" t="s">
        <v>89</v>
      </c>
      <c r="H29" s="396">
        <v>1500</v>
      </c>
      <c r="I29" s="272"/>
      <c r="J29" s="190">
        <f t="shared" si="0"/>
        <v>0</v>
      </c>
    </row>
    <row r="30" spans="1:14" s="63" customFormat="1" ht="29.25" customHeight="1" thickTop="1" thickBot="1" x14ac:dyDescent="0.3">
      <c r="A30" s="161">
        <v>1219</v>
      </c>
      <c r="B30" s="76" t="s">
        <v>155</v>
      </c>
      <c r="C30" s="292"/>
      <c r="D30" s="162" t="s">
        <v>69</v>
      </c>
      <c r="E30" s="85" t="s">
        <v>156</v>
      </c>
      <c r="F30" s="290"/>
      <c r="G30" s="113" t="s">
        <v>89</v>
      </c>
      <c r="H30" s="395">
        <v>16380</v>
      </c>
      <c r="I30" s="272"/>
      <c r="J30" s="189">
        <f t="shared" si="0"/>
        <v>0</v>
      </c>
    </row>
    <row r="31" spans="1:14" s="63" customFormat="1" ht="29.25" customHeight="1" thickTop="1" thickBot="1" x14ac:dyDescent="0.3">
      <c r="A31" s="161">
        <v>1220</v>
      </c>
      <c r="B31" s="76" t="s">
        <v>145</v>
      </c>
      <c r="C31" s="292"/>
      <c r="D31" s="291" t="s">
        <v>144</v>
      </c>
      <c r="E31" s="85" t="s">
        <v>146</v>
      </c>
      <c r="F31" s="293"/>
      <c r="G31" s="112" t="s">
        <v>89</v>
      </c>
      <c r="H31" s="395">
        <v>300</v>
      </c>
      <c r="I31" s="272"/>
      <c r="J31" s="189">
        <f t="shared" si="0"/>
        <v>0</v>
      </c>
    </row>
    <row r="32" spans="1:14" s="63" customFormat="1" ht="29.25" customHeight="1" thickTop="1" thickBot="1" x14ac:dyDescent="0.3">
      <c r="A32" s="161">
        <v>1221</v>
      </c>
      <c r="B32" s="76" t="s">
        <v>80</v>
      </c>
      <c r="C32" s="292"/>
      <c r="D32" s="291" t="s">
        <v>81</v>
      </c>
      <c r="E32" s="85" t="s">
        <v>195</v>
      </c>
      <c r="F32" s="290"/>
      <c r="G32" s="113" t="s">
        <v>89</v>
      </c>
      <c r="H32" s="396">
        <v>1470</v>
      </c>
      <c r="I32" s="272"/>
      <c r="J32" s="190">
        <f t="shared" si="0"/>
        <v>0</v>
      </c>
    </row>
    <row r="33" spans="1:10" s="63" customFormat="1" ht="29.25" customHeight="1" thickTop="1" thickBot="1" x14ac:dyDescent="0.3">
      <c r="A33" s="161">
        <v>1222</v>
      </c>
      <c r="B33" s="76" t="s">
        <v>82</v>
      </c>
      <c r="C33" s="292"/>
      <c r="D33" s="291" t="s">
        <v>233</v>
      </c>
      <c r="E33" s="85" t="s">
        <v>195</v>
      </c>
      <c r="F33" s="290"/>
      <c r="G33" s="113" t="s">
        <v>89</v>
      </c>
      <c r="H33" s="396">
        <v>3820</v>
      </c>
      <c r="I33" s="272"/>
      <c r="J33" s="190">
        <f t="shared" si="0"/>
        <v>0</v>
      </c>
    </row>
    <row r="34" spans="1:10" s="63" customFormat="1" ht="29.25" customHeight="1" thickTop="1" thickBot="1" x14ac:dyDescent="0.3">
      <c r="A34" s="161">
        <v>1223</v>
      </c>
      <c r="B34" s="76" t="s">
        <v>139</v>
      </c>
      <c r="C34" s="292"/>
      <c r="D34" s="291" t="s">
        <v>138</v>
      </c>
      <c r="E34" s="85" t="s">
        <v>154</v>
      </c>
      <c r="F34" s="293"/>
      <c r="G34" s="112" t="s">
        <v>89</v>
      </c>
      <c r="H34" s="395">
        <v>810</v>
      </c>
      <c r="I34" s="272"/>
      <c r="J34" s="189">
        <f t="shared" si="0"/>
        <v>0</v>
      </c>
    </row>
    <row r="35" spans="1:10" s="63" customFormat="1" ht="29.25" customHeight="1" thickTop="1" thickBot="1" x14ac:dyDescent="0.3">
      <c r="A35" s="161">
        <v>1224</v>
      </c>
      <c r="B35" s="76" t="s">
        <v>137</v>
      </c>
      <c r="C35" s="292"/>
      <c r="D35" s="291" t="s">
        <v>151</v>
      </c>
      <c r="E35" s="85" t="s">
        <v>154</v>
      </c>
      <c r="F35" s="293"/>
      <c r="G35" s="112" t="s">
        <v>89</v>
      </c>
      <c r="H35" s="395">
        <v>150</v>
      </c>
      <c r="I35" s="272"/>
      <c r="J35" s="189">
        <f t="shared" si="0"/>
        <v>0</v>
      </c>
    </row>
    <row r="36" spans="1:10" s="63" customFormat="1" ht="29.25" customHeight="1" thickTop="1" thickBot="1" x14ac:dyDescent="0.3">
      <c r="A36" s="161">
        <v>1225</v>
      </c>
      <c r="B36" s="76" t="s">
        <v>74</v>
      </c>
      <c r="C36" s="292"/>
      <c r="D36" s="291" t="s">
        <v>152</v>
      </c>
      <c r="E36" s="85" t="s">
        <v>75</v>
      </c>
      <c r="F36" s="290"/>
      <c r="G36" s="113" t="s">
        <v>89</v>
      </c>
      <c r="H36" s="396">
        <v>5</v>
      </c>
      <c r="I36" s="272"/>
      <c r="J36" s="190">
        <f t="shared" si="0"/>
        <v>0</v>
      </c>
    </row>
    <row r="37" spans="1:10" s="63" customFormat="1" ht="29.25" customHeight="1" thickTop="1" thickBot="1" x14ac:dyDescent="0.3">
      <c r="A37" s="161">
        <v>1226</v>
      </c>
      <c r="B37" s="161" t="s">
        <v>63</v>
      </c>
      <c r="C37" s="292"/>
      <c r="D37" s="291" t="s">
        <v>61</v>
      </c>
      <c r="E37" s="85" t="s">
        <v>62</v>
      </c>
      <c r="F37" s="282"/>
      <c r="G37" s="113" t="s">
        <v>89</v>
      </c>
      <c r="H37" s="397"/>
      <c r="I37" s="282"/>
      <c r="J37" s="189">
        <f t="shared" si="0"/>
        <v>0</v>
      </c>
    </row>
    <row r="38" spans="1:10" s="63" customFormat="1" ht="29.25" customHeight="1" thickTop="1" thickBot="1" x14ac:dyDescent="0.3">
      <c r="A38" s="161">
        <v>1227</v>
      </c>
      <c r="B38" s="161" t="s">
        <v>70</v>
      </c>
      <c r="C38" s="292"/>
      <c r="D38" s="291" t="s">
        <v>71</v>
      </c>
      <c r="E38" s="85" t="s">
        <v>191</v>
      </c>
      <c r="F38" s="293"/>
      <c r="G38" s="112" t="s">
        <v>89</v>
      </c>
      <c r="H38" s="396">
        <v>2600</v>
      </c>
      <c r="I38" s="272"/>
      <c r="J38" s="189">
        <f t="shared" si="0"/>
        <v>0</v>
      </c>
    </row>
    <row r="39" spans="1:10" s="63" customFormat="1" ht="29.25" customHeight="1" thickTop="1" thickBot="1" x14ac:dyDescent="0.3">
      <c r="A39" s="161">
        <v>1228</v>
      </c>
      <c r="B39" s="161" t="s">
        <v>95</v>
      </c>
      <c r="C39" s="292"/>
      <c r="D39" s="291" t="s">
        <v>96</v>
      </c>
      <c r="E39" s="85" t="s">
        <v>192</v>
      </c>
      <c r="F39" s="290"/>
      <c r="G39" s="113" t="s">
        <v>89</v>
      </c>
      <c r="H39" s="396">
        <v>650</v>
      </c>
      <c r="I39" s="272"/>
      <c r="J39" s="190">
        <f t="shared" si="0"/>
        <v>0</v>
      </c>
    </row>
    <row r="40" spans="1:10" s="63" customFormat="1" ht="29.25" customHeight="1" thickTop="1" thickBot="1" x14ac:dyDescent="0.3">
      <c r="A40" s="161">
        <v>1229</v>
      </c>
      <c r="B40" s="161" t="s">
        <v>98</v>
      </c>
      <c r="C40" s="292"/>
      <c r="D40" s="291" t="s">
        <v>99</v>
      </c>
      <c r="E40" s="85" t="s">
        <v>100</v>
      </c>
      <c r="F40" s="290"/>
      <c r="G40" s="83" t="s">
        <v>196</v>
      </c>
      <c r="H40" s="396">
        <v>70</v>
      </c>
      <c r="I40" s="272"/>
      <c r="J40" s="190">
        <f t="shared" si="0"/>
        <v>0</v>
      </c>
    </row>
    <row r="41" spans="1:10" s="63" customFormat="1" ht="29.25" customHeight="1" thickTop="1" thickBot="1" x14ac:dyDescent="0.3">
      <c r="A41" s="161">
        <v>1230</v>
      </c>
      <c r="B41" s="161" t="s">
        <v>72</v>
      </c>
      <c r="C41" s="292"/>
      <c r="D41" s="291" t="s">
        <v>157</v>
      </c>
      <c r="E41" s="85" t="s">
        <v>73</v>
      </c>
      <c r="F41" s="290"/>
      <c r="G41" s="113" t="s">
        <v>4</v>
      </c>
      <c r="H41" s="396">
        <v>5</v>
      </c>
      <c r="I41" s="272"/>
      <c r="J41" s="190">
        <f t="shared" si="0"/>
        <v>0</v>
      </c>
    </row>
    <row r="42" spans="1:10" s="63" customFormat="1" ht="29.25" customHeight="1" thickTop="1" thickBot="1" x14ac:dyDescent="0.3">
      <c r="A42" s="161">
        <v>1231</v>
      </c>
      <c r="B42" s="161" t="s">
        <v>198</v>
      </c>
      <c r="C42" s="292"/>
      <c r="D42" s="291" t="s">
        <v>210</v>
      </c>
      <c r="E42" s="85" t="s">
        <v>101</v>
      </c>
      <c r="F42" s="290"/>
      <c r="G42" s="113" t="s">
        <v>89</v>
      </c>
      <c r="H42" s="396">
        <v>1100</v>
      </c>
      <c r="I42" s="272"/>
      <c r="J42" s="190">
        <f t="shared" si="0"/>
        <v>0</v>
      </c>
    </row>
    <row r="43" spans="1:10" s="63" customFormat="1" ht="36.75" customHeight="1" thickTop="1" thickBot="1" x14ac:dyDescent="0.3">
      <c r="A43" s="161">
        <v>1232</v>
      </c>
      <c r="B43" s="161" t="s">
        <v>182</v>
      </c>
      <c r="C43" s="292"/>
      <c r="D43" s="291" t="s">
        <v>183</v>
      </c>
      <c r="E43" s="85" t="s">
        <v>104</v>
      </c>
      <c r="F43" s="290"/>
      <c r="G43" s="113" t="s">
        <v>89</v>
      </c>
      <c r="H43" s="396">
        <v>100</v>
      </c>
      <c r="I43" s="272"/>
      <c r="J43" s="190">
        <f t="shared" si="0"/>
        <v>0</v>
      </c>
    </row>
    <row r="44" spans="1:10" s="63" customFormat="1" ht="29.25" customHeight="1" thickTop="1" thickBot="1" x14ac:dyDescent="0.3">
      <c r="A44" s="161">
        <v>1233</v>
      </c>
      <c r="B44" s="161" t="s">
        <v>102</v>
      </c>
      <c r="C44" s="292"/>
      <c r="D44" s="291" t="s">
        <v>211</v>
      </c>
      <c r="E44" s="85" t="s">
        <v>103</v>
      </c>
      <c r="F44" s="290"/>
      <c r="G44" s="113" t="s">
        <v>89</v>
      </c>
      <c r="H44" s="396">
        <v>1100</v>
      </c>
      <c r="I44" s="272"/>
      <c r="J44" s="190">
        <f t="shared" si="0"/>
        <v>0</v>
      </c>
    </row>
    <row r="45" spans="1:10" s="63" customFormat="1" ht="29.25" customHeight="1" thickTop="1" thickBot="1" x14ac:dyDescent="0.3">
      <c r="A45" s="161">
        <v>1234</v>
      </c>
      <c r="B45" s="161" t="s">
        <v>105</v>
      </c>
      <c r="C45" s="292"/>
      <c r="D45" s="291" t="s">
        <v>106</v>
      </c>
      <c r="E45" s="85" t="s">
        <v>107</v>
      </c>
      <c r="F45" s="290"/>
      <c r="G45" s="113" t="s">
        <v>5</v>
      </c>
      <c r="H45" s="396">
        <v>127</v>
      </c>
      <c r="I45" s="272"/>
      <c r="J45" s="190">
        <f t="shared" si="0"/>
        <v>0</v>
      </c>
    </row>
    <row r="46" spans="1:10" s="63" customFormat="1" ht="29.25" customHeight="1" thickTop="1" thickBot="1" x14ac:dyDescent="0.3">
      <c r="A46" s="161">
        <v>1235</v>
      </c>
      <c r="B46" s="161" t="s">
        <v>108</v>
      </c>
      <c r="C46" s="292"/>
      <c r="D46" s="291" t="s">
        <v>109</v>
      </c>
      <c r="E46" s="85" t="s">
        <v>100</v>
      </c>
      <c r="F46" s="290"/>
      <c r="G46" s="113" t="s">
        <v>89</v>
      </c>
      <c r="H46" s="396">
        <v>1828</v>
      </c>
      <c r="I46" s="272"/>
      <c r="J46" s="190">
        <f t="shared" si="0"/>
        <v>0</v>
      </c>
    </row>
    <row r="47" spans="1:10" s="63" customFormat="1" ht="29.25" customHeight="1" thickTop="1" thickBot="1" x14ac:dyDescent="0.3">
      <c r="A47" s="161">
        <v>1236</v>
      </c>
      <c r="B47" s="161" t="s">
        <v>110</v>
      </c>
      <c r="C47" s="292"/>
      <c r="D47" s="291" t="s">
        <v>153</v>
      </c>
      <c r="E47" s="85" t="s">
        <v>235</v>
      </c>
      <c r="F47" s="290"/>
      <c r="G47" s="113" t="s">
        <v>89</v>
      </c>
      <c r="H47" s="396">
        <v>5</v>
      </c>
      <c r="I47" s="272"/>
      <c r="J47" s="190">
        <f t="shared" si="0"/>
        <v>0</v>
      </c>
    </row>
    <row r="48" spans="1:10" s="63" customFormat="1" ht="29.25" customHeight="1" thickTop="1" thickBot="1" x14ac:dyDescent="0.3">
      <c r="A48" s="161">
        <v>1237</v>
      </c>
      <c r="B48" s="76" t="s">
        <v>110</v>
      </c>
      <c r="C48" s="292"/>
      <c r="D48" s="291" t="s">
        <v>111</v>
      </c>
      <c r="E48" s="85" t="s">
        <v>235</v>
      </c>
      <c r="F48" s="290"/>
      <c r="G48" s="113" t="s">
        <v>89</v>
      </c>
      <c r="H48" s="396">
        <v>3939</v>
      </c>
      <c r="I48" s="272"/>
      <c r="J48" s="190">
        <f t="shared" si="0"/>
        <v>0</v>
      </c>
    </row>
    <row r="49" spans="1:11" s="63" customFormat="1" ht="29.25" customHeight="1" thickTop="1" thickBot="1" x14ac:dyDescent="0.3">
      <c r="A49" s="161">
        <v>1238</v>
      </c>
      <c r="B49" s="76" t="s">
        <v>110</v>
      </c>
      <c r="C49" s="292"/>
      <c r="D49" s="291" t="s">
        <v>112</v>
      </c>
      <c r="E49" s="85" t="s">
        <v>113</v>
      </c>
      <c r="F49" s="290"/>
      <c r="G49" s="113" t="s">
        <v>89</v>
      </c>
      <c r="H49" s="396">
        <v>330</v>
      </c>
      <c r="I49" s="272"/>
      <c r="J49" s="190">
        <f t="shared" si="0"/>
        <v>0</v>
      </c>
    </row>
    <row r="50" spans="1:11" s="63" customFormat="1" ht="29.25" customHeight="1" thickTop="1" thickBot="1" x14ac:dyDescent="0.3">
      <c r="A50" s="161">
        <v>1239</v>
      </c>
      <c r="B50" s="76" t="s">
        <v>110</v>
      </c>
      <c r="C50" s="292"/>
      <c r="D50" s="291" t="s">
        <v>114</v>
      </c>
      <c r="E50" s="85" t="s">
        <v>115</v>
      </c>
      <c r="F50" s="290"/>
      <c r="G50" s="113" t="s">
        <v>89</v>
      </c>
      <c r="H50" s="396">
        <v>330</v>
      </c>
      <c r="I50" s="272"/>
      <c r="J50" s="190">
        <f t="shared" si="0"/>
        <v>0</v>
      </c>
    </row>
    <row r="51" spans="1:11" s="63" customFormat="1" ht="29.25" customHeight="1" thickTop="1" thickBot="1" x14ac:dyDescent="0.3">
      <c r="A51" s="161">
        <v>1240</v>
      </c>
      <c r="B51" s="76" t="s">
        <v>110</v>
      </c>
      <c r="C51" s="292"/>
      <c r="D51" s="291" t="s">
        <v>116</v>
      </c>
      <c r="E51" s="85" t="s">
        <v>115</v>
      </c>
      <c r="F51" s="290"/>
      <c r="G51" s="113" t="s">
        <v>89</v>
      </c>
      <c r="H51" s="396">
        <v>5</v>
      </c>
      <c r="I51" s="272"/>
      <c r="J51" s="190">
        <f t="shared" si="0"/>
        <v>0</v>
      </c>
    </row>
    <row r="52" spans="1:11" s="63" customFormat="1" ht="36.75" customHeight="1" thickTop="1" thickBot="1" x14ac:dyDescent="0.3">
      <c r="A52" s="161">
        <v>1241</v>
      </c>
      <c r="B52" s="76" t="s">
        <v>199</v>
      </c>
      <c r="C52" s="292"/>
      <c r="D52" s="291" t="s">
        <v>117</v>
      </c>
      <c r="E52" s="85" t="s">
        <v>236</v>
      </c>
      <c r="F52" s="290"/>
      <c r="G52" s="113" t="s">
        <v>89</v>
      </c>
      <c r="H52" s="396">
        <v>10207</v>
      </c>
      <c r="I52" s="272"/>
      <c r="J52" s="190">
        <f t="shared" si="0"/>
        <v>0</v>
      </c>
    </row>
    <row r="53" spans="1:11" s="63" customFormat="1" ht="29.25" customHeight="1" thickTop="1" thickBot="1" x14ac:dyDescent="0.3">
      <c r="A53" s="366" t="s">
        <v>19</v>
      </c>
      <c r="B53" s="365"/>
      <c r="C53" s="365"/>
      <c r="D53" s="364"/>
      <c r="E53" s="364"/>
      <c r="F53" s="363"/>
      <c r="G53" s="362"/>
      <c r="H53" s="367"/>
      <c r="I53" s="118"/>
      <c r="J53" s="119"/>
      <c r="K53" s="211"/>
    </row>
    <row r="54" spans="1:11" s="63" customFormat="1" ht="29.25" customHeight="1" thickTop="1" thickBot="1" x14ac:dyDescent="0.3">
      <c r="A54" s="86" t="s">
        <v>20</v>
      </c>
      <c r="B54" s="182"/>
      <c r="C54" s="87"/>
      <c r="D54" s="288" t="s">
        <v>238</v>
      </c>
      <c r="E54" s="289" t="s">
        <v>40</v>
      </c>
      <c r="F54" s="110"/>
      <c r="G54" s="113" t="s">
        <v>5</v>
      </c>
      <c r="H54" s="125">
        <v>12</v>
      </c>
      <c r="I54" s="272"/>
      <c r="J54" s="190">
        <f t="shared" ref="J54:J61" si="1">I54*H54</f>
        <v>0</v>
      </c>
    </row>
    <row r="55" spans="1:11" s="63" customFormat="1" ht="29.25" customHeight="1" thickTop="1" thickBot="1" x14ac:dyDescent="0.3">
      <c r="A55" s="89" t="s">
        <v>21</v>
      </c>
      <c r="B55" s="175"/>
      <c r="C55" s="90"/>
      <c r="D55" s="288" t="s">
        <v>238</v>
      </c>
      <c r="E55" s="287" t="s">
        <v>41</v>
      </c>
      <c r="F55" s="80"/>
      <c r="G55" s="113" t="s">
        <v>5</v>
      </c>
      <c r="H55" s="125">
        <v>6</v>
      </c>
      <c r="I55" s="272"/>
      <c r="J55" s="190">
        <f t="shared" si="1"/>
        <v>0</v>
      </c>
    </row>
    <row r="56" spans="1:11" s="63" customFormat="1" ht="29.25" customHeight="1" thickTop="1" thickBot="1" x14ac:dyDescent="0.3">
      <c r="A56" s="89" t="s">
        <v>22</v>
      </c>
      <c r="B56" s="175"/>
      <c r="C56" s="90"/>
      <c r="D56" s="286" t="s">
        <v>188</v>
      </c>
      <c r="E56" s="414" t="s">
        <v>187</v>
      </c>
      <c r="F56" s="415"/>
      <c r="G56" s="113" t="s">
        <v>118</v>
      </c>
      <c r="H56" s="125">
        <v>1</v>
      </c>
      <c r="I56" s="272"/>
      <c r="J56" s="190">
        <f t="shared" si="1"/>
        <v>0</v>
      </c>
    </row>
    <row r="57" spans="1:11" s="63" customFormat="1" ht="29.25" customHeight="1" thickTop="1" thickBot="1" x14ac:dyDescent="0.3">
      <c r="A57" s="89" t="s">
        <v>23</v>
      </c>
      <c r="B57" s="175"/>
      <c r="C57" s="90"/>
      <c r="D57" s="286" t="s">
        <v>189</v>
      </c>
      <c r="E57" s="414" t="s">
        <v>187</v>
      </c>
      <c r="F57" s="415"/>
      <c r="G57" s="113" t="s">
        <v>118</v>
      </c>
      <c r="H57" s="125">
        <v>1</v>
      </c>
      <c r="I57" s="272"/>
      <c r="J57" s="190">
        <f t="shared" si="1"/>
        <v>0</v>
      </c>
    </row>
    <row r="58" spans="1:11" s="63" customFormat="1" ht="29.25" customHeight="1" thickTop="1" thickBot="1" x14ac:dyDescent="0.3">
      <c r="A58" s="89" t="s">
        <v>24</v>
      </c>
      <c r="B58" s="175"/>
      <c r="C58" s="90"/>
      <c r="D58" s="286" t="s">
        <v>200</v>
      </c>
      <c r="E58" s="414" t="s">
        <v>158</v>
      </c>
      <c r="F58" s="415"/>
      <c r="G58" s="113" t="s">
        <v>118</v>
      </c>
      <c r="H58" s="125">
        <v>7</v>
      </c>
      <c r="I58" s="272"/>
      <c r="J58" s="190">
        <f t="shared" si="1"/>
        <v>0</v>
      </c>
    </row>
    <row r="59" spans="1:11" s="63" customFormat="1" ht="29.25" customHeight="1" thickTop="1" thickBot="1" x14ac:dyDescent="0.3">
      <c r="A59" s="89" t="s">
        <v>25</v>
      </c>
      <c r="B59" s="175"/>
      <c r="C59" s="90"/>
      <c r="D59" s="286" t="s">
        <v>201</v>
      </c>
      <c r="E59" s="414" t="s">
        <v>158</v>
      </c>
      <c r="F59" s="415"/>
      <c r="G59" s="113" t="s">
        <v>118</v>
      </c>
      <c r="H59" s="125">
        <v>1</v>
      </c>
      <c r="I59" s="272"/>
      <c r="J59" s="190">
        <f t="shared" si="1"/>
        <v>0</v>
      </c>
    </row>
    <row r="60" spans="1:11" s="63" customFormat="1" ht="29.25" customHeight="1" thickTop="1" thickBot="1" x14ac:dyDescent="0.3">
      <c r="A60" s="89" t="s">
        <v>26</v>
      </c>
      <c r="B60" s="177" t="s">
        <v>45</v>
      </c>
      <c r="C60" s="90"/>
      <c r="D60" s="436" t="s">
        <v>27</v>
      </c>
      <c r="E60" s="437"/>
      <c r="F60" s="438"/>
      <c r="G60" s="113" t="s">
        <v>6</v>
      </c>
      <c r="H60" s="125">
        <v>1</v>
      </c>
      <c r="I60" s="272"/>
      <c r="J60" s="190">
        <f t="shared" si="1"/>
        <v>0</v>
      </c>
    </row>
    <row r="61" spans="1:11" s="63" customFormat="1" ht="29.25" customHeight="1" thickTop="1" thickBot="1" x14ac:dyDescent="0.3">
      <c r="A61" s="199" t="s">
        <v>38</v>
      </c>
      <c r="B61" s="183" t="s">
        <v>45</v>
      </c>
      <c r="C61" s="184"/>
      <c r="D61" s="285" t="s">
        <v>159</v>
      </c>
      <c r="E61" s="201" t="s">
        <v>67</v>
      </c>
      <c r="F61" s="202"/>
      <c r="G61" s="203" t="s">
        <v>5</v>
      </c>
      <c r="H61" s="204">
        <v>1</v>
      </c>
      <c r="I61" s="272"/>
      <c r="J61" s="196">
        <f t="shared" si="1"/>
        <v>0</v>
      </c>
    </row>
    <row r="62" spans="1:11" ht="21" customHeight="1" thickBot="1" x14ac:dyDescent="0.25">
      <c r="A62" s="366" t="s">
        <v>46</v>
      </c>
      <c r="B62" s="365"/>
      <c r="C62" s="365"/>
      <c r="D62" s="364"/>
      <c r="E62" s="364"/>
      <c r="F62" s="363"/>
      <c r="G62" s="362"/>
      <c r="H62" s="367"/>
      <c r="I62" s="118"/>
      <c r="J62" s="119"/>
      <c r="K62" s="212"/>
    </row>
    <row r="63" spans="1:11" s="63" customFormat="1" ht="15" customHeight="1" thickTop="1" x14ac:dyDescent="0.25">
      <c r="A63" s="411" t="s">
        <v>28</v>
      </c>
      <c r="B63" s="187"/>
      <c r="C63" s="88"/>
      <c r="D63" s="430" t="s">
        <v>39</v>
      </c>
      <c r="E63" s="431" t="s">
        <v>42</v>
      </c>
      <c r="F63" s="432"/>
      <c r="G63" s="115" t="s">
        <v>7</v>
      </c>
      <c r="H63" s="122">
        <v>4</v>
      </c>
      <c r="I63" s="416"/>
      <c r="J63" s="433">
        <f>H63*H64*I63</f>
        <v>0</v>
      </c>
    </row>
    <row r="64" spans="1:11" s="63" customFormat="1" ht="15" customHeight="1" thickBot="1" x14ac:dyDescent="0.3">
      <c r="A64" s="412"/>
      <c r="B64" s="176"/>
      <c r="C64" s="92"/>
      <c r="D64" s="421"/>
      <c r="E64" s="424"/>
      <c r="F64" s="425"/>
      <c r="G64" s="116" t="s">
        <v>8</v>
      </c>
      <c r="H64" s="121">
        <v>12</v>
      </c>
      <c r="I64" s="417"/>
      <c r="J64" s="419"/>
    </row>
    <row r="65" spans="1:10" s="63" customFormat="1" ht="15" customHeight="1" thickTop="1" x14ac:dyDescent="0.25">
      <c r="A65" s="413" t="s">
        <v>29</v>
      </c>
      <c r="B65" s="178"/>
      <c r="C65" s="111"/>
      <c r="D65" s="420" t="s">
        <v>39</v>
      </c>
      <c r="E65" s="426" t="s">
        <v>43</v>
      </c>
      <c r="F65" s="423"/>
      <c r="G65" s="117" t="s">
        <v>7</v>
      </c>
      <c r="H65" s="123">
        <v>2</v>
      </c>
      <c r="I65" s="416"/>
      <c r="J65" s="418">
        <f>H65*H66*I65</f>
        <v>0</v>
      </c>
    </row>
    <row r="66" spans="1:10" s="63" customFormat="1" ht="15" customHeight="1" thickBot="1" x14ac:dyDescent="0.3">
      <c r="A66" s="412"/>
      <c r="B66" s="176"/>
      <c r="C66" s="92"/>
      <c r="D66" s="421"/>
      <c r="E66" s="424"/>
      <c r="F66" s="425"/>
      <c r="G66" s="116" t="s">
        <v>8</v>
      </c>
      <c r="H66" s="121">
        <v>12</v>
      </c>
      <c r="I66" s="417"/>
      <c r="J66" s="419"/>
    </row>
    <row r="67" spans="1:10" s="63" customFormat="1" ht="15" customHeight="1" thickTop="1" x14ac:dyDescent="0.25">
      <c r="A67" s="413" t="s">
        <v>166</v>
      </c>
      <c r="B67" s="213"/>
      <c r="C67" s="214"/>
      <c r="D67" s="420" t="s">
        <v>39</v>
      </c>
      <c r="E67" s="442" t="s">
        <v>204</v>
      </c>
      <c r="F67" s="443"/>
      <c r="G67" s="117" t="s">
        <v>7</v>
      </c>
      <c r="H67" s="123">
        <v>1</v>
      </c>
      <c r="I67" s="416"/>
      <c r="J67" s="418">
        <f>H67*H68*I67</f>
        <v>0</v>
      </c>
    </row>
    <row r="68" spans="1:10" s="63" customFormat="1" ht="15" customHeight="1" thickBot="1" x14ac:dyDescent="0.3">
      <c r="A68" s="412"/>
      <c r="B68" s="213"/>
      <c r="C68" s="214"/>
      <c r="D68" s="421"/>
      <c r="E68" s="444"/>
      <c r="F68" s="445"/>
      <c r="G68" s="116" t="s">
        <v>8</v>
      </c>
      <c r="H68" s="121">
        <v>12</v>
      </c>
      <c r="I68" s="417"/>
      <c r="J68" s="419"/>
    </row>
    <row r="69" spans="1:10" s="63" customFormat="1" ht="15" customHeight="1" thickTop="1" x14ac:dyDescent="0.25">
      <c r="A69" s="413" t="s">
        <v>30</v>
      </c>
      <c r="B69" s="178"/>
      <c r="C69" s="111"/>
      <c r="D69" s="420" t="s">
        <v>39</v>
      </c>
      <c r="E69" s="422" t="s">
        <v>119</v>
      </c>
      <c r="F69" s="423"/>
      <c r="G69" s="117" t="s">
        <v>7</v>
      </c>
      <c r="H69" s="123">
        <v>1</v>
      </c>
      <c r="I69" s="416"/>
      <c r="J69" s="418">
        <f>H69*H70*I69</f>
        <v>0</v>
      </c>
    </row>
    <row r="70" spans="1:10" s="63" customFormat="1" ht="15" customHeight="1" thickBot="1" x14ac:dyDescent="0.3">
      <c r="A70" s="412"/>
      <c r="B70" s="176"/>
      <c r="C70" s="92"/>
      <c r="D70" s="421"/>
      <c r="E70" s="424"/>
      <c r="F70" s="425"/>
      <c r="G70" s="116" t="s">
        <v>8</v>
      </c>
      <c r="H70" s="121">
        <v>12</v>
      </c>
      <c r="I70" s="417"/>
      <c r="J70" s="419"/>
    </row>
    <row r="71" spans="1:10" s="63" customFormat="1" ht="15" customHeight="1" thickTop="1" x14ac:dyDescent="0.25">
      <c r="A71" s="413" t="s">
        <v>31</v>
      </c>
      <c r="B71" s="178"/>
      <c r="C71" s="111"/>
      <c r="D71" s="420" t="s">
        <v>39</v>
      </c>
      <c r="E71" s="422" t="s">
        <v>120</v>
      </c>
      <c r="F71" s="423"/>
      <c r="G71" s="117" t="s">
        <v>7</v>
      </c>
      <c r="H71" s="123">
        <v>1</v>
      </c>
      <c r="I71" s="416"/>
      <c r="J71" s="418">
        <f>H71*H72*I71</f>
        <v>0</v>
      </c>
    </row>
    <row r="72" spans="1:10" s="63" customFormat="1" ht="15" customHeight="1" thickBot="1" x14ac:dyDescent="0.3">
      <c r="A72" s="427"/>
      <c r="B72" s="176"/>
      <c r="C72" s="92"/>
      <c r="D72" s="421"/>
      <c r="E72" s="424"/>
      <c r="F72" s="425"/>
      <c r="G72" s="116" t="s">
        <v>8</v>
      </c>
      <c r="H72" s="121">
        <v>12</v>
      </c>
      <c r="I72" s="417"/>
      <c r="J72" s="419"/>
    </row>
    <row r="73" spans="1:10" s="63" customFormat="1" ht="15" customHeight="1" thickTop="1" x14ac:dyDescent="0.25">
      <c r="A73" s="413" t="s">
        <v>32</v>
      </c>
      <c r="B73" s="178"/>
      <c r="C73" s="111"/>
      <c r="D73" s="420" t="s">
        <v>39</v>
      </c>
      <c r="E73" s="426" t="s">
        <v>121</v>
      </c>
      <c r="F73" s="423"/>
      <c r="G73" s="117" t="s">
        <v>7</v>
      </c>
      <c r="H73" s="123">
        <v>1</v>
      </c>
      <c r="I73" s="416"/>
      <c r="J73" s="418">
        <f>H73*H74*I73</f>
        <v>0</v>
      </c>
    </row>
    <row r="74" spans="1:10" s="63" customFormat="1" ht="15" customHeight="1" thickBot="1" x14ac:dyDescent="0.3">
      <c r="A74" s="427"/>
      <c r="B74" s="176"/>
      <c r="C74" s="92"/>
      <c r="D74" s="421"/>
      <c r="E74" s="424"/>
      <c r="F74" s="425"/>
      <c r="G74" s="116" t="s">
        <v>8</v>
      </c>
      <c r="H74" s="121">
        <v>12</v>
      </c>
      <c r="I74" s="417"/>
      <c r="J74" s="419"/>
    </row>
    <row r="75" spans="1:10" s="63" customFormat="1" ht="15" customHeight="1" thickTop="1" x14ac:dyDescent="0.25">
      <c r="A75" s="413" t="s">
        <v>33</v>
      </c>
      <c r="B75" s="178"/>
      <c r="C75" s="111"/>
      <c r="D75" s="420" t="s">
        <v>39</v>
      </c>
      <c r="E75" s="426" t="s">
        <v>122</v>
      </c>
      <c r="F75" s="423"/>
      <c r="G75" s="117" t="s">
        <v>7</v>
      </c>
      <c r="H75" s="123">
        <v>1</v>
      </c>
      <c r="I75" s="416"/>
      <c r="J75" s="418">
        <f>H75*H76*I75</f>
        <v>0</v>
      </c>
    </row>
    <row r="76" spans="1:10" s="63" customFormat="1" ht="15" customHeight="1" thickBot="1" x14ac:dyDescent="0.3">
      <c r="A76" s="427"/>
      <c r="B76" s="176"/>
      <c r="C76" s="92"/>
      <c r="D76" s="421"/>
      <c r="E76" s="424"/>
      <c r="F76" s="425"/>
      <c r="G76" s="116" t="s">
        <v>8</v>
      </c>
      <c r="H76" s="121">
        <v>12</v>
      </c>
      <c r="I76" s="417"/>
      <c r="J76" s="419"/>
    </row>
    <row r="77" spans="1:10" s="63" customFormat="1" ht="15" customHeight="1" thickTop="1" x14ac:dyDescent="0.25">
      <c r="A77" s="413" t="s">
        <v>34</v>
      </c>
      <c r="B77" s="178"/>
      <c r="C77" s="111"/>
      <c r="D77" s="420" t="s">
        <v>39</v>
      </c>
      <c r="E77" s="426" t="s">
        <v>123</v>
      </c>
      <c r="F77" s="423"/>
      <c r="G77" s="117" t="s">
        <v>7</v>
      </c>
      <c r="H77" s="123">
        <v>1</v>
      </c>
      <c r="I77" s="416"/>
      <c r="J77" s="418">
        <f>H77*H78*I77</f>
        <v>0</v>
      </c>
    </row>
    <row r="78" spans="1:10" s="63" customFormat="1" ht="15" customHeight="1" thickBot="1" x14ac:dyDescent="0.3">
      <c r="A78" s="427"/>
      <c r="B78" s="176"/>
      <c r="C78" s="92"/>
      <c r="D78" s="421"/>
      <c r="E78" s="424"/>
      <c r="F78" s="425"/>
      <c r="G78" s="116" t="s">
        <v>8</v>
      </c>
      <c r="H78" s="121">
        <v>12</v>
      </c>
      <c r="I78" s="417"/>
      <c r="J78" s="419"/>
    </row>
    <row r="79" spans="1:10" s="63" customFormat="1" ht="15" customHeight="1" thickTop="1" x14ac:dyDescent="0.25">
      <c r="A79" s="413" t="s">
        <v>58</v>
      </c>
      <c r="B79" s="178"/>
      <c r="C79" s="111"/>
      <c r="D79" s="420" t="s">
        <v>39</v>
      </c>
      <c r="E79" s="422" t="s">
        <v>129</v>
      </c>
      <c r="F79" s="423"/>
      <c r="G79" s="117" t="s">
        <v>7</v>
      </c>
      <c r="H79" s="123">
        <v>1</v>
      </c>
      <c r="I79" s="416"/>
      <c r="J79" s="418">
        <f>H79*H80*I79</f>
        <v>0</v>
      </c>
    </row>
    <row r="80" spans="1:10" s="63" customFormat="1" ht="15" customHeight="1" thickBot="1" x14ac:dyDescent="0.3">
      <c r="A80" s="427"/>
      <c r="B80" s="176"/>
      <c r="C80" s="92"/>
      <c r="D80" s="421"/>
      <c r="E80" s="424"/>
      <c r="F80" s="425"/>
      <c r="G80" s="116" t="s">
        <v>8</v>
      </c>
      <c r="H80" s="121">
        <v>12</v>
      </c>
      <c r="I80" s="417"/>
      <c r="J80" s="419"/>
    </row>
    <row r="81" spans="1:11" s="63" customFormat="1" ht="15" customHeight="1" thickTop="1" x14ac:dyDescent="0.25">
      <c r="A81" s="413" t="s">
        <v>59</v>
      </c>
      <c r="B81" s="178"/>
      <c r="C81" s="111"/>
      <c r="D81" s="420" t="s">
        <v>39</v>
      </c>
      <c r="E81" s="422" t="s">
        <v>128</v>
      </c>
      <c r="F81" s="423"/>
      <c r="G81" s="117" t="s">
        <v>7</v>
      </c>
      <c r="H81" s="123">
        <v>1</v>
      </c>
      <c r="I81" s="416"/>
      <c r="J81" s="418">
        <f>H81*H82*I81</f>
        <v>0</v>
      </c>
    </row>
    <row r="82" spans="1:11" s="63" customFormat="1" ht="15" customHeight="1" thickBot="1" x14ac:dyDescent="0.3">
      <c r="A82" s="427"/>
      <c r="B82" s="176"/>
      <c r="C82" s="92"/>
      <c r="D82" s="421"/>
      <c r="E82" s="424"/>
      <c r="F82" s="425"/>
      <c r="G82" s="116" t="s">
        <v>8</v>
      </c>
      <c r="H82" s="121">
        <v>12</v>
      </c>
      <c r="I82" s="417"/>
      <c r="J82" s="419"/>
    </row>
    <row r="83" spans="1:11" s="63" customFormat="1" ht="15" customHeight="1" thickTop="1" x14ac:dyDescent="0.25">
      <c r="A83" s="413" t="s">
        <v>60</v>
      </c>
      <c r="B83" s="178"/>
      <c r="C83" s="111"/>
      <c r="D83" s="420" t="s">
        <v>39</v>
      </c>
      <c r="E83" s="422" t="s">
        <v>217</v>
      </c>
      <c r="F83" s="423"/>
      <c r="G83" s="117" t="s">
        <v>7</v>
      </c>
      <c r="H83" s="123">
        <v>1</v>
      </c>
      <c r="I83" s="416"/>
      <c r="J83" s="418">
        <f>H83*H84*I83</f>
        <v>0</v>
      </c>
    </row>
    <row r="84" spans="1:11" s="63" customFormat="1" ht="15" customHeight="1" thickBot="1" x14ac:dyDescent="0.3">
      <c r="A84" s="427"/>
      <c r="B84" s="176"/>
      <c r="C84" s="92"/>
      <c r="D84" s="421"/>
      <c r="E84" s="424"/>
      <c r="F84" s="425"/>
      <c r="G84" s="116" t="s">
        <v>8</v>
      </c>
      <c r="H84" s="121">
        <v>12</v>
      </c>
      <c r="I84" s="417"/>
      <c r="J84" s="419"/>
    </row>
    <row r="85" spans="1:11" s="63" customFormat="1" ht="15" customHeight="1" thickTop="1" x14ac:dyDescent="0.25">
      <c r="A85" s="413" t="s">
        <v>167</v>
      </c>
      <c r="B85" s="178"/>
      <c r="C85" s="111"/>
      <c r="D85" s="420" t="s">
        <v>39</v>
      </c>
      <c r="E85" s="422" t="s">
        <v>130</v>
      </c>
      <c r="F85" s="423"/>
      <c r="G85" s="117" t="s">
        <v>7</v>
      </c>
      <c r="H85" s="123">
        <v>1</v>
      </c>
      <c r="I85" s="416"/>
      <c r="J85" s="418">
        <f>H85*H86*I85</f>
        <v>0</v>
      </c>
    </row>
    <row r="86" spans="1:11" s="63" customFormat="1" ht="15" customHeight="1" thickBot="1" x14ac:dyDescent="0.3">
      <c r="A86" s="427"/>
      <c r="B86" s="176"/>
      <c r="C86" s="92"/>
      <c r="D86" s="421"/>
      <c r="E86" s="424"/>
      <c r="F86" s="425"/>
      <c r="G86" s="116" t="s">
        <v>8</v>
      </c>
      <c r="H86" s="121">
        <v>12</v>
      </c>
      <c r="I86" s="417"/>
      <c r="J86" s="419"/>
    </row>
    <row r="87" spans="1:11" s="63" customFormat="1" ht="15" customHeight="1" thickTop="1" x14ac:dyDescent="0.25">
      <c r="A87" s="413" t="s">
        <v>168</v>
      </c>
      <c r="B87" s="178"/>
      <c r="C87" s="111"/>
      <c r="D87" s="420" t="s">
        <v>39</v>
      </c>
      <c r="E87" s="422" t="s">
        <v>237</v>
      </c>
      <c r="F87" s="423"/>
      <c r="G87" s="117" t="s">
        <v>7</v>
      </c>
      <c r="H87" s="123">
        <v>1</v>
      </c>
      <c r="I87" s="416"/>
      <c r="J87" s="418">
        <f>H87*H88*I87</f>
        <v>0</v>
      </c>
    </row>
    <row r="88" spans="1:11" s="63" customFormat="1" ht="15" customHeight="1" thickBot="1" x14ac:dyDescent="0.3">
      <c r="A88" s="427"/>
      <c r="B88" s="176"/>
      <c r="C88" s="92"/>
      <c r="D88" s="421"/>
      <c r="E88" s="424"/>
      <c r="F88" s="425"/>
      <c r="G88" s="116" t="s">
        <v>8</v>
      </c>
      <c r="H88" s="121">
        <v>12</v>
      </c>
      <c r="I88" s="417"/>
      <c r="J88" s="419"/>
    </row>
    <row r="89" spans="1:11" s="63" customFormat="1" ht="15" customHeight="1" thickTop="1" x14ac:dyDescent="0.25">
      <c r="A89" s="413" t="s">
        <v>124</v>
      </c>
      <c r="B89" s="178"/>
      <c r="C89" s="111"/>
      <c r="D89" s="420" t="s">
        <v>39</v>
      </c>
      <c r="E89" s="422" t="s">
        <v>131</v>
      </c>
      <c r="F89" s="423"/>
      <c r="G89" s="117" t="s">
        <v>7</v>
      </c>
      <c r="H89" s="123">
        <v>1</v>
      </c>
      <c r="I89" s="416"/>
      <c r="J89" s="418">
        <f>H89*H90*I89</f>
        <v>0</v>
      </c>
    </row>
    <row r="90" spans="1:11" s="63" customFormat="1" ht="15" customHeight="1" thickBot="1" x14ac:dyDescent="0.3">
      <c r="A90" s="427"/>
      <c r="B90" s="176"/>
      <c r="C90" s="92"/>
      <c r="D90" s="421"/>
      <c r="E90" s="424"/>
      <c r="F90" s="425"/>
      <c r="G90" s="116" t="s">
        <v>8</v>
      </c>
      <c r="H90" s="121">
        <v>12</v>
      </c>
      <c r="I90" s="417"/>
      <c r="J90" s="419"/>
    </row>
    <row r="91" spans="1:11" s="63" customFormat="1" ht="27" customHeight="1" thickTop="1" thickBot="1" x14ac:dyDescent="0.3">
      <c r="A91" s="215">
        <v>3015</v>
      </c>
      <c r="B91" s="175"/>
      <c r="C91" s="90"/>
      <c r="D91" s="283" t="s">
        <v>48</v>
      </c>
      <c r="E91" s="414" t="s">
        <v>206</v>
      </c>
      <c r="F91" s="415"/>
      <c r="G91" s="113" t="s">
        <v>5</v>
      </c>
      <c r="H91" s="125">
        <v>1</v>
      </c>
      <c r="I91" s="272"/>
      <c r="J91" s="191">
        <f t="shared" ref="J91:J95" si="2">I91*H91</f>
        <v>0</v>
      </c>
    </row>
    <row r="92" spans="1:11" s="63" customFormat="1" ht="27" customHeight="1" thickTop="1" thickBot="1" x14ac:dyDescent="0.3">
      <c r="A92" s="89" t="s">
        <v>126</v>
      </c>
      <c r="B92" s="175"/>
      <c r="C92" s="90"/>
      <c r="D92" s="283" t="s">
        <v>48</v>
      </c>
      <c r="E92" s="449" t="s">
        <v>239</v>
      </c>
      <c r="F92" s="450"/>
      <c r="G92" s="113" t="s">
        <v>5</v>
      </c>
      <c r="H92" s="125">
        <v>1</v>
      </c>
      <c r="I92" s="272"/>
      <c r="J92" s="191">
        <f t="shared" si="2"/>
        <v>0</v>
      </c>
    </row>
    <row r="93" spans="1:11" s="63" customFormat="1" ht="27" customHeight="1" thickTop="1" thickBot="1" x14ac:dyDescent="0.3">
      <c r="A93" s="89" t="s">
        <v>125</v>
      </c>
      <c r="B93" s="175"/>
      <c r="C93" s="90"/>
      <c r="D93" s="283" t="s">
        <v>48</v>
      </c>
      <c r="E93" s="449" t="s">
        <v>132</v>
      </c>
      <c r="F93" s="450"/>
      <c r="G93" s="113" t="s">
        <v>5</v>
      </c>
      <c r="H93" s="125">
        <v>1</v>
      </c>
      <c r="I93" s="272"/>
      <c r="J93" s="191">
        <f t="shared" si="2"/>
        <v>0</v>
      </c>
    </row>
    <row r="94" spans="1:11" s="63" customFormat="1" ht="27" customHeight="1" thickTop="1" thickBot="1" x14ac:dyDescent="0.3">
      <c r="A94" s="89" t="s">
        <v>127</v>
      </c>
      <c r="B94" s="175"/>
      <c r="C94" s="90"/>
      <c r="D94" s="283" t="s">
        <v>48</v>
      </c>
      <c r="E94" s="449" t="s">
        <v>207</v>
      </c>
      <c r="F94" s="450"/>
      <c r="G94" s="113" t="s">
        <v>5</v>
      </c>
      <c r="H94" s="125">
        <v>1</v>
      </c>
      <c r="I94" s="272"/>
      <c r="J94" s="191">
        <f t="shared" si="2"/>
        <v>0</v>
      </c>
    </row>
    <row r="95" spans="1:11" s="63" customFormat="1" ht="27" customHeight="1" thickTop="1" thickBot="1" x14ac:dyDescent="0.3">
      <c r="A95" s="89" t="s">
        <v>205</v>
      </c>
      <c r="B95" s="185"/>
      <c r="C95" s="186"/>
      <c r="D95" s="283" t="s">
        <v>68</v>
      </c>
      <c r="E95" s="458" t="s">
        <v>160</v>
      </c>
      <c r="F95" s="459"/>
      <c r="G95" s="113" t="s">
        <v>5</v>
      </c>
      <c r="H95" s="125"/>
      <c r="I95" s="282"/>
      <c r="J95" s="192">
        <f t="shared" si="2"/>
        <v>0</v>
      </c>
    </row>
    <row r="96" spans="1:11" ht="21" customHeight="1" thickBot="1" x14ac:dyDescent="0.25">
      <c r="A96" s="366" t="s">
        <v>56</v>
      </c>
      <c r="B96" s="365"/>
      <c r="C96" s="365"/>
      <c r="D96" s="364"/>
      <c r="E96" s="364"/>
      <c r="F96" s="363"/>
      <c r="G96" s="362"/>
      <c r="H96" s="361"/>
      <c r="I96" s="118"/>
      <c r="J96" s="119"/>
      <c r="K96" s="212"/>
    </row>
    <row r="97" spans="1:11" s="63" customFormat="1" ht="30" customHeight="1" thickTop="1" thickBot="1" x14ac:dyDescent="0.3">
      <c r="A97" s="224" t="s">
        <v>35</v>
      </c>
      <c r="B97" s="182"/>
      <c r="C97" s="87"/>
      <c r="D97" s="275" t="s">
        <v>133</v>
      </c>
      <c r="E97" s="456"/>
      <c r="F97" s="457"/>
      <c r="G97" s="114" t="s">
        <v>5</v>
      </c>
      <c r="H97" s="149">
        <v>50</v>
      </c>
      <c r="I97" s="272"/>
      <c r="J97" s="193">
        <f>I97*H97</f>
        <v>0</v>
      </c>
    </row>
    <row r="98" spans="1:11" s="63" customFormat="1" ht="30" customHeight="1" thickTop="1" thickBot="1" x14ac:dyDescent="0.3">
      <c r="A98" s="224" t="s">
        <v>36</v>
      </c>
      <c r="B98" s="175"/>
      <c r="C98" s="92"/>
      <c r="D98" s="453" t="s">
        <v>212</v>
      </c>
      <c r="E98" s="454"/>
      <c r="F98" s="455"/>
      <c r="G98" s="113" t="s">
        <v>5</v>
      </c>
      <c r="H98" s="150">
        <v>1</v>
      </c>
      <c r="I98" s="272"/>
      <c r="J98" s="191">
        <f>I98*H98</f>
        <v>0</v>
      </c>
    </row>
    <row r="99" spans="1:11" s="63" customFormat="1" ht="30" customHeight="1" thickTop="1" thickBot="1" x14ac:dyDescent="0.3">
      <c r="A99" s="224" t="s">
        <v>57</v>
      </c>
      <c r="B99" s="175"/>
      <c r="C99" s="92"/>
      <c r="D99" s="274" t="s">
        <v>134</v>
      </c>
      <c r="E99" s="151"/>
      <c r="F99" s="93"/>
      <c r="G99" s="173" t="s">
        <v>89</v>
      </c>
      <c r="H99" s="394">
        <v>5000</v>
      </c>
      <c r="I99" s="272"/>
      <c r="J99" s="191">
        <f>I99*H99</f>
        <v>0</v>
      </c>
    </row>
    <row r="100" spans="1:11" s="63" customFormat="1" ht="30" customHeight="1" thickTop="1" thickBot="1" x14ac:dyDescent="0.3">
      <c r="A100" s="224" t="s">
        <v>161</v>
      </c>
      <c r="B100" s="177" t="s">
        <v>45</v>
      </c>
      <c r="C100" s="188"/>
      <c r="D100" s="274" t="s">
        <v>135</v>
      </c>
      <c r="E100" s="151"/>
      <c r="F100" s="93"/>
      <c r="G100" s="112" t="s">
        <v>6</v>
      </c>
      <c r="H100" s="150">
        <v>5</v>
      </c>
      <c r="I100" s="272"/>
      <c r="J100" s="191">
        <f>I100*H100</f>
        <v>0</v>
      </c>
    </row>
    <row r="101" spans="1:11" s="63" customFormat="1" ht="30" customHeight="1" thickTop="1" thickBot="1" x14ac:dyDescent="0.3">
      <c r="A101" s="224" t="s">
        <v>162</v>
      </c>
      <c r="B101" s="177"/>
      <c r="C101" s="188"/>
      <c r="D101" s="273" t="s">
        <v>213</v>
      </c>
      <c r="E101" s="451" t="s">
        <v>172</v>
      </c>
      <c r="F101" s="452"/>
      <c r="G101" s="112" t="s">
        <v>5</v>
      </c>
      <c r="H101" s="150">
        <v>1</v>
      </c>
      <c r="I101" s="272"/>
      <c r="J101" s="191">
        <f>I101*H101/H108*H106</f>
        <v>0</v>
      </c>
    </row>
    <row r="102" spans="1:11" s="63" customFormat="1" ht="30" customHeight="1" thickTop="1" thickBot="1" x14ac:dyDescent="0.3">
      <c r="A102" s="224" t="s">
        <v>163</v>
      </c>
      <c r="B102" s="177" t="s">
        <v>45</v>
      </c>
      <c r="C102" s="132"/>
      <c r="D102" s="436" t="s">
        <v>214</v>
      </c>
      <c r="E102" s="437"/>
      <c r="F102" s="438"/>
      <c r="G102" s="112" t="s">
        <v>5</v>
      </c>
      <c r="H102" s="150">
        <v>1</v>
      </c>
      <c r="I102" s="272"/>
      <c r="J102" s="191">
        <f>I102*H102</f>
        <v>0</v>
      </c>
    </row>
    <row r="103" spans="1:11" s="63" customFormat="1" ht="30" customHeight="1" thickTop="1" thickBot="1" x14ac:dyDescent="0.3">
      <c r="A103" s="224" t="s">
        <v>171</v>
      </c>
      <c r="B103" s="183" t="s">
        <v>45</v>
      </c>
      <c r="C103" s="186"/>
      <c r="D103" s="446" t="s">
        <v>215</v>
      </c>
      <c r="E103" s="447"/>
      <c r="F103" s="448"/>
      <c r="G103" s="112" t="s">
        <v>6</v>
      </c>
      <c r="H103" s="150">
        <v>5</v>
      </c>
      <c r="I103" s="272"/>
      <c r="J103" s="196">
        <f>I103*H103/H108*H106</f>
        <v>0</v>
      </c>
      <c r="K103" s="211"/>
    </row>
    <row r="104" spans="1:11" x14ac:dyDescent="0.2">
      <c r="A104" s="128"/>
      <c r="B104" s="129"/>
      <c r="C104" s="129"/>
      <c r="D104" s="130"/>
      <c r="E104" s="129"/>
      <c r="F104" s="130"/>
      <c r="G104" s="130"/>
      <c r="H104" s="130"/>
      <c r="I104" s="130"/>
      <c r="J104" s="194"/>
    </row>
    <row r="105" spans="1:11" ht="13.5" thickBot="1" x14ac:dyDescent="0.25">
      <c r="J105" s="195"/>
    </row>
    <row r="106" spans="1:11" ht="15" x14ac:dyDescent="0.2">
      <c r="A106" s="360" t="s">
        <v>186</v>
      </c>
      <c r="B106" s="359"/>
      <c r="C106" s="358"/>
      <c r="D106" s="357"/>
      <c r="E106" s="356"/>
      <c r="F106" s="355"/>
      <c r="G106" s="354" t="s">
        <v>9</v>
      </c>
      <c r="H106" s="353">
        <v>12</v>
      </c>
      <c r="I106" s="263"/>
      <c r="J106" s="102">
        <f>SUM(J9:J105)</f>
        <v>0</v>
      </c>
      <c r="K106" s="212"/>
    </row>
    <row r="107" spans="1:11" ht="15.75" thickBot="1" x14ac:dyDescent="0.25">
      <c r="A107" s="352" t="s">
        <v>10</v>
      </c>
      <c r="B107" s="351"/>
      <c r="C107" s="350"/>
      <c r="D107" s="349"/>
      <c r="E107" s="348"/>
      <c r="F107" s="347"/>
      <c r="G107" s="346" t="s">
        <v>9</v>
      </c>
      <c r="H107" s="345">
        <v>24</v>
      </c>
      <c r="I107" s="254"/>
      <c r="J107" s="16">
        <f>J106/H106*H107</f>
        <v>0</v>
      </c>
    </row>
    <row r="108" spans="1:11" ht="15.75" thickBot="1" x14ac:dyDescent="0.25">
      <c r="A108" s="253" t="s">
        <v>11</v>
      </c>
      <c r="B108" s="252"/>
      <c r="C108" s="252"/>
      <c r="D108" s="252"/>
      <c r="E108" s="252"/>
      <c r="F108" s="252"/>
      <c r="G108" s="252" t="s">
        <v>9</v>
      </c>
      <c r="H108" s="251">
        <v>48</v>
      </c>
      <c r="I108" s="250"/>
      <c r="J108" s="103">
        <f>J106/H106*H108</f>
        <v>0</v>
      </c>
    </row>
    <row r="109" spans="1:11" ht="13.5" thickBot="1" x14ac:dyDescent="0.25">
      <c r="J109" s="195"/>
    </row>
    <row r="110" spans="1:11" ht="15.75" thickBot="1" x14ac:dyDescent="0.25">
      <c r="A110" s="344" t="s">
        <v>12</v>
      </c>
      <c r="B110" s="343"/>
      <c r="C110" s="342"/>
      <c r="D110" s="342"/>
      <c r="E110" s="341"/>
      <c r="F110" s="340"/>
      <c r="G110" s="339"/>
      <c r="H110" s="338"/>
      <c r="I110" s="242"/>
      <c r="J110" s="31">
        <f>J103+J102+J100+J61+J60</f>
        <v>0</v>
      </c>
    </row>
    <row r="111" spans="1:11" ht="15" x14ac:dyDescent="0.25">
      <c r="A111" s="335"/>
      <c r="B111" s="335"/>
      <c r="C111" s="335"/>
      <c r="D111" s="335"/>
      <c r="E111" s="335"/>
      <c r="F111" s="337"/>
      <c r="G111" s="337"/>
      <c r="H111" s="336"/>
      <c r="I111" s="335"/>
      <c r="J111" s="334"/>
    </row>
    <row r="112" spans="1:11" x14ac:dyDescent="0.2">
      <c r="A112" s="333"/>
      <c r="B112" s="332"/>
      <c r="C112" s="332"/>
      <c r="D112" s="332"/>
      <c r="E112" s="332"/>
      <c r="F112" s="331"/>
      <c r="G112" s="331"/>
      <c r="H112" s="330"/>
      <c r="I112" s="329"/>
      <c r="J112" s="328"/>
    </row>
    <row r="113" spans="1:10" s="63" customFormat="1" x14ac:dyDescent="0.2">
      <c r="A113" s="39" t="s">
        <v>165</v>
      </c>
      <c r="B113" s="40"/>
      <c r="C113" s="40"/>
      <c r="D113" s="40"/>
      <c r="E113" s="40"/>
      <c r="F113" s="40"/>
      <c r="G113" s="40"/>
      <c r="H113" s="40"/>
      <c r="I113" s="40"/>
      <c r="J113" s="41"/>
    </row>
    <row r="114" spans="1:10" s="63" customFormat="1" x14ac:dyDescent="0.2">
      <c r="A114" s="42" t="s">
        <v>220</v>
      </c>
      <c r="B114" s="43"/>
      <c r="C114" s="43"/>
      <c r="D114" s="43"/>
      <c r="E114" s="43"/>
      <c r="F114" s="43"/>
      <c r="G114" s="43"/>
      <c r="H114" s="43"/>
      <c r="I114" s="327"/>
      <c r="J114" s="326"/>
    </row>
    <row r="115" spans="1:10" s="63" customFormat="1" ht="12.75" customHeight="1" x14ac:dyDescent="0.25">
      <c r="A115" s="108" t="s">
        <v>13</v>
      </c>
      <c r="B115" s="106"/>
      <c r="C115" s="106"/>
      <c r="D115" s="106"/>
      <c r="E115" s="106"/>
      <c r="F115" s="106"/>
      <c r="G115" s="106"/>
      <c r="H115" s="106"/>
      <c r="I115" s="106"/>
      <c r="J115" s="107"/>
    </row>
    <row r="116" spans="1:10" s="63" customFormat="1" ht="12.75" customHeight="1" x14ac:dyDescent="0.25">
      <c r="A116" s="109" t="s">
        <v>14</v>
      </c>
      <c r="B116" s="104"/>
      <c r="C116" s="104"/>
      <c r="D116" s="104"/>
      <c r="E116" s="104"/>
      <c r="F116" s="104"/>
      <c r="G116" s="104"/>
      <c r="H116" s="104"/>
      <c r="I116" s="104"/>
      <c r="J116" s="105"/>
    </row>
    <row r="117" spans="1:10" s="63" customFormat="1" x14ac:dyDescent="0.2">
      <c r="A117" s="325"/>
      <c r="B117" s="322"/>
      <c r="C117" s="322"/>
      <c r="D117" s="322"/>
      <c r="E117" s="322"/>
      <c r="F117" s="324"/>
      <c r="G117" s="322"/>
      <c r="H117" s="323"/>
      <c r="I117" s="322"/>
      <c r="J117" s="321"/>
    </row>
    <row r="118" spans="1:10" s="63" customFormat="1" x14ac:dyDescent="0.25">
      <c r="A118" s="75"/>
      <c r="B118" s="64"/>
      <c r="C118" s="64"/>
      <c r="E118" s="64"/>
    </row>
    <row r="119" spans="1:10" s="63" customFormat="1" x14ac:dyDescent="0.25">
      <c r="A119" s="75"/>
      <c r="B119" s="64"/>
      <c r="C119" s="64"/>
      <c r="E119" s="64"/>
    </row>
  </sheetData>
  <mergeCells count="89">
    <mergeCell ref="A89:A90"/>
    <mergeCell ref="D89:D90"/>
    <mergeCell ref="E89:F90"/>
    <mergeCell ref="E97:F97"/>
    <mergeCell ref="E95:F95"/>
    <mergeCell ref="J89:J90"/>
    <mergeCell ref="D103:F103"/>
    <mergeCell ref="E92:F92"/>
    <mergeCell ref="E93:F93"/>
    <mergeCell ref="E94:F94"/>
    <mergeCell ref="E101:F101"/>
    <mergeCell ref="D102:F102"/>
    <mergeCell ref="E91:F91"/>
    <mergeCell ref="D98:F98"/>
    <mergeCell ref="I89:I90"/>
    <mergeCell ref="A85:A86"/>
    <mergeCell ref="D85:D86"/>
    <mergeCell ref="E85:F86"/>
    <mergeCell ref="I85:I86"/>
    <mergeCell ref="J85:J86"/>
    <mergeCell ref="A87:A88"/>
    <mergeCell ref="D87:D88"/>
    <mergeCell ref="E87:F88"/>
    <mergeCell ref="I87:I88"/>
    <mergeCell ref="J87:J88"/>
    <mergeCell ref="I81:I82"/>
    <mergeCell ref="J81:J82"/>
    <mergeCell ref="A83:A84"/>
    <mergeCell ref="D83:D84"/>
    <mergeCell ref="E83:F84"/>
    <mergeCell ref="I83:I84"/>
    <mergeCell ref="J83:J84"/>
    <mergeCell ref="A81:A82"/>
    <mergeCell ref="D81:D82"/>
    <mergeCell ref="E81:F82"/>
    <mergeCell ref="D71:D72"/>
    <mergeCell ref="E71:F72"/>
    <mergeCell ref="D67:D68"/>
    <mergeCell ref="E67:F68"/>
    <mergeCell ref="D75:D76"/>
    <mergeCell ref="E75:F76"/>
    <mergeCell ref="I65:I66"/>
    <mergeCell ref="J65:J66"/>
    <mergeCell ref="D69:D70"/>
    <mergeCell ref="E69:F70"/>
    <mergeCell ref="I69:I70"/>
    <mergeCell ref="J69:J70"/>
    <mergeCell ref="D65:D66"/>
    <mergeCell ref="E65:F66"/>
    <mergeCell ref="I67:I68"/>
    <mergeCell ref="J67:J68"/>
    <mergeCell ref="I2:J2"/>
    <mergeCell ref="D63:D64"/>
    <mergeCell ref="E63:F64"/>
    <mergeCell ref="I63:I64"/>
    <mergeCell ref="J63:J64"/>
    <mergeCell ref="I4:J4"/>
    <mergeCell ref="E58:F58"/>
    <mergeCell ref="E56:F56"/>
    <mergeCell ref="D60:F60"/>
    <mergeCell ref="F2:H2"/>
    <mergeCell ref="F4:H4"/>
    <mergeCell ref="E57:F57"/>
    <mergeCell ref="A71:A72"/>
    <mergeCell ref="A79:A80"/>
    <mergeCell ref="A73:A74"/>
    <mergeCell ref="A75:A76"/>
    <mergeCell ref="A77:A78"/>
    <mergeCell ref="I71:I72"/>
    <mergeCell ref="J71:J72"/>
    <mergeCell ref="D79:D80"/>
    <mergeCell ref="E79:F80"/>
    <mergeCell ref="I79:I80"/>
    <mergeCell ref="J79:J80"/>
    <mergeCell ref="I73:I74"/>
    <mergeCell ref="J73:J74"/>
    <mergeCell ref="D73:D74"/>
    <mergeCell ref="E73:F74"/>
    <mergeCell ref="I75:I76"/>
    <mergeCell ref="J75:J76"/>
    <mergeCell ref="D77:D78"/>
    <mergeCell ref="E77:F78"/>
    <mergeCell ref="I77:I78"/>
    <mergeCell ref="J77:J78"/>
    <mergeCell ref="A63:A64"/>
    <mergeCell ref="A65:A66"/>
    <mergeCell ref="A69:A70"/>
    <mergeCell ref="A67:A68"/>
    <mergeCell ref="E59:F59"/>
  </mergeCells>
  <conditionalFormatting sqref="I4">
    <cfRule type="containsText" dxfId="17" priority="1" operator="containsText" text="4 / Südost">
      <formula>NOT(ISERROR(SEARCH("4 / Südost",I4)))</formula>
    </cfRule>
    <cfRule type="containsText" dxfId="16" priority="2" operator="containsText" text="4 / Südost">
      <formula>NOT(ISERROR(SEARCH("4 / Südost",I4)))</formula>
    </cfRule>
    <cfRule type="containsText" dxfId="15" priority="3" operator="containsText" text="4 /">
      <formula>NOT(ISERROR(SEARCH("4 /",I4)))</formula>
    </cfRule>
    <cfRule type="containsText" dxfId="14" priority="4" operator="containsText" text="3 /">
      <formula>NOT(ISERROR(SEARCH("3 /",I4)))</formula>
    </cfRule>
    <cfRule type="containsText" dxfId="13" priority="5" operator="containsText" text="2 /">
      <formula>NOT(ISERROR(SEARCH("2 /",I4)))</formula>
    </cfRule>
    <cfRule type="containsText" dxfId="12" priority="6" operator="containsText" text="1 /">
      <formula>NOT(ISERROR(SEARCH("1 /",I4)))</formula>
    </cfRule>
  </conditionalFormatting>
  <pageMargins left="0.39370078740157483" right="0.19685039370078741" top="0.78740157480314965" bottom="0.51181102362204722" header="0.31496062992125984" footer="0.31496062992125984"/>
  <pageSetup paperSize="9" scale="47" fitToHeight="0" orientation="portrait" r:id="rId1"/>
  <headerFooter>
    <oddHeader>&amp;L&amp;G&amp;R&amp;"-,Fett"&amp;12Gewerbeabf&amp;K000000älle RV Nord&amp;K01+000 2026 ff.&amp;"-,Standard"&amp;10
Warengruppen-Nr.: 4070310 Gefährliche Abfälle</oddHeader>
    <oddFooter>&amp;R&amp;8Seite: &amp;P/&amp;N</oddFooter>
  </headerFooter>
  <rowBreaks count="1" manualBreakCount="1">
    <brk id="52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rgb="FFDBF3FF"/>
    <pageSetUpPr fitToPage="1"/>
  </sheetPr>
  <dimension ref="A1:K119"/>
  <sheetViews>
    <sheetView showGridLines="0" zoomScaleNormal="100" workbookViewId="0">
      <pane ySplit="7" topLeftCell="A8" activePane="bottomLeft" state="frozen"/>
      <selection pane="bottomLeft" activeCell="C9" sqref="C9"/>
    </sheetView>
  </sheetViews>
  <sheetFormatPr baseColWidth="10" defaultRowHeight="12.75" x14ac:dyDescent="0.2"/>
  <cols>
    <col min="1" max="1" width="8.28515625" style="74" customWidth="1"/>
    <col min="2" max="2" width="8.7109375" style="60" customWidth="1"/>
    <col min="3" max="3" width="12.28515625" style="60" customWidth="1"/>
    <col min="4" max="4" width="65.140625" style="59" customWidth="1"/>
    <col min="5" max="5" width="36.7109375" style="60" customWidth="1"/>
    <col min="6" max="6" width="15.28515625" style="59" customWidth="1"/>
    <col min="7" max="7" width="14" style="59" customWidth="1"/>
    <col min="8" max="8" width="15.28515625" style="59" customWidth="1"/>
    <col min="9" max="9" width="14.28515625" style="59" customWidth="1"/>
    <col min="10" max="10" width="16.42578125" style="59" customWidth="1"/>
    <col min="11" max="16384" width="11.42578125" style="59"/>
  </cols>
  <sheetData>
    <row r="1" spans="1:11" s="1" customFormat="1" ht="15" customHeight="1" x14ac:dyDescent="0.2">
      <c r="A1" s="71"/>
      <c r="B1" s="54"/>
      <c r="C1" s="54"/>
      <c r="D1" s="55"/>
      <c r="E1" s="54"/>
      <c r="F1" s="55"/>
      <c r="G1" s="55"/>
      <c r="H1" s="56"/>
      <c r="I1" s="55"/>
    </row>
    <row r="2" spans="1:11" s="1" customFormat="1" ht="20.25" customHeight="1" thickBot="1" x14ac:dyDescent="0.25">
      <c r="A2" s="147" t="s">
        <v>0</v>
      </c>
      <c r="B2" s="58"/>
      <c r="C2" s="58"/>
      <c r="D2" s="57"/>
      <c r="F2" s="439" t="s">
        <v>47</v>
      </c>
      <c r="G2" s="440"/>
      <c r="H2" s="441"/>
      <c r="I2" s="428" t="s">
        <v>228</v>
      </c>
      <c r="J2" s="429"/>
    </row>
    <row r="3" spans="1:11" s="1" customFormat="1" ht="15.75" x14ac:dyDescent="0.25">
      <c r="A3" s="148" t="str">
        <f>'Losübersicht Fachlos 2'!A3</f>
        <v>Vergabenummer VOEK 100-25</v>
      </c>
      <c r="B3" s="3"/>
      <c r="C3" s="3"/>
      <c r="F3" s="391"/>
      <c r="G3" s="392"/>
      <c r="H3" s="393"/>
      <c r="I3" s="152"/>
      <c r="J3" s="152"/>
    </row>
    <row r="4" spans="1:11" s="1" customFormat="1" ht="20.25" customHeight="1" thickBot="1" x14ac:dyDescent="0.25">
      <c r="A4" s="72"/>
      <c r="B4" s="3"/>
      <c r="C4" s="3"/>
      <c r="F4" s="439" t="s">
        <v>227</v>
      </c>
      <c r="G4" s="440"/>
      <c r="H4" s="441"/>
      <c r="I4" s="472" t="s">
        <v>230</v>
      </c>
      <c r="J4" s="473"/>
    </row>
    <row r="6" spans="1:11" ht="13.5" thickBot="1" x14ac:dyDescent="0.25">
      <c r="A6" s="73"/>
      <c r="B6" s="62"/>
      <c r="C6" s="62"/>
      <c r="D6" s="61"/>
      <c r="E6" s="61"/>
      <c r="F6" s="61"/>
      <c r="G6" s="61"/>
      <c r="H6" s="61"/>
      <c r="I6" s="61"/>
      <c r="J6" s="61"/>
    </row>
    <row r="7" spans="1:11" ht="51" customHeight="1" thickBot="1" x14ac:dyDescent="0.25">
      <c r="A7" s="154" t="s">
        <v>16</v>
      </c>
      <c r="B7" s="155" t="s">
        <v>15</v>
      </c>
      <c r="C7" s="181" t="s">
        <v>164</v>
      </c>
      <c r="D7" s="156" t="s">
        <v>148</v>
      </c>
      <c r="E7" s="157" t="s">
        <v>37</v>
      </c>
      <c r="F7" s="158" t="s">
        <v>197</v>
      </c>
      <c r="G7" s="159" t="s">
        <v>1</v>
      </c>
      <c r="H7" s="159" t="s">
        <v>2</v>
      </c>
      <c r="I7" s="159" t="s">
        <v>44</v>
      </c>
      <c r="J7" s="160" t="s">
        <v>3</v>
      </c>
    </row>
    <row r="8" spans="1:11" ht="21.75" customHeight="1" thickBot="1" x14ac:dyDescent="0.25">
      <c r="A8" s="70" t="s">
        <v>149</v>
      </c>
      <c r="B8" s="65"/>
      <c r="C8" s="65"/>
      <c r="D8" s="66"/>
      <c r="E8" s="67"/>
      <c r="F8" s="120"/>
      <c r="G8" s="68"/>
      <c r="H8" s="68"/>
      <c r="I8" s="68"/>
      <c r="J8" s="69"/>
    </row>
    <row r="9" spans="1:11" s="63" customFormat="1" ht="27" customHeight="1" thickTop="1" thickBot="1" x14ac:dyDescent="0.3">
      <c r="A9" s="81" t="s">
        <v>17</v>
      </c>
      <c r="B9" s="76" t="s">
        <v>155</v>
      </c>
      <c r="C9" s="7"/>
      <c r="D9" s="82" t="s">
        <v>69</v>
      </c>
      <c r="E9" s="163" t="s">
        <v>169</v>
      </c>
      <c r="F9" s="207"/>
      <c r="G9" s="112" t="s">
        <v>5</v>
      </c>
      <c r="H9" s="124">
        <v>2</v>
      </c>
      <c r="I9" s="6"/>
      <c r="J9" s="189">
        <f>I9*H9</f>
        <v>0</v>
      </c>
    </row>
    <row r="10" spans="1:11" s="63" customFormat="1" ht="27" customHeight="1" thickTop="1" thickBot="1" x14ac:dyDescent="0.3">
      <c r="A10" s="81" t="s">
        <v>18</v>
      </c>
      <c r="B10" s="76" t="s">
        <v>155</v>
      </c>
      <c r="C10" s="498"/>
      <c r="D10" s="510" t="s">
        <v>69</v>
      </c>
      <c r="E10" s="163" t="s">
        <v>170</v>
      </c>
      <c r="F10" s="498"/>
      <c r="G10" s="511" t="s">
        <v>5</v>
      </c>
      <c r="H10" s="512"/>
      <c r="I10" s="498"/>
      <c r="J10" s="190">
        <f>I10*H10</f>
        <v>0</v>
      </c>
    </row>
    <row r="11" spans="1:11" s="63" customFormat="1" ht="27" customHeight="1" thickBot="1" x14ac:dyDescent="0.3">
      <c r="A11" s="70" t="s">
        <v>64</v>
      </c>
      <c r="B11" s="77"/>
      <c r="C11" s="77"/>
      <c r="D11" s="84"/>
      <c r="E11" s="84"/>
      <c r="F11" s="209"/>
      <c r="G11" s="79"/>
      <c r="H11" s="126"/>
      <c r="I11" s="118"/>
      <c r="J11" s="119"/>
      <c r="K11" s="211"/>
    </row>
    <row r="12" spans="1:11" s="63" customFormat="1" ht="29.25" customHeight="1" thickTop="1" thickBot="1" x14ac:dyDescent="0.3">
      <c r="A12" s="161" t="s">
        <v>218</v>
      </c>
      <c r="B12" s="76" t="s">
        <v>147</v>
      </c>
      <c r="C12" s="7"/>
      <c r="D12" s="166" t="s">
        <v>142</v>
      </c>
      <c r="E12" s="85" t="s">
        <v>154</v>
      </c>
      <c r="F12" s="207"/>
      <c r="G12" s="112" t="s">
        <v>89</v>
      </c>
      <c r="H12" s="395">
        <v>5</v>
      </c>
      <c r="I12" s="6"/>
      <c r="J12" s="189">
        <f t="shared" ref="J12:J52" si="0">I12*H12</f>
        <v>0</v>
      </c>
    </row>
    <row r="13" spans="1:11" s="63" customFormat="1" ht="29.25" customHeight="1" thickTop="1" thickBot="1" x14ac:dyDescent="0.3">
      <c r="A13" s="161" t="s">
        <v>219</v>
      </c>
      <c r="B13" s="76" t="s">
        <v>141</v>
      </c>
      <c r="C13" s="7"/>
      <c r="D13" s="166" t="s">
        <v>140</v>
      </c>
      <c r="E13" s="85" t="s">
        <v>154</v>
      </c>
      <c r="F13" s="207"/>
      <c r="G13" s="112" t="s">
        <v>89</v>
      </c>
      <c r="H13" s="395">
        <v>5</v>
      </c>
      <c r="I13" s="6"/>
      <c r="J13" s="189">
        <f t="shared" si="0"/>
        <v>0</v>
      </c>
    </row>
    <row r="14" spans="1:11" s="63" customFormat="1" ht="29.25" customHeight="1" thickTop="1" thickBot="1" x14ac:dyDescent="0.3">
      <c r="A14" s="170">
        <v>1203</v>
      </c>
      <c r="B14" s="76" t="s">
        <v>83</v>
      </c>
      <c r="C14" s="495"/>
      <c r="D14" s="205" t="s">
        <v>84</v>
      </c>
      <c r="E14" s="85" t="s">
        <v>193</v>
      </c>
      <c r="F14" s="495"/>
      <c r="G14" s="513" t="s">
        <v>89</v>
      </c>
      <c r="H14" s="514"/>
      <c r="I14" s="495"/>
      <c r="J14" s="190">
        <f t="shared" si="0"/>
        <v>0</v>
      </c>
    </row>
    <row r="15" spans="1:11" s="63" customFormat="1" ht="29.25" customHeight="1" thickTop="1" thickBot="1" x14ac:dyDescent="0.3">
      <c r="A15" s="161">
        <v>1204</v>
      </c>
      <c r="B15" s="76" t="s">
        <v>83</v>
      </c>
      <c r="C15" s="7"/>
      <c r="D15" s="166" t="s">
        <v>180</v>
      </c>
      <c r="E15" s="85" t="s">
        <v>193</v>
      </c>
      <c r="F15" s="208"/>
      <c r="G15" s="113" t="s">
        <v>89</v>
      </c>
      <c r="H15" s="395">
        <v>50</v>
      </c>
      <c r="I15" s="6"/>
      <c r="J15" s="190">
        <f t="shared" si="0"/>
        <v>0</v>
      </c>
    </row>
    <row r="16" spans="1:11" s="63" customFormat="1" ht="29.25" customHeight="1" thickTop="1" thickBot="1" x14ac:dyDescent="0.3">
      <c r="A16" s="170">
        <v>1205</v>
      </c>
      <c r="B16" s="76" t="s">
        <v>136</v>
      </c>
      <c r="C16" s="7"/>
      <c r="D16" s="166" t="s">
        <v>150</v>
      </c>
      <c r="E16" s="85" t="s">
        <v>154</v>
      </c>
      <c r="F16" s="207"/>
      <c r="G16" s="113" t="s">
        <v>89</v>
      </c>
      <c r="H16" s="395">
        <v>50</v>
      </c>
      <c r="I16" s="6"/>
      <c r="J16" s="189">
        <f t="shared" si="0"/>
        <v>0</v>
      </c>
    </row>
    <row r="17" spans="1:10" s="63" customFormat="1" ht="29.25" customHeight="1" thickTop="1" thickBot="1" x14ac:dyDescent="0.3">
      <c r="A17" s="161">
        <v>1206</v>
      </c>
      <c r="B17" s="76" t="s">
        <v>76</v>
      </c>
      <c r="C17" s="7"/>
      <c r="D17" s="198" t="s">
        <v>77</v>
      </c>
      <c r="E17" s="85" t="s">
        <v>154</v>
      </c>
      <c r="F17" s="208"/>
      <c r="G17" s="113" t="s">
        <v>89</v>
      </c>
      <c r="H17" s="395">
        <v>150</v>
      </c>
      <c r="I17" s="6"/>
      <c r="J17" s="190">
        <f t="shared" si="0"/>
        <v>0</v>
      </c>
    </row>
    <row r="18" spans="1:10" s="63" customFormat="1" ht="29.25" customHeight="1" thickTop="1" thickBot="1" x14ac:dyDescent="0.3">
      <c r="A18" s="161">
        <v>1207</v>
      </c>
      <c r="B18" s="76" t="s">
        <v>173</v>
      </c>
      <c r="C18" s="206"/>
      <c r="D18" s="198" t="s">
        <v>174</v>
      </c>
      <c r="E18" s="85" t="s">
        <v>154</v>
      </c>
      <c r="F18" s="208"/>
      <c r="G18" s="113" t="s">
        <v>89</v>
      </c>
      <c r="H18" s="395">
        <v>50</v>
      </c>
      <c r="I18" s="6"/>
      <c r="J18" s="190">
        <f t="shared" si="0"/>
        <v>0</v>
      </c>
    </row>
    <row r="19" spans="1:10" s="63" customFormat="1" ht="29.25" customHeight="1" thickTop="1" thickBot="1" x14ac:dyDescent="0.3">
      <c r="A19" s="161">
        <v>1208</v>
      </c>
      <c r="B19" s="76" t="s">
        <v>78</v>
      </c>
      <c r="C19" s="7"/>
      <c r="D19" s="205" t="s">
        <v>79</v>
      </c>
      <c r="E19" s="85" t="s">
        <v>181</v>
      </c>
      <c r="F19" s="208"/>
      <c r="G19" s="113" t="s">
        <v>89</v>
      </c>
      <c r="H19" s="395">
        <v>5</v>
      </c>
      <c r="I19" s="6"/>
      <c r="J19" s="190">
        <f t="shared" si="0"/>
        <v>0</v>
      </c>
    </row>
    <row r="20" spans="1:10" s="63" customFormat="1" ht="29.25" customHeight="1" thickTop="1" thickBot="1" x14ac:dyDescent="0.3">
      <c r="A20" s="161">
        <v>1209</v>
      </c>
      <c r="B20" s="76" t="s">
        <v>184</v>
      </c>
      <c r="C20" s="5"/>
      <c r="D20" s="198" t="s">
        <v>185</v>
      </c>
      <c r="E20" s="85" t="s">
        <v>181</v>
      </c>
      <c r="F20" s="208"/>
      <c r="G20" s="113" t="s">
        <v>89</v>
      </c>
      <c r="H20" s="395">
        <v>5</v>
      </c>
      <c r="I20" s="6"/>
      <c r="J20" s="190">
        <f t="shared" si="0"/>
        <v>0</v>
      </c>
    </row>
    <row r="21" spans="1:10" s="63" customFormat="1" ht="29.25" customHeight="1" thickTop="1" thickBot="1" x14ac:dyDescent="0.3">
      <c r="A21" s="170">
        <v>1210</v>
      </c>
      <c r="B21" s="76" t="s">
        <v>177</v>
      </c>
      <c r="C21" s="495"/>
      <c r="D21" s="205" t="s">
        <v>178</v>
      </c>
      <c r="E21" s="85" t="s">
        <v>154</v>
      </c>
      <c r="F21" s="495"/>
      <c r="G21" s="513" t="s">
        <v>89</v>
      </c>
      <c r="H21" s="514"/>
      <c r="I21" s="495"/>
      <c r="J21" s="190">
        <f t="shared" si="0"/>
        <v>0</v>
      </c>
    </row>
    <row r="22" spans="1:10" s="63" customFormat="1" ht="29.25" customHeight="1" thickTop="1" thickBot="1" x14ac:dyDescent="0.3">
      <c r="A22" s="161">
        <v>1211</v>
      </c>
      <c r="B22" s="76" t="s">
        <v>143</v>
      </c>
      <c r="C22" s="7"/>
      <c r="D22" s="198" t="s">
        <v>202</v>
      </c>
      <c r="E22" s="85" t="s">
        <v>154</v>
      </c>
      <c r="F22" s="207"/>
      <c r="G22" s="112" t="s">
        <v>89</v>
      </c>
      <c r="H22" s="395">
        <v>5</v>
      </c>
      <c r="I22" s="6"/>
      <c r="J22" s="190">
        <f t="shared" si="0"/>
        <v>0</v>
      </c>
    </row>
    <row r="23" spans="1:10" s="63" customFormat="1" ht="29.25" customHeight="1" thickTop="1" thickBot="1" x14ac:dyDescent="0.3">
      <c r="A23" s="161">
        <v>1212</v>
      </c>
      <c r="B23" s="76" t="s">
        <v>175</v>
      </c>
      <c r="C23" s="495"/>
      <c r="D23" s="205" t="s">
        <v>176</v>
      </c>
      <c r="E23" s="85" t="s">
        <v>154</v>
      </c>
      <c r="F23" s="495"/>
      <c r="G23" s="511" t="s">
        <v>89</v>
      </c>
      <c r="H23" s="515"/>
      <c r="I23" s="495"/>
      <c r="J23" s="190">
        <f t="shared" si="0"/>
        <v>0</v>
      </c>
    </row>
    <row r="24" spans="1:10" s="63" customFormat="1" ht="29.25" customHeight="1" thickTop="1" thickBot="1" x14ac:dyDescent="0.3">
      <c r="A24" s="161">
        <v>1213</v>
      </c>
      <c r="B24" s="76" t="s">
        <v>90</v>
      </c>
      <c r="C24" s="7"/>
      <c r="D24" s="198" t="s">
        <v>209</v>
      </c>
      <c r="E24" s="85" t="s">
        <v>193</v>
      </c>
      <c r="F24" s="208"/>
      <c r="G24" s="113" t="s">
        <v>89</v>
      </c>
      <c r="H24" s="395">
        <v>1500</v>
      </c>
      <c r="I24" s="6"/>
      <c r="J24" s="190">
        <f t="shared" si="0"/>
        <v>0</v>
      </c>
    </row>
    <row r="25" spans="1:10" s="63" customFormat="1" ht="29.25" customHeight="1" thickTop="1" thickBot="1" x14ac:dyDescent="0.3">
      <c r="A25" s="161">
        <v>1214</v>
      </c>
      <c r="B25" s="76" t="s">
        <v>91</v>
      </c>
      <c r="C25" s="7"/>
      <c r="D25" s="291" t="s">
        <v>92</v>
      </c>
      <c r="E25" s="85" t="s">
        <v>97</v>
      </c>
      <c r="F25" s="208"/>
      <c r="G25" s="113" t="s">
        <v>89</v>
      </c>
      <c r="H25" s="395">
        <v>50</v>
      </c>
      <c r="I25" s="6"/>
      <c r="J25" s="190">
        <f t="shared" si="0"/>
        <v>0</v>
      </c>
    </row>
    <row r="26" spans="1:10" s="63" customFormat="1" ht="29.25" customHeight="1" thickTop="1" thickBot="1" x14ac:dyDescent="0.3">
      <c r="A26" s="161">
        <v>1215</v>
      </c>
      <c r="B26" s="76" t="s">
        <v>93</v>
      </c>
      <c r="C26" s="7"/>
      <c r="D26" s="291" t="s">
        <v>94</v>
      </c>
      <c r="E26" s="85" t="s">
        <v>194</v>
      </c>
      <c r="F26" s="208"/>
      <c r="G26" s="113" t="s">
        <v>89</v>
      </c>
      <c r="H26" s="395">
        <v>50</v>
      </c>
      <c r="I26" s="6"/>
      <c r="J26" s="190">
        <f t="shared" si="0"/>
        <v>0</v>
      </c>
    </row>
    <row r="27" spans="1:10" s="63" customFormat="1" ht="29.25" customHeight="1" thickTop="1" x14ac:dyDescent="0.25">
      <c r="A27" s="161">
        <v>1216</v>
      </c>
      <c r="B27" s="500" t="s">
        <v>85</v>
      </c>
      <c r="C27" s="516"/>
      <c r="D27" s="505" t="s">
        <v>86</v>
      </c>
      <c r="E27" s="85" t="s">
        <v>193</v>
      </c>
      <c r="F27" s="517"/>
      <c r="G27" s="518" t="s">
        <v>89</v>
      </c>
      <c r="H27" s="519"/>
      <c r="I27" s="517"/>
      <c r="J27" s="503">
        <f t="shared" si="0"/>
        <v>0</v>
      </c>
    </row>
    <row r="28" spans="1:10" s="63" customFormat="1" ht="29.25" customHeight="1" x14ac:dyDescent="0.25">
      <c r="A28" s="161">
        <v>1217</v>
      </c>
      <c r="B28" s="500" t="s">
        <v>87</v>
      </c>
      <c r="C28" s="520"/>
      <c r="D28" s="505" t="s">
        <v>88</v>
      </c>
      <c r="E28" s="85" t="s">
        <v>193</v>
      </c>
      <c r="F28" s="509"/>
      <c r="G28" s="518" t="s">
        <v>89</v>
      </c>
      <c r="H28" s="519"/>
      <c r="I28" s="509"/>
      <c r="J28" s="503">
        <f t="shared" si="0"/>
        <v>0</v>
      </c>
    </row>
    <row r="29" spans="1:10" s="63" customFormat="1" ht="29.25" customHeight="1" thickBot="1" x14ac:dyDescent="0.3">
      <c r="A29" s="161">
        <v>1218</v>
      </c>
      <c r="B29" s="500" t="s">
        <v>203</v>
      </c>
      <c r="C29" s="520"/>
      <c r="D29" s="505" t="s">
        <v>179</v>
      </c>
      <c r="E29" s="85" t="s">
        <v>190</v>
      </c>
      <c r="F29" s="509"/>
      <c r="G29" s="518" t="s">
        <v>89</v>
      </c>
      <c r="H29" s="519"/>
      <c r="I29" s="509"/>
      <c r="J29" s="503">
        <f t="shared" si="0"/>
        <v>0</v>
      </c>
    </row>
    <row r="30" spans="1:10" s="63" customFormat="1" ht="29.25" customHeight="1" thickTop="1" thickBot="1" x14ac:dyDescent="0.3">
      <c r="A30" s="161">
        <v>1219</v>
      </c>
      <c r="B30" s="76" t="s">
        <v>155</v>
      </c>
      <c r="C30" s="7"/>
      <c r="D30" s="162" t="s">
        <v>69</v>
      </c>
      <c r="E30" s="85" t="s">
        <v>156</v>
      </c>
      <c r="F30" s="208"/>
      <c r="G30" s="113" t="s">
        <v>89</v>
      </c>
      <c r="H30" s="395">
        <v>150</v>
      </c>
      <c r="I30" s="6"/>
      <c r="J30" s="189">
        <f t="shared" si="0"/>
        <v>0</v>
      </c>
    </row>
    <row r="31" spans="1:10" s="63" customFormat="1" ht="29.25" customHeight="1" thickTop="1" thickBot="1" x14ac:dyDescent="0.3">
      <c r="A31" s="161">
        <v>1220</v>
      </c>
      <c r="B31" s="76" t="s">
        <v>145</v>
      </c>
      <c r="C31" s="495"/>
      <c r="D31" s="205" t="s">
        <v>144</v>
      </c>
      <c r="E31" s="85" t="s">
        <v>146</v>
      </c>
      <c r="F31" s="495"/>
      <c r="G31" s="511" t="s">
        <v>89</v>
      </c>
      <c r="H31" s="515"/>
      <c r="I31" s="495"/>
      <c r="J31" s="189">
        <f t="shared" ref="J31:J37" si="1">I31*H31</f>
        <v>0</v>
      </c>
    </row>
    <row r="32" spans="1:10" s="63" customFormat="1" ht="29.25" customHeight="1" thickTop="1" thickBot="1" x14ac:dyDescent="0.3">
      <c r="A32" s="161">
        <v>1221</v>
      </c>
      <c r="B32" s="76" t="s">
        <v>80</v>
      </c>
      <c r="C32" s="7"/>
      <c r="D32" s="198" t="s">
        <v>81</v>
      </c>
      <c r="E32" s="85" t="s">
        <v>195</v>
      </c>
      <c r="F32" s="208"/>
      <c r="G32" s="113" t="s">
        <v>89</v>
      </c>
      <c r="H32" s="395">
        <v>100</v>
      </c>
      <c r="I32" s="6"/>
      <c r="J32" s="190">
        <f t="shared" si="1"/>
        <v>0</v>
      </c>
    </row>
    <row r="33" spans="1:10" s="63" customFormat="1" ht="29.25" customHeight="1" thickTop="1" thickBot="1" x14ac:dyDescent="0.3">
      <c r="A33" s="161">
        <v>1222</v>
      </c>
      <c r="B33" s="76" t="s">
        <v>82</v>
      </c>
      <c r="C33" s="7"/>
      <c r="D33" s="166" t="s">
        <v>234</v>
      </c>
      <c r="E33" s="85" t="s">
        <v>195</v>
      </c>
      <c r="F33" s="208"/>
      <c r="G33" s="113" t="s">
        <v>89</v>
      </c>
      <c r="H33" s="395">
        <v>100</v>
      </c>
      <c r="I33" s="6"/>
      <c r="J33" s="190">
        <f t="shared" si="1"/>
        <v>0</v>
      </c>
    </row>
    <row r="34" spans="1:10" s="63" customFormat="1" ht="29.25" customHeight="1" thickTop="1" thickBot="1" x14ac:dyDescent="0.3">
      <c r="A34" s="161">
        <v>1223</v>
      </c>
      <c r="B34" s="76" t="s">
        <v>139</v>
      </c>
      <c r="C34" s="7"/>
      <c r="D34" s="166" t="s">
        <v>138</v>
      </c>
      <c r="E34" s="85" t="s">
        <v>154</v>
      </c>
      <c r="F34" s="207"/>
      <c r="G34" s="112" t="s">
        <v>89</v>
      </c>
      <c r="H34" s="395">
        <v>100</v>
      </c>
      <c r="I34" s="6"/>
      <c r="J34" s="189">
        <f t="shared" si="1"/>
        <v>0</v>
      </c>
    </row>
    <row r="35" spans="1:10" s="63" customFormat="1" ht="29.25" customHeight="1" thickTop="1" x14ac:dyDescent="0.25">
      <c r="A35" s="161">
        <v>1224</v>
      </c>
      <c r="B35" s="500" t="s">
        <v>137</v>
      </c>
      <c r="C35" s="516"/>
      <c r="D35" s="505" t="s">
        <v>151</v>
      </c>
      <c r="E35" s="85" t="s">
        <v>154</v>
      </c>
      <c r="F35" s="517"/>
      <c r="G35" s="521" t="s">
        <v>89</v>
      </c>
      <c r="H35" s="519"/>
      <c r="I35" s="517"/>
      <c r="J35" s="507">
        <f t="shared" si="1"/>
        <v>0</v>
      </c>
    </row>
    <row r="36" spans="1:10" s="63" customFormat="1" ht="29.25" customHeight="1" x14ac:dyDescent="0.25">
      <c r="A36" s="161">
        <v>1225</v>
      </c>
      <c r="B36" s="500" t="s">
        <v>74</v>
      </c>
      <c r="C36" s="520"/>
      <c r="D36" s="505" t="s">
        <v>152</v>
      </c>
      <c r="E36" s="85" t="s">
        <v>75</v>
      </c>
      <c r="F36" s="509"/>
      <c r="G36" s="518" t="s">
        <v>89</v>
      </c>
      <c r="H36" s="519"/>
      <c r="I36" s="509"/>
      <c r="J36" s="503">
        <f t="shared" si="1"/>
        <v>0</v>
      </c>
    </row>
    <row r="37" spans="1:10" s="63" customFormat="1" ht="29.25" customHeight="1" thickBot="1" x14ac:dyDescent="0.3">
      <c r="A37" s="161">
        <v>1226</v>
      </c>
      <c r="B37" s="501" t="s">
        <v>63</v>
      </c>
      <c r="C37" s="520"/>
      <c r="D37" s="505" t="s">
        <v>61</v>
      </c>
      <c r="E37" s="85" t="s">
        <v>62</v>
      </c>
      <c r="F37" s="509"/>
      <c r="G37" s="518" t="s">
        <v>89</v>
      </c>
      <c r="H37" s="519"/>
      <c r="I37" s="509"/>
      <c r="J37" s="507">
        <f t="shared" si="1"/>
        <v>0</v>
      </c>
    </row>
    <row r="38" spans="1:10" s="63" customFormat="1" ht="29.25" customHeight="1" thickTop="1" thickBot="1" x14ac:dyDescent="0.3">
      <c r="A38" s="161">
        <v>1227</v>
      </c>
      <c r="B38" s="161" t="s">
        <v>70</v>
      </c>
      <c r="C38" s="7"/>
      <c r="D38" s="171" t="s">
        <v>71</v>
      </c>
      <c r="E38" s="85" t="s">
        <v>191</v>
      </c>
      <c r="F38" s="207"/>
      <c r="G38" s="112" t="s">
        <v>89</v>
      </c>
      <c r="H38" s="395">
        <v>250</v>
      </c>
      <c r="I38" s="6"/>
      <c r="J38" s="189">
        <f t="shared" si="0"/>
        <v>0</v>
      </c>
    </row>
    <row r="39" spans="1:10" s="63" customFormat="1" ht="29.25" customHeight="1" thickTop="1" thickBot="1" x14ac:dyDescent="0.3">
      <c r="A39" s="161">
        <v>1228</v>
      </c>
      <c r="B39" s="161" t="s">
        <v>95</v>
      </c>
      <c r="C39" s="7"/>
      <c r="D39" s="171" t="s">
        <v>96</v>
      </c>
      <c r="E39" s="85" t="s">
        <v>192</v>
      </c>
      <c r="F39" s="208"/>
      <c r="G39" s="113" t="s">
        <v>89</v>
      </c>
      <c r="H39" s="395">
        <v>100</v>
      </c>
      <c r="I39" s="6"/>
      <c r="J39" s="190">
        <f t="shared" si="0"/>
        <v>0</v>
      </c>
    </row>
    <row r="40" spans="1:10" s="63" customFormat="1" ht="29.25" customHeight="1" thickTop="1" thickBot="1" x14ac:dyDescent="0.3">
      <c r="A40" s="161">
        <v>1229</v>
      </c>
      <c r="B40" s="161" t="s">
        <v>98</v>
      </c>
      <c r="C40" s="7"/>
      <c r="D40" s="171" t="s">
        <v>99</v>
      </c>
      <c r="E40" s="85" t="s">
        <v>100</v>
      </c>
      <c r="F40" s="208"/>
      <c r="G40" s="83" t="s">
        <v>196</v>
      </c>
      <c r="H40" s="395">
        <v>10</v>
      </c>
      <c r="I40" s="6"/>
      <c r="J40" s="190">
        <f>I40*H40</f>
        <v>0</v>
      </c>
    </row>
    <row r="41" spans="1:10" s="63" customFormat="1" ht="29.25" customHeight="1" thickTop="1" thickBot="1" x14ac:dyDescent="0.3">
      <c r="A41" s="161">
        <v>1230</v>
      </c>
      <c r="B41" s="161" t="s">
        <v>72</v>
      </c>
      <c r="C41" s="7"/>
      <c r="D41" s="171" t="s">
        <v>157</v>
      </c>
      <c r="E41" s="85" t="s">
        <v>73</v>
      </c>
      <c r="F41" s="208"/>
      <c r="G41" s="113" t="s">
        <v>4</v>
      </c>
      <c r="H41" s="395">
        <v>0.5</v>
      </c>
      <c r="I41" s="6"/>
      <c r="J41" s="190">
        <f t="shared" si="0"/>
        <v>0</v>
      </c>
    </row>
    <row r="42" spans="1:10" s="63" customFormat="1" ht="29.25" customHeight="1" thickTop="1" thickBot="1" x14ac:dyDescent="0.3">
      <c r="A42" s="161">
        <v>1231</v>
      </c>
      <c r="B42" s="161" t="s">
        <v>198</v>
      </c>
      <c r="C42" s="7"/>
      <c r="D42" s="171" t="s">
        <v>210</v>
      </c>
      <c r="E42" s="85" t="s">
        <v>101</v>
      </c>
      <c r="F42" s="208"/>
      <c r="G42" s="113" t="s">
        <v>89</v>
      </c>
      <c r="H42" s="395">
        <v>100</v>
      </c>
      <c r="I42" s="6"/>
      <c r="J42" s="190">
        <f>I42*H42</f>
        <v>0</v>
      </c>
    </row>
    <row r="43" spans="1:10" s="63" customFormat="1" ht="36.75" customHeight="1" thickTop="1" thickBot="1" x14ac:dyDescent="0.3">
      <c r="A43" s="161">
        <v>1232</v>
      </c>
      <c r="B43" s="161" t="s">
        <v>182</v>
      </c>
      <c r="C43" s="7"/>
      <c r="D43" s="171" t="s">
        <v>183</v>
      </c>
      <c r="E43" s="85" t="s">
        <v>104</v>
      </c>
      <c r="F43" s="208"/>
      <c r="G43" s="113" t="s">
        <v>89</v>
      </c>
      <c r="H43" s="395">
        <v>25</v>
      </c>
      <c r="I43" s="6"/>
      <c r="J43" s="190">
        <f>I43*H43</f>
        <v>0</v>
      </c>
    </row>
    <row r="44" spans="1:10" s="63" customFormat="1" ht="29.25" customHeight="1" thickTop="1" thickBot="1" x14ac:dyDescent="0.3">
      <c r="A44" s="161">
        <v>1233</v>
      </c>
      <c r="B44" s="161" t="s">
        <v>102</v>
      </c>
      <c r="C44" s="7"/>
      <c r="D44" s="171" t="s">
        <v>211</v>
      </c>
      <c r="E44" s="85" t="s">
        <v>103</v>
      </c>
      <c r="F44" s="208"/>
      <c r="G44" s="113" t="s">
        <v>89</v>
      </c>
      <c r="H44" s="395">
        <v>250</v>
      </c>
      <c r="I44" s="6"/>
      <c r="J44" s="190">
        <f t="shared" si="0"/>
        <v>0</v>
      </c>
    </row>
    <row r="45" spans="1:10" s="63" customFormat="1" ht="29.25" customHeight="1" thickTop="1" thickBot="1" x14ac:dyDescent="0.3">
      <c r="A45" s="161">
        <v>1234</v>
      </c>
      <c r="B45" s="161" t="s">
        <v>105</v>
      </c>
      <c r="C45" s="7"/>
      <c r="D45" s="171" t="s">
        <v>106</v>
      </c>
      <c r="E45" s="85" t="s">
        <v>107</v>
      </c>
      <c r="F45" s="208"/>
      <c r="G45" s="113" t="s">
        <v>5</v>
      </c>
      <c r="H45" s="395">
        <v>10</v>
      </c>
      <c r="I45" s="6"/>
      <c r="J45" s="190">
        <f t="shared" si="0"/>
        <v>0</v>
      </c>
    </row>
    <row r="46" spans="1:10" s="63" customFormat="1" ht="29.25" customHeight="1" thickTop="1" thickBot="1" x14ac:dyDescent="0.3">
      <c r="A46" s="161">
        <v>1235</v>
      </c>
      <c r="B46" s="161" t="s">
        <v>108</v>
      </c>
      <c r="C46" s="7"/>
      <c r="D46" s="171" t="s">
        <v>109</v>
      </c>
      <c r="E46" s="85" t="s">
        <v>100</v>
      </c>
      <c r="F46" s="208"/>
      <c r="G46" s="113" t="s">
        <v>89</v>
      </c>
      <c r="H46" s="395">
        <v>300</v>
      </c>
      <c r="I46" s="6"/>
      <c r="J46" s="190">
        <f t="shared" si="0"/>
        <v>0</v>
      </c>
    </row>
    <row r="47" spans="1:10" s="63" customFormat="1" ht="29.25" customHeight="1" thickTop="1" thickBot="1" x14ac:dyDescent="0.3">
      <c r="A47" s="161">
        <v>1236</v>
      </c>
      <c r="B47" s="161" t="s">
        <v>110</v>
      </c>
      <c r="C47" s="7"/>
      <c r="D47" s="171" t="s">
        <v>153</v>
      </c>
      <c r="E47" s="85" t="s">
        <v>235</v>
      </c>
      <c r="F47" s="208"/>
      <c r="G47" s="113" t="s">
        <v>89</v>
      </c>
      <c r="H47" s="395">
        <v>200</v>
      </c>
      <c r="I47" s="6"/>
      <c r="J47" s="190">
        <f>I47*H47</f>
        <v>0</v>
      </c>
    </row>
    <row r="48" spans="1:10" s="63" customFormat="1" ht="29.25" customHeight="1" thickTop="1" thickBot="1" x14ac:dyDescent="0.3">
      <c r="A48" s="161">
        <v>1237</v>
      </c>
      <c r="B48" s="76" t="s">
        <v>110</v>
      </c>
      <c r="C48" s="7"/>
      <c r="D48" s="166" t="s">
        <v>111</v>
      </c>
      <c r="E48" s="85" t="s">
        <v>235</v>
      </c>
      <c r="F48" s="208"/>
      <c r="G48" s="113" t="s">
        <v>89</v>
      </c>
      <c r="H48" s="395">
        <v>150</v>
      </c>
      <c r="I48" s="6"/>
      <c r="J48" s="190">
        <f t="shared" si="0"/>
        <v>0</v>
      </c>
    </row>
    <row r="49" spans="1:11" s="63" customFormat="1" ht="29.25" customHeight="1" thickTop="1" thickBot="1" x14ac:dyDescent="0.3">
      <c r="A49" s="161">
        <v>1238</v>
      </c>
      <c r="B49" s="76" t="s">
        <v>110</v>
      </c>
      <c r="C49" s="7"/>
      <c r="D49" s="166" t="s">
        <v>112</v>
      </c>
      <c r="E49" s="85" t="s">
        <v>113</v>
      </c>
      <c r="F49" s="208"/>
      <c r="G49" s="113" t="s">
        <v>89</v>
      </c>
      <c r="H49" s="395">
        <v>50</v>
      </c>
      <c r="I49" s="6"/>
      <c r="J49" s="190">
        <f t="shared" si="0"/>
        <v>0</v>
      </c>
    </row>
    <row r="50" spans="1:11" s="63" customFormat="1" ht="29.25" customHeight="1" thickTop="1" thickBot="1" x14ac:dyDescent="0.3">
      <c r="A50" s="161">
        <v>1239</v>
      </c>
      <c r="B50" s="76" t="s">
        <v>110</v>
      </c>
      <c r="C50" s="7"/>
      <c r="D50" s="166" t="s">
        <v>114</v>
      </c>
      <c r="E50" s="85" t="s">
        <v>115</v>
      </c>
      <c r="F50" s="208"/>
      <c r="G50" s="113" t="s">
        <v>89</v>
      </c>
      <c r="H50" s="395">
        <v>50</v>
      </c>
      <c r="I50" s="6"/>
      <c r="J50" s="190">
        <f t="shared" si="0"/>
        <v>0</v>
      </c>
    </row>
    <row r="51" spans="1:11" s="63" customFormat="1" ht="29.25" customHeight="1" thickTop="1" thickBot="1" x14ac:dyDescent="0.3">
      <c r="A51" s="161">
        <v>1240</v>
      </c>
      <c r="B51" s="76" t="s">
        <v>110</v>
      </c>
      <c r="C51" s="7"/>
      <c r="D51" s="166" t="s">
        <v>116</v>
      </c>
      <c r="E51" s="85" t="s">
        <v>115</v>
      </c>
      <c r="F51" s="208"/>
      <c r="G51" s="113" t="s">
        <v>89</v>
      </c>
      <c r="H51" s="395">
        <v>5</v>
      </c>
      <c r="I51" s="6"/>
      <c r="J51" s="190">
        <f t="shared" si="0"/>
        <v>0</v>
      </c>
    </row>
    <row r="52" spans="1:11" s="63" customFormat="1" ht="36.75" customHeight="1" thickTop="1" thickBot="1" x14ac:dyDescent="0.3">
      <c r="A52" s="161">
        <v>1241</v>
      </c>
      <c r="B52" s="76" t="s">
        <v>199</v>
      </c>
      <c r="C52" s="7"/>
      <c r="D52" s="166" t="s">
        <v>117</v>
      </c>
      <c r="E52" s="85" t="s">
        <v>236</v>
      </c>
      <c r="F52" s="208"/>
      <c r="G52" s="113" t="s">
        <v>89</v>
      </c>
      <c r="H52" s="395">
        <v>250</v>
      </c>
      <c r="I52" s="6"/>
      <c r="J52" s="190">
        <f t="shared" si="0"/>
        <v>0</v>
      </c>
    </row>
    <row r="53" spans="1:11" s="63" customFormat="1" ht="29.25" customHeight="1" thickTop="1" thickBot="1" x14ac:dyDescent="0.3">
      <c r="A53" s="70" t="s">
        <v>19</v>
      </c>
      <c r="B53" s="77"/>
      <c r="C53" s="77"/>
      <c r="D53" s="84"/>
      <c r="E53" s="84"/>
      <c r="F53" s="78"/>
      <c r="G53" s="79"/>
      <c r="H53" s="126"/>
      <c r="I53" s="118"/>
      <c r="J53" s="119"/>
      <c r="K53" s="218"/>
    </row>
    <row r="54" spans="1:11" s="63" customFormat="1" ht="29.25" customHeight="1" thickTop="1" thickBot="1" x14ac:dyDescent="0.3">
      <c r="A54" s="86" t="s">
        <v>20</v>
      </c>
      <c r="B54" s="182"/>
      <c r="C54" s="87"/>
      <c r="D54" s="288" t="s">
        <v>238</v>
      </c>
      <c r="E54" s="168" t="s">
        <v>40</v>
      </c>
      <c r="F54" s="110"/>
      <c r="G54" s="113" t="s">
        <v>5</v>
      </c>
      <c r="H54" s="125">
        <v>1</v>
      </c>
      <c r="I54" s="6"/>
      <c r="J54" s="190">
        <f t="shared" ref="J54:J55" si="2">I54*H54</f>
        <v>0</v>
      </c>
    </row>
    <row r="55" spans="1:11" s="63" customFormat="1" ht="29.25" customHeight="1" thickTop="1" thickBot="1" x14ac:dyDescent="0.3">
      <c r="A55" s="89" t="s">
        <v>21</v>
      </c>
      <c r="B55" s="175"/>
      <c r="C55" s="90"/>
      <c r="D55" s="288" t="s">
        <v>238</v>
      </c>
      <c r="E55" s="169" t="s">
        <v>41</v>
      </c>
      <c r="F55" s="80"/>
      <c r="G55" s="113" t="s">
        <v>5</v>
      </c>
      <c r="H55" s="125">
        <v>1</v>
      </c>
      <c r="I55" s="6"/>
      <c r="J55" s="190">
        <f t="shared" si="2"/>
        <v>0</v>
      </c>
    </row>
    <row r="56" spans="1:11" s="63" customFormat="1" ht="29.25" customHeight="1" thickTop="1" thickBot="1" x14ac:dyDescent="0.3">
      <c r="A56" s="89" t="s">
        <v>22</v>
      </c>
      <c r="B56" s="175"/>
      <c r="C56" s="90"/>
      <c r="D56" s="52" t="s">
        <v>188</v>
      </c>
      <c r="E56" s="474" t="s">
        <v>187</v>
      </c>
      <c r="F56" s="475"/>
      <c r="G56" s="113" t="s">
        <v>118</v>
      </c>
      <c r="H56" s="502">
        <v>1</v>
      </c>
      <c r="I56" s="6"/>
      <c r="J56" s="503">
        <f>I56*H56</f>
        <v>0</v>
      </c>
    </row>
    <row r="57" spans="1:11" s="63" customFormat="1" ht="29.25" customHeight="1" thickTop="1" thickBot="1" x14ac:dyDescent="0.3">
      <c r="A57" s="89" t="s">
        <v>23</v>
      </c>
      <c r="B57" s="175"/>
      <c r="C57" s="90"/>
      <c r="D57" s="52" t="s">
        <v>189</v>
      </c>
      <c r="E57" s="474" t="s">
        <v>187</v>
      </c>
      <c r="F57" s="475"/>
      <c r="G57" s="113" t="s">
        <v>118</v>
      </c>
      <c r="H57" s="502"/>
      <c r="I57" s="528"/>
      <c r="J57" s="503">
        <f>I57*H57</f>
        <v>0</v>
      </c>
    </row>
    <row r="58" spans="1:11" s="63" customFormat="1" ht="29.25" customHeight="1" thickTop="1" thickBot="1" x14ac:dyDescent="0.3">
      <c r="A58" s="89" t="s">
        <v>24</v>
      </c>
      <c r="B58" s="175"/>
      <c r="C58" s="90"/>
      <c r="D58" s="52" t="s">
        <v>200</v>
      </c>
      <c r="E58" s="474" t="s">
        <v>158</v>
      </c>
      <c r="F58" s="475"/>
      <c r="G58" s="113" t="s">
        <v>118</v>
      </c>
      <c r="H58" s="125">
        <v>11</v>
      </c>
      <c r="I58" s="508"/>
      <c r="J58" s="190">
        <f>I58*H58</f>
        <v>0</v>
      </c>
    </row>
    <row r="59" spans="1:11" s="63" customFormat="1" ht="29.25" customHeight="1" thickTop="1" thickBot="1" x14ac:dyDescent="0.3">
      <c r="A59" s="89" t="s">
        <v>25</v>
      </c>
      <c r="B59" s="175"/>
      <c r="C59" s="90"/>
      <c r="D59" s="52" t="s">
        <v>201</v>
      </c>
      <c r="E59" s="474" t="s">
        <v>158</v>
      </c>
      <c r="F59" s="475"/>
      <c r="G59" s="113" t="s">
        <v>118</v>
      </c>
      <c r="H59" s="125">
        <v>1</v>
      </c>
      <c r="I59" s="6"/>
      <c r="J59" s="190">
        <f t="shared" ref="J59" si="3">I59*H59</f>
        <v>0</v>
      </c>
    </row>
    <row r="60" spans="1:11" s="63" customFormat="1" ht="29.25" customHeight="1" thickTop="1" thickBot="1" x14ac:dyDescent="0.3">
      <c r="A60" s="89" t="s">
        <v>26</v>
      </c>
      <c r="B60" s="177" t="s">
        <v>45</v>
      </c>
      <c r="C60" s="90"/>
      <c r="D60" s="476" t="s">
        <v>27</v>
      </c>
      <c r="E60" s="477"/>
      <c r="F60" s="478"/>
      <c r="G60" s="113" t="s">
        <v>6</v>
      </c>
      <c r="H60" s="125">
        <v>1</v>
      </c>
      <c r="I60" s="6"/>
      <c r="J60" s="190">
        <f t="shared" ref="J60" si="4">I60*H60</f>
        <v>0</v>
      </c>
    </row>
    <row r="61" spans="1:11" s="63" customFormat="1" ht="29.25" customHeight="1" thickTop="1" thickBot="1" x14ac:dyDescent="0.3">
      <c r="A61" s="199" t="s">
        <v>38</v>
      </c>
      <c r="B61" s="183" t="s">
        <v>45</v>
      </c>
      <c r="C61" s="184"/>
      <c r="D61" s="200" t="s">
        <v>159</v>
      </c>
      <c r="E61" s="201" t="s">
        <v>67</v>
      </c>
      <c r="F61" s="202"/>
      <c r="G61" s="203" t="s">
        <v>5</v>
      </c>
      <c r="H61" s="204">
        <v>1</v>
      </c>
      <c r="I61" s="6"/>
      <c r="J61" s="196">
        <f>I61*H61</f>
        <v>0</v>
      </c>
    </row>
    <row r="62" spans="1:11" ht="21" customHeight="1" thickBot="1" x14ac:dyDescent="0.25">
      <c r="A62" s="70" t="s">
        <v>46</v>
      </c>
      <c r="B62" s="77"/>
      <c r="C62" s="77"/>
      <c r="D62" s="84"/>
      <c r="E62" s="84"/>
      <c r="F62" s="78"/>
      <c r="G62" s="79"/>
      <c r="H62" s="126"/>
      <c r="I62" s="118"/>
      <c r="J62" s="119"/>
      <c r="K62" s="212"/>
    </row>
    <row r="63" spans="1:11" s="63" customFormat="1" ht="15" customHeight="1" thickTop="1" x14ac:dyDescent="0.25">
      <c r="A63" s="411" t="s">
        <v>28</v>
      </c>
      <c r="B63" s="187"/>
      <c r="C63" s="88"/>
      <c r="D63" s="469" t="s">
        <v>39</v>
      </c>
      <c r="E63" s="470" t="s">
        <v>42</v>
      </c>
      <c r="F63" s="471"/>
      <c r="G63" s="115" t="s">
        <v>7</v>
      </c>
      <c r="H63" s="122">
        <v>1</v>
      </c>
      <c r="I63" s="460"/>
      <c r="J63" s="433">
        <f>H63*H64*I63</f>
        <v>0</v>
      </c>
    </row>
    <row r="64" spans="1:11" s="63" customFormat="1" ht="15" customHeight="1" thickBot="1" x14ac:dyDescent="0.3">
      <c r="A64" s="412"/>
      <c r="B64" s="176"/>
      <c r="C64" s="92"/>
      <c r="D64" s="463"/>
      <c r="E64" s="466"/>
      <c r="F64" s="467"/>
      <c r="G64" s="116" t="s">
        <v>8</v>
      </c>
      <c r="H64" s="121">
        <v>12</v>
      </c>
      <c r="I64" s="461"/>
      <c r="J64" s="419"/>
    </row>
    <row r="65" spans="1:10" s="63" customFormat="1" ht="15" customHeight="1" thickTop="1" x14ac:dyDescent="0.25">
      <c r="A65" s="413" t="s">
        <v>29</v>
      </c>
      <c r="B65" s="178"/>
      <c r="C65" s="111"/>
      <c r="D65" s="462" t="s">
        <v>39</v>
      </c>
      <c r="E65" s="468" t="s">
        <v>43</v>
      </c>
      <c r="F65" s="465"/>
      <c r="G65" s="117" t="s">
        <v>7</v>
      </c>
      <c r="H65" s="123">
        <v>1</v>
      </c>
      <c r="I65" s="460"/>
      <c r="J65" s="418">
        <f>H65*H66*I65</f>
        <v>0</v>
      </c>
    </row>
    <row r="66" spans="1:10" s="63" customFormat="1" ht="15" customHeight="1" thickBot="1" x14ac:dyDescent="0.3">
      <c r="A66" s="412"/>
      <c r="B66" s="176"/>
      <c r="C66" s="92"/>
      <c r="D66" s="463"/>
      <c r="E66" s="466"/>
      <c r="F66" s="467"/>
      <c r="G66" s="116" t="s">
        <v>8</v>
      </c>
      <c r="H66" s="121">
        <v>12</v>
      </c>
      <c r="I66" s="461"/>
      <c r="J66" s="419"/>
    </row>
    <row r="67" spans="1:10" s="63" customFormat="1" ht="15" customHeight="1" thickTop="1" x14ac:dyDescent="0.25">
      <c r="A67" s="413" t="s">
        <v>166</v>
      </c>
      <c r="B67" s="213"/>
      <c r="C67" s="214"/>
      <c r="D67" s="462" t="s">
        <v>39</v>
      </c>
      <c r="E67" s="479" t="s">
        <v>204</v>
      </c>
      <c r="F67" s="480"/>
      <c r="G67" s="117" t="s">
        <v>7</v>
      </c>
      <c r="H67" s="123">
        <v>1</v>
      </c>
      <c r="I67" s="460"/>
      <c r="J67" s="418">
        <f>H67*H68*I67</f>
        <v>0</v>
      </c>
    </row>
    <row r="68" spans="1:10" s="63" customFormat="1" ht="15" customHeight="1" thickBot="1" x14ac:dyDescent="0.3">
      <c r="A68" s="412"/>
      <c r="B68" s="213"/>
      <c r="C68" s="214"/>
      <c r="D68" s="463"/>
      <c r="E68" s="481"/>
      <c r="F68" s="482"/>
      <c r="G68" s="116" t="s">
        <v>8</v>
      </c>
      <c r="H68" s="121">
        <v>12</v>
      </c>
      <c r="I68" s="461"/>
      <c r="J68" s="419"/>
    </row>
    <row r="69" spans="1:10" s="63" customFormat="1" ht="15" customHeight="1" thickTop="1" x14ac:dyDescent="0.25">
      <c r="A69" s="413" t="s">
        <v>30</v>
      </c>
      <c r="B69" s="178"/>
      <c r="C69" s="111"/>
      <c r="D69" s="462" t="s">
        <v>39</v>
      </c>
      <c r="E69" s="464" t="s">
        <v>119</v>
      </c>
      <c r="F69" s="465"/>
      <c r="G69" s="117" t="s">
        <v>7</v>
      </c>
      <c r="H69" s="123">
        <v>2</v>
      </c>
      <c r="I69" s="460"/>
      <c r="J69" s="418">
        <f>H69*H70*I69</f>
        <v>0</v>
      </c>
    </row>
    <row r="70" spans="1:10" s="63" customFormat="1" ht="15" customHeight="1" thickBot="1" x14ac:dyDescent="0.3">
      <c r="A70" s="412"/>
      <c r="B70" s="176"/>
      <c r="C70" s="92"/>
      <c r="D70" s="463"/>
      <c r="E70" s="466"/>
      <c r="F70" s="467"/>
      <c r="G70" s="116" t="s">
        <v>8</v>
      </c>
      <c r="H70" s="121">
        <v>12</v>
      </c>
      <c r="I70" s="461"/>
      <c r="J70" s="419"/>
    </row>
    <row r="71" spans="1:10" s="63" customFormat="1" ht="15" customHeight="1" thickTop="1" x14ac:dyDescent="0.25">
      <c r="A71" s="413" t="s">
        <v>31</v>
      </c>
      <c r="B71" s="178"/>
      <c r="C71" s="111"/>
      <c r="D71" s="462" t="s">
        <v>39</v>
      </c>
      <c r="E71" s="464" t="s">
        <v>120</v>
      </c>
      <c r="F71" s="465"/>
      <c r="G71" s="117" t="s">
        <v>7</v>
      </c>
      <c r="H71" s="123">
        <v>3</v>
      </c>
      <c r="I71" s="460"/>
      <c r="J71" s="418">
        <f>H71*H72*I71</f>
        <v>0</v>
      </c>
    </row>
    <row r="72" spans="1:10" s="63" customFormat="1" ht="15" customHeight="1" thickBot="1" x14ac:dyDescent="0.3">
      <c r="A72" s="427"/>
      <c r="B72" s="176"/>
      <c r="C72" s="92"/>
      <c r="D72" s="463"/>
      <c r="E72" s="466"/>
      <c r="F72" s="467"/>
      <c r="G72" s="116" t="s">
        <v>8</v>
      </c>
      <c r="H72" s="121">
        <v>12</v>
      </c>
      <c r="I72" s="461"/>
      <c r="J72" s="419"/>
    </row>
    <row r="73" spans="1:10" s="63" customFormat="1" ht="15" customHeight="1" thickTop="1" x14ac:dyDescent="0.25">
      <c r="A73" s="413" t="s">
        <v>32</v>
      </c>
      <c r="B73" s="178"/>
      <c r="C73" s="111"/>
      <c r="D73" s="462" t="s">
        <v>39</v>
      </c>
      <c r="E73" s="468" t="s">
        <v>121</v>
      </c>
      <c r="F73" s="465"/>
      <c r="G73" s="117" t="s">
        <v>7</v>
      </c>
      <c r="H73" s="123">
        <v>1</v>
      </c>
      <c r="I73" s="460"/>
      <c r="J73" s="418">
        <f>H73*H74*I73</f>
        <v>0</v>
      </c>
    </row>
    <row r="74" spans="1:10" s="63" customFormat="1" ht="15" customHeight="1" thickBot="1" x14ac:dyDescent="0.3">
      <c r="A74" s="427"/>
      <c r="B74" s="176"/>
      <c r="C74" s="222" t="s">
        <v>45</v>
      </c>
      <c r="D74" s="463"/>
      <c r="E74" s="466"/>
      <c r="F74" s="467"/>
      <c r="G74" s="116" t="s">
        <v>8</v>
      </c>
      <c r="H74" s="121">
        <v>12</v>
      </c>
      <c r="I74" s="461"/>
      <c r="J74" s="419"/>
    </row>
    <row r="75" spans="1:10" s="63" customFormat="1" ht="15" customHeight="1" thickTop="1" x14ac:dyDescent="0.25">
      <c r="A75" s="413" t="s">
        <v>33</v>
      </c>
      <c r="B75" s="178"/>
      <c r="C75" s="111"/>
      <c r="D75" s="462" t="s">
        <v>39</v>
      </c>
      <c r="E75" s="468" t="s">
        <v>122</v>
      </c>
      <c r="F75" s="465"/>
      <c r="G75" s="117" t="s">
        <v>7</v>
      </c>
      <c r="H75" s="123">
        <v>1</v>
      </c>
      <c r="I75" s="460"/>
      <c r="J75" s="418">
        <f>H75*H76*I75</f>
        <v>0</v>
      </c>
    </row>
    <row r="76" spans="1:10" s="63" customFormat="1" ht="15" customHeight="1" thickBot="1" x14ac:dyDescent="0.3">
      <c r="A76" s="427"/>
      <c r="B76" s="176"/>
      <c r="C76" s="222" t="s">
        <v>45</v>
      </c>
      <c r="D76" s="463"/>
      <c r="E76" s="466"/>
      <c r="F76" s="467"/>
      <c r="G76" s="116" t="s">
        <v>8</v>
      </c>
      <c r="H76" s="121">
        <v>12</v>
      </c>
      <c r="I76" s="461"/>
      <c r="J76" s="419"/>
    </row>
    <row r="77" spans="1:10" s="63" customFormat="1" ht="15" customHeight="1" thickTop="1" x14ac:dyDescent="0.25">
      <c r="A77" s="413" t="s">
        <v>34</v>
      </c>
      <c r="B77" s="178"/>
      <c r="C77" s="111"/>
      <c r="D77" s="462" t="s">
        <v>39</v>
      </c>
      <c r="E77" s="468" t="s">
        <v>123</v>
      </c>
      <c r="F77" s="465"/>
      <c r="G77" s="117" t="s">
        <v>7</v>
      </c>
      <c r="H77" s="522"/>
      <c r="I77" s="526"/>
      <c r="J77" s="524">
        <f>H77*H78*I77</f>
        <v>0</v>
      </c>
    </row>
    <row r="78" spans="1:10" s="63" customFormat="1" ht="15" customHeight="1" thickBot="1" x14ac:dyDescent="0.3">
      <c r="A78" s="427"/>
      <c r="B78" s="176"/>
      <c r="C78" s="92"/>
      <c r="D78" s="463"/>
      <c r="E78" s="466"/>
      <c r="F78" s="467"/>
      <c r="G78" s="116" t="s">
        <v>8</v>
      </c>
      <c r="H78" s="523">
        <v>12</v>
      </c>
      <c r="I78" s="527"/>
      <c r="J78" s="525"/>
    </row>
    <row r="79" spans="1:10" s="63" customFormat="1" ht="15" customHeight="1" thickTop="1" x14ac:dyDescent="0.25">
      <c r="A79" s="413" t="s">
        <v>58</v>
      </c>
      <c r="B79" s="178"/>
      <c r="C79" s="111"/>
      <c r="D79" s="462" t="s">
        <v>39</v>
      </c>
      <c r="E79" s="464" t="s">
        <v>129</v>
      </c>
      <c r="F79" s="465"/>
      <c r="G79" s="117" t="s">
        <v>7</v>
      </c>
      <c r="H79" s="123">
        <v>2</v>
      </c>
      <c r="I79" s="460"/>
      <c r="J79" s="418">
        <f>H79*H80*I79</f>
        <v>0</v>
      </c>
    </row>
    <row r="80" spans="1:10" s="63" customFormat="1" ht="15" customHeight="1" thickBot="1" x14ac:dyDescent="0.3">
      <c r="A80" s="427"/>
      <c r="B80" s="176"/>
      <c r="C80" s="92"/>
      <c r="D80" s="463"/>
      <c r="E80" s="466"/>
      <c r="F80" s="467"/>
      <c r="G80" s="116" t="s">
        <v>8</v>
      </c>
      <c r="H80" s="121">
        <v>12</v>
      </c>
      <c r="I80" s="461"/>
      <c r="J80" s="419"/>
    </row>
    <row r="81" spans="1:11" s="63" customFormat="1" ht="15" customHeight="1" thickTop="1" x14ac:dyDescent="0.25">
      <c r="A81" s="413" t="s">
        <v>59</v>
      </c>
      <c r="B81" s="178"/>
      <c r="C81" s="111"/>
      <c r="D81" s="462" t="s">
        <v>39</v>
      </c>
      <c r="E81" s="464" t="s">
        <v>128</v>
      </c>
      <c r="F81" s="465"/>
      <c r="G81" s="117" t="s">
        <v>7</v>
      </c>
      <c r="H81" s="123">
        <v>1</v>
      </c>
      <c r="I81" s="460"/>
      <c r="J81" s="418">
        <f>H81*H82*I81</f>
        <v>0</v>
      </c>
    </row>
    <row r="82" spans="1:11" s="63" customFormat="1" ht="15" customHeight="1" thickBot="1" x14ac:dyDescent="0.3">
      <c r="A82" s="427"/>
      <c r="B82" s="176"/>
      <c r="C82" s="92"/>
      <c r="D82" s="463"/>
      <c r="E82" s="466"/>
      <c r="F82" s="467"/>
      <c r="G82" s="116" t="s">
        <v>8</v>
      </c>
      <c r="H82" s="121">
        <v>12</v>
      </c>
      <c r="I82" s="461"/>
      <c r="J82" s="419"/>
    </row>
    <row r="83" spans="1:11" s="63" customFormat="1" ht="15" customHeight="1" thickTop="1" x14ac:dyDescent="0.25">
      <c r="A83" s="413" t="s">
        <v>60</v>
      </c>
      <c r="B83" s="178"/>
      <c r="C83" s="111"/>
      <c r="D83" s="462" t="s">
        <v>39</v>
      </c>
      <c r="E83" s="464" t="s">
        <v>217</v>
      </c>
      <c r="F83" s="465"/>
      <c r="G83" s="117" t="s">
        <v>7</v>
      </c>
      <c r="H83" s="123">
        <v>1</v>
      </c>
      <c r="I83" s="460"/>
      <c r="J83" s="418">
        <f>H83*H84*I83</f>
        <v>0</v>
      </c>
    </row>
    <row r="84" spans="1:11" s="63" customFormat="1" ht="15" customHeight="1" thickBot="1" x14ac:dyDescent="0.3">
      <c r="A84" s="427"/>
      <c r="B84" s="176"/>
      <c r="C84" s="92"/>
      <c r="D84" s="463"/>
      <c r="E84" s="466"/>
      <c r="F84" s="467"/>
      <c r="G84" s="116" t="s">
        <v>8</v>
      </c>
      <c r="H84" s="121">
        <v>12</v>
      </c>
      <c r="I84" s="461"/>
      <c r="J84" s="419"/>
    </row>
    <row r="85" spans="1:11" s="63" customFormat="1" ht="15" customHeight="1" thickTop="1" x14ac:dyDescent="0.25">
      <c r="A85" s="413" t="s">
        <v>167</v>
      </c>
      <c r="B85" s="178"/>
      <c r="C85" s="111"/>
      <c r="D85" s="462" t="s">
        <v>39</v>
      </c>
      <c r="E85" s="464" t="s">
        <v>130</v>
      </c>
      <c r="F85" s="465"/>
      <c r="G85" s="117" t="s">
        <v>7</v>
      </c>
      <c r="H85" s="123">
        <v>1</v>
      </c>
      <c r="I85" s="460"/>
      <c r="J85" s="418">
        <f>H85*H86*I85</f>
        <v>0</v>
      </c>
    </row>
    <row r="86" spans="1:11" s="63" customFormat="1" ht="15" customHeight="1" thickBot="1" x14ac:dyDescent="0.3">
      <c r="A86" s="427"/>
      <c r="B86" s="176"/>
      <c r="C86" s="92"/>
      <c r="D86" s="463"/>
      <c r="E86" s="466"/>
      <c r="F86" s="467"/>
      <c r="G86" s="116" t="s">
        <v>8</v>
      </c>
      <c r="H86" s="121">
        <v>12</v>
      </c>
      <c r="I86" s="461"/>
      <c r="J86" s="419"/>
    </row>
    <row r="87" spans="1:11" s="63" customFormat="1" ht="15" customHeight="1" thickTop="1" x14ac:dyDescent="0.25">
      <c r="A87" s="413" t="s">
        <v>168</v>
      </c>
      <c r="B87" s="178"/>
      <c r="C87" s="111"/>
      <c r="D87" s="462" t="s">
        <v>39</v>
      </c>
      <c r="E87" s="422" t="s">
        <v>237</v>
      </c>
      <c r="F87" s="423"/>
      <c r="G87" s="117" t="s">
        <v>7</v>
      </c>
      <c r="H87" s="123">
        <v>1</v>
      </c>
      <c r="I87" s="460"/>
      <c r="J87" s="418">
        <f>H87*H88*I87</f>
        <v>0</v>
      </c>
    </row>
    <row r="88" spans="1:11" s="63" customFormat="1" ht="15" customHeight="1" thickBot="1" x14ac:dyDescent="0.3">
      <c r="A88" s="427"/>
      <c r="B88" s="176"/>
      <c r="C88" s="92"/>
      <c r="D88" s="463"/>
      <c r="E88" s="424"/>
      <c r="F88" s="425"/>
      <c r="G88" s="116" t="s">
        <v>8</v>
      </c>
      <c r="H88" s="121">
        <v>12</v>
      </c>
      <c r="I88" s="461"/>
      <c r="J88" s="419"/>
    </row>
    <row r="89" spans="1:11" s="63" customFormat="1" ht="15" customHeight="1" thickTop="1" x14ac:dyDescent="0.25">
      <c r="A89" s="413" t="s">
        <v>124</v>
      </c>
      <c r="B89" s="178"/>
      <c r="C89" s="111"/>
      <c r="D89" s="462" t="s">
        <v>39</v>
      </c>
      <c r="E89" s="464" t="s">
        <v>131</v>
      </c>
      <c r="F89" s="465"/>
      <c r="G89" s="117" t="s">
        <v>7</v>
      </c>
      <c r="H89" s="123">
        <v>1</v>
      </c>
      <c r="I89" s="460"/>
      <c r="J89" s="418">
        <f>H89*H90*I89</f>
        <v>0</v>
      </c>
    </row>
    <row r="90" spans="1:11" s="63" customFormat="1" ht="15" customHeight="1" thickBot="1" x14ac:dyDescent="0.3">
      <c r="A90" s="427"/>
      <c r="B90" s="176"/>
      <c r="C90" s="92"/>
      <c r="D90" s="463"/>
      <c r="E90" s="466"/>
      <c r="F90" s="467"/>
      <c r="G90" s="116" t="s">
        <v>8</v>
      </c>
      <c r="H90" s="121">
        <v>12</v>
      </c>
      <c r="I90" s="461"/>
      <c r="J90" s="419"/>
    </row>
    <row r="91" spans="1:11" s="63" customFormat="1" ht="27" customHeight="1" thickTop="1" thickBot="1" x14ac:dyDescent="0.3">
      <c r="A91" s="215">
        <v>3015</v>
      </c>
      <c r="B91" s="175"/>
      <c r="C91" s="90"/>
      <c r="D91" s="210" t="s">
        <v>48</v>
      </c>
      <c r="E91" s="474" t="s">
        <v>206</v>
      </c>
      <c r="F91" s="475"/>
      <c r="G91" s="113" t="s">
        <v>5</v>
      </c>
      <c r="H91" s="125">
        <v>1</v>
      </c>
      <c r="I91" s="6"/>
      <c r="J91" s="191">
        <f t="shared" ref="J91:J95" si="5">I91*H91</f>
        <v>0</v>
      </c>
    </row>
    <row r="92" spans="1:11" s="63" customFormat="1" ht="27" customHeight="1" thickTop="1" thickBot="1" x14ac:dyDescent="0.3">
      <c r="A92" s="89" t="s">
        <v>126</v>
      </c>
      <c r="B92" s="175"/>
      <c r="C92" s="90"/>
      <c r="D92" s="165" t="s">
        <v>48</v>
      </c>
      <c r="E92" s="449" t="s">
        <v>239</v>
      </c>
      <c r="F92" s="450"/>
      <c r="G92" s="113" t="s">
        <v>5</v>
      </c>
      <c r="H92" s="125">
        <v>1</v>
      </c>
      <c r="I92" s="6"/>
      <c r="J92" s="191">
        <f t="shared" si="5"/>
        <v>0</v>
      </c>
    </row>
    <row r="93" spans="1:11" s="63" customFormat="1" ht="27" customHeight="1" thickTop="1" thickBot="1" x14ac:dyDescent="0.3">
      <c r="A93" s="89" t="s">
        <v>125</v>
      </c>
      <c r="B93" s="175"/>
      <c r="C93" s="90"/>
      <c r="D93" s="165" t="s">
        <v>48</v>
      </c>
      <c r="E93" s="486" t="s">
        <v>132</v>
      </c>
      <c r="F93" s="487"/>
      <c r="G93" s="113" t="s">
        <v>5</v>
      </c>
      <c r="H93" s="125">
        <v>1</v>
      </c>
      <c r="I93" s="6"/>
      <c r="J93" s="191">
        <f t="shared" si="5"/>
        <v>0</v>
      </c>
    </row>
    <row r="94" spans="1:11" s="63" customFormat="1" ht="27" customHeight="1" thickTop="1" thickBot="1" x14ac:dyDescent="0.3">
      <c r="A94" s="89" t="s">
        <v>127</v>
      </c>
      <c r="B94" s="175"/>
      <c r="C94" s="90"/>
      <c r="D94" s="165" t="s">
        <v>48</v>
      </c>
      <c r="E94" s="486" t="s">
        <v>207</v>
      </c>
      <c r="F94" s="487"/>
      <c r="G94" s="113" t="s">
        <v>5</v>
      </c>
      <c r="H94" s="125">
        <v>1</v>
      </c>
      <c r="I94" s="6"/>
      <c r="J94" s="191">
        <f t="shared" si="5"/>
        <v>0</v>
      </c>
    </row>
    <row r="95" spans="1:11" s="63" customFormat="1" ht="27" customHeight="1" thickTop="1" thickBot="1" x14ac:dyDescent="0.3">
      <c r="A95" s="89" t="s">
        <v>205</v>
      </c>
      <c r="B95" s="185"/>
      <c r="C95" s="186"/>
      <c r="D95" s="165" t="s">
        <v>68</v>
      </c>
      <c r="E95" s="488" t="s">
        <v>160</v>
      </c>
      <c r="F95" s="489"/>
      <c r="G95" s="113" t="s">
        <v>5</v>
      </c>
      <c r="H95" s="125"/>
      <c r="I95" s="498"/>
      <c r="J95" s="496">
        <f t="shared" si="5"/>
        <v>0</v>
      </c>
    </row>
    <row r="96" spans="1:11" ht="21" customHeight="1" thickBot="1" x14ac:dyDescent="0.25">
      <c r="A96" s="70" t="s">
        <v>56</v>
      </c>
      <c r="B96" s="77"/>
      <c r="C96" s="77"/>
      <c r="D96" s="84"/>
      <c r="E96" s="84"/>
      <c r="F96" s="78"/>
      <c r="G96" s="79"/>
      <c r="H96" s="127"/>
      <c r="I96" s="497"/>
      <c r="J96" s="119"/>
      <c r="K96" s="212"/>
    </row>
    <row r="97" spans="1:11" s="63" customFormat="1" ht="30" customHeight="1" thickTop="1" thickBot="1" x14ac:dyDescent="0.3">
      <c r="A97" s="167" t="s">
        <v>35</v>
      </c>
      <c r="B97" s="182"/>
      <c r="C97" s="87"/>
      <c r="D97" s="91" t="s">
        <v>133</v>
      </c>
      <c r="E97" s="456"/>
      <c r="F97" s="457"/>
      <c r="G97" s="114" t="s">
        <v>5</v>
      </c>
      <c r="H97" s="149">
        <v>16</v>
      </c>
      <c r="I97" s="6"/>
      <c r="J97" s="193">
        <f>I97*H97</f>
        <v>0</v>
      </c>
    </row>
    <row r="98" spans="1:11" s="63" customFormat="1" ht="30" customHeight="1" thickTop="1" thickBot="1" x14ac:dyDescent="0.3">
      <c r="A98" s="167" t="s">
        <v>36</v>
      </c>
      <c r="B98" s="175"/>
      <c r="C98" s="92"/>
      <c r="D98" s="490" t="s">
        <v>212</v>
      </c>
      <c r="E98" s="491"/>
      <c r="F98" s="492"/>
      <c r="G98" s="113" t="s">
        <v>5</v>
      </c>
      <c r="H98" s="150"/>
      <c r="I98" s="495"/>
      <c r="J98" s="191">
        <f>I98*H98</f>
        <v>0</v>
      </c>
    </row>
    <row r="99" spans="1:11" s="63" customFormat="1" ht="30" customHeight="1" thickTop="1" thickBot="1" x14ac:dyDescent="0.3">
      <c r="A99" s="167" t="s">
        <v>57</v>
      </c>
      <c r="B99" s="175"/>
      <c r="C99" s="92"/>
      <c r="D99" s="164" t="s">
        <v>134</v>
      </c>
      <c r="E99" s="151"/>
      <c r="F99" s="93"/>
      <c r="G99" s="173" t="s">
        <v>89</v>
      </c>
      <c r="H99" s="394">
        <v>2500</v>
      </c>
      <c r="I99" s="6"/>
      <c r="J99" s="191">
        <f t="shared" ref="J99:J102" si="6">I99*H99</f>
        <v>0</v>
      </c>
    </row>
    <row r="100" spans="1:11" s="63" customFormat="1" ht="30" customHeight="1" thickTop="1" thickBot="1" x14ac:dyDescent="0.3">
      <c r="A100" s="167" t="s">
        <v>161</v>
      </c>
      <c r="B100" s="177" t="s">
        <v>45</v>
      </c>
      <c r="C100" s="188"/>
      <c r="D100" s="164" t="s">
        <v>135</v>
      </c>
      <c r="E100" s="151"/>
      <c r="F100" s="93"/>
      <c r="G100" s="112" t="s">
        <v>6</v>
      </c>
      <c r="H100" s="150">
        <v>1</v>
      </c>
      <c r="I100" s="6"/>
      <c r="J100" s="191">
        <f t="shared" si="6"/>
        <v>0</v>
      </c>
    </row>
    <row r="101" spans="1:11" s="63" customFormat="1" ht="30" customHeight="1" thickTop="1" thickBot="1" x14ac:dyDescent="0.3">
      <c r="A101" s="174" t="s">
        <v>162</v>
      </c>
      <c r="B101" s="177"/>
      <c r="C101" s="188"/>
      <c r="D101" s="197" t="s">
        <v>213</v>
      </c>
      <c r="E101" s="451" t="s">
        <v>172</v>
      </c>
      <c r="F101" s="452"/>
      <c r="G101" s="112" t="s">
        <v>5</v>
      </c>
      <c r="H101" s="150">
        <v>1</v>
      </c>
      <c r="I101" s="6"/>
      <c r="J101" s="191">
        <f>I101*H101/H108*H106</f>
        <v>0</v>
      </c>
    </row>
    <row r="102" spans="1:11" s="63" customFormat="1" ht="30" customHeight="1" thickTop="1" thickBot="1" x14ac:dyDescent="0.3">
      <c r="A102" s="172" t="s">
        <v>163</v>
      </c>
      <c r="B102" s="177" t="s">
        <v>45</v>
      </c>
      <c r="C102" s="132"/>
      <c r="D102" s="476" t="s">
        <v>214</v>
      </c>
      <c r="E102" s="477"/>
      <c r="F102" s="478"/>
      <c r="G102" s="112" t="s">
        <v>5</v>
      </c>
      <c r="H102" s="150">
        <v>1</v>
      </c>
      <c r="I102" s="6"/>
      <c r="J102" s="191">
        <f t="shared" si="6"/>
        <v>0</v>
      </c>
    </row>
    <row r="103" spans="1:11" s="63" customFormat="1" ht="30" customHeight="1" thickTop="1" thickBot="1" x14ac:dyDescent="0.3">
      <c r="A103" s="167" t="s">
        <v>171</v>
      </c>
      <c r="B103" s="183" t="s">
        <v>45</v>
      </c>
      <c r="C103" s="186"/>
      <c r="D103" s="483" t="s">
        <v>215</v>
      </c>
      <c r="E103" s="484"/>
      <c r="F103" s="485"/>
      <c r="G103" s="112" t="s">
        <v>6</v>
      </c>
      <c r="H103" s="150">
        <v>5</v>
      </c>
      <c r="I103" s="6"/>
      <c r="J103" s="196">
        <f>I103*H103/H108*H106</f>
        <v>0</v>
      </c>
      <c r="K103" s="211"/>
    </row>
    <row r="104" spans="1:11" x14ac:dyDescent="0.2">
      <c r="A104" s="128"/>
      <c r="B104" s="129"/>
      <c r="C104" s="129"/>
      <c r="D104" s="130"/>
      <c r="E104" s="129"/>
      <c r="F104" s="130"/>
      <c r="G104" s="130"/>
      <c r="H104" s="130"/>
      <c r="I104" s="130"/>
      <c r="J104" s="194"/>
    </row>
    <row r="105" spans="1:11" ht="13.5" thickBot="1" x14ac:dyDescent="0.25">
      <c r="J105" s="195"/>
    </row>
    <row r="106" spans="1:11" ht="15" x14ac:dyDescent="0.2">
      <c r="A106" s="94" t="s">
        <v>186</v>
      </c>
      <c r="B106" s="95"/>
      <c r="C106" s="179"/>
      <c r="D106" s="96"/>
      <c r="E106" s="97"/>
      <c r="F106" s="98"/>
      <c r="G106" s="99" t="s">
        <v>9</v>
      </c>
      <c r="H106" s="100">
        <v>12</v>
      </c>
      <c r="I106" s="101"/>
      <c r="J106" s="102">
        <f>SUM(J9:J105)</f>
        <v>0</v>
      </c>
      <c r="K106" s="212"/>
    </row>
    <row r="107" spans="1:11" ht="15.75" thickBot="1" x14ac:dyDescent="0.25">
      <c r="A107" s="8" t="s">
        <v>10</v>
      </c>
      <c r="B107" s="9"/>
      <c r="C107" s="180"/>
      <c r="D107" s="10"/>
      <c r="E107" s="11"/>
      <c r="F107" s="12"/>
      <c r="G107" s="13" t="s">
        <v>9</v>
      </c>
      <c r="H107" s="14">
        <v>24</v>
      </c>
      <c r="I107" s="15"/>
      <c r="J107" s="16">
        <f>J106/H106*H107</f>
        <v>0</v>
      </c>
    </row>
    <row r="108" spans="1:11" ht="15.75" thickBot="1" x14ac:dyDescent="0.25">
      <c r="A108" s="17" t="s">
        <v>11</v>
      </c>
      <c r="B108" s="18"/>
      <c r="C108" s="18"/>
      <c r="D108" s="18"/>
      <c r="E108" s="18"/>
      <c r="F108" s="18"/>
      <c r="G108" s="18" t="s">
        <v>9</v>
      </c>
      <c r="H108" s="19">
        <v>48</v>
      </c>
      <c r="I108" s="20"/>
      <c r="J108" s="103">
        <f>J106/H106*H108</f>
        <v>0</v>
      </c>
    </row>
    <row r="109" spans="1:11" ht="13.5" thickBot="1" x14ac:dyDescent="0.25">
      <c r="J109" s="195"/>
    </row>
    <row r="110" spans="1:11" ht="15.75" thickBot="1" x14ac:dyDescent="0.25">
      <c r="A110" s="131" t="s">
        <v>12</v>
      </c>
      <c r="B110" s="24"/>
      <c r="C110" s="25"/>
      <c r="D110" s="25"/>
      <c r="E110" s="26"/>
      <c r="F110" s="27"/>
      <c r="G110" s="28"/>
      <c r="H110" s="29"/>
      <c r="I110" s="30"/>
      <c r="J110" s="31">
        <f>J103+J102+J100+J61+J60+J75+J74+J13+J12</f>
        <v>0</v>
      </c>
    </row>
    <row r="111" spans="1:11" ht="15" x14ac:dyDescent="0.25">
      <c r="A111" s="21"/>
      <c r="B111" s="21"/>
      <c r="C111" s="21"/>
      <c r="D111" s="21"/>
      <c r="E111" s="21"/>
      <c r="F111" s="22"/>
      <c r="G111" s="22"/>
      <c r="H111" s="32"/>
      <c r="I111" s="21"/>
      <c r="J111" s="23"/>
    </row>
    <row r="112" spans="1:11" x14ac:dyDescent="0.2">
      <c r="A112" s="33"/>
      <c r="B112" s="34"/>
      <c r="C112" s="34"/>
      <c r="D112" s="34"/>
      <c r="E112" s="34"/>
      <c r="F112" s="35"/>
      <c r="G112" s="35"/>
      <c r="H112" s="36"/>
      <c r="I112" s="37"/>
      <c r="J112" s="38"/>
    </row>
    <row r="113" spans="1:10" s="63" customFormat="1" x14ac:dyDescent="0.2">
      <c r="A113" s="39" t="s">
        <v>165</v>
      </c>
      <c r="B113" s="40"/>
      <c r="C113" s="40"/>
      <c r="D113" s="40"/>
      <c r="E113" s="40"/>
      <c r="F113" s="40"/>
      <c r="G113" s="40"/>
      <c r="H113" s="40"/>
      <c r="I113" s="40"/>
      <c r="J113" s="41"/>
    </row>
    <row r="114" spans="1:10" s="63" customFormat="1" x14ac:dyDescent="0.2">
      <c r="A114" s="42" t="s">
        <v>208</v>
      </c>
      <c r="B114" s="43"/>
      <c r="C114" s="43"/>
      <c r="D114" s="43"/>
      <c r="E114" s="43"/>
      <c r="F114" s="43"/>
      <c r="G114" s="43"/>
      <c r="H114" s="43"/>
      <c r="I114" s="44"/>
      <c r="J114" s="45"/>
    </row>
    <row r="115" spans="1:10" s="63" customFormat="1" ht="12.75" customHeight="1" x14ac:dyDescent="0.25">
      <c r="A115" s="108" t="s">
        <v>13</v>
      </c>
      <c r="B115" s="106"/>
      <c r="C115" s="106"/>
      <c r="D115" s="106"/>
      <c r="E115" s="106"/>
      <c r="F115" s="106"/>
      <c r="G115" s="106"/>
      <c r="H115" s="106"/>
      <c r="I115" s="106"/>
      <c r="J115" s="107"/>
    </row>
    <row r="116" spans="1:10" s="63" customFormat="1" ht="12.75" customHeight="1" x14ac:dyDescent="0.25">
      <c r="A116" s="109" t="s">
        <v>14</v>
      </c>
      <c r="B116" s="104"/>
      <c r="C116" s="104"/>
      <c r="D116" s="104"/>
      <c r="E116" s="104"/>
      <c r="F116" s="104"/>
      <c r="G116" s="104"/>
      <c r="H116" s="104"/>
      <c r="I116" s="104"/>
      <c r="J116" s="105"/>
    </row>
    <row r="117" spans="1:10" s="63" customFormat="1" x14ac:dyDescent="0.2">
      <c r="A117" s="46"/>
      <c r="B117" s="47"/>
      <c r="C117" s="47"/>
      <c r="D117" s="47"/>
      <c r="E117" s="47"/>
      <c r="F117" s="48"/>
      <c r="G117" s="47"/>
      <c r="H117" s="49"/>
      <c r="I117" s="47"/>
      <c r="J117" s="50"/>
    </row>
    <row r="118" spans="1:10" s="63" customFormat="1" x14ac:dyDescent="0.25">
      <c r="A118" s="75"/>
      <c r="B118" s="64"/>
      <c r="C118" s="64"/>
      <c r="E118" s="64"/>
    </row>
    <row r="119" spans="1:10" s="63" customFormat="1" x14ac:dyDescent="0.25">
      <c r="A119" s="75"/>
      <c r="B119" s="64"/>
      <c r="C119" s="64"/>
      <c r="E119" s="64"/>
    </row>
  </sheetData>
  <sheetProtection algorithmName="SHA-512" hashValue="sTxG6C3tdBPjaYGwkG6RPd3U3kWwfzdZSSSHyg/yAEfk6D+9+PnHDQWD0kUVB1Di4BEXkWRJF4EOt454Mff40g==" saltValue="hIlY5fGghFDgq9KDSGLxzg==" spinCount="100000" sheet="1" objects="1" scenarios="1"/>
  <mergeCells count="89">
    <mergeCell ref="D103:F103"/>
    <mergeCell ref="E92:F92"/>
    <mergeCell ref="E93:F93"/>
    <mergeCell ref="E94:F94"/>
    <mergeCell ref="A89:A90"/>
    <mergeCell ref="D89:D90"/>
    <mergeCell ref="E89:F90"/>
    <mergeCell ref="E97:F97"/>
    <mergeCell ref="E95:F95"/>
    <mergeCell ref="E101:F101"/>
    <mergeCell ref="D102:F102"/>
    <mergeCell ref="E91:F91"/>
    <mergeCell ref="D98:F98"/>
    <mergeCell ref="I89:I90"/>
    <mergeCell ref="J89:J90"/>
    <mergeCell ref="A87:A88"/>
    <mergeCell ref="D87:D88"/>
    <mergeCell ref="E87:F88"/>
    <mergeCell ref="I87:I88"/>
    <mergeCell ref="J87:J88"/>
    <mergeCell ref="A85:A86"/>
    <mergeCell ref="D85:D86"/>
    <mergeCell ref="E85:F86"/>
    <mergeCell ref="I85:I86"/>
    <mergeCell ref="J85:J86"/>
    <mergeCell ref="I81:I82"/>
    <mergeCell ref="J81:J82"/>
    <mergeCell ref="A83:A84"/>
    <mergeCell ref="D83:D84"/>
    <mergeCell ref="E83:F84"/>
    <mergeCell ref="I83:I84"/>
    <mergeCell ref="J83:J84"/>
    <mergeCell ref="A81:A82"/>
    <mergeCell ref="D73:D74"/>
    <mergeCell ref="E73:F74"/>
    <mergeCell ref="D60:F60"/>
    <mergeCell ref="D81:D82"/>
    <mergeCell ref="E81:F82"/>
    <mergeCell ref="D71:D72"/>
    <mergeCell ref="E71:F72"/>
    <mergeCell ref="D67:D68"/>
    <mergeCell ref="E67:F68"/>
    <mergeCell ref="I65:I66"/>
    <mergeCell ref="J65:J66"/>
    <mergeCell ref="D69:D70"/>
    <mergeCell ref="E69:F70"/>
    <mergeCell ref="I69:I70"/>
    <mergeCell ref="J69:J70"/>
    <mergeCell ref="D65:D66"/>
    <mergeCell ref="E65:F66"/>
    <mergeCell ref="I67:I68"/>
    <mergeCell ref="J67:J68"/>
    <mergeCell ref="I2:J2"/>
    <mergeCell ref="D63:D64"/>
    <mergeCell ref="E63:F64"/>
    <mergeCell ref="I63:I64"/>
    <mergeCell ref="J63:J64"/>
    <mergeCell ref="I4:J4"/>
    <mergeCell ref="E58:F58"/>
    <mergeCell ref="E56:F56"/>
    <mergeCell ref="E59:F59"/>
    <mergeCell ref="E57:F57"/>
    <mergeCell ref="F2:H2"/>
    <mergeCell ref="F4:H4"/>
    <mergeCell ref="I71:I72"/>
    <mergeCell ref="J71:J72"/>
    <mergeCell ref="D79:D80"/>
    <mergeCell ref="E79:F80"/>
    <mergeCell ref="I79:I80"/>
    <mergeCell ref="J79:J80"/>
    <mergeCell ref="I73:I74"/>
    <mergeCell ref="J73:J74"/>
    <mergeCell ref="D75:D76"/>
    <mergeCell ref="E75:F76"/>
    <mergeCell ref="I75:I76"/>
    <mergeCell ref="J75:J76"/>
    <mergeCell ref="D77:D78"/>
    <mergeCell ref="E77:F78"/>
    <mergeCell ref="I77:I78"/>
    <mergeCell ref="J77:J78"/>
    <mergeCell ref="A63:A64"/>
    <mergeCell ref="A65:A66"/>
    <mergeCell ref="A69:A70"/>
    <mergeCell ref="A71:A72"/>
    <mergeCell ref="A79:A80"/>
    <mergeCell ref="A73:A74"/>
    <mergeCell ref="A75:A76"/>
    <mergeCell ref="A77:A78"/>
    <mergeCell ref="A67:A68"/>
  </mergeCells>
  <conditionalFormatting sqref="I4">
    <cfRule type="containsText" dxfId="11" priority="1" operator="containsText" text="4 / Südost">
      <formula>NOT(ISERROR(SEARCH("4 / Südost",I4)))</formula>
    </cfRule>
    <cfRule type="containsText" dxfId="10" priority="2" operator="containsText" text="4 / Südost">
      <formula>NOT(ISERROR(SEARCH("4 / Südost",I4)))</formula>
    </cfRule>
    <cfRule type="containsText" dxfId="9" priority="3" operator="containsText" text="4 /">
      <formula>NOT(ISERROR(SEARCH("4 /",I4)))</formula>
    </cfRule>
    <cfRule type="containsText" dxfId="8" priority="4" operator="containsText" text="3 /">
      <formula>NOT(ISERROR(SEARCH("3 /",I4)))</formula>
    </cfRule>
    <cfRule type="containsText" dxfId="7" priority="5" operator="containsText" text="2 /">
      <formula>NOT(ISERROR(SEARCH("2 /",I4)))</formula>
    </cfRule>
    <cfRule type="containsText" dxfId="6" priority="6" operator="containsText" text="1 /">
      <formula>NOT(ISERROR(SEARCH("1 /",I4)))</formula>
    </cfRule>
  </conditionalFormatting>
  <pageMargins left="0.39370078740157483" right="0.19685039370078741" top="0.78740157480314965" bottom="0.51181102362204722" header="0.31496062992125984" footer="0.31496062992125984"/>
  <pageSetup paperSize="9" scale="47" fitToHeight="0" orientation="portrait" r:id="rId1"/>
  <headerFooter>
    <oddHeader>&amp;L&amp;G&amp;R&amp;"-,Fett"&amp;12Gewerbeabfälle RV Nord 2026 ff.&amp;"-,Standard"&amp;10
Warengruppen-Nr.: 4070310 Gefährliche Abfälle</oddHeader>
    <oddFooter>&amp;R&amp;8Seite: &amp;P/&amp;N</oddFooter>
  </headerFooter>
  <rowBreaks count="1" manualBreakCount="1">
    <brk id="52" max="16383" man="1"/>
  </rowBreaks>
  <ignoredErrors>
    <ignoredError sqref="A63 A65 A97:A98 A9:A10" numberStoredAsText="1"/>
    <ignoredError sqref="J101" formula="1"/>
  </ignoredError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E2E9"/>
    <pageSetUpPr fitToPage="1"/>
  </sheetPr>
  <dimension ref="A1:K119"/>
  <sheetViews>
    <sheetView showGridLines="0" zoomScaleNormal="100" workbookViewId="0">
      <pane ySplit="7" topLeftCell="A8" activePane="bottomLeft" state="frozen"/>
      <selection pane="bottomLeft" activeCell="C9" sqref="C9"/>
    </sheetView>
  </sheetViews>
  <sheetFormatPr baseColWidth="10" defaultRowHeight="12.75" x14ac:dyDescent="0.2"/>
  <cols>
    <col min="1" max="1" width="8.28515625" style="74" customWidth="1"/>
    <col min="2" max="2" width="8.7109375" style="60" customWidth="1"/>
    <col min="3" max="3" width="12.28515625" style="60" customWidth="1"/>
    <col min="4" max="4" width="65.140625" style="59" customWidth="1"/>
    <col min="5" max="5" width="36.7109375" style="60" customWidth="1"/>
    <col min="6" max="6" width="15.28515625" style="59" customWidth="1"/>
    <col min="7" max="7" width="14" style="59" customWidth="1"/>
    <col min="8" max="8" width="15.28515625" style="59" customWidth="1"/>
    <col min="9" max="9" width="14.28515625" style="59" customWidth="1"/>
    <col min="10" max="10" width="16.42578125" style="59" customWidth="1"/>
    <col min="11" max="16384" width="11.42578125" style="59"/>
  </cols>
  <sheetData>
    <row r="1" spans="1:11" s="313" customFormat="1" ht="15" customHeight="1" x14ac:dyDescent="0.2">
      <c r="A1" s="320"/>
      <c r="B1" s="319"/>
      <c r="C1" s="319"/>
      <c r="D1" s="317"/>
      <c r="E1" s="319"/>
      <c r="F1" s="317"/>
      <c r="G1" s="317"/>
      <c r="H1" s="318"/>
      <c r="I1" s="317"/>
    </row>
    <row r="2" spans="1:11" s="313" customFormat="1" ht="20.25" customHeight="1" thickBot="1" x14ac:dyDescent="0.25">
      <c r="A2" s="147" t="s">
        <v>0</v>
      </c>
      <c r="B2" s="58"/>
      <c r="C2" s="58"/>
      <c r="D2" s="57"/>
      <c r="F2" s="439" t="s">
        <v>47</v>
      </c>
      <c r="G2" s="440"/>
      <c r="H2" s="441"/>
      <c r="I2" s="428" t="s">
        <v>228</v>
      </c>
      <c r="J2" s="429"/>
    </row>
    <row r="3" spans="1:11" s="313" customFormat="1" ht="15.75" x14ac:dyDescent="0.25">
      <c r="A3" s="316" t="s">
        <v>216</v>
      </c>
      <c r="B3" s="314"/>
      <c r="C3" s="314"/>
      <c r="F3" s="391"/>
      <c r="G3" s="392"/>
      <c r="H3" s="393"/>
      <c r="I3" s="152"/>
      <c r="J3" s="152"/>
    </row>
    <row r="4" spans="1:11" s="313" customFormat="1" ht="20.25" customHeight="1" thickBot="1" x14ac:dyDescent="0.25">
      <c r="A4" s="315"/>
      <c r="B4" s="314"/>
      <c r="C4" s="314"/>
      <c r="F4" s="439" t="s">
        <v>227</v>
      </c>
      <c r="G4" s="440"/>
      <c r="H4" s="441"/>
      <c r="I4" s="493" t="s">
        <v>231</v>
      </c>
      <c r="J4" s="494"/>
    </row>
    <row r="6" spans="1:11" ht="13.5" thickBot="1" x14ac:dyDescent="0.25">
      <c r="A6" s="312"/>
      <c r="B6" s="311"/>
      <c r="C6" s="311"/>
      <c r="D6" s="310"/>
      <c r="E6" s="310"/>
      <c r="F6" s="310"/>
      <c r="G6" s="310"/>
      <c r="H6" s="310"/>
      <c r="I6" s="310"/>
      <c r="J6" s="310"/>
    </row>
    <row r="7" spans="1:11" ht="51" customHeight="1" thickBot="1" x14ac:dyDescent="0.25">
      <c r="A7" s="309" t="s">
        <v>16</v>
      </c>
      <c r="B7" s="308" t="s">
        <v>15</v>
      </c>
      <c r="C7" s="307" t="s">
        <v>164</v>
      </c>
      <c r="D7" s="306" t="s">
        <v>148</v>
      </c>
      <c r="E7" s="305" t="s">
        <v>37</v>
      </c>
      <c r="F7" s="304" t="s">
        <v>197</v>
      </c>
      <c r="G7" s="303" t="s">
        <v>1</v>
      </c>
      <c r="H7" s="303" t="s">
        <v>2</v>
      </c>
      <c r="I7" s="303" t="s">
        <v>44</v>
      </c>
      <c r="J7" s="160" t="s">
        <v>3</v>
      </c>
    </row>
    <row r="8" spans="1:11" ht="21.75" customHeight="1" thickBot="1" x14ac:dyDescent="0.25">
      <c r="A8" s="281" t="s">
        <v>149</v>
      </c>
      <c r="B8" s="302"/>
      <c r="C8" s="302"/>
      <c r="D8" s="301"/>
      <c r="E8" s="300"/>
      <c r="F8" s="299"/>
      <c r="G8" s="298"/>
      <c r="H8" s="298"/>
      <c r="I8" s="298"/>
      <c r="J8" s="69"/>
    </row>
    <row r="9" spans="1:11" s="63" customFormat="1" ht="27" customHeight="1" thickTop="1" thickBot="1" x14ac:dyDescent="0.3">
      <c r="A9" s="81" t="s">
        <v>17</v>
      </c>
      <c r="B9" s="76" t="s">
        <v>155</v>
      </c>
      <c r="C9" s="292"/>
      <c r="D9" s="82" t="s">
        <v>69</v>
      </c>
      <c r="E9" s="163" t="s">
        <v>169</v>
      </c>
      <c r="F9" s="293"/>
      <c r="G9" s="112" t="s">
        <v>5</v>
      </c>
      <c r="H9" s="223">
        <v>9</v>
      </c>
      <c r="I9" s="272"/>
      <c r="J9" s="189">
        <f>I9*H9</f>
        <v>0</v>
      </c>
    </row>
    <row r="10" spans="1:11" s="63" customFormat="1" ht="27" customHeight="1" thickTop="1" thickBot="1" x14ac:dyDescent="0.3">
      <c r="A10" s="81" t="s">
        <v>18</v>
      </c>
      <c r="B10" s="76" t="s">
        <v>155</v>
      </c>
      <c r="C10" s="292"/>
      <c r="D10" s="82" t="s">
        <v>69</v>
      </c>
      <c r="E10" s="163" t="s">
        <v>170</v>
      </c>
      <c r="F10" s="293"/>
      <c r="G10" s="112" t="s">
        <v>5</v>
      </c>
      <c r="H10" s="223">
        <v>1</v>
      </c>
      <c r="I10" s="272"/>
      <c r="J10" s="190">
        <f>I10*H10</f>
        <v>0</v>
      </c>
    </row>
    <row r="11" spans="1:11" s="63" customFormat="1" ht="27" customHeight="1" thickTop="1" thickBot="1" x14ac:dyDescent="0.3">
      <c r="A11" s="281" t="s">
        <v>64</v>
      </c>
      <c r="B11" s="280"/>
      <c r="C11" s="280"/>
      <c r="D11" s="279"/>
      <c r="E11" s="279"/>
      <c r="F11" s="297"/>
      <c r="G11" s="277"/>
      <c r="H11" s="284"/>
      <c r="I11" s="118"/>
      <c r="J11" s="119"/>
      <c r="K11" s="211"/>
    </row>
    <row r="12" spans="1:11" s="63" customFormat="1" ht="29.25" customHeight="1" thickTop="1" thickBot="1" x14ac:dyDescent="0.3">
      <c r="A12" s="161" t="s">
        <v>218</v>
      </c>
      <c r="B12" s="76" t="s">
        <v>147</v>
      </c>
      <c r="C12" s="292"/>
      <c r="D12" s="291" t="s">
        <v>142</v>
      </c>
      <c r="E12" s="85" t="s">
        <v>154</v>
      </c>
      <c r="F12" s="293"/>
      <c r="G12" s="112" t="s">
        <v>89</v>
      </c>
      <c r="H12" s="395">
        <v>5</v>
      </c>
      <c r="I12" s="272"/>
      <c r="J12" s="189">
        <f t="shared" ref="J12:J52" si="0">I12*H12</f>
        <v>0</v>
      </c>
    </row>
    <row r="13" spans="1:11" s="63" customFormat="1" ht="29.25" customHeight="1" thickTop="1" thickBot="1" x14ac:dyDescent="0.3">
      <c r="A13" s="161" t="s">
        <v>219</v>
      </c>
      <c r="B13" s="76" t="s">
        <v>141</v>
      </c>
      <c r="C13" s="292"/>
      <c r="D13" s="291" t="s">
        <v>140</v>
      </c>
      <c r="E13" s="85" t="s">
        <v>154</v>
      </c>
      <c r="F13" s="293"/>
      <c r="G13" s="112" t="s">
        <v>89</v>
      </c>
      <c r="H13" s="395">
        <v>5</v>
      </c>
      <c r="I13" s="272"/>
      <c r="J13" s="189">
        <f t="shared" si="0"/>
        <v>0</v>
      </c>
    </row>
    <row r="14" spans="1:11" s="63" customFormat="1" ht="29.25" customHeight="1" thickTop="1" thickBot="1" x14ac:dyDescent="0.3">
      <c r="A14" s="170">
        <v>1203</v>
      </c>
      <c r="B14" s="76" t="s">
        <v>83</v>
      </c>
      <c r="C14" s="292"/>
      <c r="D14" s="291" t="s">
        <v>84</v>
      </c>
      <c r="E14" s="85" t="s">
        <v>193</v>
      </c>
      <c r="F14" s="290"/>
      <c r="G14" s="113" t="s">
        <v>89</v>
      </c>
      <c r="H14" s="396">
        <v>50</v>
      </c>
      <c r="I14" s="272"/>
      <c r="J14" s="190">
        <f t="shared" si="0"/>
        <v>0</v>
      </c>
    </row>
    <row r="15" spans="1:11" s="63" customFormat="1" ht="29.25" customHeight="1" thickTop="1" thickBot="1" x14ac:dyDescent="0.3">
      <c r="A15" s="161">
        <v>1204</v>
      </c>
      <c r="B15" s="76" t="s">
        <v>83</v>
      </c>
      <c r="C15" s="292"/>
      <c r="D15" s="291" t="s">
        <v>180</v>
      </c>
      <c r="E15" s="85" t="s">
        <v>193</v>
      </c>
      <c r="F15" s="290"/>
      <c r="G15" s="113" t="s">
        <v>89</v>
      </c>
      <c r="H15" s="396">
        <v>150</v>
      </c>
      <c r="I15" s="272"/>
      <c r="J15" s="190">
        <f t="shared" si="0"/>
        <v>0</v>
      </c>
    </row>
    <row r="16" spans="1:11" s="63" customFormat="1" ht="29.25" customHeight="1" thickTop="1" thickBot="1" x14ac:dyDescent="0.3">
      <c r="A16" s="170">
        <v>1205</v>
      </c>
      <c r="B16" s="76" t="s">
        <v>136</v>
      </c>
      <c r="C16" s="292"/>
      <c r="D16" s="291" t="s">
        <v>150</v>
      </c>
      <c r="E16" s="85" t="s">
        <v>154</v>
      </c>
      <c r="F16" s="293"/>
      <c r="G16" s="113" t="s">
        <v>89</v>
      </c>
      <c r="H16" s="395">
        <v>250</v>
      </c>
      <c r="I16" s="272"/>
      <c r="J16" s="189">
        <f t="shared" si="0"/>
        <v>0</v>
      </c>
    </row>
    <row r="17" spans="1:10" s="63" customFormat="1" ht="29.25" customHeight="1" thickTop="1" thickBot="1" x14ac:dyDescent="0.3">
      <c r="A17" s="161">
        <v>1206</v>
      </c>
      <c r="B17" s="76" t="s">
        <v>76</v>
      </c>
      <c r="C17" s="292"/>
      <c r="D17" s="291" t="s">
        <v>77</v>
      </c>
      <c r="E17" s="85" t="s">
        <v>154</v>
      </c>
      <c r="F17" s="290"/>
      <c r="G17" s="113" t="s">
        <v>89</v>
      </c>
      <c r="H17" s="396">
        <v>500</v>
      </c>
      <c r="I17" s="272"/>
      <c r="J17" s="190">
        <f t="shared" si="0"/>
        <v>0</v>
      </c>
    </row>
    <row r="18" spans="1:10" s="63" customFormat="1" ht="29.25" customHeight="1" thickTop="1" thickBot="1" x14ac:dyDescent="0.3">
      <c r="A18" s="161">
        <v>1207</v>
      </c>
      <c r="B18" s="76" t="s">
        <v>173</v>
      </c>
      <c r="C18" s="296"/>
      <c r="D18" s="291" t="s">
        <v>174</v>
      </c>
      <c r="E18" s="85" t="s">
        <v>154</v>
      </c>
      <c r="F18" s="290"/>
      <c r="G18" s="113" t="s">
        <v>89</v>
      </c>
      <c r="H18" s="396">
        <v>100</v>
      </c>
      <c r="I18" s="272"/>
      <c r="J18" s="190">
        <f t="shared" si="0"/>
        <v>0</v>
      </c>
    </row>
    <row r="19" spans="1:10" s="63" customFormat="1" ht="29.25" customHeight="1" thickTop="1" x14ac:dyDescent="0.25">
      <c r="A19" s="161">
        <v>1208</v>
      </c>
      <c r="B19" s="500" t="s">
        <v>78</v>
      </c>
      <c r="C19" s="531"/>
      <c r="D19" s="530" t="s">
        <v>79</v>
      </c>
      <c r="E19" s="85" t="s">
        <v>181</v>
      </c>
      <c r="F19" s="533"/>
      <c r="G19" s="504" t="s">
        <v>89</v>
      </c>
      <c r="H19" s="529"/>
      <c r="I19" s="533"/>
      <c r="J19" s="503">
        <f t="shared" si="0"/>
        <v>0</v>
      </c>
    </row>
    <row r="20" spans="1:10" s="63" customFormat="1" ht="29.25" customHeight="1" thickBot="1" x14ac:dyDescent="0.3">
      <c r="A20" s="161">
        <v>1209</v>
      </c>
      <c r="B20" s="500" t="s">
        <v>184</v>
      </c>
      <c r="C20" s="532"/>
      <c r="D20" s="530" t="s">
        <v>185</v>
      </c>
      <c r="E20" s="85" t="s">
        <v>181</v>
      </c>
      <c r="F20" s="534"/>
      <c r="G20" s="504" t="s">
        <v>89</v>
      </c>
      <c r="H20" s="529"/>
      <c r="I20" s="534"/>
      <c r="J20" s="503">
        <f t="shared" si="0"/>
        <v>0</v>
      </c>
    </row>
    <row r="21" spans="1:10" s="63" customFormat="1" ht="29.25" customHeight="1" thickTop="1" thickBot="1" x14ac:dyDescent="0.3">
      <c r="A21" s="170">
        <v>1210</v>
      </c>
      <c r="B21" s="76" t="s">
        <v>177</v>
      </c>
      <c r="C21" s="294"/>
      <c r="D21" s="291" t="s">
        <v>178</v>
      </c>
      <c r="E21" s="85" t="s">
        <v>154</v>
      </c>
      <c r="F21" s="290"/>
      <c r="G21" s="113" t="s">
        <v>89</v>
      </c>
      <c r="H21" s="395">
        <v>50</v>
      </c>
      <c r="I21" s="272"/>
      <c r="J21" s="190">
        <f t="shared" si="0"/>
        <v>0</v>
      </c>
    </row>
    <row r="22" spans="1:10" s="63" customFormat="1" ht="29.25" customHeight="1" thickTop="1" thickBot="1" x14ac:dyDescent="0.3">
      <c r="A22" s="161">
        <v>1211</v>
      </c>
      <c r="B22" s="76" t="s">
        <v>143</v>
      </c>
      <c r="C22" s="292"/>
      <c r="D22" s="291" t="s">
        <v>202</v>
      </c>
      <c r="E22" s="85" t="s">
        <v>154</v>
      </c>
      <c r="F22" s="293"/>
      <c r="G22" s="112" t="s">
        <v>89</v>
      </c>
      <c r="H22" s="395">
        <v>1</v>
      </c>
      <c r="I22" s="272"/>
      <c r="J22" s="190">
        <f t="shared" si="0"/>
        <v>0</v>
      </c>
    </row>
    <row r="23" spans="1:10" s="63" customFormat="1" ht="29.25" customHeight="1" thickTop="1" thickBot="1" x14ac:dyDescent="0.3">
      <c r="A23" s="161">
        <v>1212</v>
      </c>
      <c r="B23" s="76" t="s">
        <v>175</v>
      </c>
      <c r="C23" s="292"/>
      <c r="D23" s="291" t="s">
        <v>176</v>
      </c>
      <c r="E23" s="85" t="s">
        <v>154</v>
      </c>
      <c r="F23" s="293"/>
      <c r="G23" s="112" t="s">
        <v>89</v>
      </c>
      <c r="H23" s="395">
        <v>5</v>
      </c>
      <c r="I23" s="272"/>
      <c r="J23" s="190">
        <f t="shared" si="0"/>
        <v>0</v>
      </c>
    </row>
    <row r="24" spans="1:10" s="63" customFormat="1" ht="29.25" customHeight="1" thickTop="1" thickBot="1" x14ac:dyDescent="0.3">
      <c r="A24" s="161">
        <v>1213</v>
      </c>
      <c r="B24" s="76" t="s">
        <v>90</v>
      </c>
      <c r="C24" s="292"/>
      <c r="D24" s="291" t="s">
        <v>209</v>
      </c>
      <c r="E24" s="85" t="s">
        <v>193</v>
      </c>
      <c r="F24" s="290"/>
      <c r="G24" s="113" t="s">
        <v>89</v>
      </c>
      <c r="H24" s="399">
        <v>6700</v>
      </c>
      <c r="I24" s="272"/>
      <c r="J24" s="190">
        <f t="shared" si="0"/>
        <v>0</v>
      </c>
    </row>
    <row r="25" spans="1:10" s="63" customFormat="1" ht="29.25" customHeight="1" thickTop="1" thickBot="1" x14ac:dyDescent="0.3">
      <c r="A25" s="161">
        <v>1214</v>
      </c>
      <c r="B25" s="76" t="s">
        <v>91</v>
      </c>
      <c r="C25" s="292"/>
      <c r="D25" s="291" t="s">
        <v>92</v>
      </c>
      <c r="E25" s="85" t="s">
        <v>97</v>
      </c>
      <c r="F25" s="290"/>
      <c r="G25" s="113" t="s">
        <v>89</v>
      </c>
      <c r="H25" s="396">
        <v>550</v>
      </c>
      <c r="I25" s="272"/>
      <c r="J25" s="190">
        <f t="shared" si="0"/>
        <v>0</v>
      </c>
    </row>
    <row r="26" spans="1:10" s="63" customFormat="1" ht="29.25" customHeight="1" thickTop="1" thickBot="1" x14ac:dyDescent="0.3">
      <c r="A26" s="161">
        <v>1215</v>
      </c>
      <c r="B26" s="76" t="s">
        <v>93</v>
      </c>
      <c r="C26" s="292"/>
      <c r="D26" s="291" t="s">
        <v>94</v>
      </c>
      <c r="E26" s="85" t="s">
        <v>194</v>
      </c>
      <c r="F26" s="290"/>
      <c r="G26" s="113" t="s">
        <v>89</v>
      </c>
      <c r="H26" s="396">
        <v>550</v>
      </c>
      <c r="I26" s="272"/>
      <c r="J26" s="190">
        <f t="shared" si="0"/>
        <v>0</v>
      </c>
    </row>
    <row r="27" spans="1:10" s="63" customFormat="1" ht="29.25" customHeight="1" thickTop="1" thickBot="1" x14ac:dyDescent="0.3">
      <c r="A27" s="161">
        <v>1216</v>
      </c>
      <c r="B27" s="500" t="s">
        <v>85</v>
      </c>
      <c r="C27" s="537"/>
      <c r="D27" s="530" t="s">
        <v>86</v>
      </c>
      <c r="E27" s="85" t="s">
        <v>193</v>
      </c>
      <c r="F27" s="536"/>
      <c r="G27" s="504" t="s">
        <v>89</v>
      </c>
      <c r="H27" s="535"/>
      <c r="I27" s="536"/>
      <c r="J27" s="503">
        <f t="shared" si="0"/>
        <v>0</v>
      </c>
    </row>
    <row r="28" spans="1:10" s="63" customFormat="1" ht="29.25" customHeight="1" thickTop="1" thickBot="1" x14ac:dyDescent="0.3">
      <c r="A28" s="161">
        <v>1217</v>
      </c>
      <c r="B28" s="76" t="s">
        <v>87</v>
      </c>
      <c r="C28" s="292"/>
      <c r="D28" s="291" t="s">
        <v>88</v>
      </c>
      <c r="E28" s="85" t="s">
        <v>193</v>
      </c>
      <c r="F28" s="290"/>
      <c r="G28" s="113" t="s">
        <v>89</v>
      </c>
      <c r="H28" s="396">
        <v>2000</v>
      </c>
      <c r="I28" s="272"/>
      <c r="J28" s="190">
        <f t="shared" si="0"/>
        <v>0</v>
      </c>
    </row>
    <row r="29" spans="1:10" s="63" customFormat="1" ht="29.25" customHeight="1" thickTop="1" thickBot="1" x14ac:dyDescent="0.3">
      <c r="A29" s="161">
        <v>1218</v>
      </c>
      <c r="B29" s="76" t="s">
        <v>203</v>
      </c>
      <c r="C29" s="292"/>
      <c r="D29" s="291" t="s">
        <v>179</v>
      </c>
      <c r="E29" s="85" t="s">
        <v>190</v>
      </c>
      <c r="F29" s="290"/>
      <c r="G29" s="113" t="s">
        <v>89</v>
      </c>
      <c r="H29" s="396">
        <v>5</v>
      </c>
      <c r="I29" s="272"/>
      <c r="J29" s="190">
        <f t="shared" si="0"/>
        <v>0</v>
      </c>
    </row>
    <row r="30" spans="1:10" s="63" customFormat="1" ht="29.25" customHeight="1" thickTop="1" thickBot="1" x14ac:dyDescent="0.3">
      <c r="A30" s="161">
        <v>1219</v>
      </c>
      <c r="B30" s="76" t="s">
        <v>155</v>
      </c>
      <c r="C30" s="292"/>
      <c r="D30" s="162" t="s">
        <v>69</v>
      </c>
      <c r="E30" s="85" t="s">
        <v>156</v>
      </c>
      <c r="F30" s="290"/>
      <c r="G30" s="113" t="s">
        <v>89</v>
      </c>
      <c r="H30" s="395">
        <v>1400</v>
      </c>
      <c r="I30" s="272"/>
      <c r="J30" s="189">
        <f t="shared" si="0"/>
        <v>0</v>
      </c>
    </row>
    <row r="31" spans="1:10" s="63" customFormat="1" ht="29.25" customHeight="1" thickTop="1" thickBot="1" x14ac:dyDescent="0.3">
      <c r="A31" s="161">
        <v>1220</v>
      </c>
      <c r="B31" s="76" t="s">
        <v>145</v>
      </c>
      <c r="C31" s="537"/>
      <c r="D31" s="291" t="s">
        <v>144</v>
      </c>
      <c r="E31" s="85" t="s">
        <v>146</v>
      </c>
      <c r="F31" s="537"/>
      <c r="G31" s="112" t="s">
        <v>89</v>
      </c>
      <c r="H31" s="398"/>
      <c r="I31" s="538"/>
      <c r="J31" s="189">
        <f t="shared" si="0"/>
        <v>0</v>
      </c>
    </row>
    <row r="32" spans="1:10" s="63" customFormat="1" ht="29.25" customHeight="1" thickTop="1" thickBot="1" x14ac:dyDescent="0.3">
      <c r="A32" s="161">
        <v>1221</v>
      </c>
      <c r="B32" s="76" t="s">
        <v>80</v>
      </c>
      <c r="C32" s="292"/>
      <c r="D32" s="291" t="s">
        <v>81</v>
      </c>
      <c r="E32" s="85" t="s">
        <v>195</v>
      </c>
      <c r="F32" s="290"/>
      <c r="G32" s="113" t="s">
        <v>89</v>
      </c>
      <c r="H32" s="399">
        <v>940</v>
      </c>
      <c r="I32" s="272"/>
      <c r="J32" s="190">
        <f t="shared" si="0"/>
        <v>0</v>
      </c>
    </row>
    <row r="33" spans="1:10" s="63" customFormat="1" ht="29.25" customHeight="1" thickTop="1" thickBot="1" x14ac:dyDescent="0.3">
      <c r="A33" s="161">
        <v>1222</v>
      </c>
      <c r="B33" s="76" t="s">
        <v>82</v>
      </c>
      <c r="C33" s="292"/>
      <c r="D33" s="291" t="s">
        <v>232</v>
      </c>
      <c r="E33" s="85" t="s">
        <v>195</v>
      </c>
      <c r="F33" s="290"/>
      <c r="G33" s="113" t="s">
        <v>89</v>
      </c>
      <c r="H33" s="399">
        <v>1940</v>
      </c>
      <c r="I33" s="272"/>
      <c r="J33" s="190">
        <f t="shared" si="0"/>
        <v>0</v>
      </c>
    </row>
    <row r="34" spans="1:10" s="63" customFormat="1" ht="29.25" customHeight="1" thickTop="1" thickBot="1" x14ac:dyDescent="0.3">
      <c r="A34" s="161">
        <v>1223</v>
      </c>
      <c r="B34" s="76" t="s">
        <v>139</v>
      </c>
      <c r="C34" s="292"/>
      <c r="D34" s="291" t="s">
        <v>138</v>
      </c>
      <c r="E34" s="85" t="s">
        <v>154</v>
      </c>
      <c r="F34" s="293"/>
      <c r="G34" s="112" t="s">
        <v>89</v>
      </c>
      <c r="H34" s="395">
        <v>150</v>
      </c>
      <c r="I34" s="272"/>
      <c r="J34" s="189">
        <f t="shared" si="0"/>
        <v>0</v>
      </c>
    </row>
    <row r="35" spans="1:10" s="63" customFormat="1" ht="29.25" customHeight="1" thickTop="1" x14ac:dyDescent="0.25">
      <c r="A35" s="161">
        <v>1224</v>
      </c>
      <c r="B35" s="500" t="s">
        <v>137</v>
      </c>
      <c r="C35" s="531"/>
      <c r="D35" s="530" t="s">
        <v>151</v>
      </c>
      <c r="E35" s="85" t="s">
        <v>154</v>
      </c>
      <c r="F35" s="533"/>
      <c r="G35" s="506" t="s">
        <v>89</v>
      </c>
      <c r="H35" s="499"/>
      <c r="I35" s="533"/>
      <c r="J35" s="507">
        <f t="shared" si="0"/>
        <v>0</v>
      </c>
    </row>
    <row r="36" spans="1:10" s="63" customFormat="1" ht="29.25" customHeight="1" x14ac:dyDescent="0.25">
      <c r="A36" s="161">
        <v>1225</v>
      </c>
      <c r="B36" s="500" t="s">
        <v>74</v>
      </c>
      <c r="C36" s="540"/>
      <c r="D36" s="530" t="s">
        <v>152</v>
      </c>
      <c r="E36" s="85" t="s">
        <v>75</v>
      </c>
      <c r="F36" s="541"/>
      <c r="G36" s="504" t="s">
        <v>89</v>
      </c>
      <c r="H36" s="529"/>
      <c r="I36" s="541"/>
      <c r="J36" s="503">
        <f t="shared" si="0"/>
        <v>0</v>
      </c>
    </row>
    <row r="37" spans="1:10" s="63" customFormat="1" ht="29.25" customHeight="1" thickBot="1" x14ac:dyDescent="0.3">
      <c r="A37" s="161">
        <v>1226</v>
      </c>
      <c r="B37" s="501" t="s">
        <v>63</v>
      </c>
      <c r="C37" s="532"/>
      <c r="D37" s="530" t="s">
        <v>61</v>
      </c>
      <c r="E37" s="85" t="s">
        <v>62</v>
      </c>
      <c r="F37" s="542"/>
      <c r="G37" s="504" t="s">
        <v>89</v>
      </c>
      <c r="H37" s="539"/>
      <c r="I37" s="542"/>
      <c r="J37" s="507">
        <f t="shared" si="0"/>
        <v>0</v>
      </c>
    </row>
    <row r="38" spans="1:10" s="63" customFormat="1" ht="29.25" customHeight="1" thickTop="1" thickBot="1" x14ac:dyDescent="0.3">
      <c r="A38" s="161">
        <v>1227</v>
      </c>
      <c r="B38" s="161" t="s">
        <v>70</v>
      </c>
      <c r="C38" s="292"/>
      <c r="D38" s="291" t="s">
        <v>71</v>
      </c>
      <c r="E38" s="85" t="s">
        <v>191</v>
      </c>
      <c r="F38" s="293"/>
      <c r="G38" s="112" t="s">
        <v>89</v>
      </c>
      <c r="H38" s="399">
        <v>1600</v>
      </c>
      <c r="I38" s="272"/>
      <c r="J38" s="189">
        <f t="shared" si="0"/>
        <v>0</v>
      </c>
    </row>
    <row r="39" spans="1:10" s="63" customFormat="1" ht="29.25" customHeight="1" thickTop="1" thickBot="1" x14ac:dyDescent="0.3">
      <c r="A39" s="161">
        <v>1228</v>
      </c>
      <c r="B39" s="161" t="s">
        <v>95</v>
      </c>
      <c r="C39" s="292"/>
      <c r="D39" s="291" t="s">
        <v>96</v>
      </c>
      <c r="E39" s="85" t="s">
        <v>192</v>
      </c>
      <c r="F39" s="290"/>
      <c r="G39" s="113" t="s">
        <v>89</v>
      </c>
      <c r="H39" s="399">
        <v>390</v>
      </c>
      <c r="I39" s="272"/>
      <c r="J39" s="190">
        <f t="shared" si="0"/>
        <v>0</v>
      </c>
    </row>
    <row r="40" spans="1:10" s="63" customFormat="1" ht="29.25" customHeight="1" thickTop="1" thickBot="1" x14ac:dyDescent="0.3">
      <c r="A40" s="161">
        <v>1229</v>
      </c>
      <c r="B40" s="161" t="s">
        <v>98</v>
      </c>
      <c r="C40" s="292"/>
      <c r="D40" s="291" t="s">
        <v>99</v>
      </c>
      <c r="E40" s="85" t="s">
        <v>100</v>
      </c>
      <c r="F40" s="290"/>
      <c r="G40" s="83" t="s">
        <v>196</v>
      </c>
      <c r="H40" s="396">
        <v>10</v>
      </c>
      <c r="I40" s="272"/>
      <c r="J40" s="190">
        <f t="shared" si="0"/>
        <v>0</v>
      </c>
    </row>
    <row r="41" spans="1:10" s="63" customFormat="1" ht="29.25" customHeight="1" thickTop="1" thickBot="1" x14ac:dyDescent="0.3">
      <c r="A41" s="161">
        <v>1230</v>
      </c>
      <c r="B41" s="161" t="s">
        <v>72</v>
      </c>
      <c r="C41" s="292"/>
      <c r="D41" s="291" t="s">
        <v>157</v>
      </c>
      <c r="E41" s="85" t="s">
        <v>73</v>
      </c>
      <c r="F41" s="290"/>
      <c r="G41" s="113" t="s">
        <v>4</v>
      </c>
      <c r="H41" s="396">
        <v>2</v>
      </c>
      <c r="I41" s="272"/>
      <c r="J41" s="190">
        <f t="shared" si="0"/>
        <v>0</v>
      </c>
    </row>
    <row r="42" spans="1:10" s="63" customFormat="1" ht="29.25" customHeight="1" thickTop="1" thickBot="1" x14ac:dyDescent="0.3">
      <c r="A42" s="161">
        <v>1231</v>
      </c>
      <c r="B42" s="161" t="s">
        <v>198</v>
      </c>
      <c r="C42" s="292"/>
      <c r="D42" s="291" t="s">
        <v>210</v>
      </c>
      <c r="E42" s="85" t="s">
        <v>101</v>
      </c>
      <c r="F42" s="290"/>
      <c r="G42" s="113" t="s">
        <v>89</v>
      </c>
      <c r="H42" s="399">
        <v>2500</v>
      </c>
      <c r="I42" s="272"/>
      <c r="J42" s="190">
        <f t="shared" si="0"/>
        <v>0</v>
      </c>
    </row>
    <row r="43" spans="1:10" s="63" customFormat="1" ht="36.75" customHeight="1" thickTop="1" thickBot="1" x14ac:dyDescent="0.3">
      <c r="A43" s="161">
        <v>1232</v>
      </c>
      <c r="B43" s="161" t="s">
        <v>182</v>
      </c>
      <c r="C43" s="292"/>
      <c r="D43" s="291" t="s">
        <v>183</v>
      </c>
      <c r="E43" s="85" t="s">
        <v>104</v>
      </c>
      <c r="F43" s="290"/>
      <c r="G43" s="113" t="s">
        <v>89</v>
      </c>
      <c r="H43" s="396">
        <v>75</v>
      </c>
      <c r="I43" s="272"/>
      <c r="J43" s="190">
        <f t="shared" si="0"/>
        <v>0</v>
      </c>
    </row>
    <row r="44" spans="1:10" s="63" customFormat="1" ht="29.25" customHeight="1" thickTop="1" thickBot="1" x14ac:dyDescent="0.3">
      <c r="A44" s="161">
        <v>1233</v>
      </c>
      <c r="B44" s="161" t="s">
        <v>102</v>
      </c>
      <c r="C44" s="292"/>
      <c r="D44" s="291" t="s">
        <v>211</v>
      </c>
      <c r="E44" s="85" t="s">
        <v>103</v>
      </c>
      <c r="F44" s="290"/>
      <c r="G44" s="113" t="s">
        <v>89</v>
      </c>
      <c r="H44" s="399">
        <v>1600</v>
      </c>
      <c r="I44" s="272"/>
      <c r="J44" s="190">
        <f t="shared" si="0"/>
        <v>0</v>
      </c>
    </row>
    <row r="45" spans="1:10" s="63" customFormat="1" ht="29.25" customHeight="1" thickTop="1" thickBot="1" x14ac:dyDescent="0.3">
      <c r="A45" s="161">
        <v>1234</v>
      </c>
      <c r="B45" s="161" t="s">
        <v>105</v>
      </c>
      <c r="C45" s="292"/>
      <c r="D45" s="291" t="s">
        <v>106</v>
      </c>
      <c r="E45" s="85" t="s">
        <v>107</v>
      </c>
      <c r="F45" s="290"/>
      <c r="G45" s="113" t="s">
        <v>5</v>
      </c>
      <c r="H45" s="399">
        <v>70</v>
      </c>
      <c r="I45" s="272"/>
      <c r="J45" s="190">
        <f t="shared" si="0"/>
        <v>0</v>
      </c>
    </row>
    <row r="46" spans="1:10" s="63" customFormat="1" ht="29.25" customHeight="1" thickTop="1" thickBot="1" x14ac:dyDescent="0.3">
      <c r="A46" s="161">
        <v>1235</v>
      </c>
      <c r="B46" s="161" t="s">
        <v>108</v>
      </c>
      <c r="C46" s="292"/>
      <c r="D46" s="291" t="s">
        <v>109</v>
      </c>
      <c r="E46" s="85" t="s">
        <v>100</v>
      </c>
      <c r="F46" s="290"/>
      <c r="G46" s="113" t="s">
        <v>89</v>
      </c>
      <c r="H46" s="396">
        <v>600</v>
      </c>
      <c r="I46" s="272"/>
      <c r="J46" s="190">
        <f t="shared" si="0"/>
        <v>0</v>
      </c>
    </row>
    <row r="47" spans="1:10" s="63" customFormat="1" ht="29.25" customHeight="1" thickTop="1" thickBot="1" x14ac:dyDescent="0.3">
      <c r="A47" s="161">
        <v>1236</v>
      </c>
      <c r="B47" s="161" t="s">
        <v>110</v>
      </c>
      <c r="C47" s="292"/>
      <c r="D47" s="291" t="s">
        <v>153</v>
      </c>
      <c r="E47" s="85" t="s">
        <v>235</v>
      </c>
      <c r="F47" s="290"/>
      <c r="G47" s="113" t="s">
        <v>89</v>
      </c>
      <c r="H47" s="399">
        <v>1800</v>
      </c>
      <c r="I47" s="272"/>
      <c r="J47" s="190">
        <f t="shared" si="0"/>
        <v>0</v>
      </c>
    </row>
    <row r="48" spans="1:10" s="63" customFormat="1" ht="29.25" customHeight="1" thickTop="1" thickBot="1" x14ac:dyDescent="0.3">
      <c r="A48" s="161">
        <v>1237</v>
      </c>
      <c r="B48" s="76" t="s">
        <v>110</v>
      </c>
      <c r="C48" s="292"/>
      <c r="D48" s="291" t="s">
        <v>111</v>
      </c>
      <c r="E48" s="85" t="s">
        <v>235</v>
      </c>
      <c r="F48" s="290"/>
      <c r="G48" s="113" t="s">
        <v>89</v>
      </c>
      <c r="H48" s="399">
        <v>500</v>
      </c>
      <c r="I48" s="272"/>
      <c r="J48" s="190">
        <f t="shared" si="0"/>
        <v>0</v>
      </c>
    </row>
    <row r="49" spans="1:11" s="63" customFormat="1" ht="29.25" customHeight="1" thickTop="1" thickBot="1" x14ac:dyDescent="0.3">
      <c r="A49" s="161">
        <v>1238</v>
      </c>
      <c r="B49" s="76" t="s">
        <v>110</v>
      </c>
      <c r="C49" s="292"/>
      <c r="D49" s="291" t="s">
        <v>112</v>
      </c>
      <c r="E49" s="85" t="s">
        <v>113</v>
      </c>
      <c r="F49" s="290"/>
      <c r="G49" s="113" t="s">
        <v>89</v>
      </c>
      <c r="H49" s="396">
        <v>10</v>
      </c>
      <c r="I49" s="272"/>
      <c r="J49" s="190">
        <f t="shared" si="0"/>
        <v>0</v>
      </c>
    </row>
    <row r="50" spans="1:11" s="63" customFormat="1" ht="29.25" customHeight="1" thickTop="1" thickBot="1" x14ac:dyDescent="0.3">
      <c r="A50" s="161">
        <v>1239</v>
      </c>
      <c r="B50" s="76" t="s">
        <v>110</v>
      </c>
      <c r="C50" s="292"/>
      <c r="D50" s="291" t="s">
        <v>114</v>
      </c>
      <c r="E50" s="85" t="s">
        <v>115</v>
      </c>
      <c r="F50" s="290"/>
      <c r="G50" s="113" t="s">
        <v>89</v>
      </c>
      <c r="H50" s="396">
        <v>1</v>
      </c>
      <c r="I50" s="272"/>
      <c r="J50" s="190">
        <f t="shared" si="0"/>
        <v>0</v>
      </c>
    </row>
    <row r="51" spans="1:11" s="63" customFormat="1" ht="29.25" customHeight="1" thickTop="1" thickBot="1" x14ac:dyDescent="0.3">
      <c r="A51" s="161">
        <v>1240</v>
      </c>
      <c r="B51" s="500" t="s">
        <v>110</v>
      </c>
      <c r="C51" s="537"/>
      <c r="D51" s="530" t="s">
        <v>116</v>
      </c>
      <c r="E51" s="85" t="s">
        <v>115</v>
      </c>
      <c r="F51" s="536"/>
      <c r="G51" s="504" t="s">
        <v>89</v>
      </c>
      <c r="H51" s="529"/>
      <c r="I51" s="536"/>
      <c r="J51" s="503">
        <f t="shared" si="0"/>
        <v>0</v>
      </c>
    </row>
    <row r="52" spans="1:11" s="63" customFormat="1" ht="36.75" customHeight="1" thickTop="1" thickBot="1" x14ac:dyDescent="0.3">
      <c r="A52" s="161">
        <v>1241</v>
      </c>
      <c r="B52" s="76" t="s">
        <v>199</v>
      </c>
      <c r="C52" s="292"/>
      <c r="D52" s="291" t="s">
        <v>117</v>
      </c>
      <c r="E52" s="85" t="s">
        <v>236</v>
      </c>
      <c r="F52" s="290"/>
      <c r="G52" s="113" t="s">
        <v>89</v>
      </c>
      <c r="H52" s="399">
        <v>3850</v>
      </c>
      <c r="I52" s="272"/>
      <c r="J52" s="190">
        <f t="shared" si="0"/>
        <v>0</v>
      </c>
    </row>
    <row r="53" spans="1:11" s="63" customFormat="1" ht="29.25" customHeight="1" thickTop="1" thickBot="1" x14ac:dyDescent="0.3">
      <c r="A53" s="281" t="s">
        <v>19</v>
      </c>
      <c r="B53" s="280"/>
      <c r="C53" s="280"/>
      <c r="D53" s="279"/>
      <c r="E53" s="279"/>
      <c r="F53" s="278"/>
      <c r="G53" s="277"/>
      <c r="H53" s="284"/>
      <c r="I53" s="118"/>
      <c r="J53" s="119"/>
      <c r="K53" s="211"/>
    </row>
    <row r="54" spans="1:11" s="63" customFormat="1" ht="29.25" customHeight="1" thickTop="1" thickBot="1" x14ac:dyDescent="0.3">
      <c r="A54" s="86" t="s">
        <v>20</v>
      </c>
      <c r="B54" s="182"/>
      <c r="C54" s="87"/>
      <c r="D54" s="288" t="s">
        <v>238</v>
      </c>
      <c r="E54" s="289" t="s">
        <v>40</v>
      </c>
      <c r="F54" s="110"/>
      <c r="G54" s="113" t="s">
        <v>5</v>
      </c>
      <c r="H54" s="125">
        <v>10</v>
      </c>
      <c r="I54" s="272"/>
      <c r="J54" s="190">
        <f t="shared" ref="J54:J61" si="1">I54*H54</f>
        <v>0</v>
      </c>
    </row>
    <row r="55" spans="1:11" s="63" customFormat="1" ht="29.25" customHeight="1" thickTop="1" thickBot="1" x14ac:dyDescent="0.3">
      <c r="A55" s="89" t="s">
        <v>21</v>
      </c>
      <c r="B55" s="175"/>
      <c r="C55" s="90"/>
      <c r="D55" s="288" t="s">
        <v>238</v>
      </c>
      <c r="E55" s="287" t="s">
        <v>41</v>
      </c>
      <c r="F55" s="80"/>
      <c r="G55" s="113" t="s">
        <v>5</v>
      </c>
      <c r="H55" s="125">
        <v>2</v>
      </c>
      <c r="I55" s="272"/>
      <c r="J55" s="190">
        <f t="shared" si="1"/>
        <v>0</v>
      </c>
    </row>
    <row r="56" spans="1:11" s="63" customFormat="1" ht="29.25" customHeight="1" thickTop="1" thickBot="1" x14ac:dyDescent="0.3">
      <c r="A56" s="89" t="s">
        <v>22</v>
      </c>
      <c r="B56" s="175"/>
      <c r="C56" s="90"/>
      <c r="D56" s="286" t="s">
        <v>188</v>
      </c>
      <c r="E56" s="414" t="s">
        <v>187</v>
      </c>
      <c r="F56" s="415"/>
      <c r="G56" s="113" t="s">
        <v>118</v>
      </c>
      <c r="H56" s="125">
        <v>9</v>
      </c>
      <c r="I56" s="272"/>
      <c r="J56" s="190">
        <f t="shared" si="1"/>
        <v>0</v>
      </c>
    </row>
    <row r="57" spans="1:11" s="63" customFormat="1" ht="29.25" customHeight="1" thickTop="1" thickBot="1" x14ac:dyDescent="0.3">
      <c r="A57" s="89" t="s">
        <v>23</v>
      </c>
      <c r="B57" s="175"/>
      <c r="C57" s="90"/>
      <c r="D57" s="286" t="s">
        <v>189</v>
      </c>
      <c r="E57" s="414" t="s">
        <v>187</v>
      </c>
      <c r="F57" s="415"/>
      <c r="G57" s="113" t="s">
        <v>118</v>
      </c>
      <c r="H57" s="125">
        <v>1</v>
      </c>
      <c r="I57" s="272"/>
      <c r="J57" s="190">
        <f t="shared" si="1"/>
        <v>0</v>
      </c>
    </row>
    <row r="58" spans="1:11" s="63" customFormat="1" ht="29.25" customHeight="1" thickTop="1" thickBot="1" x14ac:dyDescent="0.3">
      <c r="A58" s="89" t="s">
        <v>24</v>
      </c>
      <c r="B58" s="175"/>
      <c r="C58" s="90"/>
      <c r="D58" s="286" t="s">
        <v>200</v>
      </c>
      <c r="E58" s="414" t="s">
        <v>158</v>
      </c>
      <c r="F58" s="415"/>
      <c r="G58" s="113" t="s">
        <v>118</v>
      </c>
      <c r="H58" s="125">
        <v>85</v>
      </c>
      <c r="I58" s="272"/>
      <c r="J58" s="190">
        <f t="shared" si="1"/>
        <v>0</v>
      </c>
    </row>
    <row r="59" spans="1:11" s="63" customFormat="1" ht="29.25" customHeight="1" thickTop="1" thickBot="1" x14ac:dyDescent="0.3">
      <c r="A59" s="89" t="s">
        <v>25</v>
      </c>
      <c r="B59" s="175"/>
      <c r="C59" s="90"/>
      <c r="D59" s="286" t="s">
        <v>201</v>
      </c>
      <c r="E59" s="414" t="s">
        <v>158</v>
      </c>
      <c r="F59" s="415"/>
      <c r="G59" s="113" t="s">
        <v>118</v>
      </c>
      <c r="H59" s="125">
        <v>1</v>
      </c>
      <c r="I59" s="272"/>
      <c r="J59" s="190">
        <f t="shared" si="1"/>
        <v>0</v>
      </c>
    </row>
    <row r="60" spans="1:11" s="63" customFormat="1" ht="29.25" customHeight="1" thickTop="1" thickBot="1" x14ac:dyDescent="0.3">
      <c r="A60" s="89" t="s">
        <v>26</v>
      </c>
      <c r="B60" s="177" t="s">
        <v>45</v>
      </c>
      <c r="C60" s="90"/>
      <c r="D60" s="436" t="s">
        <v>27</v>
      </c>
      <c r="E60" s="437"/>
      <c r="F60" s="438"/>
      <c r="G60" s="113" t="s">
        <v>6</v>
      </c>
      <c r="H60" s="125">
        <v>1</v>
      </c>
      <c r="I60" s="272"/>
      <c r="J60" s="190">
        <f t="shared" si="1"/>
        <v>0</v>
      </c>
    </row>
    <row r="61" spans="1:11" s="63" customFormat="1" ht="29.25" customHeight="1" thickTop="1" thickBot="1" x14ac:dyDescent="0.3">
      <c r="A61" s="199" t="s">
        <v>38</v>
      </c>
      <c r="B61" s="183" t="s">
        <v>45</v>
      </c>
      <c r="C61" s="184"/>
      <c r="D61" s="285" t="s">
        <v>159</v>
      </c>
      <c r="E61" s="201" t="s">
        <v>67</v>
      </c>
      <c r="F61" s="202"/>
      <c r="G61" s="203" t="s">
        <v>5</v>
      </c>
      <c r="H61" s="204">
        <v>1</v>
      </c>
      <c r="I61" s="272"/>
      <c r="J61" s="196">
        <f t="shared" si="1"/>
        <v>0</v>
      </c>
    </row>
    <row r="62" spans="1:11" ht="21" customHeight="1" thickBot="1" x14ac:dyDescent="0.25">
      <c r="A62" s="281" t="s">
        <v>46</v>
      </c>
      <c r="B62" s="280"/>
      <c r="C62" s="280"/>
      <c r="D62" s="279"/>
      <c r="E62" s="279"/>
      <c r="F62" s="278"/>
      <c r="G62" s="277"/>
      <c r="H62" s="284"/>
      <c r="I62" s="118"/>
      <c r="J62" s="119"/>
      <c r="K62" s="212"/>
    </row>
    <row r="63" spans="1:11" s="63" customFormat="1" ht="15" customHeight="1" thickTop="1" x14ac:dyDescent="0.25">
      <c r="A63" s="411" t="s">
        <v>28</v>
      </c>
      <c r="B63" s="187"/>
      <c r="C63" s="88"/>
      <c r="D63" s="430" t="s">
        <v>39</v>
      </c>
      <c r="E63" s="431" t="s">
        <v>42</v>
      </c>
      <c r="F63" s="432"/>
      <c r="G63" s="115" t="s">
        <v>7</v>
      </c>
      <c r="H63" s="122">
        <v>2</v>
      </c>
      <c r="I63" s="416"/>
      <c r="J63" s="433">
        <f>H63*H64*I63</f>
        <v>0</v>
      </c>
    </row>
    <row r="64" spans="1:11" s="63" customFormat="1" ht="15" customHeight="1" thickBot="1" x14ac:dyDescent="0.3">
      <c r="A64" s="412"/>
      <c r="B64" s="176"/>
      <c r="C64" s="92"/>
      <c r="D64" s="421"/>
      <c r="E64" s="424"/>
      <c r="F64" s="425"/>
      <c r="G64" s="116" t="s">
        <v>8</v>
      </c>
      <c r="H64" s="121">
        <v>12</v>
      </c>
      <c r="I64" s="417"/>
      <c r="J64" s="419"/>
    </row>
    <row r="65" spans="1:10" s="63" customFormat="1" ht="15" customHeight="1" thickTop="1" x14ac:dyDescent="0.25">
      <c r="A65" s="413" t="s">
        <v>29</v>
      </c>
      <c r="B65" s="178"/>
      <c r="C65" s="111"/>
      <c r="D65" s="420" t="s">
        <v>39</v>
      </c>
      <c r="E65" s="426" t="s">
        <v>43</v>
      </c>
      <c r="F65" s="423"/>
      <c r="G65" s="117" t="s">
        <v>7</v>
      </c>
      <c r="H65" s="123">
        <v>2</v>
      </c>
      <c r="I65" s="416"/>
      <c r="J65" s="418">
        <f>H65*H66*I65</f>
        <v>0</v>
      </c>
    </row>
    <row r="66" spans="1:10" s="63" customFormat="1" ht="15" customHeight="1" thickBot="1" x14ac:dyDescent="0.3">
      <c r="A66" s="412"/>
      <c r="B66" s="176"/>
      <c r="C66" s="92"/>
      <c r="D66" s="421"/>
      <c r="E66" s="424"/>
      <c r="F66" s="425"/>
      <c r="G66" s="116" t="s">
        <v>8</v>
      </c>
      <c r="H66" s="121">
        <v>12</v>
      </c>
      <c r="I66" s="417"/>
      <c r="J66" s="419"/>
    </row>
    <row r="67" spans="1:10" s="63" customFormat="1" ht="15" customHeight="1" thickTop="1" x14ac:dyDescent="0.25">
      <c r="A67" s="413" t="s">
        <v>166</v>
      </c>
      <c r="B67" s="213"/>
      <c r="C67" s="214"/>
      <c r="D67" s="420" t="s">
        <v>39</v>
      </c>
      <c r="E67" s="442" t="s">
        <v>204</v>
      </c>
      <c r="F67" s="443"/>
      <c r="G67" s="117" t="s">
        <v>7</v>
      </c>
      <c r="H67" s="123">
        <v>3</v>
      </c>
      <c r="I67" s="416"/>
      <c r="J67" s="418">
        <f>H67*H68*I67</f>
        <v>0</v>
      </c>
    </row>
    <row r="68" spans="1:10" s="63" customFormat="1" ht="15" customHeight="1" thickBot="1" x14ac:dyDescent="0.3">
      <c r="A68" s="412"/>
      <c r="B68" s="213"/>
      <c r="C68" s="214"/>
      <c r="D68" s="421"/>
      <c r="E68" s="444"/>
      <c r="F68" s="445"/>
      <c r="G68" s="116" t="s">
        <v>8</v>
      </c>
      <c r="H68" s="121">
        <v>12</v>
      </c>
      <c r="I68" s="417"/>
      <c r="J68" s="419"/>
    </row>
    <row r="69" spans="1:10" s="63" customFormat="1" ht="15" customHeight="1" thickTop="1" x14ac:dyDescent="0.25">
      <c r="A69" s="413" t="s">
        <v>30</v>
      </c>
      <c r="B69" s="178"/>
      <c r="C69" s="111"/>
      <c r="D69" s="420" t="s">
        <v>39</v>
      </c>
      <c r="E69" s="422" t="s">
        <v>119</v>
      </c>
      <c r="F69" s="423"/>
      <c r="G69" s="117" t="s">
        <v>7</v>
      </c>
      <c r="H69" s="123">
        <v>5</v>
      </c>
      <c r="I69" s="416"/>
      <c r="J69" s="418">
        <f>H69*H70*I69</f>
        <v>0</v>
      </c>
    </row>
    <row r="70" spans="1:10" s="63" customFormat="1" ht="15" customHeight="1" thickBot="1" x14ac:dyDescent="0.3">
      <c r="A70" s="412"/>
      <c r="B70" s="176"/>
      <c r="C70" s="92"/>
      <c r="D70" s="421"/>
      <c r="E70" s="424"/>
      <c r="F70" s="425"/>
      <c r="G70" s="116" t="s">
        <v>8</v>
      </c>
      <c r="H70" s="121">
        <v>12</v>
      </c>
      <c r="I70" s="417"/>
      <c r="J70" s="419"/>
    </row>
    <row r="71" spans="1:10" s="63" customFormat="1" ht="15" customHeight="1" thickTop="1" x14ac:dyDescent="0.25">
      <c r="A71" s="413" t="s">
        <v>31</v>
      </c>
      <c r="B71" s="178"/>
      <c r="C71" s="111"/>
      <c r="D71" s="420" t="s">
        <v>39</v>
      </c>
      <c r="E71" s="422" t="s">
        <v>120</v>
      </c>
      <c r="F71" s="423"/>
      <c r="G71" s="117" t="s">
        <v>7</v>
      </c>
      <c r="H71" s="123">
        <v>22</v>
      </c>
      <c r="I71" s="416"/>
      <c r="J71" s="418">
        <f>H71*H72*I71</f>
        <v>0</v>
      </c>
    </row>
    <row r="72" spans="1:10" s="63" customFormat="1" ht="15" customHeight="1" thickBot="1" x14ac:dyDescent="0.3">
      <c r="A72" s="427"/>
      <c r="B72" s="176"/>
      <c r="C72" s="92"/>
      <c r="D72" s="421"/>
      <c r="E72" s="424"/>
      <c r="F72" s="425"/>
      <c r="G72" s="116" t="s">
        <v>8</v>
      </c>
      <c r="H72" s="121">
        <v>12</v>
      </c>
      <c r="I72" s="417"/>
      <c r="J72" s="419"/>
    </row>
    <row r="73" spans="1:10" s="63" customFormat="1" ht="15" customHeight="1" thickTop="1" x14ac:dyDescent="0.25">
      <c r="A73" s="413" t="s">
        <v>32</v>
      </c>
      <c r="B73" s="178"/>
      <c r="C73" s="111"/>
      <c r="D73" s="420" t="s">
        <v>39</v>
      </c>
      <c r="E73" s="426" t="s">
        <v>121</v>
      </c>
      <c r="F73" s="423"/>
      <c r="G73" s="117" t="s">
        <v>7</v>
      </c>
      <c r="H73" s="123">
        <v>3</v>
      </c>
      <c r="I73" s="416"/>
      <c r="J73" s="418">
        <f>H73*H74*I73</f>
        <v>0</v>
      </c>
    </row>
    <row r="74" spans="1:10" s="63" customFormat="1" ht="15" customHeight="1" thickBot="1" x14ac:dyDescent="0.3">
      <c r="A74" s="427"/>
      <c r="B74" s="176"/>
      <c r="C74" s="92"/>
      <c r="D74" s="421"/>
      <c r="E74" s="424"/>
      <c r="F74" s="425"/>
      <c r="G74" s="116" t="s">
        <v>8</v>
      </c>
      <c r="H74" s="121">
        <v>12</v>
      </c>
      <c r="I74" s="417"/>
      <c r="J74" s="419"/>
    </row>
    <row r="75" spans="1:10" s="63" customFormat="1" ht="15" customHeight="1" thickTop="1" x14ac:dyDescent="0.25">
      <c r="A75" s="413" t="s">
        <v>33</v>
      </c>
      <c r="B75" s="178"/>
      <c r="C75" s="111"/>
      <c r="D75" s="420" t="s">
        <v>39</v>
      </c>
      <c r="E75" s="426" t="s">
        <v>122</v>
      </c>
      <c r="F75" s="423"/>
      <c r="G75" s="117" t="s">
        <v>7</v>
      </c>
      <c r="H75" s="123">
        <v>1</v>
      </c>
      <c r="I75" s="416"/>
      <c r="J75" s="418">
        <f>H75*H76*I75</f>
        <v>0</v>
      </c>
    </row>
    <row r="76" spans="1:10" s="63" customFormat="1" ht="15" customHeight="1" thickBot="1" x14ac:dyDescent="0.3">
      <c r="A76" s="427"/>
      <c r="B76" s="176"/>
      <c r="C76" s="92"/>
      <c r="D76" s="421"/>
      <c r="E76" s="424"/>
      <c r="F76" s="425"/>
      <c r="G76" s="116" t="s">
        <v>8</v>
      </c>
      <c r="H76" s="121">
        <v>12</v>
      </c>
      <c r="I76" s="417"/>
      <c r="J76" s="419"/>
    </row>
    <row r="77" spans="1:10" s="63" customFormat="1" ht="15" customHeight="1" thickTop="1" x14ac:dyDescent="0.25">
      <c r="A77" s="413" t="s">
        <v>34</v>
      </c>
      <c r="B77" s="178"/>
      <c r="C77" s="111"/>
      <c r="D77" s="420" t="s">
        <v>39</v>
      </c>
      <c r="E77" s="426" t="s">
        <v>123</v>
      </c>
      <c r="F77" s="423"/>
      <c r="G77" s="117" t="s">
        <v>7</v>
      </c>
      <c r="H77" s="123">
        <v>1</v>
      </c>
      <c r="I77" s="416"/>
      <c r="J77" s="418">
        <f>H77*H78*I77</f>
        <v>0</v>
      </c>
    </row>
    <row r="78" spans="1:10" s="63" customFormat="1" ht="15" customHeight="1" thickBot="1" x14ac:dyDescent="0.3">
      <c r="A78" s="427"/>
      <c r="B78" s="176"/>
      <c r="C78" s="92"/>
      <c r="D78" s="421"/>
      <c r="E78" s="424"/>
      <c r="F78" s="425"/>
      <c r="G78" s="116" t="s">
        <v>8</v>
      </c>
      <c r="H78" s="121">
        <v>12</v>
      </c>
      <c r="I78" s="417"/>
      <c r="J78" s="419"/>
    </row>
    <row r="79" spans="1:10" s="63" customFormat="1" ht="15" customHeight="1" thickTop="1" x14ac:dyDescent="0.25">
      <c r="A79" s="413" t="s">
        <v>58</v>
      </c>
      <c r="B79" s="178"/>
      <c r="C79" s="111"/>
      <c r="D79" s="420" t="s">
        <v>39</v>
      </c>
      <c r="E79" s="422" t="s">
        <v>129</v>
      </c>
      <c r="F79" s="423"/>
      <c r="G79" s="117" t="s">
        <v>7</v>
      </c>
      <c r="H79" s="123">
        <v>9</v>
      </c>
      <c r="I79" s="416"/>
      <c r="J79" s="418">
        <f>H79*H80*I79</f>
        <v>0</v>
      </c>
    </row>
    <row r="80" spans="1:10" s="63" customFormat="1" ht="15" customHeight="1" thickBot="1" x14ac:dyDescent="0.3">
      <c r="A80" s="427"/>
      <c r="B80" s="176"/>
      <c r="C80" s="92"/>
      <c r="D80" s="421"/>
      <c r="E80" s="424"/>
      <c r="F80" s="425"/>
      <c r="G80" s="116" t="s">
        <v>8</v>
      </c>
      <c r="H80" s="121">
        <v>12</v>
      </c>
      <c r="I80" s="417"/>
      <c r="J80" s="419"/>
    </row>
    <row r="81" spans="1:11" s="63" customFormat="1" ht="15" customHeight="1" thickTop="1" x14ac:dyDescent="0.25">
      <c r="A81" s="413" t="s">
        <v>59</v>
      </c>
      <c r="B81" s="178"/>
      <c r="C81" s="111"/>
      <c r="D81" s="420" t="s">
        <v>39</v>
      </c>
      <c r="E81" s="422" t="s">
        <v>128</v>
      </c>
      <c r="F81" s="423"/>
      <c r="G81" s="117" t="s">
        <v>7</v>
      </c>
      <c r="H81" s="123">
        <v>8</v>
      </c>
      <c r="I81" s="416"/>
      <c r="J81" s="418">
        <f>H81*H82*I81</f>
        <v>0</v>
      </c>
    </row>
    <row r="82" spans="1:11" s="63" customFormat="1" ht="15" customHeight="1" thickBot="1" x14ac:dyDescent="0.3">
      <c r="A82" s="427"/>
      <c r="B82" s="176"/>
      <c r="C82" s="92"/>
      <c r="D82" s="421"/>
      <c r="E82" s="424"/>
      <c r="F82" s="425"/>
      <c r="G82" s="116" t="s">
        <v>8</v>
      </c>
      <c r="H82" s="121">
        <v>12</v>
      </c>
      <c r="I82" s="417"/>
      <c r="J82" s="419"/>
    </row>
    <row r="83" spans="1:11" s="63" customFormat="1" ht="15" customHeight="1" thickTop="1" x14ac:dyDescent="0.25">
      <c r="A83" s="413" t="s">
        <v>60</v>
      </c>
      <c r="B83" s="178"/>
      <c r="C83" s="111"/>
      <c r="D83" s="420" t="s">
        <v>39</v>
      </c>
      <c r="E83" s="422" t="s">
        <v>217</v>
      </c>
      <c r="F83" s="423"/>
      <c r="G83" s="117" t="s">
        <v>7</v>
      </c>
      <c r="H83" s="123">
        <v>1</v>
      </c>
      <c r="I83" s="416"/>
      <c r="J83" s="418">
        <f>H83*H84*I83</f>
        <v>0</v>
      </c>
    </row>
    <row r="84" spans="1:11" s="63" customFormat="1" ht="15" customHeight="1" thickBot="1" x14ac:dyDescent="0.3">
      <c r="A84" s="427"/>
      <c r="B84" s="176"/>
      <c r="C84" s="92"/>
      <c r="D84" s="421"/>
      <c r="E84" s="424"/>
      <c r="F84" s="425"/>
      <c r="G84" s="116" t="s">
        <v>8</v>
      </c>
      <c r="H84" s="121">
        <v>12</v>
      </c>
      <c r="I84" s="417"/>
      <c r="J84" s="419"/>
    </row>
    <row r="85" spans="1:11" s="63" customFormat="1" ht="15" customHeight="1" thickTop="1" x14ac:dyDescent="0.25">
      <c r="A85" s="413" t="s">
        <v>167</v>
      </c>
      <c r="B85" s="178"/>
      <c r="C85" s="111"/>
      <c r="D85" s="420" t="s">
        <v>39</v>
      </c>
      <c r="E85" s="422" t="s">
        <v>130</v>
      </c>
      <c r="F85" s="423"/>
      <c r="G85" s="117" t="s">
        <v>7</v>
      </c>
      <c r="H85" s="123">
        <v>1</v>
      </c>
      <c r="I85" s="416"/>
      <c r="J85" s="418">
        <f>H85*H86*I85</f>
        <v>0</v>
      </c>
    </row>
    <row r="86" spans="1:11" s="63" customFormat="1" ht="15" customHeight="1" thickBot="1" x14ac:dyDescent="0.3">
      <c r="A86" s="427"/>
      <c r="B86" s="176"/>
      <c r="C86" s="92"/>
      <c r="D86" s="421"/>
      <c r="E86" s="424"/>
      <c r="F86" s="425"/>
      <c r="G86" s="116" t="s">
        <v>8</v>
      </c>
      <c r="H86" s="121">
        <v>12</v>
      </c>
      <c r="I86" s="417"/>
      <c r="J86" s="419"/>
    </row>
    <row r="87" spans="1:11" s="63" customFormat="1" ht="15" customHeight="1" thickTop="1" x14ac:dyDescent="0.25">
      <c r="A87" s="413" t="s">
        <v>168</v>
      </c>
      <c r="B87" s="178"/>
      <c r="C87" s="111"/>
      <c r="D87" s="420" t="s">
        <v>39</v>
      </c>
      <c r="E87" s="422" t="s">
        <v>237</v>
      </c>
      <c r="F87" s="423"/>
      <c r="G87" s="117" t="s">
        <v>7</v>
      </c>
      <c r="H87" s="123">
        <v>6</v>
      </c>
      <c r="I87" s="416"/>
      <c r="J87" s="418">
        <f>H87*H88*I87</f>
        <v>0</v>
      </c>
    </row>
    <row r="88" spans="1:11" s="63" customFormat="1" ht="15" customHeight="1" thickBot="1" x14ac:dyDescent="0.3">
      <c r="A88" s="427"/>
      <c r="B88" s="176"/>
      <c r="C88" s="92"/>
      <c r="D88" s="421"/>
      <c r="E88" s="424"/>
      <c r="F88" s="425"/>
      <c r="G88" s="116" t="s">
        <v>8</v>
      </c>
      <c r="H88" s="121">
        <v>12</v>
      </c>
      <c r="I88" s="417"/>
      <c r="J88" s="419"/>
    </row>
    <row r="89" spans="1:11" s="63" customFormat="1" ht="15" customHeight="1" thickTop="1" x14ac:dyDescent="0.25">
      <c r="A89" s="413" t="s">
        <v>124</v>
      </c>
      <c r="B89" s="178"/>
      <c r="C89" s="111"/>
      <c r="D89" s="420" t="s">
        <v>39</v>
      </c>
      <c r="E89" s="422" t="s">
        <v>131</v>
      </c>
      <c r="F89" s="423"/>
      <c r="G89" s="117" t="s">
        <v>7</v>
      </c>
      <c r="H89" s="123">
        <v>3</v>
      </c>
      <c r="I89" s="416"/>
      <c r="J89" s="418">
        <f>H89*H90*I89</f>
        <v>0</v>
      </c>
    </row>
    <row r="90" spans="1:11" s="63" customFormat="1" ht="15" customHeight="1" thickBot="1" x14ac:dyDescent="0.3">
      <c r="A90" s="427"/>
      <c r="B90" s="176"/>
      <c r="C90" s="92"/>
      <c r="D90" s="421"/>
      <c r="E90" s="424"/>
      <c r="F90" s="425"/>
      <c r="G90" s="116" t="s">
        <v>8</v>
      </c>
      <c r="H90" s="121">
        <v>12</v>
      </c>
      <c r="I90" s="417"/>
      <c r="J90" s="419"/>
    </row>
    <row r="91" spans="1:11" s="63" customFormat="1" ht="27" customHeight="1" thickTop="1" thickBot="1" x14ac:dyDescent="0.3">
      <c r="A91" s="215">
        <v>3015</v>
      </c>
      <c r="B91" s="175"/>
      <c r="C91" s="90"/>
      <c r="D91" s="283" t="s">
        <v>48</v>
      </c>
      <c r="E91" s="414" t="s">
        <v>206</v>
      </c>
      <c r="F91" s="415"/>
      <c r="G91" s="113" t="s">
        <v>5</v>
      </c>
      <c r="H91" s="125">
        <v>1</v>
      </c>
      <c r="I91" s="272"/>
      <c r="J91" s="191">
        <f t="shared" ref="J91:J95" si="2">I91*H91</f>
        <v>0</v>
      </c>
    </row>
    <row r="92" spans="1:11" s="63" customFormat="1" ht="27" customHeight="1" thickTop="1" thickBot="1" x14ac:dyDescent="0.3">
      <c r="A92" s="89" t="s">
        <v>126</v>
      </c>
      <c r="B92" s="175"/>
      <c r="C92" s="90"/>
      <c r="D92" s="283" t="s">
        <v>48</v>
      </c>
      <c r="E92" s="449" t="s">
        <v>239</v>
      </c>
      <c r="F92" s="450"/>
      <c r="G92" s="113" t="s">
        <v>5</v>
      </c>
      <c r="H92" s="125">
        <v>1</v>
      </c>
      <c r="I92" s="272"/>
      <c r="J92" s="191">
        <f t="shared" si="2"/>
        <v>0</v>
      </c>
    </row>
    <row r="93" spans="1:11" s="63" customFormat="1" ht="27" customHeight="1" thickTop="1" thickBot="1" x14ac:dyDescent="0.3">
      <c r="A93" s="89" t="s">
        <v>125</v>
      </c>
      <c r="B93" s="175"/>
      <c r="C93" s="90"/>
      <c r="D93" s="283" t="s">
        <v>48</v>
      </c>
      <c r="E93" s="449" t="s">
        <v>132</v>
      </c>
      <c r="F93" s="450"/>
      <c r="G93" s="113" t="s">
        <v>5</v>
      </c>
      <c r="H93" s="125">
        <v>1</v>
      </c>
      <c r="I93" s="272"/>
      <c r="J93" s="191">
        <f t="shared" si="2"/>
        <v>0</v>
      </c>
    </row>
    <row r="94" spans="1:11" s="63" customFormat="1" ht="27" customHeight="1" thickTop="1" thickBot="1" x14ac:dyDescent="0.3">
      <c r="A94" s="89" t="s">
        <v>127</v>
      </c>
      <c r="B94" s="175"/>
      <c r="C94" s="90"/>
      <c r="D94" s="283" t="s">
        <v>48</v>
      </c>
      <c r="E94" s="449" t="s">
        <v>207</v>
      </c>
      <c r="F94" s="450"/>
      <c r="G94" s="113" t="s">
        <v>5</v>
      </c>
      <c r="H94" s="125">
        <v>1</v>
      </c>
      <c r="I94" s="272"/>
      <c r="J94" s="191">
        <f t="shared" si="2"/>
        <v>0</v>
      </c>
    </row>
    <row r="95" spans="1:11" s="63" customFormat="1" ht="27" customHeight="1" thickTop="1" thickBot="1" x14ac:dyDescent="0.3">
      <c r="A95" s="89" t="s">
        <v>205</v>
      </c>
      <c r="B95" s="185"/>
      <c r="C95" s="186"/>
      <c r="D95" s="283" t="s">
        <v>68</v>
      </c>
      <c r="E95" s="458" t="s">
        <v>160</v>
      </c>
      <c r="F95" s="459"/>
      <c r="G95" s="113" t="s">
        <v>5</v>
      </c>
      <c r="H95" s="502"/>
      <c r="I95" s="543"/>
      <c r="J95" s="496">
        <f t="shared" si="2"/>
        <v>0</v>
      </c>
    </row>
    <row r="96" spans="1:11" ht="21" customHeight="1" thickBot="1" x14ac:dyDescent="0.25">
      <c r="A96" s="281" t="s">
        <v>56</v>
      </c>
      <c r="B96" s="280"/>
      <c r="C96" s="280"/>
      <c r="D96" s="279"/>
      <c r="E96" s="279"/>
      <c r="F96" s="278"/>
      <c r="G96" s="277"/>
      <c r="H96" s="276"/>
      <c r="I96" s="497"/>
      <c r="J96" s="119"/>
      <c r="K96" s="212"/>
    </row>
    <row r="97" spans="1:11" s="63" customFormat="1" ht="30" customHeight="1" thickTop="1" thickBot="1" x14ac:dyDescent="0.3">
      <c r="A97" s="224" t="s">
        <v>35</v>
      </c>
      <c r="B97" s="182"/>
      <c r="C97" s="87"/>
      <c r="D97" s="275" t="s">
        <v>133</v>
      </c>
      <c r="E97" s="456"/>
      <c r="F97" s="457"/>
      <c r="G97" s="114" t="s">
        <v>5</v>
      </c>
      <c r="H97" s="149">
        <v>80</v>
      </c>
      <c r="I97" s="272"/>
      <c r="J97" s="193">
        <f>I97*H97</f>
        <v>0</v>
      </c>
    </row>
    <row r="98" spans="1:11" s="63" customFormat="1" ht="30" customHeight="1" thickTop="1" thickBot="1" x14ac:dyDescent="0.3">
      <c r="A98" s="224" t="s">
        <v>36</v>
      </c>
      <c r="B98" s="175"/>
      <c r="C98" s="92"/>
      <c r="D98" s="453" t="s">
        <v>212</v>
      </c>
      <c r="E98" s="454"/>
      <c r="F98" s="455"/>
      <c r="G98" s="112" t="s">
        <v>5</v>
      </c>
      <c r="H98" s="150">
        <v>1</v>
      </c>
      <c r="I98" s="272"/>
      <c r="J98" s="191">
        <f>I98*H98</f>
        <v>0</v>
      </c>
    </row>
    <row r="99" spans="1:11" s="63" customFormat="1" ht="30" customHeight="1" thickTop="1" thickBot="1" x14ac:dyDescent="0.3">
      <c r="A99" s="224" t="s">
        <v>57</v>
      </c>
      <c r="B99" s="175"/>
      <c r="C99" s="92"/>
      <c r="D99" s="274" t="s">
        <v>134</v>
      </c>
      <c r="E99" s="151"/>
      <c r="F99" s="93"/>
      <c r="G99" s="173" t="s">
        <v>89</v>
      </c>
      <c r="H99" s="394">
        <v>10000</v>
      </c>
      <c r="I99" s="272"/>
      <c r="J99" s="191">
        <f>I99*H99</f>
        <v>0</v>
      </c>
    </row>
    <row r="100" spans="1:11" s="63" customFormat="1" ht="30" customHeight="1" thickTop="1" thickBot="1" x14ac:dyDescent="0.3">
      <c r="A100" s="224" t="s">
        <v>161</v>
      </c>
      <c r="B100" s="177" t="s">
        <v>45</v>
      </c>
      <c r="C100" s="188"/>
      <c r="D100" s="274" t="s">
        <v>135</v>
      </c>
      <c r="E100" s="151"/>
      <c r="F100" s="93"/>
      <c r="G100" s="112" t="s">
        <v>6</v>
      </c>
      <c r="H100" s="150">
        <v>1</v>
      </c>
      <c r="I100" s="272"/>
      <c r="J100" s="191">
        <f>I100*H100</f>
        <v>0</v>
      </c>
    </row>
    <row r="101" spans="1:11" s="63" customFormat="1" ht="30" customHeight="1" thickTop="1" thickBot="1" x14ac:dyDescent="0.3">
      <c r="A101" s="224" t="s">
        <v>162</v>
      </c>
      <c r="B101" s="177"/>
      <c r="C101" s="188"/>
      <c r="D101" s="273" t="s">
        <v>213</v>
      </c>
      <c r="E101" s="451" t="s">
        <v>172</v>
      </c>
      <c r="F101" s="452"/>
      <c r="G101" s="112" t="s">
        <v>6</v>
      </c>
      <c r="H101" s="150">
        <v>5</v>
      </c>
      <c r="I101" s="272"/>
      <c r="J101" s="191">
        <f>I101*H101</f>
        <v>0</v>
      </c>
    </row>
    <row r="102" spans="1:11" s="63" customFormat="1" ht="30" customHeight="1" thickTop="1" thickBot="1" x14ac:dyDescent="0.3">
      <c r="A102" s="224" t="s">
        <v>163</v>
      </c>
      <c r="B102" s="177" t="s">
        <v>45</v>
      </c>
      <c r="C102" s="132"/>
      <c r="D102" s="436" t="s">
        <v>214</v>
      </c>
      <c r="E102" s="437"/>
      <c r="F102" s="438"/>
      <c r="G102" s="112" t="s">
        <v>5</v>
      </c>
      <c r="H102" s="150">
        <v>12</v>
      </c>
      <c r="I102" s="272"/>
      <c r="J102" s="191">
        <f>I102*H102/H108*H106</f>
        <v>0</v>
      </c>
    </row>
    <row r="103" spans="1:11" s="63" customFormat="1" ht="30" customHeight="1" thickTop="1" thickBot="1" x14ac:dyDescent="0.3">
      <c r="A103" s="224" t="s">
        <v>171</v>
      </c>
      <c r="B103" s="183" t="s">
        <v>45</v>
      </c>
      <c r="C103" s="186"/>
      <c r="D103" s="446" t="s">
        <v>215</v>
      </c>
      <c r="E103" s="447"/>
      <c r="F103" s="448"/>
      <c r="G103" s="112" t="s">
        <v>6</v>
      </c>
      <c r="H103" s="150">
        <v>5</v>
      </c>
      <c r="I103" s="272"/>
      <c r="J103" s="191">
        <f>I103*H103</f>
        <v>0</v>
      </c>
      <c r="K103" s="211"/>
    </row>
    <row r="104" spans="1:11" x14ac:dyDescent="0.2">
      <c r="A104" s="128"/>
      <c r="B104" s="129"/>
      <c r="C104" s="129"/>
      <c r="D104" s="130"/>
      <c r="E104" s="129"/>
      <c r="F104" s="130"/>
      <c r="G104" s="130"/>
      <c r="H104" s="130"/>
      <c r="I104" s="130"/>
      <c r="J104" s="194"/>
    </row>
    <row r="105" spans="1:11" ht="13.5" thickBot="1" x14ac:dyDescent="0.25">
      <c r="J105" s="195"/>
    </row>
    <row r="106" spans="1:11" ht="15" x14ac:dyDescent="0.2">
      <c r="A106" s="271" t="s">
        <v>186</v>
      </c>
      <c r="B106" s="270"/>
      <c r="C106" s="269"/>
      <c r="D106" s="268"/>
      <c r="E106" s="267"/>
      <c r="F106" s="266"/>
      <c r="G106" s="265" t="s">
        <v>9</v>
      </c>
      <c r="H106" s="264">
        <v>12</v>
      </c>
      <c r="I106" s="263"/>
      <c r="J106" s="102">
        <f>SUM(J9:J105)</f>
        <v>0</v>
      </c>
      <c r="K106" s="212"/>
    </row>
    <row r="107" spans="1:11" ht="15.75" thickBot="1" x14ac:dyDescent="0.25">
      <c r="A107" s="262" t="s">
        <v>10</v>
      </c>
      <c r="B107" s="261"/>
      <c r="C107" s="260"/>
      <c r="D107" s="259"/>
      <c r="E107" s="258"/>
      <c r="F107" s="257"/>
      <c r="G107" s="256" t="s">
        <v>9</v>
      </c>
      <c r="H107" s="255">
        <v>24</v>
      </c>
      <c r="I107" s="254"/>
      <c r="J107" s="16">
        <f>J106/H106*H107</f>
        <v>0</v>
      </c>
    </row>
    <row r="108" spans="1:11" ht="15.75" thickBot="1" x14ac:dyDescent="0.25">
      <c r="A108" s="253" t="s">
        <v>11</v>
      </c>
      <c r="B108" s="252"/>
      <c r="C108" s="252"/>
      <c r="D108" s="252"/>
      <c r="E108" s="252"/>
      <c r="F108" s="252"/>
      <c r="G108" s="252" t="s">
        <v>9</v>
      </c>
      <c r="H108" s="251">
        <v>48</v>
      </c>
      <c r="I108" s="250"/>
      <c r="J108" s="103">
        <f>J106/H106*H108</f>
        <v>0</v>
      </c>
    </row>
    <row r="109" spans="1:11" ht="13.5" thickBot="1" x14ac:dyDescent="0.25">
      <c r="J109" s="195"/>
    </row>
    <row r="110" spans="1:11" ht="15.75" thickBot="1" x14ac:dyDescent="0.25">
      <c r="A110" s="249" t="s">
        <v>12</v>
      </c>
      <c r="B110" s="248"/>
      <c r="C110" s="247"/>
      <c r="D110" s="247"/>
      <c r="E110" s="246"/>
      <c r="F110" s="245"/>
      <c r="G110" s="244"/>
      <c r="H110" s="243"/>
      <c r="I110" s="242"/>
      <c r="J110" s="31">
        <f>J103+J102+J100+J61+J60+J12+J13</f>
        <v>0</v>
      </c>
    </row>
    <row r="111" spans="1:11" ht="15" x14ac:dyDescent="0.25">
      <c r="A111" s="239"/>
      <c r="B111" s="239"/>
      <c r="C111" s="239"/>
      <c r="D111" s="239"/>
      <c r="E111" s="239"/>
      <c r="F111" s="241"/>
      <c r="G111" s="241"/>
      <c r="H111" s="240"/>
      <c r="I111" s="239"/>
      <c r="J111" s="238"/>
    </row>
    <row r="112" spans="1:11" x14ac:dyDescent="0.2">
      <c r="A112" s="237"/>
      <c r="B112" s="236"/>
      <c r="C112" s="236"/>
      <c r="D112" s="236"/>
      <c r="E112" s="236"/>
      <c r="F112" s="235"/>
      <c r="G112" s="235"/>
      <c r="H112" s="234"/>
      <c r="I112" s="233"/>
      <c r="J112" s="232"/>
    </row>
    <row r="113" spans="1:10" s="63" customFormat="1" x14ac:dyDescent="0.2">
      <c r="A113" s="39" t="s">
        <v>165</v>
      </c>
      <c r="B113" s="40"/>
      <c r="C113" s="40"/>
      <c r="D113" s="40"/>
      <c r="E113" s="40"/>
      <c r="F113" s="40"/>
      <c r="G113" s="40"/>
      <c r="H113" s="40"/>
      <c r="I113" s="40"/>
      <c r="J113" s="41"/>
    </row>
    <row r="114" spans="1:10" s="63" customFormat="1" x14ac:dyDescent="0.2">
      <c r="A114" s="42" t="s">
        <v>208</v>
      </c>
      <c r="B114" s="43"/>
      <c r="C114" s="43"/>
      <c r="D114" s="43"/>
      <c r="E114" s="43"/>
      <c r="F114" s="43"/>
      <c r="G114" s="43"/>
      <c r="H114" s="43"/>
      <c r="I114" s="231"/>
      <c r="J114" s="230"/>
    </row>
    <row r="115" spans="1:10" s="63" customFormat="1" ht="12.75" customHeight="1" x14ac:dyDescent="0.25">
      <c r="A115" s="108" t="s">
        <v>13</v>
      </c>
      <c r="B115" s="106"/>
      <c r="C115" s="106"/>
      <c r="D115" s="106"/>
      <c r="E115" s="106"/>
      <c r="F115" s="106"/>
      <c r="G115" s="106"/>
      <c r="H115" s="106"/>
      <c r="I115" s="106"/>
      <c r="J115" s="107"/>
    </row>
    <row r="116" spans="1:10" s="63" customFormat="1" ht="12.75" customHeight="1" x14ac:dyDescent="0.25">
      <c r="A116" s="109" t="s">
        <v>14</v>
      </c>
      <c r="B116" s="104"/>
      <c r="C116" s="104"/>
      <c r="D116" s="104"/>
      <c r="E116" s="104"/>
      <c r="F116" s="104"/>
      <c r="G116" s="104"/>
      <c r="H116" s="104"/>
      <c r="I116" s="104"/>
      <c r="J116" s="105"/>
    </row>
    <row r="117" spans="1:10" s="63" customFormat="1" x14ac:dyDescent="0.2">
      <c r="A117" s="229"/>
      <c r="B117" s="226"/>
      <c r="C117" s="226"/>
      <c r="D117" s="226"/>
      <c r="E117" s="226"/>
      <c r="F117" s="228"/>
      <c r="G117" s="226"/>
      <c r="H117" s="227"/>
      <c r="I117" s="226"/>
      <c r="J117" s="225"/>
    </row>
    <row r="118" spans="1:10" s="63" customFormat="1" x14ac:dyDescent="0.25">
      <c r="A118" s="75"/>
      <c r="B118" s="64"/>
      <c r="C118" s="64"/>
      <c r="E118" s="64"/>
    </row>
    <row r="119" spans="1:10" s="63" customFormat="1" x14ac:dyDescent="0.25">
      <c r="A119" s="75"/>
      <c r="B119" s="64"/>
      <c r="C119" s="64"/>
      <c r="E119" s="64"/>
    </row>
  </sheetData>
  <sheetProtection algorithmName="SHA-512" hashValue="YTwPnXZOLb+1NrRK8JvB/3CLGdy5qWqPYF33B21F7kLJGM0f6zhrYojPW8mww0nrpWlFjSm+30cyKAnsF5wFuQ==" saltValue="m+VVxUd+ZJYTeF4si0Jj9A==" spinCount="100000" sheet="1" objects="1" scenarios="1"/>
  <mergeCells count="89">
    <mergeCell ref="A63:A64"/>
    <mergeCell ref="A65:A66"/>
    <mergeCell ref="A69:A70"/>
    <mergeCell ref="A71:A72"/>
    <mergeCell ref="A79:A80"/>
    <mergeCell ref="A73:A74"/>
    <mergeCell ref="A75:A76"/>
    <mergeCell ref="A77:A78"/>
    <mergeCell ref="A67:A68"/>
    <mergeCell ref="I71:I72"/>
    <mergeCell ref="J71:J72"/>
    <mergeCell ref="D79:D80"/>
    <mergeCell ref="E79:F80"/>
    <mergeCell ref="I79:I80"/>
    <mergeCell ref="J79:J80"/>
    <mergeCell ref="I73:I74"/>
    <mergeCell ref="J73:J74"/>
    <mergeCell ref="D75:D76"/>
    <mergeCell ref="E75:F76"/>
    <mergeCell ref="I75:I76"/>
    <mergeCell ref="J75:J76"/>
    <mergeCell ref="D77:D78"/>
    <mergeCell ref="E77:F78"/>
    <mergeCell ref="I77:I78"/>
    <mergeCell ref="J77:J78"/>
    <mergeCell ref="I2:J2"/>
    <mergeCell ref="D63:D64"/>
    <mergeCell ref="E63:F64"/>
    <mergeCell ref="I63:I64"/>
    <mergeCell ref="J63:J64"/>
    <mergeCell ref="I4:J4"/>
    <mergeCell ref="E58:F58"/>
    <mergeCell ref="E56:F56"/>
    <mergeCell ref="F2:H2"/>
    <mergeCell ref="F4:H4"/>
    <mergeCell ref="I67:I68"/>
    <mergeCell ref="J67:J68"/>
    <mergeCell ref="D73:D74"/>
    <mergeCell ref="E73:F74"/>
    <mergeCell ref="D60:F60"/>
    <mergeCell ref="D71:D72"/>
    <mergeCell ref="E71:F72"/>
    <mergeCell ref="D67:D68"/>
    <mergeCell ref="I65:I66"/>
    <mergeCell ref="J65:J66"/>
    <mergeCell ref="D69:D70"/>
    <mergeCell ref="E69:F70"/>
    <mergeCell ref="I69:I70"/>
    <mergeCell ref="J69:J70"/>
    <mergeCell ref="D65:D66"/>
    <mergeCell ref="E65:F66"/>
    <mergeCell ref="J85:J86"/>
    <mergeCell ref="I81:I82"/>
    <mergeCell ref="J81:J82"/>
    <mergeCell ref="A83:A84"/>
    <mergeCell ref="D83:D84"/>
    <mergeCell ref="E83:F84"/>
    <mergeCell ref="I83:I84"/>
    <mergeCell ref="J83:J84"/>
    <mergeCell ref="A81:A82"/>
    <mergeCell ref="D81:D82"/>
    <mergeCell ref="E81:F82"/>
    <mergeCell ref="D103:F103"/>
    <mergeCell ref="E91:F91"/>
    <mergeCell ref="D98:F98"/>
    <mergeCell ref="E101:F101"/>
    <mergeCell ref="I89:I90"/>
    <mergeCell ref="D102:F102"/>
    <mergeCell ref="E92:F92"/>
    <mergeCell ref="E93:F93"/>
    <mergeCell ref="E97:F97"/>
    <mergeCell ref="E95:F95"/>
    <mergeCell ref="E94:F94"/>
    <mergeCell ref="E67:F68"/>
    <mergeCell ref="E59:F59"/>
    <mergeCell ref="E57:F57"/>
    <mergeCell ref="J87:J88"/>
    <mergeCell ref="A89:A90"/>
    <mergeCell ref="J89:J90"/>
    <mergeCell ref="A87:A88"/>
    <mergeCell ref="D87:D88"/>
    <mergeCell ref="E87:F88"/>
    <mergeCell ref="I87:I88"/>
    <mergeCell ref="D89:D90"/>
    <mergeCell ref="E89:F90"/>
    <mergeCell ref="A85:A86"/>
    <mergeCell ref="D85:D86"/>
    <mergeCell ref="E85:F86"/>
    <mergeCell ref="I85:I86"/>
  </mergeCells>
  <conditionalFormatting sqref="I4">
    <cfRule type="containsText" dxfId="5" priority="1" operator="containsText" text="4 / Südost">
      <formula>NOT(ISERROR(SEARCH("4 / Südost",I4)))</formula>
    </cfRule>
    <cfRule type="containsText" dxfId="4" priority="2" operator="containsText" text="4 / Südost">
      <formula>NOT(ISERROR(SEARCH("4 / Südost",I4)))</formula>
    </cfRule>
    <cfRule type="containsText" dxfId="3" priority="3" operator="containsText" text="4 /">
      <formula>NOT(ISERROR(SEARCH("4 /",I4)))</formula>
    </cfRule>
    <cfRule type="containsText" dxfId="2" priority="4" operator="containsText" text="3 /">
      <formula>NOT(ISERROR(SEARCH("3 /",I4)))</formula>
    </cfRule>
    <cfRule type="containsText" dxfId="1" priority="5" operator="containsText" text="2 /">
      <formula>NOT(ISERROR(SEARCH("2 /",I4)))</formula>
    </cfRule>
    <cfRule type="containsText" dxfId="0" priority="6" operator="containsText" text="1 /">
      <formula>NOT(ISERROR(SEARCH("1 /",I4)))</formula>
    </cfRule>
  </conditionalFormatting>
  <pageMargins left="0.39370078740157483" right="0.19685039370078741" top="0.78740157480314965" bottom="0.51181102362204722" header="0.31496062992125984" footer="0.31496062992125984"/>
  <pageSetup paperSize="9" scale="47" fitToHeight="0" orientation="portrait" r:id="rId1"/>
  <headerFooter>
    <oddHeader>&amp;L&amp;G&amp;R&amp;"-,Fett"&amp;12Gewerbeabfälle R&amp;K000000V Nord&amp;K01+000 2026 ff.&amp;"-,Standard"&amp;10
Warengruppen-Nr.: 4070310 Gefährliche Abfälle</oddHeader>
    <oddFooter>&amp;R&amp;8Seite: &amp;P/&amp;N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Losübersicht Fachlos 2</vt:lpstr>
      <vt:lpstr>Los 2.1. NW</vt:lpstr>
      <vt:lpstr>Los 2.2. N</vt:lpstr>
      <vt:lpstr>Los 2.3. NO</vt:lpstr>
      <vt:lpstr>'Los 2.1. NW'!Drucktitel</vt:lpstr>
      <vt:lpstr>'Los 2.2. N'!Drucktitel</vt:lpstr>
      <vt:lpstr>'Los 2.3. NO'!Drucktitel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Nüssel, Steffi</dc:creator>
  <cp:lastModifiedBy>Nüssel, Steffi</cp:lastModifiedBy>
  <cp:lastPrinted>2025-12-05T14:57:59Z</cp:lastPrinted>
  <dcterms:created xsi:type="dcterms:W3CDTF">2025-10-10T09:20:08Z</dcterms:created>
  <dcterms:modified xsi:type="dcterms:W3CDTF">2026-01-27T14:02:33Z</dcterms:modified>
</cp:coreProperties>
</file>