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64011"/>
  <mc:AlternateContent xmlns:mc="http://schemas.openxmlformats.org/markup-compatibility/2006">
    <mc:Choice Requires="x15">
      <x15ac:absPath xmlns:x15ac="http://schemas.microsoft.com/office/spreadsheetml/2010/11/ac" url="B:\VOEK\Abt3\35_Entsorgung\4070_Verfahren bundesweit\2026_100-25_RV Gewerbeabfall NORD\E Abgestimmte Vergabeunterlagen\SN\"/>
    </mc:Choice>
  </mc:AlternateContent>
  <bookViews>
    <workbookView xWindow="0" yWindow="0" windowWidth="28800" windowHeight="10470"/>
  </bookViews>
  <sheets>
    <sheet name="Losübersicht Fachlos 1" sheetId="4" r:id="rId1"/>
    <sheet name="Los 1.1. NW" sheetId="1" r:id="rId2"/>
    <sheet name="Los 1.2. N" sheetId="6" r:id="rId3"/>
    <sheet name="Los 1.3. NO" sheetId="5" r:id="rId4"/>
  </sheets>
  <externalReferences>
    <externalReference r:id="rId5"/>
    <externalReference r:id="rId6"/>
    <externalReference r:id="rId7"/>
  </externalReferences>
  <definedNames>
    <definedName name="_xlnm._FilterDatabase" localSheetId="1" hidden="1">'Los 1.1. NW'!$A$7:$I$75</definedName>
    <definedName name="_xlnm._FilterDatabase" localSheetId="2" hidden="1">'Los 1.2. N'!$A$7:$I$75</definedName>
    <definedName name="_xlnm._FilterDatabase" localSheetId="3" hidden="1">'Los 1.3. NO'!$A$7:$I$75</definedName>
    <definedName name="_xlnm.Print_Area" localSheetId="1">'Los 1.1. NW'!$A$1:$I$90</definedName>
    <definedName name="_xlnm.Print_Area" localSheetId="2">'Los 1.2. N'!$A$1:$I$94</definedName>
    <definedName name="_xlnm.Print_Area" localSheetId="3">'Los 1.3. NO'!$A$1:$I$90</definedName>
    <definedName name="_xlnm.Print_Titles" localSheetId="1">'Los 1.1. NW'!$6:$7</definedName>
    <definedName name="_xlnm.Print_Titles" localSheetId="2">'Los 1.2. N'!$6:$7</definedName>
    <definedName name="_xlnm.Print_Titles" localSheetId="3">'Los 1.3. NO'!$6:$7</definedName>
    <definedName name="Ja_Nein">[1]Listen!$X$2:$X$3</definedName>
    <definedName name="Kündigungsfristen">[1]Listen!$Y$2:$Y$13</definedName>
    <definedName name="rotatorsplint">[2]Listen!$X$2:$X$3</definedName>
    <definedName name="WGr_Paket">[3]Listen!$K$2:$K$14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5" l="1"/>
  <c r="G75" i="5"/>
  <c r="I83" i="5"/>
  <c r="I83" i="6"/>
  <c r="G27" i="6" l="1"/>
  <c r="I9" i="6" l="1"/>
  <c r="I10" i="6"/>
  <c r="I11" i="6"/>
  <c r="I12" i="6"/>
  <c r="I13" i="6"/>
  <c r="I14" i="6"/>
  <c r="I16" i="6"/>
  <c r="I18" i="6"/>
  <c r="I19" i="6"/>
  <c r="I20" i="6"/>
  <c r="I21" i="6"/>
  <c r="I22" i="6"/>
  <c r="I23" i="6"/>
  <c r="I24" i="6"/>
  <c r="I25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41" i="6"/>
  <c r="I42" i="6"/>
  <c r="I43" i="6"/>
  <c r="I45" i="6"/>
  <c r="I46" i="6"/>
  <c r="I47" i="6"/>
  <c r="I48" i="6"/>
  <c r="I49" i="6"/>
  <c r="I50" i="6"/>
  <c r="I51" i="6"/>
  <c r="I52" i="6"/>
  <c r="I53" i="6"/>
  <c r="I54" i="6"/>
  <c r="I56" i="6"/>
  <c r="I58" i="6"/>
  <c r="I60" i="6"/>
  <c r="I62" i="6"/>
  <c r="I64" i="6"/>
  <c r="I66" i="6"/>
  <c r="I68" i="6"/>
  <c r="I70" i="6"/>
  <c r="I72" i="6"/>
  <c r="I73" i="6"/>
  <c r="G75" i="6"/>
  <c r="I75" i="6" s="1"/>
  <c r="I76" i="6"/>
  <c r="I9" i="5"/>
  <c r="I10" i="5"/>
  <c r="I11" i="5"/>
  <c r="I12" i="5"/>
  <c r="I13" i="5"/>
  <c r="I14" i="5"/>
  <c r="I16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5" i="5"/>
  <c r="I46" i="5"/>
  <c r="I47" i="5"/>
  <c r="I48" i="5"/>
  <c r="I49" i="5"/>
  <c r="I50" i="5"/>
  <c r="I51" i="5"/>
  <c r="I52" i="5"/>
  <c r="I53" i="5"/>
  <c r="I54" i="5"/>
  <c r="I56" i="5"/>
  <c r="I58" i="5"/>
  <c r="I60" i="5"/>
  <c r="I62" i="5"/>
  <c r="I64" i="5"/>
  <c r="I66" i="5"/>
  <c r="I68" i="5"/>
  <c r="I70" i="5"/>
  <c r="I72" i="5"/>
  <c r="I73" i="5"/>
  <c r="I75" i="5"/>
  <c r="I76" i="5"/>
  <c r="C13" i="4" l="1"/>
  <c r="C14" i="4"/>
  <c r="I79" i="5"/>
  <c r="D14" i="4" s="1"/>
  <c r="I79" i="6"/>
  <c r="D13" i="4" s="1"/>
  <c r="I81" i="5" l="1"/>
  <c r="F14" i="4" s="1"/>
  <c r="I80" i="5"/>
  <c r="E14" i="4" s="1"/>
  <c r="F13" i="4"/>
  <c r="F12" i="4"/>
  <c r="I80" i="6"/>
  <c r="E13" i="4" s="1"/>
  <c r="I81" i="6"/>
  <c r="I43" i="1"/>
  <c r="I19" i="1"/>
  <c r="I21" i="1" l="1"/>
  <c r="I22" i="1"/>
  <c r="I49" i="1" l="1"/>
  <c r="G75" i="1" l="1"/>
  <c r="I51" i="1" l="1"/>
  <c r="I66" i="1" l="1"/>
  <c r="I70" i="1" l="1"/>
  <c r="I68" i="1"/>
  <c r="A3" i="1" l="1"/>
  <c r="I75" i="1" l="1"/>
  <c r="I76" i="1"/>
  <c r="I73" i="1"/>
  <c r="I11" i="1"/>
  <c r="I72" i="1" l="1"/>
  <c r="I64" i="1"/>
  <c r="I62" i="1"/>
  <c r="I83" i="1" s="1"/>
  <c r="I60" i="1"/>
  <c r="I58" i="1"/>
  <c r="I56" i="1"/>
  <c r="I54" i="1"/>
  <c r="I45" i="1"/>
  <c r="I50" i="1"/>
  <c r="I52" i="1"/>
  <c r="I53" i="1"/>
  <c r="I48" i="1"/>
  <c r="I47" i="1"/>
  <c r="I46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0" i="1"/>
  <c r="I14" i="1"/>
  <c r="I13" i="1"/>
  <c r="I12" i="1"/>
  <c r="I10" i="1"/>
  <c r="I9" i="1"/>
  <c r="C12" i="4" l="1"/>
  <c r="C15" i="4"/>
  <c r="I18" i="1" l="1"/>
  <c r="I16" i="1"/>
  <c r="I79" i="1" l="1"/>
  <c r="I81" i="1" l="1"/>
  <c r="F15" i="4" s="1"/>
  <c r="D12" i="4"/>
  <c r="D15" i="4" s="1"/>
  <c r="I80" i="1"/>
  <c r="E12" i="4" l="1"/>
  <c r="E15" i="4" s="1"/>
</calcChain>
</file>

<file path=xl/comments1.xml><?xml version="1.0" encoding="utf-8"?>
<comments xmlns="http://schemas.openxmlformats.org/spreadsheetml/2006/main">
  <authors>
    <author>Nüssel, Steffi</author>
  </authors>
  <commentList>
    <comment ref="G27" authorId="0" shapeId="0">
      <text>
        <r>
          <rPr>
            <sz val="9"/>
            <color indexed="81"/>
            <rFont val="Segoe UI"/>
            <family val="2"/>
          </rPr>
          <t>Summe Pos. 1210.01 bis 1210.03</t>
        </r>
      </text>
    </comment>
    <comment ref="G75" authorId="0" shapeId="0">
      <text>
        <r>
          <rPr>
            <sz val="9"/>
            <color indexed="81"/>
            <rFont val="Segoe UI"/>
            <family val="2"/>
          </rPr>
          <t>Summe der Mietpositionen 3006-3009</t>
        </r>
      </text>
    </comment>
  </commentList>
</comments>
</file>

<file path=xl/comments2.xml><?xml version="1.0" encoding="utf-8"?>
<comments xmlns="http://schemas.openxmlformats.org/spreadsheetml/2006/main">
  <authors>
    <author>Nüssel, Steffi</author>
  </authors>
  <commentList>
    <comment ref="G27" authorId="0" shapeId="0">
      <text>
        <r>
          <rPr>
            <sz val="9"/>
            <color indexed="81"/>
            <rFont val="Segoe UI"/>
            <family val="2"/>
          </rPr>
          <t>Summe Pos. 1210.01 bis 1210.03</t>
        </r>
      </text>
    </comment>
    <comment ref="G75" authorId="0" shapeId="0">
      <text>
        <r>
          <rPr>
            <sz val="9"/>
            <color indexed="81"/>
            <rFont val="Segoe UI"/>
            <family val="2"/>
          </rPr>
          <t>Summe der Mietpositionen 3006-3009</t>
        </r>
      </text>
    </comment>
  </commentList>
</comments>
</file>

<file path=xl/comments3.xml><?xml version="1.0" encoding="utf-8"?>
<comments xmlns="http://schemas.openxmlformats.org/spreadsheetml/2006/main">
  <authors>
    <author>Nüssel, Steffi</author>
  </authors>
  <commentList>
    <comment ref="G27" authorId="0" shapeId="0">
      <text>
        <r>
          <rPr>
            <sz val="9"/>
            <color indexed="81"/>
            <rFont val="Segoe UI"/>
            <family val="2"/>
          </rPr>
          <t>Summe Pos. 1210.01 bis 1210.03</t>
        </r>
      </text>
    </comment>
    <comment ref="G75" authorId="0" shapeId="0">
      <text>
        <r>
          <rPr>
            <sz val="9"/>
            <color indexed="81"/>
            <rFont val="Segoe UI"/>
            <family val="2"/>
          </rPr>
          <t>Summe der Mietpositionen 3006-3009</t>
        </r>
      </text>
    </comment>
  </commentList>
</comments>
</file>

<file path=xl/sharedStrings.xml><?xml version="1.0" encoding="utf-8"?>
<sst xmlns="http://schemas.openxmlformats.org/spreadsheetml/2006/main" count="881" uniqueCount="206">
  <si>
    <t>Teil B - Anlage B-02 - Preisblatt</t>
  </si>
  <si>
    <t>Mengeneinheit 
(ME)</t>
  </si>
  <si>
    <t>geschätzte Menge p. a.</t>
  </si>
  <si>
    <t>Gesamtnettopreis
p. a. (€)</t>
  </si>
  <si>
    <t>Absetz-/Abrollcontainer</t>
  </si>
  <si>
    <t>Tonne</t>
  </si>
  <si>
    <t>Stück</t>
  </si>
  <si>
    <t>Stunde</t>
  </si>
  <si>
    <t>Stück/</t>
  </si>
  <si>
    <t>Monat</t>
  </si>
  <si>
    <t>Monate</t>
  </si>
  <si>
    <t>Kalkulatorischer GESAMTNETTOPREIS über die Vertragslaufzeit:</t>
  </si>
  <si>
    <t>Kalkulatorischer GESAMTNETTOPREIS über die maximale Gesamtlaufzeit:</t>
  </si>
  <si>
    <t>Kalkulatorische GESAMTNETTOSUMME enthaltener Eventualpositionen (EVP) über die maximale Gesamtlaufzeit</t>
  </si>
  <si>
    <r>
      <t xml:space="preserve">3. Die mit </t>
    </r>
    <r>
      <rPr>
        <b/>
        <i/>
        <sz val="10"/>
        <color rgb="FF00B050"/>
        <rFont val="Calibri"/>
        <family val="2"/>
        <scheme val="minor"/>
      </rPr>
      <t>EVP</t>
    </r>
    <r>
      <rPr>
        <i/>
        <sz val="10"/>
        <color theme="1" tint="4.9989318521683403E-2"/>
        <rFont val="Calibri"/>
        <family val="2"/>
        <scheme val="minor"/>
      </rPr>
      <t xml:space="preserve"> gekennzeichneten Positionen sind Eventualpositionen und kommen nur mit gesonderter und schriftlicher Genehmigung bzw. Freigabe der Auftraggeberin zum Tragen.
  </t>
    </r>
  </si>
  <si>
    <t>4. Einmalkosten fließen einmalig in den Gesamtnettopreis mit ein! Für die Ermittlung der Kosten wird der Gesamtnettopreis als Einmalkosten kalkulatorisch durch die max. Vertragslaufzeit geteilt und auf ein Jahr hochgerechnet.</t>
  </si>
  <si>
    <t>AVV-Nr.</t>
  </si>
  <si>
    <t>15 01 01
20 01 01</t>
  </si>
  <si>
    <t>15 01 06
20 03 01</t>
  </si>
  <si>
    <t>Glasabfälle/Flachglas</t>
  </si>
  <si>
    <t>Kunststoffe (Hartkunststoffe) gemischt</t>
  </si>
  <si>
    <t>Polycarbonat (PKW-Scheiben)</t>
  </si>
  <si>
    <t>Altreifen ohne Felgen (PKW/LKW)</t>
  </si>
  <si>
    <t>Altholz AI - unbehandelt 
(z.B. Paletten, Holz-/Obstkisten)</t>
  </si>
  <si>
    <t>Gemischte Siedlungsabfälle zur Vorbehandlung
(AzV/gemischte Verpackungen)</t>
  </si>
  <si>
    <t>Baustellenmischabfälle zur Vorbehandlung</t>
  </si>
  <si>
    <t>Grünabfälle (Baum-/Strauch- und Rasenschnitt inkl. Laub)</t>
  </si>
  <si>
    <t>Baumstubben, Wurzelstöcke &gt; 1 Meter Durchmesser</t>
  </si>
  <si>
    <t>17 02 03</t>
  </si>
  <si>
    <t>16 01 19</t>
  </si>
  <si>
    <t>15 01 02</t>
  </si>
  <si>
    <t>16 01 03</t>
  </si>
  <si>
    <t>17 04 05</t>
  </si>
  <si>
    <t>17 02 01
20 01 38</t>
  </si>
  <si>
    <t>20 01 11</t>
  </si>
  <si>
    <t>20 03 07</t>
  </si>
  <si>
    <t>17 09 04</t>
  </si>
  <si>
    <t>17 01 07</t>
  </si>
  <si>
    <t>20 02 01</t>
  </si>
  <si>
    <t>20 01 02</t>
  </si>
  <si>
    <t>Glasabfälle (Verpackungen)</t>
  </si>
  <si>
    <t>16 01 20
17 02 02</t>
  </si>
  <si>
    <t>Handlingspauschale
Papier, Pappe, Kartonagen (PPK) Sorte 1.02</t>
  </si>
  <si>
    <t>Handlingspauschale
Mischschrott Sorte 1 - (leichter/schwerer Stahlaltschrott)</t>
  </si>
  <si>
    <t>Handlingspauschale
Verpackungen (Monocharge z.B. Konserven, Weißblechdosen)</t>
  </si>
  <si>
    <t>Gemische aus Beton, Ziegel, Fliesen und Keramik zur Aufbereitung 
(Bauschutt nicht verunreinigt) bis LAGA Z 1.1</t>
  </si>
  <si>
    <r>
      <t xml:space="preserve">Altholz AII bis AIII - behandelt </t>
    </r>
    <r>
      <rPr>
        <u/>
        <sz val="10"/>
        <rFont val="Calibri"/>
        <family val="2"/>
        <scheme val="minor"/>
      </rPr>
      <t>ohne</t>
    </r>
    <r>
      <rPr>
        <sz val="10"/>
        <rFont val="Calibri"/>
        <family val="2"/>
        <scheme val="minor"/>
      </rPr>
      <t xml:space="preserve"> schädlichen Verunreinigungen </t>
    </r>
  </si>
  <si>
    <t>Papier, Pappe, Kartonage (PPK) Sorte 1.02</t>
  </si>
  <si>
    <t>Gemischte Siedlungsabfälle/Verpackungen zur Vorsortierung</t>
  </si>
  <si>
    <t>Folien (PE) - bunt/klar gemischt - lose Abholung - 1,0 cbm</t>
  </si>
  <si>
    <t>Styropor - lose Abholung - 2,5 cbm</t>
  </si>
  <si>
    <t>Sperrmüll zur Vorbehandlung
(Möbel, große Kunststoffteile, Teppich, Matratzen etc.)</t>
  </si>
  <si>
    <t>Pos./
Artikel</t>
  </si>
  <si>
    <t>1102</t>
  </si>
  <si>
    <t>1201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</si>
  <si>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</si>
  <si>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</si>
  <si>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</si>
  <si>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</si>
  <si>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</si>
  <si>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</si>
  <si>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</si>
  <si>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</si>
  <si>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</si>
  <si>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1213</t>
  </si>
  <si>
    <t>1214</t>
  </si>
  <si>
    <t>1212</t>
  </si>
  <si>
    <t>1215</t>
  </si>
  <si>
    <t>1216</t>
  </si>
  <si>
    <t>1217</t>
  </si>
  <si>
    <t>2. Transporte</t>
  </si>
  <si>
    <t>2001</t>
  </si>
  <si>
    <t>2002</t>
  </si>
  <si>
    <t>2003</t>
  </si>
  <si>
    <t>2004</t>
  </si>
  <si>
    <t>2005</t>
  </si>
  <si>
    <t>2006</t>
  </si>
  <si>
    <t>2007</t>
  </si>
  <si>
    <t>Stand-/Warte-/Ladezeit
Stundensatz LKW mit Fahrer u. a. für von der Auftraggeberin verschuldete Wartezeit innerhalb einer Liegenschaft</t>
  </si>
  <si>
    <t>3001</t>
  </si>
  <si>
    <t>3002</t>
  </si>
  <si>
    <t>3004</t>
  </si>
  <si>
    <t>3005</t>
  </si>
  <si>
    <t>3006</t>
  </si>
  <si>
    <t>3007</t>
  </si>
  <si>
    <t>3008</t>
  </si>
  <si>
    <t>4001</t>
  </si>
  <si>
    <t>4002</t>
  </si>
  <si>
    <t>Absetzcontainer tiefe Schüttung
Abrollcontainer flach bis 12 cbm</t>
  </si>
  <si>
    <t>Absetz-/Abrollcontainer
Kranfahrzeug</t>
  </si>
  <si>
    <t>LKW mit Ladekran</t>
  </si>
  <si>
    <t>Behälterart
(Erfassungs-/Transportsystem)</t>
  </si>
  <si>
    <t>2008</t>
  </si>
  <si>
    <t>Monatsmiete</t>
  </si>
  <si>
    <t>Absetzcontainer (ASC) 
alle Arten und Größen</t>
  </si>
  <si>
    <t>Abrollcontainer (ARC) 
alle Arten und Größen</t>
  </si>
  <si>
    <t>Absetzcontainer (ASC) alle Arten und Größen</t>
  </si>
  <si>
    <t>Abrollcontainer (ARC) alle Arten und Größen</t>
  </si>
  <si>
    <t>Einzelpreis 
je ME (€)</t>
  </si>
  <si>
    <t>EVP</t>
  </si>
  <si>
    <t>3. Miete / Kauf</t>
  </si>
  <si>
    <t>Fachlos-Nr./Bezeichnung:</t>
  </si>
  <si>
    <t>Teil B - Anlage B-02</t>
  </si>
  <si>
    <t>Los- und Summenübersichtsblatt</t>
  </si>
  <si>
    <t>Summe
enthaltener Eventualpositionen (€)</t>
  </si>
  <si>
    <t>Gesamtnettopreis
Vertragslaufzeit (€)</t>
  </si>
  <si>
    <t>SUMMEN</t>
  </si>
  <si>
    <t>Fachlos</t>
  </si>
  <si>
    <t>4. Sonstiges (Zulagen, Dokumentation)</t>
  </si>
  <si>
    <t>Textilien</t>
  </si>
  <si>
    <t>3009</t>
  </si>
  <si>
    <t>3010</t>
  </si>
  <si>
    <t xml:space="preserve">Gesamtnettopreis
maxim. Laufzeit (€)
</t>
  </si>
  <si>
    <t>Gesamtnettopreis
p.a. (€)
=Wertungssumme</t>
  </si>
  <si>
    <t>2009</t>
  </si>
  <si>
    <t xml:space="preserve">Umleer-/Müllgroßbehälter (UL/MGB) </t>
  </si>
  <si>
    <t>Beratung und Erstellung eines Entsorgungskonzeptes (ggf. Bestandsaufnahme) für die Abfallarten aus dem Fachlos 1 "Nicht gefährliche Abfälle"</t>
  </si>
  <si>
    <t>Umleer-/Müllgroßbehälter ≤ 240 Liter</t>
  </si>
  <si>
    <t>Umleer-/Müllgroßbehälter  660 Liter bis 2.499 Liter</t>
  </si>
  <si>
    <t>Foliensack 1,0 cbm</t>
  </si>
  <si>
    <t>Foliensack 2,5 cbm</t>
  </si>
  <si>
    <t>Kauf</t>
  </si>
  <si>
    <t>1.2 Entsorgung exkl. Transport und inkl. Vorbehandlung und Aufbereitung</t>
  </si>
  <si>
    <t>cbm</t>
  </si>
  <si>
    <t>Leistungsart/-beschreibung</t>
  </si>
  <si>
    <t>3003</t>
  </si>
  <si>
    <t>1.1. Entsorgung inkl. Transport/Handling/Vorbehandlung (Umleersystem bis 1.100 Liter)</t>
  </si>
  <si>
    <t>2010</t>
  </si>
  <si>
    <r>
      <t>Abzugsgebühr</t>
    </r>
    <r>
      <rPr>
        <u/>
        <sz val="10"/>
        <rFont val="Calibri"/>
        <family val="2"/>
        <scheme val="minor"/>
      </rPr>
      <t xml:space="preserve"> je Behälter </t>
    </r>
    <r>
      <rPr>
        <sz val="10"/>
        <rFont val="Calibri"/>
        <family val="2"/>
        <scheme val="minor"/>
      </rPr>
      <t>(leer) zum Vertragsende 
(Einmalkosten - Berechnung siehe unten Punkt 4)</t>
    </r>
  </si>
  <si>
    <t>Zulage / Mehrkosten für Matratzen</t>
  </si>
  <si>
    <t>Umleer-/Müllgroßbehälter ≥ 2.500 Liter
Absetz-/Abroll-/Selbstpresscontainer</t>
  </si>
  <si>
    <t xml:space="preserve"> ≥ 2.500 Liter</t>
  </si>
  <si>
    <t>Umleer-/Müllgroßbehälter (UL/MGB) alle Arten und Größen</t>
  </si>
  <si>
    <r>
      <t xml:space="preserve">Leerfahrt pauschal </t>
    </r>
    <r>
      <rPr>
        <u/>
        <sz val="10"/>
        <color theme="1"/>
        <rFont val="Calibri"/>
        <family val="2"/>
        <scheme val="minor"/>
      </rPr>
      <t>unabhängig</t>
    </r>
    <r>
      <rPr>
        <sz val="10"/>
        <color theme="1"/>
        <rFont val="Calibri"/>
        <family val="2"/>
        <scheme val="minor"/>
      </rPr>
      <t xml:space="preserve"> von der Anzahl der Behälter und der Herkunftsstellen innerhalb einer Liegenschaft (je Abfallart)</t>
    </r>
  </si>
  <si>
    <t>An-/Abfahrtspauschale (Gestellung/Tausch/Abzug/Leerfahrt)</t>
  </si>
  <si>
    <t>Umleer-/Müllgroßbehälter bis 1.100 Liter</t>
  </si>
  <si>
    <t>Umleer-/Müllgroßbehälter 1.100 Liter</t>
  </si>
  <si>
    <t>Umleer-/Müllgroßbehälter 660 bis 1.100 Liter</t>
  </si>
  <si>
    <t xml:space="preserve"> Umleer-/Müllgroßbehälter (UL/MGB) alle Arten und Größen</t>
  </si>
  <si>
    <t>Zulage Sonderfahrt (pauschal) außerhalb regelmäßig vereinbarten Turnus
(zusätzlich zu Pos. 1.1 ff. und Pos. 2005)</t>
  </si>
  <si>
    <t>Mischschrott Sorte 1 (Menge = Summe aus Pos. 1210.1 bis 1210.3)
Index gem. mittlerer EUWID Vormonat - Einzelpreis Stand: Oktober 2025</t>
  </si>
  <si>
    <t>Handlingspauschale
Mischschrott Sorte 1 - mit Störstoffen (z. B. Kunststoff- und Gummiapplikationen wie Werkzeug mit gummierten oder Kunststoffgriffen)</t>
  </si>
  <si>
    <t>1201.1</t>
  </si>
  <si>
    <t>1202</t>
  </si>
  <si>
    <t>1209.1</t>
  </si>
  <si>
    <t>1209.2</t>
  </si>
  <si>
    <t>1209.3</t>
  </si>
  <si>
    <t>1212.1</t>
  </si>
  <si>
    <t>1214.1</t>
  </si>
  <si>
    <t xml:space="preserve">An-/Abfahrtspauschale/Leerfahrt 
für die Pos./Artikel 1217-1219 Grünabfälle </t>
  </si>
  <si>
    <t>Bäume, Sträucher, Wurzeln ≤ 1 Meter Durchmesser</t>
  </si>
  <si>
    <r>
      <t xml:space="preserve">Absetz-/Abrollcontainer / lose Abholung in 
1 cbm Sack oder </t>
    </r>
    <r>
      <rPr>
        <sz val="10"/>
        <rFont val="Calibri"/>
        <family val="2"/>
        <scheme val="minor"/>
      </rPr>
      <t>UL/MGB wenn möglich</t>
    </r>
  </si>
  <si>
    <r>
      <t xml:space="preserve">Absetz-/Abrollcontainer / lose Abholung in 
2,5 cbm Sack oder </t>
    </r>
    <r>
      <rPr>
        <sz val="10"/>
        <rFont val="Calibri"/>
        <family val="2"/>
        <scheme val="minor"/>
      </rPr>
      <t>UL/MGB wenn möglich</t>
    </r>
  </si>
  <si>
    <t>SUMME kalkulatorischer GESAMTNETTOPREIS pro Jahr = Wertungssumme:</t>
  </si>
  <si>
    <t>1. Für die Wertbarkeit des Angebotes sind grundsätzlich alle markierten Positionen auszufüllen. *Vergütungen sind mit negativen Vorzeichen in der Spalte H einzutragen. Nullwerte sind zulässig.</t>
  </si>
  <si>
    <r>
      <t xml:space="preserve">An-/Abfahrtspauschale von </t>
    </r>
    <r>
      <rPr>
        <u/>
        <sz val="10"/>
        <color theme="1"/>
        <rFont val="Calibri"/>
        <family val="2"/>
        <scheme val="minor"/>
      </rPr>
      <t>1 bis 5 Stück Umleerbehälter</t>
    </r>
    <r>
      <rPr>
        <sz val="10"/>
        <color theme="1"/>
        <rFont val="Calibri"/>
        <family val="2"/>
        <scheme val="minor"/>
      </rPr>
      <t xml:space="preserve"> unabhängig von der Anzahl der Herkunftsstellen innerhalb einer Liegenschaft (je Abfallart)</t>
    </r>
  </si>
  <si>
    <t>Entsorgungs-verfahren R/D 
gem. Anlage 
1+2 KrWG</t>
  </si>
  <si>
    <t>1201.2</t>
  </si>
  <si>
    <t>Absetz-/Abrollcontainer abschließbar</t>
  </si>
  <si>
    <t>Straßenkehricht</t>
  </si>
  <si>
    <r>
      <t>Papier, Pappe, Kartonagen (PPK) - Basis-/Angebotspreis (AP</t>
    </r>
    <r>
      <rPr>
        <sz val="8"/>
        <rFont val="Calibri"/>
        <family val="2"/>
        <scheme val="minor"/>
      </rPr>
      <t>0</t>
    </r>
    <r>
      <rPr>
        <sz val="10"/>
        <rFont val="Calibri"/>
        <family val="2"/>
        <scheme val="minor"/>
      </rPr>
      <t>)*</t>
    </r>
  </si>
  <si>
    <t>Umleer-/Müllgroßbehälter ≥ 2.500 Liter Absetz-/Abroll-/ Selbstpresscontainer/lose Abholung Ballen</t>
  </si>
  <si>
    <t>Abschlagswert/Preisveränderung (PV) Index EUWID/Vormonat - Gemischte Ballen 1.02 // Stand: Oktober 2025 
(Berechnung siehe Anlage C-02.01 Ziffer 4.1)</t>
  </si>
  <si>
    <t xml:space="preserve">   Handlingspauschale Papierballen  (auf Euro-Paletten / Paletten im Tauschverfahren)
   Papier, Pappe, Kartonagen (PPK) Sorte 1.02</t>
  </si>
  <si>
    <t>Zulage / Aufwandspauschale Vernichtung
Textilien zur Vernichtung (Uniformen) - (gem. Anlage C-02.01 Ziffer 3)</t>
  </si>
  <si>
    <t>Vergabenummer VOEK 100-25</t>
  </si>
  <si>
    <t xml:space="preserve">Papier, Pappe, Kartonage (PPK) Sorte 1.02  </t>
  </si>
  <si>
    <r>
      <t xml:space="preserve">An-/Abfahrtspauschale/Leerfahrt </t>
    </r>
    <r>
      <rPr>
        <u/>
        <sz val="10"/>
        <rFont val="Calibri"/>
        <family val="2"/>
        <scheme val="minor"/>
      </rPr>
      <t>unabhängig</t>
    </r>
    <r>
      <rPr>
        <sz val="10"/>
        <rFont val="Calibri"/>
        <family val="2"/>
        <scheme val="minor"/>
      </rPr>
      <t xml:space="preserve"> von der Anzahl der Säcke / Ballen  und Abfallart sowie der Herkunftsstellen innerhalb einer Liegenschaft</t>
    </r>
  </si>
  <si>
    <t>Kasten-/Pritschen-/Kofferfahrzeug mit Ladehilfe (für bspw. PPK-Ballen)</t>
  </si>
  <si>
    <t>Kipp-/Hubvorrichtung für Selbstpresscontainer (SPC)</t>
  </si>
  <si>
    <t>2. Die Bieterin benennt unter der Spalte E für die zu entsorgenden Abfälle das Entsorgungsverfahren (R/D) - siehe auch Anlage C-02 Allgemeine Leistungsbeschreibung Ziffer 8.4</t>
  </si>
  <si>
    <r>
      <t xml:space="preserve">1105
</t>
    </r>
    <r>
      <rPr>
        <sz val="10"/>
        <color rgb="FF92D050"/>
        <rFont val="Calibri"/>
        <family val="2"/>
        <scheme val="minor"/>
      </rPr>
      <t>EVP</t>
    </r>
  </si>
  <si>
    <r>
      <t xml:space="preserve">1220
</t>
    </r>
    <r>
      <rPr>
        <sz val="10"/>
        <color rgb="FF92D050"/>
        <rFont val="Calibri"/>
        <family val="2"/>
        <scheme val="minor"/>
      </rPr>
      <t>EVP</t>
    </r>
  </si>
  <si>
    <t>Umleer-/Müllgroßbehälter (UL/MGB) alle Arten</t>
  </si>
  <si>
    <r>
      <t xml:space="preserve">Selbstpresscontainer (SPC) </t>
    </r>
    <r>
      <rPr>
        <u/>
        <sz val="10"/>
        <color theme="1"/>
        <rFont val="Calibri"/>
        <family val="2"/>
        <scheme val="minor"/>
      </rPr>
      <t>Abroll</t>
    </r>
    <r>
      <rPr>
        <sz val="10"/>
        <color theme="1"/>
        <rFont val="Calibri"/>
        <family val="2"/>
        <scheme val="minor"/>
      </rPr>
      <t>system ab 16 cbm</t>
    </r>
  </si>
  <si>
    <r>
      <t xml:space="preserve">Selbstpresscontainer (SPC) </t>
    </r>
    <r>
      <rPr>
        <u/>
        <sz val="10"/>
        <color theme="1"/>
        <rFont val="Calibri"/>
        <family val="2"/>
        <scheme val="minor"/>
      </rPr>
      <t>Absetz</t>
    </r>
    <r>
      <rPr>
        <sz val="10"/>
        <color theme="1"/>
        <rFont val="Calibri"/>
        <family val="2"/>
        <scheme val="minor"/>
      </rPr>
      <t>system bis 14 cbm</t>
    </r>
  </si>
  <si>
    <t>Kasten-/Pritschen-/Kofferfahrzeug mit Ladehilfe (für bspw. PPK-Ballen auf Euro-Paletten m Austausch)</t>
  </si>
  <si>
    <t>1219</t>
  </si>
  <si>
    <t>1218</t>
  </si>
  <si>
    <r>
      <t xml:space="preserve">1209.3
</t>
    </r>
    <r>
      <rPr>
        <sz val="10"/>
        <color rgb="FF92D050"/>
        <rFont val="Calibri"/>
        <family val="2"/>
        <scheme val="minor"/>
      </rPr>
      <t>EVP</t>
    </r>
  </si>
  <si>
    <t xml:space="preserve">     Handlingspauschale Papierballen  (auf Euro-Paletten / Paletten im Tauschverfahren)
     Papier, Pappe, Kartonagen (PPK) Sorte 1.02</t>
  </si>
  <si>
    <t>Los
Nr.</t>
  </si>
  <si>
    <t>1.1.</t>
  </si>
  <si>
    <t>1.2.</t>
  </si>
  <si>
    <t>1.3.</t>
  </si>
  <si>
    <t>Nordost (NO)</t>
  </si>
  <si>
    <t>Nord (N)</t>
  </si>
  <si>
    <t>Nordwest (NW)</t>
  </si>
  <si>
    <t>Teil-/Regionallos-Nr./Bezeichnung:</t>
  </si>
  <si>
    <t>Umleer-/Müllgroßbehälte für Glas (Iglu/Depotbehälter)
≥ 2.500 Liter</t>
  </si>
  <si>
    <r>
      <t xml:space="preserve">Selbstpresscontainer (SPC) </t>
    </r>
    <r>
      <rPr>
        <u/>
        <sz val="10"/>
        <rFont val="Calibri"/>
        <family val="2"/>
        <scheme val="minor"/>
      </rPr>
      <t>Absetz</t>
    </r>
    <r>
      <rPr>
        <sz val="10"/>
        <rFont val="Calibri"/>
        <family val="2"/>
        <scheme val="minor"/>
      </rPr>
      <t>system bis 14 cbm</t>
    </r>
  </si>
  <si>
    <r>
      <t xml:space="preserve">Selbstpresscontainer (SPC) </t>
    </r>
    <r>
      <rPr>
        <u/>
        <sz val="10"/>
        <rFont val="Calibri"/>
        <family val="2"/>
        <scheme val="minor"/>
      </rPr>
      <t>Abroll</t>
    </r>
    <r>
      <rPr>
        <sz val="10"/>
        <rFont val="Calibri"/>
        <family val="2"/>
        <scheme val="minor"/>
      </rPr>
      <t>system ab 16 cbm</t>
    </r>
  </si>
  <si>
    <t>1. Nicht gefährliche Abfälle</t>
  </si>
  <si>
    <t>1. Nordwest</t>
  </si>
  <si>
    <t>2. Nord</t>
  </si>
  <si>
    <t>3. Nordost</t>
  </si>
  <si>
    <t>1101</t>
  </si>
  <si>
    <r>
      <t xml:space="preserve">1103
</t>
    </r>
    <r>
      <rPr>
        <b/>
        <sz val="10"/>
        <color rgb="FF92D050"/>
        <rFont val="Calibri"/>
        <family val="2"/>
        <scheme val="minor"/>
      </rPr>
      <t>EVP</t>
    </r>
  </si>
  <si>
    <r>
      <t xml:space="preserve">1105
</t>
    </r>
    <r>
      <rPr>
        <b/>
        <sz val="10"/>
        <color rgb="FF92D050"/>
        <rFont val="Calibri"/>
        <family val="2"/>
        <scheme val="minor"/>
      </rPr>
      <t>EVP</t>
    </r>
  </si>
  <si>
    <r>
      <t xml:space="preserve">1106
</t>
    </r>
    <r>
      <rPr>
        <b/>
        <sz val="10"/>
        <color rgb="FF92D050"/>
        <rFont val="Calibri"/>
        <family val="2"/>
        <scheme val="minor"/>
      </rPr>
      <t>EVP</t>
    </r>
  </si>
  <si>
    <r>
      <t xml:space="preserve">1101
</t>
    </r>
    <r>
      <rPr>
        <b/>
        <sz val="10"/>
        <color rgb="FF92D050"/>
        <rFont val="Calibri"/>
        <family val="2"/>
        <scheme val="minor"/>
      </rPr>
      <t>EVP</t>
    </r>
  </si>
  <si>
    <r>
      <t xml:space="preserve">1218
</t>
    </r>
    <r>
      <rPr>
        <b/>
        <sz val="10"/>
        <color rgb="FF92D050"/>
        <rFont val="Calibri"/>
        <family val="2"/>
        <scheme val="minor"/>
      </rPr>
      <t>EVP</t>
    </r>
  </si>
  <si>
    <r>
      <t xml:space="preserve">1220
</t>
    </r>
    <r>
      <rPr>
        <b/>
        <sz val="10"/>
        <color rgb="FF92D050"/>
        <rFont val="Calibri"/>
        <family val="2"/>
        <scheme val="minor"/>
      </rPr>
      <t>EVP</t>
    </r>
  </si>
  <si>
    <r>
      <t xml:space="preserve">1221
</t>
    </r>
    <r>
      <rPr>
        <b/>
        <sz val="10"/>
        <color rgb="FF92D050"/>
        <rFont val="Calibri"/>
        <family val="2"/>
        <scheme val="minor"/>
      </rPr>
      <t>EVP</t>
    </r>
  </si>
  <si>
    <r>
      <t xml:space="preserve">1209.3
</t>
    </r>
    <r>
      <rPr>
        <b/>
        <sz val="10"/>
        <color rgb="FF92D050"/>
        <rFont val="Calibri"/>
        <family val="2"/>
        <scheme val="minor"/>
      </rPr>
      <t>EVP</t>
    </r>
  </si>
  <si>
    <r>
      <t xml:space="preserve">1104
</t>
    </r>
    <r>
      <rPr>
        <b/>
        <sz val="10"/>
        <color rgb="FF92D050"/>
        <rFont val="Calibri"/>
        <family val="2"/>
        <scheme val="minor"/>
      </rPr>
      <t>EVP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</si>
</sst>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0_ ;\-#,##0.00\ "/>
    <numFmt numFmtId="165" formatCode="0.0"/>
    <numFmt numFmtId="166" formatCode="#,##0.0"/>
  </numFmts>
  <fonts count="4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4141"/>
      <name val="Calibri"/>
      <family val="2"/>
      <scheme val="minor"/>
    </font>
    <font>
      <sz val="10"/>
      <color rgb="FF004141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004141"/>
      <name val="Calibri"/>
      <family val="2"/>
      <scheme val="minor"/>
    </font>
    <font>
      <b/>
      <sz val="11"/>
      <color rgb="FF00414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7DAF3B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rgb="FF00B050"/>
      <name val="Calibri"/>
      <family val="2"/>
      <scheme val="minor"/>
    </font>
    <font>
      <i/>
      <sz val="10"/>
      <color theme="1" tint="4.9989318521683403E-2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rgb="FF00B05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414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92D050"/>
      <name val="Calibri"/>
      <family val="2"/>
      <scheme val="minor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9"/>
      <color indexed="81"/>
      <name val="Segoe UI"/>
      <family val="2"/>
    </font>
    <font>
      <i/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rgb="FF92D050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rgb="FF004141"/>
        <bgColor indexed="64"/>
      </patternFill>
    </fill>
    <fill>
      <patternFill patternType="solid">
        <fgColor rgb="FFF5FAEB"/>
        <bgColor indexed="64"/>
      </patternFill>
    </fill>
    <fill>
      <patternFill patternType="solid">
        <fgColor rgb="FFEBF0EB"/>
        <bgColor indexed="64"/>
      </patternFill>
    </fill>
    <fill>
      <patternFill patternType="solid">
        <fgColor rgb="FFE8ECE8"/>
        <bgColor indexed="64"/>
      </patternFill>
    </fill>
    <fill>
      <gradientFill degree="180">
        <stop position="0">
          <color theme="0"/>
        </stop>
        <stop position="1">
          <color rgb="FFEBF0EB"/>
        </stop>
      </gradientFill>
    </fill>
    <fill>
      <gradientFill degree="270">
        <stop position="0">
          <color theme="0"/>
        </stop>
        <stop position="1">
          <color rgb="FFDCE1DC"/>
        </stop>
      </gradientFill>
    </fill>
    <fill>
      <gradientFill degree="270">
        <stop position="0">
          <color theme="0"/>
        </stop>
        <stop position="1">
          <color rgb="FFC3C8C3"/>
        </stop>
      </gradientFill>
    </fill>
    <fill>
      <patternFill patternType="solid">
        <fgColor theme="0"/>
        <bgColor indexed="64"/>
      </patternFill>
    </fill>
    <fill>
      <patternFill patternType="solid">
        <fgColor rgb="FFDBF3FF"/>
        <bgColor indexed="64"/>
      </patternFill>
    </fill>
    <fill>
      <patternFill patternType="solid">
        <fgColor rgb="FF9EDCFF"/>
        <bgColor indexed="64"/>
      </patternFill>
    </fill>
    <fill>
      <patternFill patternType="solid">
        <fgColor rgb="FFF5FAEB"/>
        <bgColor theme="6" tint="0.79998168889431442"/>
      </patternFill>
    </fill>
    <fill>
      <patternFill patternType="solid">
        <fgColor rgb="FFF2E2E9"/>
        <bgColor theme="6" tint="0.79998168889431442"/>
      </patternFill>
    </fill>
    <fill>
      <patternFill patternType="solid">
        <fgColor rgb="FFF2E2E9"/>
        <bgColor indexed="64"/>
      </patternFill>
    </fill>
  </fills>
  <borders count="83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/>
      <top/>
      <bottom style="medium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rgb="FFC00000"/>
      </left>
      <right style="double">
        <color rgb="FFC00000"/>
      </right>
      <top/>
      <bottom style="double">
        <color rgb="FFC00000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E67D4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double">
        <color rgb="FFC00000"/>
      </right>
      <top style="thin">
        <color auto="1"/>
      </top>
      <bottom style="thin">
        <color auto="1"/>
      </bottom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 style="double">
        <color rgb="FFC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C00000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uble">
        <color rgb="FFC00000"/>
      </left>
      <right style="double">
        <color rgb="FFC00000"/>
      </right>
      <top style="double">
        <color rgb="FFC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0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 style="double">
        <color rgb="FFC00000"/>
      </left>
      <right style="thin">
        <color auto="1"/>
      </right>
      <top style="medium">
        <color auto="1"/>
      </top>
      <bottom/>
      <diagonal/>
    </border>
    <border>
      <left style="double">
        <color rgb="FFC00000"/>
      </left>
      <right style="thin">
        <color auto="1"/>
      </right>
      <top/>
      <bottom style="thin">
        <color auto="1"/>
      </bottom>
      <diagonal/>
    </border>
    <border>
      <left style="double">
        <color rgb="FFC00000"/>
      </left>
      <right style="thin">
        <color auto="1"/>
      </right>
      <top/>
      <bottom/>
      <diagonal/>
    </border>
    <border>
      <left style="double">
        <color rgb="FFC00000"/>
      </left>
      <right style="thin">
        <color auto="1"/>
      </right>
      <top style="thin">
        <color indexed="64"/>
      </top>
      <bottom style="medium">
        <color auto="1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 style="medium">
        <color theme="6"/>
      </top>
      <bottom style="double">
        <color theme="6"/>
      </bottom>
      <diagonal/>
    </border>
    <border>
      <left/>
      <right/>
      <top style="thin">
        <color theme="0" tint="-0.499984740745262"/>
      </top>
      <bottom style="medium">
        <color theme="6"/>
      </bottom>
      <diagonal/>
    </border>
    <border>
      <left/>
      <right style="thick">
        <color theme="6"/>
      </right>
      <top style="thin">
        <color theme="0" tint="-0.499984740745262"/>
      </top>
      <bottom style="medium">
        <color theme="6"/>
      </bottom>
      <diagonal/>
    </border>
    <border>
      <left style="thin">
        <color auto="1"/>
      </left>
      <right style="double">
        <color rgb="FFC00000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rgb="FFC00000"/>
      </top>
      <bottom style="double">
        <color rgb="FFC00000"/>
      </bottom>
      <diagonal/>
    </border>
    <border>
      <left style="thin">
        <color auto="1"/>
      </left>
      <right style="double">
        <color rgb="FFC00000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rgb="FFC00000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rgb="FFC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rgb="FFC00000"/>
      </top>
      <bottom/>
      <diagonal/>
    </border>
    <border>
      <left style="thin">
        <color auto="1"/>
      </left>
      <right style="thin">
        <color auto="1"/>
      </right>
      <top/>
      <bottom style="double">
        <color rgb="FFC00000"/>
      </bottom>
      <diagonal/>
    </border>
    <border>
      <left style="thin">
        <color auto="1"/>
      </left>
      <right style="thin">
        <color auto="1"/>
      </right>
      <top style="double">
        <color rgb="FFE67D42"/>
      </top>
      <bottom style="thin">
        <color auto="1"/>
      </bottom>
      <diagonal/>
    </border>
  </borders>
  <cellStyleXfs count="20">
    <xf numFmtId="0" fontId="0" fillId="0" borderId="0"/>
    <xf numFmtId="44" fontId="9" fillId="0" borderId="0" applyFont="0" applyFill="0" applyBorder="0" applyAlignment="0" applyProtection="0"/>
    <xf numFmtId="0" fontId="4" fillId="0" borderId="0"/>
    <xf numFmtId="0" fontId="3" fillId="0" borderId="0"/>
    <xf numFmtId="0" fontId="6" fillId="2" borderId="0" applyNumberFormat="0" applyBorder="0" applyAlignment="0" applyProtection="0"/>
    <xf numFmtId="0" fontId="9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25" fillId="0" borderId="0"/>
    <xf numFmtId="0" fontId="32" fillId="0" borderId="0" applyNumberFormat="0" applyFill="0" applyBorder="0" applyAlignment="0" applyProtection="0"/>
    <xf numFmtId="0" fontId="2" fillId="0" borderId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</cellStyleXfs>
  <cellXfs count="551">
    <xf numFmtId="0" fontId="0" fillId="0" borderId="0" xfId="0"/>
    <xf numFmtId="0" fontId="7" fillId="0" borderId="0" xfId="2" applyFont="1"/>
    <xf numFmtId="0" fontId="10" fillId="0" borderId="0" xfId="0" applyFont="1" applyFill="1" applyAlignment="1">
      <alignment horizontal="left" vertical="center"/>
    </xf>
    <xf numFmtId="0" fontId="11" fillId="0" borderId="0" xfId="2" applyFont="1" applyBorder="1" applyAlignment="1">
      <alignment horizontal="center"/>
    </xf>
    <xf numFmtId="0" fontId="9" fillId="0" borderId="0" xfId="0" applyFont="1"/>
    <xf numFmtId="164" fontId="15" fillId="4" borderId="12" xfId="6" applyNumberFormat="1" applyFont="1" applyFill="1" applyBorder="1" applyAlignment="1" applyProtection="1">
      <alignment horizontal="right" vertical="center" indent="1"/>
      <protection locked="0"/>
    </xf>
    <xf numFmtId="0" fontId="15" fillId="0" borderId="38" xfId="3" applyFont="1" applyBorder="1" applyAlignment="1">
      <alignment horizontal="left" vertical="center" indent="1"/>
    </xf>
    <xf numFmtId="0" fontId="15" fillId="0" borderId="13" xfId="3" applyFont="1" applyBorder="1" applyAlignment="1">
      <alignment horizontal="left" vertical="center"/>
    </xf>
    <xf numFmtId="0" fontId="9" fillId="0" borderId="17" xfId="3" applyFont="1" applyBorder="1" applyAlignment="1">
      <alignment horizontal="left" vertical="center"/>
    </xf>
    <xf numFmtId="0" fontId="15" fillId="0" borderId="10" xfId="3" applyFont="1" applyBorder="1" applyAlignment="1">
      <alignment horizontal="center" vertical="center"/>
    </xf>
    <xf numFmtId="0" fontId="9" fillId="0" borderId="10" xfId="3" applyFont="1" applyBorder="1" applyAlignment="1">
      <alignment horizontal="right" vertical="center" indent="13"/>
    </xf>
    <xf numFmtId="0" fontId="15" fillId="0" borderId="10" xfId="3" applyFont="1" applyBorder="1" applyAlignment="1">
      <alignment horizontal="left" vertical="center" indent="1"/>
    </xf>
    <xf numFmtId="0" fontId="15" fillId="0" borderId="10" xfId="3" applyFont="1" applyBorder="1" applyAlignment="1">
      <alignment horizontal="right" vertical="center" indent="2"/>
    </xf>
    <xf numFmtId="44" fontId="9" fillId="0" borderId="32" xfId="6" applyFont="1" applyBorder="1" applyAlignment="1">
      <alignment horizontal="right" vertical="center"/>
    </xf>
    <xf numFmtId="44" fontId="16" fillId="0" borderId="39" xfId="4" applyNumberFormat="1" applyFont="1" applyFill="1" applyBorder="1" applyAlignment="1">
      <alignment horizontal="right" vertical="center"/>
    </xf>
    <xf numFmtId="0" fontId="14" fillId="5" borderId="40" xfId="10" applyFont="1" applyFill="1" applyBorder="1" applyAlignment="1">
      <alignment horizontal="left" vertical="center" indent="1"/>
    </xf>
    <xf numFmtId="0" fontId="14" fillId="5" borderId="37" xfId="10" applyFont="1" applyFill="1" applyBorder="1" applyAlignment="1">
      <alignment horizontal="left" vertical="center" indent="1"/>
    </xf>
    <xf numFmtId="0" fontId="14" fillId="5" borderId="37" xfId="10" applyFont="1" applyFill="1" applyBorder="1" applyAlignment="1">
      <alignment horizontal="right" vertical="center" indent="2"/>
    </xf>
    <xf numFmtId="0" fontId="14" fillId="5" borderId="41" xfId="10" applyFont="1" applyFill="1" applyBorder="1" applyAlignment="1">
      <alignment horizontal="left" vertical="center" indent="1"/>
    </xf>
    <xf numFmtId="0" fontId="9" fillId="0" borderId="0" xfId="3" applyFont="1"/>
    <xf numFmtId="0" fontId="9" fillId="0" borderId="0" xfId="3" applyFont="1" applyAlignment="1">
      <alignment horizontal="center"/>
    </xf>
    <xf numFmtId="0" fontId="9" fillId="0" borderId="0" xfId="3" applyFont="1" applyAlignment="1">
      <alignment horizontal="right"/>
    </xf>
    <xf numFmtId="0" fontId="20" fillId="0" borderId="35" xfId="3" applyFont="1" applyBorder="1" applyAlignment="1">
      <alignment horizontal="left" vertical="center"/>
    </xf>
    <xf numFmtId="0" fontId="20" fillId="0" borderId="36" xfId="3" applyFont="1" applyBorder="1" applyAlignment="1">
      <alignment horizontal="left" vertical="center"/>
    </xf>
    <xf numFmtId="0" fontId="21" fillId="0" borderId="37" xfId="3" applyFont="1" applyBorder="1" applyAlignment="1">
      <alignment horizontal="right" vertical="center"/>
    </xf>
    <xf numFmtId="0" fontId="20" fillId="0" borderId="37" xfId="3" applyFont="1" applyBorder="1" applyAlignment="1">
      <alignment horizontal="center" vertical="center"/>
    </xf>
    <xf numFmtId="0" fontId="20" fillId="0" borderId="37" xfId="3" applyFont="1" applyBorder="1" applyAlignment="1">
      <alignment horizontal="right" vertical="center" indent="13"/>
    </xf>
    <xf numFmtId="0" fontId="20" fillId="0" borderId="37" xfId="3" applyFont="1" applyBorder="1" applyAlignment="1">
      <alignment vertical="center"/>
    </xf>
    <xf numFmtId="44" fontId="20" fillId="0" borderId="41" xfId="6" applyFont="1" applyBorder="1" applyAlignment="1">
      <alignment horizontal="right" vertical="center"/>
    </xf>
    <xf numFmtId="44" fontId="20" fillId="0" borderId="42" xfId="4" applyNumberFormat="1" applyFont="1" applyFill="1" applyBorder="1" applyAlignment="1">
      <alignment horizontal="right" vertical="center"/>
    </xf>
    <xf numFmtId="0" fontId="9" fillId="0" borderId="0" xfId="3" applyFont="1" applyAlignment="1">
      <alignment horizontal="right" indent="1"/>
    </xf>
    <xf numFmtId="0" fontId="9" fillId="0" borderId="0" xfId="0" applyFont="1" applyAlignment="1">
      <alignment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0" fontId="26" fillId="0" borderId="11" xfId="10" applyFont="1" applyFill="1" applyBorder="1" applyAlignment="1" applyProtection="1">
      <alignment horizontal="left" vertical="center" wrapText="1" indent="1"/>
    </xf>
    <xf numFmtId="49" fontId="7" fillId="0" borderId="18" xfId="0" applyNumberFormat="1" applyFont="1" applyFill="1" applyBorder="1" applyAlignment="1" applyProtection="1">
      <alignment horizontal="center" vertical="center" wrapText="1"/>
    </xf>
    <xf numFmtId="0" fontId="26" fillId="0" borderId="18" xfId="10" applyFont="1" applyFill="1" applyBorder="1" applyAlignment="1" applyProtection="1">
      <alignment horizontal="left" vertical="center" wrapText="1" indent="1"/>
    </xf>
    <xf numFmtId="49" fontId="7" fillId="0" borderId="18" xfId="0" applyNumberFormat="1" applyFont="1" applyFill="1" applyBorder="1" applyAlignment="1" applyProtection="1">
      <alignment horizontal="center" vertical="center"/>
    </xf>
    <xf numFmtId="0" fontId="7" fillId="0" borderId="18" xfId="10" applyFont="1" applyFill="1" applyBorder="1" applyAlignment="1" applyProtection="1">
      <alignment horizontal="left" vertical="center" wrapText="1" indent="1"/>
    </xf>
    <xf numFmtId="0" fontId="7" fillId="0" borderId="19" xfId="10" applyFont="1" applyFill="1" applyBorder="1" applyAlignment="1" applyProtection="1">
      <alignment horizontal="left" vertical="center" wrapText="1" indent="1"/>
    </xf>
    <xf numFmtId="0" fontId="14" fillId="0" borderId="0" xfId="0" applyFont="1" applyFill="1" applyAlignment="1">
      <alignment horizontal="left" vertical="center"/>
    </xf>
    <xf numFmtId="0" fontId="28" fillId="0" borderId="0" xfId="2" applyFont="1" applyFill="1" applyBorder="1" applyAlignment="1">
      <alignment horizontal="center" vertical="center"/>
    </xf>
    <xf numFmtId="0" fontId="28" fillId="0" borderId="0" xfId="2" applyFont="1" applyFill="1" applyBorder="1" applyAlignment="1">
      <alignment horizontal="left" vertical="center"/>
    </xf>
    <xf numFmtId="0" fontId="28" fillId="0" borderId="0" xfId="2" applyFont="1" applyFill="1" applyBorder="1" applyAlignment="1">
      <alignment horizontal="left" vertical="center" indent="1"/>
    </xf>
    <xf numFmtId="0" fontId="29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3" borderId="4" xfId="2" applyFont="1" applyFill="1" applyBorder="1"/>
    <xf numFmtId="0" fontId="7" fillId="3" borderId="4" xfId="2" applyFont="1" applyFill="1" applyBorder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  <xf numFmtId="0" fontId="28" fillId="6" borderId="37" xfId="3" applyFont="1" applyFill="1" applyBorder="1" applyAlignment="1">
      <alignment horizontal="center" vertical="top"/>
    </xf>
    <xf numFmtId="0" fontId="28" fillId="6" borderId="37" xfId="3" applyFont="1" applyFill="1" applyBorder="1" applyAlignment="1">
      <alignment vertical="top" wrapText="1"/>
    </xf>
    <xf numFmtId="0" fontId="28" fillId="6" borderId="37" xfId="3" applyFont="1" applyFill="1" applyBorder="1" applyAlignment="1">
      <alignment horizontal="left" vertical="top" wrapText="1"/>
    </xf>
    <xf numFmtId="0" fontId="28" fillId="6" borderId="37" xfId="3" applyFont="1" applyFill="1" applyBorder="1" applyAlignment="1">
      <alignment horizontal="right" vertical="top" wrapText="1"/>
    </xf>
    <xf numFmtId="0" fontId="30" fillId="6" borderId="41" xfId="4" applyFont="1" applyFill="1" applyBorder="1" applyAlignment="1">
      <alignment horizontal="right" vertical="top" wrapText="1"/>
    </xf>
    <xf numFmtId="49" fontId="15" fillId="6" borderId="36" xfId="3" applyNumberFormat="1" applyFont="1" applyFill="1" applyBorder="1" applyAlignment="1">
      <alignment horizontal="left" vertical="center" indent="1"/>
    </xf>
    <xf numFmtId="49" fontId="28" fillId="0" borderId="0" xfId="2" applyNumberFormat="1" applyFont="1" applyFill="1" applyBorder="1" applyAlignment="1">
      <alignment horizontal="left" vertical="center" indent="1"/>
    </xf>
    <xf numFmtId="49" fontId="11" fillId="0" borderId="0" xfId="2" applyNumberFormat="1" applyFont="1" applyBorder="1" applyAlignment="1">
      <alignment horizontal="left" indent="1"/>
    </xf>
    <xf numFmtId="49" fontId="7" fillId="3" borderId="4" xfId="2" applyNumberFormat="1" applyFont="1" applyFill="1" applyBorder="1" applyAlignment="1">
      <alignment horizontal="left" inden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vertical="top" indent="1"/>
    </xf>
    <xf numFmtId="0" fontId="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28" fillId="6" borderId="37" xfId="3" applyFont="1" applyFill="1" applyBorder="1" applyAlignment="1">
      <alignment horizontal="center" vertical="center"/>
    </xf>
    <xf numFmtId="0" fontId="28" fillId="6" borderId="37" xfId="3" applyFont="1" applyFill="1" applyBorder="1" applyAlignment="1">
      <alignment horizontal="center" vertical="center" wrapText="1"/>
    </xf>
    <xf numFmtId="0" fontId="28" fillId="6" borderId="37" xfId="3" applyFont="1" applyFill="1" applyBorder="1" applyAlignment="1">
      <alignment horizontal="right" vertical="center" wrapText="1"/>
    </xf>
    <xf numFmtId="0" fontId="7" fillId="0" borderId="45" xfId="0" applyFont="1" applyBorder="1" applyAlignment="1">
      <alignment vertical="center"/>
    </xf>
    <xf numFmtId="49" fontId="7" fillId="0" borderId="18" xfId="0" applyNumberFormat="1" applyFont="1" applyBorder="1" applyAlignment="1">
      <alignment horizontal="left" vertical="center" indent="1"/>
    </xf>
    <xf numFmtId="0" fontId="7" fillId="0" borderId="11" xfId="0" applyFont="1" applyBorder="1" applyAlignment="1">
      <alignment horizontal="left" vertical="center" wrapText="1" indent="1"/>
    </xf>
    <xf numFmtId="0" fontId="28" fillId="6" borderId="37" xfId="3" applyFont="1" applyFill="1" applyBorder="1" applyAlignment="1">
      <alignment horizontal="left" vertical="center" wrapText="1" indent="1"/>
    </xf>
    <xf numFmtId="0" fontId="7" fillId="0" borderId="11" xfId="0" applyFont="1" applyFill="1" applyBorder="1" applyAlignment="1" applyProtection="1">
      <alignment horizontal="left" vertical="center" wrapText="1" indent="1"/>
    </xf>
    <xf numFmtId="0" fontId="7" fillId="0" borderId="18" xfId="0" applyFont="1" applyFill="1" applyBorder="1" applyAlignment="1" applyProtection="1">
      <alignment horizontal="left" vertical="center" wrapText="1" indent="1"/>
    </xf>
    <xf numFmtId="0" fontId="7" fillId="0" borderId="8" xfId="0" applyFont="1" applyFill="1" applyBorder="1" applyAlignment="1" applyProtection="1">
      <alignment horizontal="left" vertical="center" wrapText="1" indent="1"/>
    </xf>
    <xf numFmtId="0" fontId="7" fillId="0" borderId="28" xfId="0" applyFont="1" applyFill="1" applyBorder="1" applyAlignment="1" applyProtection="1">
      <alignment horizontal="left" vertical="center" wrapText="1" indent="1"/>
    </xf>
    <xf numFmtId="0" fontId="7" fillId="0" borderId="19" xfId="0" applyFont="1" applyFill="1" applyBorder="1" applyAlignment="1" applyProtection="1">
      <alignment horizontal="left" vertical="center" wrapText="1" indent="1"/>
    </xf>
    <xf numFmtId="49" fontId="7" fillId="0" borderId="25" xfId="0" applyNumberFormat="1" applyFont="1" applyBorder="1" applyAlignment="1">
      <alignment horizontal="left" vertical="center" indent="1"/>
    </xf>
    <xf numFmtId="49" fontId="7" fillId="0" borderId="46" xfId="0" applyNumberFormat="1" applyFont="1" applyFill="1" applyBorder="1" applyAlignment="1" applyProtection="1">
      <alignment horizontal="center" vertical="center"/>
    </xf>
    <xf numFmtId="49" fontId="7" fillId="0" borderId="24" xfId="0" applyNumberFormat="1" applyFont="1" applyFill="1" applyBorder="1" applyAlignment="1" applyProtection="1">
      <alignment horizontal="center" vertical="center"/>
    </xf>
    <xf numFmtId="49" fontId="7" fillId="0" borderId="19" xfId="0" applyNumberFormat="1" applyFont="1" applyBorder="1" applyAlignment="1">
      <alignment horizontal="left" vertical="center" indent="1"/>
    </xf>
    <xf numFmtId="49" fontId="7" fillId="0" borderId="45" xfId="0" applyNumberFormat="1" applyFont="1" applyFill="1" applyBorder="1" applyAlignment="1" applyProtection="1">
      <alignment horizontal="center" vertical="center"/>
    </xf>
    <xf numFmtId="49" fontId="7" fillId="0" borderId="20" xfId="0" applyNumberFormat="1" applyFont="1" applyFill="1" applyBorder="1" applyAlignment="1" applyProtection="1">
      <alignment horizontal="center" vertical="center"/>
    </xf>
    <xf numFmtId="0" fontId="15" fillId="0" borderId="48" xfId="3" applyFont="1" applyBorder="1" applyAlignment="1">
      <alignment horizontal="left" vertical="center" indent="1"/>
    </xf>
    <xf numFmtId="0" fontId="15" fillId="0" borderId="27" xfId="3" applyFont="1" applyBorder="1" applyAlignment="1">
      <alignment horizontal="left" vertical="center"/>
    </xf>
    <xf numFmtId="0" fontId="9" fillId="0" borderId="25" xfId="3" applyFont="1" applyBorder="1" applyAlignment="1">
      <alignment horizontal="left" vertical="center"/>
    </xf>
    <xf numFmtId="0" fontId="15" fillId="0" borderId="26" xfId="3" applyFont="1" applyBorder="1" applyAlignment="1">
      <alignment horizontal="center" vertical="center"/>
    </xf>
    <xf numFmtId="0" fontId="9" fillId="0" borderId="26" xfId="3" applyFont="1" applyBorder="1" applyAlignment="1">
      <alignment horizontal="center" vertical="center"/>
    </xf>
    <xf numFmtId="0" fontId="15" fillId="0" borderId="26" xfId="3" applyFont="1" applyBorder="1" applyAlignment="1">
      <alignment horizontal="left" vertical="center" indent="1"/>
    </xf>
    <xf numFmtId="0" fontId="15" fillId="0" borderId="26" xfId="3" applyFont="1" applyBorder="1" applyAlignment="1">
      <alignment horizontal="right" vertical="center" indent="2"/>
    </xf>
    <xf numFmtId="44" fontId="9" fillId="0" borderId="46" xfId="6" applyFont="1" applyBorder="1" applyAlignment="1">
      <alignment horizontal="right" vertical="center"/>
    </xf>
    <xf numFmtId="44" fontId="16" fillId="0" borderId="49" xfId="4" applyNumberFormat="1" applyFont="1" applyFill="1" applyBorder="1" applyAlignment="1">
      <alignment horizontal="right" vertical="center"/>
    </xf>
    <xf numFmtId="0" fontId="26" fillId="0" borderId="19" xfId="0" applyFont="1" applyFill="1" applyBorder="1" applyAlignment="1" applyProtection="1">
      <alignment horizontal="left" vertical="center" wrapText="1" indent="1"/>
    </xf>
    <xf numFmtId="44" fontId="14" fillId="5" borderId="50" xfId="1" applyFont="1" applyFill="1" applyBorder="1" applyAlignment="1">
      <alignment horizontal="right" vertical="center" indent="1"/>
    </xf>
    <xf numFmtId="0" fontId="7" fillId="0" borderId="19" xfId="10" applyFont="1" applyFill="1" applyBorder="1" applyAlignment="1" applyProtection="1">
      <alignment horizontal="left" vertical="center" indent="1"/>
    </xf>
    <xf numFmtId="0" fontId="7" fillId="0" borderId="19" xfId="0" applyFont="1" applyFill="1" applyBorder="1" applyAlignment="1" applyProtection="1">
      <alignment horizontal="left" vertical="center" indent="1"/>
    </xf>
    <xf numFmtId="0" fontId="7" fillId="0" borderId="32" xfId="0" applyFont="1" applyBorder="1" applyAlignment="1">
      <alignment vertical="center"/>
    </xf>
    <xf numFmtId="49" fontId="7" fillId="0" borderId="32" xfId="0" applyNumberFormat="1" applyFont="1" applyFill="1" applyBorder="1" applyAlignment="1" applyProtection="1">
      <alignment horizontal="center" vertical="center"/>
    </xf>
    <xf numFmtId="0" fontId="7" fillId="0" borderId="23" xfId="10" applyFont="1" applyFill="1" applyBorder="1" applyAlignment="1" applyProtection="1">
      <alignment horizontal="left" vertical="center" wrapText="1" indent="1"/>
    </xf>
    <xf numFmtId="0" fontId="7" fillId="0" borderId="11" xfId="0" applyFont="1" applyBorder="1" applyAlignment="1">
      <alignment horizontal="left" vertical="center" indent="1"/>
    </xf>
    <xf numFmtId="0" fontId="7" fillId="0" borderId="18" xfId="0" applyFont="1" applyBorder="1" applyAlignment="1">
      <alignment horizontal="left" vertical="center" indent="1"/>
    </xf>
    <xf numFmtId="0" fontId="7" fillId="0" borderId="27" xfId="0" applyFont="1" applyBorder="1" applyAlignment="1">
      <alignment horizontal="left" vertical="center" indent="1"/>
    </xf>
    <xf numFmtId="0" fontId="7" fillId="0" borderId="51" xfId="0" applyFont="1" applyBorder="1" applyAlignment="1">
      <alignment horizontal="left" vertical="center" indent="1"/>
    </xf>
    <xf numFmtId="0" fontId="7" fillId="0" borderId="52" xfId="0" applyFont="1" applyBorder="1" applyAlignment="1">
      <alignment horizontal="right" vertical="center" indent="1"/>
    </xf>
    <xf numFmtId="0" fontId="7" fillId="0" borderId="53" xfId="0" applyFont="1" applyBorder="1" applyAlignment="1">
      <alignment horizontal="left" vertical="center" indent="1"/>
    </xf>
    <xf numFmtId="44" fontId="28" fillId="6" borderId="37" xfId="1" applyFont="1" applyFill="1" applyBorder="1" applyAlignment="1">
      <alignment horizontal="right" vertical="center" wrapText="1"/>
    </xf>
    <xf numFmtId="44" fontId="30" fillId="6" borderId="41" xfId="1" applyFont="1" applyFill="1" applyBorder="1" applyAlignment="1">
      <alignment horizontal="right" vertical="center" wrapText="1"/>
    </xf>
    <xf numFmtId="0" fontId="28" fillId="6" borderId="54" xfId="3" applyFont="1" applyFill="1" applyBorder="1" applyAlignment="1">
      <alignment horizontal="center" vertical="top" wrapText="1"/>
    </xf>
    <xf numFmtId="165" fontId="28" fillId="0" borderId="52" xfId="0" applyNumberFormat="1" applyFont="1" applyBorder="1" applyAlignment="1">
      <alignment horizontal="left" vertical="center" indent="1"/>
    </xf>
    <xf numFmtId="165" fontId="28" fillId="0" borderId="51" xfId="0" applyNumberFormat="1" applyFont="1" applyBorder="1" applyAlignment="1">
      <alignment horizontal="right" vertical="center" indent="1"/>
    </xf>
    <xf numFmtId="165" fontId="28" fillId="0" borderId="53" xfId="0" applyNumberFormat="1" applyFont="1" applyBorder="1" applyAlignment="1">
      <alignment horizontal="right" vertical="center" indent="1"/>
    </xf>
    <xf numFmtId="165" fontId="28" fillId="0" borderId="18" xfId="0" applyNumberFormat="1" applyFont="1" applyBorder="1" applyAlignment="1">
      <alignment horizontal="right" vertical="center" indent="1"/>
    </xf>
    <xf numFmtId="165" fontId="28" fillId="6" borderId="37" xfId="3" applyNumberFormat="1" applyFont="1" applyFill="1" applyBorder="1" applyAlignment="1">
      <alignment horizontal="right" vertical="center" wrapText="1" indent="1"/>
    </xf>
    <xf numFmtId="165" fontId="28" fillId="6" borderId="37" xfId="3" applyNumberFormat="1" applyFont="1" applyFill="1" applyBorder="1" applyAlignment="1">
      <alignment horizontal="right" vertical="center" wrapText="1"/>
    </xf>
    <xf numFmtId="0" fontId="7" fillId="0" borderId="19" xfId="10" applyFont="1" applyFill="1" applyBorder="1" applyAlignment="1" applyProtection="1">
      <alignment horizontal="left" vertical="center" wrapText="1" indent="2"/>
    </xf>
    <xf numFmtId="0" fontId="26" fillId="0" borderId="19" xfId="10" applyFont="1" applyFill="1" applyBorder="1" applyAlignment="1" applyProtection="1">
      <alignment horizontal="left" vertical="center" wrapText="1" indent="2"/>
    </xf>
    <xf numFmtId="49" fontId="7" fillId="0" borderId="54" xfId="0" applyNumberFormat="1" applyFont="1" applyBorder="1" applyAlignment="1">
      <alignment horizontal="left" indent="1"/>
    </xf>
    <xf numFmtId="0" fontId="7" fillId="0" borderId="54" xfId="0" applyFont="1" applyBorder="1" applyAlignment="1">
      <alignment horizontal="center"/>
    </xf>
    <xf numFmtId="0" fontId="7" fillId="0" borderId="54" xfId="0" applyFont="1" applyBorder="1"/>
    <xf numFmtId="0" fontId="19" fillId="0" borderId="34" xfId="3" applyFont="1" applyBorder="1" applyAlignment="1">
      <alignment horizontal="left" vertical="center" indent="1"/>
    </xf>
    <xf numFmtId="49" fontId="31" fillId="0" borderId="45" xfId="0" applyNumberFormat="1" applyFont="1" applyFill="1" applyBorder="1" applyAlignment="1" applyProtection="1">
      <alignment horizontal="center" vertical="center"/>
    </xf>
    <xf numFmtId="0" fontId="7" fillId="0" borderId="0" xfId="9" applyFont="1"/>
    <xf numFmtId="0" fontId="8" fillId="0" borderId="0" xfId="9" applyFont="1" applyFill="1" applyBorder="1" applyAlignment="1">
      <alignment horizontal="left" vertical="center"/>
    </xf>
    <xf numFmtId="0" fontId="8" fillId="0" borderId="0" xfId="9" applyFont="1" applyFill="1" applyBorder="1" applyAlignment="1">
      <alignment horizontal="left" vertical="center" indent="1"/>
    </xf>
    <xf numFmtId="0" fontId="7" fillId="0" borderId="0" xfId="9" applyFont="1" applyBorder="1" applyAlignment="1">
      <alignment horizontal="center"/>
    </xf>
    <xf numFmtId="0" fontId="8" fillId="0" borderId="0" xfId="0" applyFont="1" applyFill="1" applyAlignment="1">
      <alignment horizontal="center" vertical="center"/>
    </xf>
    <xf numFmtId="0" fontId="13" fillId="0" borderId="0" xfId="9" applyFont="1" applyFill="1" applyBorder="1"/>
    <xf numFmtId="0" fontId="15" fillId="0" borderId="0" xfId="0" applyFont="1" applyFill="1" applyAlignment="1">
      <alignment horizontal="center" vertical="center"/>
    </xf>
    <xf numFmtId="0" fontId="9" fillId="0" borderId="0" xfId="9" applyFont="1" applyBorder="1" applyAlignment="1">
      <alignment horizontal="center"/>
    </xf>
    <xf numFmtId="0" fontId="13" fillId="0" borderId="0" xfId="9" applyFont="1" applyBorder="1"/>
    <xf numFmtId="0" fontId="13" fillId="0" borderId="0" xfId="0" applyFont="1"/>
    <xf numFmtId="49" fontId="9" fillId="3" borderId="4" xfId="0" applyNumberFormat="1" applyFont="1" applyFill="1" applyBorder="1"/>
    <xf numFmtId="0" fontId="17" fillId="0" borderId="64" xfId="14" applyFont="1" applyFill="1" applyBorder="1" applyAlignment="1">
      <alignment horizontal="right" vertical="center" indent="2"/>
    </xf>
    <xf numFmtId="49" fontId="16" fillId="0" borderId="64" xfId="14" applyNumberFormat="1" applyFont="1" applyFill="1" applyBorder="1" applyAlignment="1">
      <alignment vertical="center"/>
    </xf>
    <xf numFmtId="44" fontId="15" fillId="0" borderId="64" xfId="6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left" vertical="center" indent="1"/>
    </xf>
    <xf numFmtId="0" fontId="13" fillId="0" borderId="0" xfId="2" applyFont="1" applyBorder="1" applyAlignment="1">
      <alignment horizontal="left" vertical="top" indent="1"/>
    </xf>
    <xf numFmtId="165" fontId="28" fillId="0" borderId="15" xfId="0" applyNumberFormat="1" applyFont="1" applyBorder="1" applyAlignment="1">
      <alignment horizontal="right" vertical="center" indent="1"/>
    </xf>
    <xf numFmtId="0" fontId="28" fillId="6" borderId="33" xfId="3" applyFont="1" applyFill="1" applyBorder="1" applyAlignment="1">
      <alignment horizontal="left" vertical="center" wrapText="1" indent="1"/>
    </xf>
    <xf numFmtId="0" fontId="28" fillId="6" borderId="33" xfId="3" applyFont="1" applyFill="1" applyBorder="1" applyAlignment="1">
      <alignment horizontal="center" vertical="center" wrapText="1"/>
    </xf>
    <xf numFmtId="49" fontId="10" fillId="0" borderId="0" xfId="0" applyNumberFormat="1" applyFont="1" applyFill="1" applyBorder="1" applyAlignment="1">
      <alignment horizontal="right" vertical="center" indent="1"/>
    </xf>
    <xf numFmtId="0" fontId="0" fillId="0" borderId="0" xfId="9" applyFont="1" applyBorder="1" applyAlignment="1">
      <alignment horizontal="right"/>
    </xf>
    <xf numFmtId="49" fontId="28" fillId="8" borderId="6" xfId="3" applyNumberFormat="1" applyFont="1" applyFill="1" applyBorder="1" applyAlignment="1">
      <alignment horizontal="left" vertical="top" wrapText="1" indent="1"/>
    </xf>
    <xf numFmtId="0" fontId="28" fillId="8" borderId="7" xfId="3" applyFont="1" applyFill="1" applyBorder="1" applyAlignment="1">
      <alignment horizontal="center" vertical="top"/>
    </xf>
    <xf numFmtId="0" fontId="28" fillId="8" borderId="7" xfId="3" applyFont="1" applyFill="1" applyBorder="1" applyAlignment="1">
      <alignment vertical="top" wrapText="1"/>
    </xf>
    <xf numFmtId="0" fontId="28" fillId="8" borderId="43" xfId="3" applyFont="1" applyFill="1" applyBorder="1" applyAlignment="1">
      <alignment horizontal="left" vertical="top" wrapText="1"/>
    </xf>
    <xf numFmtId="0" fontId="28" fillId="8" borderId="6" xfId="3" applyFont="1" applyFill="1" applyBorder="1" applyAlignment="1">
      <alignment horizontal="center" vertical="top" wrapText="1"/>
    </xf>
    <xf numFmtId="0" fontId="28" fillId="8" borderId="6" xfId="3" applyFont="1" applyFill="1" applyBorder="1" applyAlignment="1">
      <alignment horizontal="right" vertical="top" wrapText="1"/>
    </xf>
    <xf numFmtId="0" fontId="30" fillId="8" borderId="44" xfId="4" applyFont="1" applyFill="1" applyBorder="1" applyAlignment="1">
      <alignment horizontal="right" vertical="top" wrapText="1"/>
    </xf>
    <xf numFmtId="0" fontId="18" fillId="0" borderId="0" xfId="0" applyFont="1"/>
    <xf numFmtId="0" fontId="26" fillId="0" borderId="1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left" vertical="center" wrapText="1" indent="1"/>
    </xf>
    <xf numFmtId="0" fontId="26" fillId="0" borderId="11" xfId="0" applyFont="1" applyFill="1" applyBorder="1" applyAlignment="1" applyProtection="1">
      <alignment horizontal="left" vertical="center" wrapText="1" indent="1"/>
    </xf>
    <xf numFmtId="49" fontId="26" fillId="0" borderId="22" xfId="0" applyNumberFormat="1" applyFont="1" applyBorder="1" applyAlignment="1">
      <alignment horizontal="left" vertical="center" indent="1"/>
    </xf>
    <xf numFmtId="0" fontId="26" fillId="0" borderId="22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left" vertical="center" wrapText="1" indent="1"/>
    </xf>
    <xf numFmtId="0" fontId="26" fillId="0" borderId="22" xfId="0" applyFont="1" applyFill="1" applyBorder="1" applyAlignment="1" applyProtection="1">
      <alignment horizontal="left" vertical="center" wrapText="1" indent="1"/>
    </xf>
    <xf numFmtId="0" fontId="26" fillId="0" borderId="19" xfId="10" applyFont="1" applyFill="1" applyBorder="1" applyAlignment="1" applyProtection="1">
      <alignment horizontal="left" vertical="center" indent="1"/>
    </xf>
    <xf numFmtId="0" fontId="26" fillId="0" borderId="18" xfId="0" applyFont="1" applyBorder="1" applyAlignment="1">
      <alignment horizontal="left" vertical="center" indent="1"/>
    </xf>
    <xf numFmtId="49" fontId="26" fillId="0" borderId="32" xfId="0" applyNumberFormat="1" applyFont="1" applyFill="1" applyBorder="1" applyAlignment="1" applyProtection="1">
      <alignment horizontal="center" vertical="center"/>
    </xf>
    <xf numFmtId="49" fontId="26" fillId="0" borderId="20" xfId="0" applyNumberFormat="1" applyFont="1" applyFill="1" applyBorder="1" applyAlignment="1" applyProtection="1">
      <alignment horizontal="center" vertical="center"/>
    </xf>
    <xf numFmtId="49" fontId="26" fillId="0" borderId="19" xfId="0" applyNumberFormat="1" applyFont="1" applyBorder="1" applyAlignment="1">
      <alignment horizontal="left" vertical="center" indent="1"/>
    </xf>
    <xf numFmtId="0" fontId="26" fillId="0" borderId="28" xfId="0" applyFont="1" applyFill="1" applyBorder="1" applyAlignment="1" applyProtection="1">
      <alignment vertical="center"/>
    </xf>
    <xf numFmtId="0" fontId="26" fillId="0" borderId="45" xfId="0" applyFont="1" applyFill="1" applyBorder="1" applyAlignment="1" applyProtection="1">
      <alignment vertical="center"/>
    </xf>
    <xf numFmtId="49" fontId="7" fillId="0" borderId="18" xfId="0" applyNumberFormat="1" applyFont="1" applyBorder="1" applyAlignment="1">
      <alignment horizontal="left" vertical="center" wrapText="1" indent="1"/>
    </xf>
    <xf numFmtId="165" fontId="30" fillId="0" borderId="11" xfId="0" applyNumberFormat="1" applyFont="1" applyBorder="1" applyAlignment="1">
      <alignment horizontal="right" vertical="center" indent="1"/>
    </xf>
    <xf numFmtId="165" fontId="30" fillId="0" borderId="18" xfId="0" applyNumberFormat="1" applyFont="1" applyBorder="1" applyAlignment="1">
      <alignment horizontal="right" vertical="center" indent="1"/>
    </xf>
    <xf numFmtId="165" fontId="30" fillId="0" borderId="22" xfId="0" applyNumberFormat="1" applyFont="1" applyBorder="1" applyAlignment="1">
      <alignment horizontal="right" vertical="center" indent="1"/>
    </xf>
    <xf numFmtId="165" fontId="30" fillId="6" borderId="37" xfId="3" applyNumberFormat="1" applyFont="1" applyFill="1" applyBorder="1" applyAlignment="1">
      <alignment horizontal="right" vertical="center" wrapText="1" indent="1"/>
    </xf>
    <xf numFmtId="0" fontId="7" fillId="0" borderId="19" xfId="10" applyFont="1" applyFill="1" applyBorder="1" applyAlignment="1" applyProtection="1">
      <alignment horizontal="left" vertical="center" indent="1"/>
    </xf>
    <xf numFmtId="49" fontId="31" fillId="0" borderId="20" xfId="0" applyNumberFormat="1" applyFont="1" applyFill="1" applyBorder="1" applyAlignment="1" applyProtection="1">
      <alignment horizontal="center" vertical="center"/>
    </xf>
    <xf numFmtId="0" fontId="26" fillId="0" borderId="25" xfId="10" applyFont="1" applyFill="1" applyBorder="1" applyAlignment="1" applyProtection="1">
      <alignment horizontal="left" vertical="center" wrapText="1" indent="1"/>
    </xf>
    <xf numFmtId="0" fontId="7" fillId="0" borderId="58" xfId="0" applyFont="1" applyBorder="1" applyAlignment="1">
      <alignment horizontal="left" vertical="center" indent="1"/>
    </xf>
    <xf numFmtId="0" fontId="12" fillId="0" borderId="0" xfId="0" applyFont="1" applyAlignment="1">
      <alignment vertical="top" wrapText="1"/>
    </xf>
    <xf numFmtId="165" fontId="30" fillId="0" borderId="67" xfId="0" applyNumberFormat="1" applyFont="1" applyBorder="1" applyAlignment="1">
      <alignment horizontal="right" vertical="center" indent="1"/>
    </xf>
    <xf numFmtId="0" fontId="7" fillId="0" borderId="19" xfId="10" applyFont="1" applyFill="1" applyBorder="1" applyAlignment="1" applyProtection="1">
      <alignment horizontal="left" vertical="center" wrapText="1" indent="1"/>
    </xf>
    <xf numFmtId="44" fontId="28" fillId="0" borderId="11" xfId="1" applyFont="1" applyBorder="1" applyAlignment="1">
      <alignment vertical="center"/>
    </xf>
    <xf numFmtId="44" fontId="28" fillId="0" borderId="18" xfId="1" applyFont="1" applyBorder="1" applyAlignment="1">
      <alignment vertical="center"/>
    </xf>
    <xf numFmtId="44" fontId="28" fillId="0" borderId="21" xfId="1" applyFont="1" applyBorder="1" applyAlignment="1">
      <alignment vertical="center"/>
    </xf>
    <xf numFmtId="0" fontId="28" fillId="0" borderId="54" xfId="0" applyFont="1" applyBorder="1"/>
    <xf numFmtId="0" fontId="28" fillId="0" borderId="0" xfId="0" applyFont="1"/>
    <xf numFmtId="44" fontId="28" fillId="0" borderId="22" xfId="1" applyFont="1" applyBorder="1" applyAlignment="1">
      <alignment vertical="center"/>
    </xf>
    <xf numFmtId="44" fontId="28" fillId="0" borderId="58" xfId="1" applyFont="1" applyBorder="1" applyAlignment="1">
      <alignment vertical="center"/>
    </xf>
    <xf numFmtId="44" fontId="28" fillId="0" borderId="67" xfId="1" applyFont="1" applyBorder="1" applyAlignment="1">
      <alignment vertical="center"/>
    </xf>
    <xf numFmtId="44" fontId="28" fillId="0" borderId="15" xfId="1" applyFont="1" applyBorder="1" applyAlignment="1">
      <alignment vertical="center"/>
    </xf>
    <xf numFmtId="0" fontId="26" fillId="0" borderId="18" xfId="0" applyNumberFormat="1" applyFont="1" applyBorder="1" applyAlignment="1">
      <alignment horizontal="left" vertical="center" indent="1"/>
    </xf>
    <xf numFmtId="0" fontId="26" fillId="0" borderId="22" xfId="0" applyNumberFormat="1" applyFont="1" applyBorder="1" applyAlignment="1">
      <alignment horizontal="left" vertical="center" indent="1"/>
    </xf>
    <xf numFmtId="49" fontId="7" fillId="0" borderId="30" xfId="0" applyNumberFormat="1" applyFont="1" applyBorder="1" applyAlignment="1">
      <alignment horizontal="left" indent="1"/>
    </xf>
    <xf numFmtId="49" fontId="7" fillId="0" borderId="11" xfId="0" applyNumberFormat="1" applyFont="1" applyBorder="1" applyAlignment="1">
      <alignment horizontal="left" indent="1"/>
    </xf>
    <xf numFmtId="165" fontId="30" fillId="0" borderId="19" xfId="0" applyNumberFormat="1" applyFont="1" applyBorder="1" applyAlignment="1">
      <alignment horizontal="right" vertical="center" indent="1"/>
    </xf>
    <xf numFmtId="44" fontId="28" fillId="0" borderId="20" xfId="1" applyFont="1" applyBorder="1" applyAlignment="1">
      <alignment vertical="center"/>
    </xf>
    <xf numFmtId="0" fontId="7" fillId="0" borderId="22" xfId="0" applyFont="1" applyBorder="1" applyAlignment="1">
      <alignment horizontal="left" vertical="center" indent="1"/>
    </xf>
    <xf numFmtId="165" fontId="28" fillId="0" borderId="70" xfId="0" applyNumberFormat="1" applyFont="1" applyBorder="1" applyAlignment="1">
      <alignment horizontal="right" vertical="center" indent="1"/>
    </xf>
    <xf numFmtId="49" fontId="12" fillId="0" borderId="11" xfId="0" applyNumberFormat="1" applyFont="1" applyFill="1" applyBorder="1" applyAlignment="1" applyProtection="1">
      <alignment horizontal="center" vertical="center" wrapText="1"/>
    </xf>
    <xf numFmtId="49" fontId="15" fillId="4" borderId="16" xfId="6" applyNumberFormat="1" applyFont="1" applyFill="1" applyBorder="1" applyAlignment="1" applyProtection="1">
      <alignment horizontal="center" vertical="center"/>
      <protection locked="0"/>
    </xf>
    <xf numFmtId="49" fontId="15" fillId="4" borderId="9" xfId="6" applyNumberFormat="1" applyFont="1" applyFill="1" applyBorder="1" applyAlignment="1" applyProtection="1">
      <alignment horizontal="center" vertical="center"/>
      <protection locked="0"/>
    </xf>
    <xf numFmtId="49" fontId="28" fillId="6" borderId="54" xfId="3" applyNumberFormat="1" applyFont="1" applyFill="1" applyBorder="1" applyAlignment="1">
      <alignment horizontal="center" vertical="center" wrapText="1"/>
    </xf>
    <xf numFmtId="44" fontId="7" fillId="0" borderId="0" xfId="0" applyNumberFormat="1" applyFont="1" applyAlignment="1">
      <alignment vertical="top"/>
    </xf>
    <xf numFmtId="44" fontId="7" fillId="0" borderId="0" xfId="0" applyNumberFormat="1" applyFont="1"/>
    <xf numFmtId="49" fontId="7" fillId="0" borderId="5" xfId="0" applyNumberFormat="1" applyFont="1" applyFill="1" applyBorder="1" applyAlignment="1" applyProtection="1">
      <alignment horizontal="center" vertical="center"/>
    </xf>
    <xf numFmtId="0" fontId="9" fillId="0" borderId="0" xfId="9" applyFont="1" applyFill="1" applyBorder="1" applyAlignment="1">
      <alignment horizontal="left" vertical="top"/>
    </xf>
    <xf numFmtId="0" fontId="28" fillId="6" borderId="33" xfId="3" applyFont="1" applyFill="1" applyBorder="1" applyAlignment="1">
      <alignment horizontal="center" vertical="center"/>
    </xf>
    <xf numFmtId="0" fontId="7" fillId="0" borderId="68" xfId="0" applyFont="1" applyBorder="1" applyAlignment="1">
      <alignment vertical="center"/>
    </xf>
    <xf numFmtId="0" fontId="26" fillId="0" borderId="19" xfId="10" applyFont="1" applyFill="1" applyBorder="1" applyAlignment="1" applyProtection="1">
      <alignment horizontal="left" vertical="center" indent="1"/>
    </xf>
    <xf numFmtId="0" fontId="7" fillId="0" borderId="0" xfId="9" applyFont="1" applyFill="1" applyBorder="1"/>
    <xf numFmtId="0" fontId="35" fillId="0" borderId="0" xfId="0" applyFont="1" applyFill="1" applyBorder="1" applyAlignment="1">
      <alignment horizontal="right"/>
    </xf>
    <xf numFmtId="0" fontId="26" fillId="0" borderId="45" xfId="0" applyFont="1" applyBorder="1" applyAlignment="1">
      <alignment vertical="center"/>
    </xf>
    <xf numFmtId="0" fontId="7" fillId="0" borderId="17" xfId="3" applyFont="1" applyBorder="1" applyProtection="1"/>
    <xf numFmtId="0" fontId="7" fillId="0" borderId="10" xfId="3" applyFont="1" applyBorder="1" applyProtection="1"/>
    <xf numFmtId="0" fontId="7" fillId="0" borderId="10" xfId="3" applyFont="1" applyBorder="1" applyAlignment="1" applyProtection="1">
      <alignment horizontal="center"/>
    </xf>
    <xf numFmtId="0" fontId="7" fillId="0" borderId="10" xfId="3" applyFont="1" applyBorder="1" applyAlignment="1" applyProtection="1">
      <alignment horizontal="right" indent="1"/>
    </xf>
    <xf numFmtId="0" fontId="7" fillId="0" borderId="10" xfId="3" applyFont="1" applyBorder="1" applyAlignment="1" applyProtection="1">
      <alignment horizontal="right"/>
    </xf>
    <xf numFmtId="0" fontId="7" fillId="0" borderId="32" xfId="3" applyFont="1" applyBorder="1" applyAlignment="1" applyProtection="1">
      <alignment horizontal="right"/>
    </xf>
    <xf numFmtId="0" fontId="22" fillId="0" borderId="7" xfId="11" applyFont="1" applyBorder="1" applyAlignment="1" applyProtection="1">
      <alignment horizontal="left" indent="1"/>
    </xf>
    <xf numFmtId="0" fontId="22" fillId="0" borderId="0" xfId="11" applyFont="1" applyBorder="1" applyAlignment="1" applyProtection="1"/>
    <xf numFmtId="0" fontId="22" fillId="0" borderId="5" xfId="11" applyFont="1" applyBorder="1" applyAlignment="1" applyProtection="1"/>
    <xf numFmtId="0" fontId="23" fillId="0" borderId="7" xfId="11" applyFont="1" applyBorder="1" applyAlignment="1" applyProtection="1">
      <alignment horizontal="left" indent="1"/>
    </xf>
    <xf numFmtId="0" fontId="22" fillId="0" borderId="0" xfId="11" applyFont="1" applyBorder="1" applyAlignment="1" applyProtection="1">
      <alignment horizontal="left" vertical="center" indent="1"/>
    </xf>
    <xf numFmtId="0" fontId="7" fillId="0" borderId="0" xfId="3" applyFont="1" applyBorder="1" applyAlignment="1" applyProtection="1">
      <alignment horizontal="right"/>
    </xf>
    <xf numFmtId="0" fontId="7" fillId="0" borderId="5" xfId="3" applyFont="1" applyBorder="1" applyAlignment="1" applyProtection="1">
      <alignment horizontal="right"/>
    </xf>
    <xf numFmtId="0" fontId="22" fillId="0" borderId="0" xfId="11" applyFont="1" applyBorder="1" applyAlignment="1" applyProtection="1">
      <alignment horizontal="left" indent="1"/>
    </xf>
    <xf numFmtId="0" fontId="22" fillId="0" borderId="5" xfId="11" applyFont="1" applyBorder="1" applyAlignment="1" applyProtection="1">
      <alignment horizontal="left" indent="1"/>
    </xf>
    <xf numFmtId="0" fontId="23" fillId="0" borderId="7" xfId="11" applyFont="1" applyBorder="1" applyAlignment="1" applyProtection="1">
      <alignment horizontal="left" vertical="top" indent="1"/>
    </xf>
    <xf numFmtId="0" fontId="23" fillId="0" borderId="0" xfId="11" applyFont="1" applyBorder="1" applyAlignment="1" applyProtection="1">
      <alignment vertical="top"/>
    </xf>
    <xf numFmtId="0" fontId="23" fillId="0" borderId="5" xfId="11" applyFont="1" applyBorder="1" applyAlignment="1" applyProtection="1">
      <alignment vertical="top"/>
    </xf>
    <xf numFmtId="0" fontId="7" fillId="0" borderId="8" xfId="3" applyFont="1" applyBorder="1" applyProtection="1"/>
    <xf numFmtId="0" fontId="7" fillId="0" borderId="14" xfId="3" applyFont="1" applyBorder="1" applyProtection="1"/>
    <xf numFmtId="0" fontId="7" fillId="0" borderId="14" xfId="3" applyFont="1" applyBorder="1" applyAlignment="1" applyProtection="1">
      <alignment horizontal="center"/>
    </xf>
    <xf numFmtId="0" fontId="7" fillId="0" borderId="14" xfId="3" applyFont="1" applyBorder="1" applyAlignment="1" applyProtection="1">
      <alignment horizontal="right" indent="1"/>
    </xf>
    <xf numFmtId="0" fontId="7" fillId="0" borderId="20" xfId="3" applyFont="1" applyBorder="1" applyProtection="1"/>
    <xf numFmtId="44" fontId="8" fillId="0" borderId="0" xfId="1" applyFont="1" applyProtection="1"/>
    <xf numFmtId="0" fontId="7" fillId="0" borderId="0" xfId="0" applyFont="1" applyProtection="1"/>
    <xf numFmtId="44" fontId="8" fillId="0" borderId="0" xfId="1" applyFont="1" applyAlignment="1" applyProtection="1">
      <alignment vertical="top"/>
    </xf>
    <xf numFmtId="0" fontId="7" fillId="0" borderId="0" xfId="0" applyFont="1" applyAlignment="1" applyProtection="1">
      <alignment vertical="top"/>
    </xf>
    <xf numFmtId="44" fontId="8" fillId="0" borderId="0" xfId="1" applyFont="1" applyAlignment="1" applyProtection="1">
      <alignment horizontal="left" indent="1"/>
    </xf>
    <xf numFmtId="0" fontId="7" fillId="0" borderId="0" xfId="0" applyFont="1" applyAlignment="1" applyProtection="1">
      <alignment horizontal="left" indent="1"/>
    </xf>
    <xf numFmtId="49" fontId="15" fillId="6" borderId="71" xfId="3" applyNumberFormat="1" applyFont="1" applyFill="1" applyBorder="1" applyAlignment="1">
      <alignment horizontal="left" vertical="center" indent="1"/>
    </xf>
    <xf numFmtId="49" fontId="31" fillId="0" borderId="72" xfId="0" applyNumberFormat="1" applyFont="1" applyFill="1" applyBorder="1" applyAlignment="1" applyProtection="1">
      <alignment horizontal="center" vertical="center"/>
    </xf>
    <xf numFmtId="49" fontId="7" fillId="0" borderId="14" xfId="0" applyNumberFormat="1" applyFont="1" applyBorder="1" applyAlignment="1">
      <alignment horizontal="left" vertical="center" indent="1"/>
    </xf>
    <xf numFmtId="49" fontId="7" fillId="0" borderId="29" xfId="0" applyNumberFormat="1" applyFont="1" applyBorder="1" applyAlignment="1">
      <alignment horizontal="left" vertical="center" indent="1"/>
    </xf>
    <xf numFmtId="49" fontId="26" fillId="0" borderId="11" xfId="0" applyNumberFormat="1" applyFont="1" applyBorder="1" applyAlignment="1">
      <alignment horizontal="left" vertical="center" wrapText="1" indent="1"/>
    </xf>
    <xf numFmtId="0" fontId="26" fillId="0" borderId="11" xfId="0" applyNumberFormat="1" applyFont="1" applyBorder="1" applyAlignment="1">
      <alignment horizontal="left" vertical="center" wrapText="1" indent="1"/>
    </xf>
    <xf numFmtId="44" fontId="28" fillId="6" borderId="37" xfId="1" applyFont="1" applyFill="1" applyBorder="1" applyAlignment="1" applyProtection="1">
      <alignment horizontal="right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7" xfId="0" applyNumberFormat="1" applyFont="1" applyBorder="1" applyAlignment="1">
      <alignment horizontal="left" vertical="center" indent="1"/>
    </xf>
    <xf numFmtId="0" fontId="7" fillId="0" borderId="20" xfId="16" applyFont="1" applyBorder="1" applyProtection="1"/>
    <xf numFmtId="0" fontId="7" fillId="0" borderId="14" xfId="16" applyFont="1" applyBorder="1" applyProtection="1"/>
    <xf numFmtId="0" fontId="7" fillId="0" borderId="14" xfId="16" applyFont="1" applyBorder="1" applyAlignment="1" applyProtection="1">
      <alignment horizontal="right" indent="1"/>
    </xf>
    <xf numFmtId="0" fontId="7" fillId="0" borderId="14" xfId="16" applyFont="1" applyBorder="1" applyAlignment="1" applyProtection="1">
      <alignment horizontal="center"/>
    </xf>
    <xf numFmtId="0" fontId="7" fillId="0" borderId="8" xfId="16" applyFont="1" applyBorder="1" applyProtection="1"/>
    <xf numFmtId="0" fontId="7" fillId="0" borderId="5" xfId="16" applyFont="1" applyBorder="1" applyAlignment="1" applyProtection="1">
      <alignment horizontal="right"/>
    </xf>
    <xf numFmtId="0" fontId="7" fillId="0" borderId="0" xfId="16" applyFont="1" applyBorder="1" applyAlignment="1" applyProtection="1">
      <alignment horizontal="right"/>
    </xf>
    <xf numFmtId="0" fontId="7" fillId="0" borderId="32" xfId="16" applyFont="1" applyBorder="1" applyAlignment="1" applyProtection="1">
      <alignment horizontal="right"/>
    </xf>
    <xf numFmtId="0" fontId="7" fillId="0" borderId="10" xfId="16" applyFont="1" applyBorder="1" applyAlignment="1" applyProtection="1">
      <alignment horizontal="right"/>
    </xf>
    <xf numFmtId="0" fontId="7" fillId="0" borderId="10" xfId="16" applyFont="1" applyBorder="1" applyAlignment="1" applyProtection="1">
      <alignment horizontal="right" indent="1"/>
    </xf>
    <xf numFmtId="0" fontId="7" fillId="0" borderId="10" xfId="16" applyFont="1" applyBorder="1" applyAlignment="1" applyProtection="1">
      <alignment horizontal="center"/>
    </xf>
    <xf numFmtId="0" fontId="7" fillId="0" borderId="10" xfId="16" applyFont="1" applyBorder="1" applyProtection="1"/>
    <xf numFmtId="0" fontId="7" fillId="0" borderId="17" xfId="16" applyFont="1" applyBorder="1" applyProtection="1"/>
    <xf numFmtId="0" fontId="9" fillId="0" borderId="0" xfId="16" applyFont="1" applyAlignment="1" applyProtection="1">
      <alignment horizontal="right"/>
    </xf>
    <xf numFmtId="0" fontId="9" fillId="0" borderId="0" xfId="16" applyFont="1" applyProtection="1"/>
    <xf numFmtId="0" fontId="9" fillId="0" borderId="0" xfId="16" applyFont="1" applyAlignment="1" applyProtection="1">
      <alignment horizontal="right" indent="1"/>
    </xf>
    <xf numFmtId="0" fontId="9" fillId="0" borderId="0" xfId="16" applyFont="1" applyAlignment="1" applyProtection="1">
      <alignment horizontal="center"/>
    </xf>
    <xf numFmtId="44" fontId="20" fillId="0" borderId="41" xfId="17" applyFont="1" applyBorder="1" applyAlignment="1">
      <alignment horizontal="right" vertical="center"/>
    </xf>
    <xf numFmtId="0" fontId="20" fillId="0" borderId="37" xfId="16" applyFont="1" applyBorder="1" applyAlignment="1">
      <alignment vertical="center"/>
    </xf>
    <xf numFmtId="0" fontId="20" fillId="0" borderId="37" xfId="16" applyFont="1" applyBorder="1" applyAlignment="1">
      <alignment horizontal="right" vertical="center" indent="13"/>
    </xf>
    <xf numFmtId="0" fontId="20" fillId="0" borderId="37" xfId="16" applyFont="1" applyBorder="1" applyAlignment="1">
      <alignment horizontal="center" vertical="center"/>
    </xf>
    <xf numFmtId="0" fontId="21" fillId="0" borderId="37" xfId="16" applyFont="1" applyBorder="1" applyAlignment="1">
      <alignment horizontal="right" vertical="center"/>
    </xf>
    <xf numFmtId="0" fontId="20" fillId="0" borderId="36" xfId="16" applyFont="1" applyBorder="1" applyAlignment="1">
      <alignment horizontal="left" vertical="center"/>
    </xf>
    <xf numFmtId="0" fontId="20" fillId="0" borderId="35" xfId="16" applyFont="1" applyBorder="1" applyAlignment="1">
      <alignment horizontal="left" vertical="center"/>
    </xf>
    <xf numFmtId="0" fontId="19" fillId="0" borderId="34" xfId="16" applyFont="1" applyBorder="1" applyAlignment="1">
      <alignment horizontal="left" vertical="center" indent="1"/>
    </xf>
    <xf numFmtId="0" fontId="14" fillId="5" borderId="41" xfId="18" applyFont="1" applyFill="1" applyBorder="1" applyAlignment="1">
      <alignment horizontal="left" vertical="center" indent="1"/>
    </xf>
    <xf numFmtId="0" fontId="14" fillId="5" borderId="37" xfId="18" applyFont="1" applyFill="1" applyBorder="1" applyAlignment="1">
      <alignment horizontal="right" vertical="center" indent="2"/>
    </xf>
    <xf numFmtId="0" fontId="14" fillId="5" borderId="37" xfId="18" applyFont="1" applyFill="1" applyBorder="1" applyAlignment="1">
      <alignment horizontal="left" vertical="center" indent="1"/>
    </xf>
    <xf numFmtId="0" fontId="14" fillId="5" borderId="40" xfId="18" applyFont="1" applyFill="1" applyBorder="1" applyAlignment="1">
      <alignment horizontal="left" vertical="center" indent="1"/>
    </xf>
    <xf numFmtId="44" fontId="9" fillId="0" borderId="32" xfId="17" applyFont="1" applyBorder="1" applyAlignment="1">
      <alignment horizontal="right" vertical="center"/>
    </xf>
    <xf numFmtId="0" fontId="15" fillId="0" borderId="10" xfId="16" applyFont="1" applyBorder="1" applyAlignment="1">
      <alignment horizontal="right" vertical="center" indent="2"/>
    </xf>
    <xf numFmtId="0" fontId="15" fillId="0" borderId="10" xfId="16" applyFont="1" applyBorder="1" applyAlignment="1">
      <alignment horizontal="left" vertical="center" indent="1"/>
    </xf>
    <xf numFmtId="0" fontId="9" fillId="0" borderId="10" xfId="16" applyFont="1" applyBorder="1" applyAlignment="1">
      <alignment horizontal="right" vertical="center" indent="13"/>
    </xf>
    <xf numFmtId="0" fontId="15" fillId="0" borderId="10" xfId="16" applyFont="1" applyBorder="1" applyAlignment="1">
      <alignment horizontal="center" vertical="center"/>
    </xf>
    <xf numFmtId="0" fontId="9" fillId="0" borderId="17" xfId="16" applyFont="1" applyBorder="1" applyAlignment="1">
      <alignment horizontal="left" vertical="center"/>
    </xf>
    <xf numFmtId="0" fontId="15" fillId="0" borderId="13" xfId="16" applyFont="1" applyBorder="1" applyAlignment="1">
      <alignment horizontal="left" vertical="center"/>
    </xf>
    <xf numFmtId="0" fontId="15" fillId="0" borderId="38" xfId="16" applyFont="1" applyBorder="1" applyAlignment="1">
      <alignment horizontal="left" vertical="center" indent="1"/>
    </xf>
    <xf numFmtId="44" fontId="9" fillId="0" borderId="46" xfId="17" applyFont="1" applyBorder="1" applyAlignment="1">
      <alignment horizontal="right" vertical="center"/>
    </xf>
    <xf numFmtId="0" fontId="15" fillId="0" borderId="26" xfId="16" applyFont="1" applyBorder="1" applyAlignment="1">
      <alignment horizontal="right" vertical="center" indent="2"/>
    </xf>
    <xf numFmtId="0" fontId="15" fillId="0" borderId="26" xfId="16" applyFont="1" applyBorder="1" applyAlignment="1">
      <alignment horizontal="left" vertical="center" indent="1"/>
    </xf>
    <xf numFmtId="0" fontId="9" fillId="0" borderId="26" xfId="16" applyFont="1" applyBorder="1" applyAlignment="1">
      <alignment horizontal="center" vertical="center"/>
    </xf>
    <xf numFmtId="0" fontId="15" fillId="0" borderId="26" xfId="16" applyFont="1" applyBorder="1" applyAlignment="1">
      <alignment horizontal="center" vertical="center"/>
    </xf>
    <xf numFmtId="0" fontId="9" fillId="0" borderId="25" xfId="16" applyFont="1" applyBorder="1" applyAlignment="1">
      <alignment horizontal="left" vertical="center"/>
    </xf>
    <xf numFmtId="0" fontId="15" fillId="0" borderId="27" xfId="16" applyFont="1" applyBorder="1" applyAlignment="1">
      <alignment horizontal="left" vertical="center"/>
    </xf>
    <xf numFmtId="0" fontId="15" fillId="0" borderId="48" xfId="16" applyFont="1" applyBorder="1" applyAlignment="1">
      <alignment horizontal="left" vertical="center" indent="1"/>
    </xf>
    <xf numFmtId="164" fontId="15" fillId="4" borderId="12" xfId="17" applyNumberFormat="1" applyFont="1" applyFill="1" applyBorder="1" applyAlignment="1" applyProtection="1">
      <alignment horizontal="right" vertical="center" indent="1"/>
      <protection locked="0"/>
    </xf>
    <xf numFmtId="0" fontId="26" fillId="0" borderId="19" xfId="18" applyFont="1" applyFill="1" applyBorder="1" applyAlignment="1" applyProtection="1">
      <alignment horizontal="left" vertical="center" indent="1"/>
    </xf>
    <xf numFmtId="0" fontId="26" fillId="0" borderId="25" xfId="18" applyFont="1" applyFill="1" applyBorder="1" applyAlignment="1" applyProtection="1">
      <alignment horizontal="left" vertical="center" wrapText="1" indent="1"/>
    </xf>
    <xf numFmtId="165" fontId="28" fillId="6" borderId="37" xfId="16" applyNumberFormat="1" applyFont="1" applyFill="1" applyBorder="1" applyAlignment="1">
      <alignment horizontal="right" vertical="center" wrapText="1"/>
    </xf>
    <xf numFmtId="0" fontId="28" fillId="6" borderId="37" xfId="16" applyFont="1" applyFill="1" applyBorder="1" applyAlignment="1">
      <alignment horizontal="right" vertical="center" wrapText="1"/>
    </xf>
    <xf numFmtId="0" fontId="28" fillId="6" borderId="37" xfId="16" applyFont="1" applyFill="1" applyBorder="1" applyAlignment="1">
      <alignment horizontal="center" vertical="center" wrapText="1"/>
    </xf>
    <xf numFmtId="0" fontId="28" fillId="6" borderId="37" xfId="16" applyFont="1" applyFill="1" applyBorder="1" applyAlignment="1">
      <alignment horizontal="left" vertical="center" wrapText="1" indent="1"/>
    </xf>
    <xf numFmtId="0" fontId="28" fillId="6" borderId="37" xfId="16" applyFont="1" applyFill="1" applyBorder="1" applyAlignment="1">
      <alignment horizontal="center" vertical="center"/>
    </xf>
    <xf numFmtId="49" fontId="15" fillId="6" borderId="36" xfId="16" applyNumberFormat="1" applyFont="1" applyFill="1" applyBorder="1" applyAlignment="1">
      <alignment horizontal="left" vertical="center" indent="1"/>
    </xf>
    <xf numFmtId="0" fontId="7" fillId="0" borderId="23" xfId="18" applyFont="1" applyFill="1" applyBorder="1" applyAlignment="1" applyProtection="1">
      <alignment horizontal="left" vertical="center" wrapText="1" indent="1"/>
    </xf>
    <xf numFmtId="0" fontId="7" fillId="0" borderId="19" xfId="18" applyFont="1" applyFill="1" applyBorder="1" applyAlignment="1" applyProtection="1">
      <alignment horizontal="left" vertical="center" wrapText="1" indent="1"/>
    </xf>
    <xf numFmtId="0" fontId="7" fillId="0" borderId="73" xfId="0" applyFont="1" applyBorder="1" applyAlignment="1">
      <alignment horizontal="left" vertical="center" indent="1"/>
    </xf>
    <xf numFmtId="44" fontId="30" fillId="6" borderId="50" xfId="1" applyFont="1" applyFill="1" applyBorder="1" applyAlignment="1">
      <alignment horizontal="right" vertical="center" wrapText="1"/>
    </xf>
    <xf numFmtId="49" fontId="15" fillId="6" borderId="40" xfId="16" applyNumberFormat="1" applyFont="1" applyFill="1" applyBorder="1" applyAlignment="1">
      <alignment horizontal="left" vertical="center" indent="1"/>
    </xf>
    <xf numFmtId="44" fontId="28" fillId="0" borderId="13" xfId="1" applyFont="1" applyBorder="1" applyAlignment="1">
      <alignment vertical="center"/>
    </xf>
    <xf numFmtId="164" fontId="15" fillId="4" borderId="31" xfId="17" applyNumberFormat="1" applyFont="1" applyFill="1" applyBorder="1" applyAlignment="1" applyProtection="1">
      <alignment horizontal="right" vertical="center" indent="1"/>
      <protection locked="0"/>
    </xf>
    <xf numFmtId="0" fontId="7" fillId="0" borderId="13" xfId="0" applyFont="1" applyBorder="1" applyAlignment="1">
      <alignment horizontal="left" vertical="center" indent="1"/>
    </xf>
    <xf numFmtId="49" fontId="31" fillId="0" borderId="32" xfId="0" applyNumberFormat="1" applyFont="1" applyFill="1" applyBorder="1" applyAlignment="1" applyProtection="1">
      <alignment horizontal="center" vertical="center"/>
    </xf>
    <xf numFmtId="0" fontId="7" fillId="0" borderId="19" xfId="18" applyFont="1" applyFill="1" applyBorder="1" applyAlignment="1" applyProtection="1">
      <alignment horizontal="left" vertical="center" indent="1"/>
    </xf>
    <xf numFmtId="0" fontId="26" fillId="0" borderId="18" xfId="18" applyFont="1" applyFill="1" applyBorder="1" applyAlignment="1" applyProtection="1">
      <alignment horizontal="left" vertical="center" wrapText="1" indent="1"/>
    </xf>
    <xf numFmtId="0" fontId="7" fillId="0" borderId="18" xfId="18" applyFont="1" applyFill="1" applyBorder="1" applyAlignment="1" applyProtection="1">
      <alignment horizontal="left" vertical="center" wrapText="1" indent="1"/>
    </xf>
    <xf numFmtId="49" fontId="15" fillId="4" borderId="9" xfId="17" applyNumberFormat="1" applyFont="1" applyFill="1" applyBorder="1" applyAlignment="1" applyProtection="1">
      <alignment horizontal="center" vertical="center"/>
      <protection locked="0"/>
    </xf>
    <xf numFmtId="49" fontId="15" fillId="4" borderId="16" xfId="17" applyNumberFormat="1" applyFont="1" applyFill="1" applyBorder="1" applyAlignment="1" applyProtection="1">
      <alignment horizontal="center" vertical="center"/>
      <protection locked="0"/>
    </xf>
    <xf numFmtId="0" fontId="26" fillId="0" borderId="19" xfId="18" applyFont="1" applyFill="1" applyBorder="1" applyAlignment="1" applyProtection="1">
      <alignment horizontal="left" vertical="center" wrapText="1" indent="2"/>
    </xf>
    <xf numFmtId="0" fontId="7" fillId="0" borderId="19" xfId="18" applyFont="1" applyFill="1" applyBorder="1" applyAlignment="1" applyProtection="1">
      <alignment horizontal="left" vertical="center" wrapText="1" indent="2"/>
    </xf>
    <xf numFmtId="0" fontId="26" fillId="0" borderId="11" xfId="18" applyFont="1" applyFill="1" applyBorder="1" applyAlignment="1" applyProtection="1">
      <alignment horizontal="left" vertical="center" wrapText="1" indent="1"/>
    </xf>
    <xf numFmtId="49" fontId="28" fillId="6" borderId="54" xfId="16" applyNumberFormat="1" applyFont="1" applyFill="1" applyBorder="1" applyAlignment="1">
      <alignment horizontal="center" vertical="center" wrapText="1"/>
    </xf>
    <xf numFmtId="0" fontId="26" fillId="0" borderId="18" xfId="0" applyNumberFormat="1" applyFont="1" applyBorder="1" applyAlignment="1">
      <alignment horizontal="left" vertical="center" wrapText="1" indent="1"/>
    </xf>
    <xf numFmtId="0" fontId="26" fillId="0" borderId="22" xfId="0" applyNumberFormat="1" applyFont="1" applyBorder="1" applyAlignment="1">
      <alignment horizontal="left" vertical="center" wrapText="1" indent="1"/>
    </xf>
    <xf numFmtId="0" fontId="28" fillId="6" borderId="37" xfId="16" applyFont="1" applyFill="1" applyBorder="1" applyAlignment="1">
      <alignment horizontal="right" vertical="top" wrapText="1"/>
    </xf>
    <xf numFmtId="0" fontId="28" fillId="6" borderId="54" xfId="16" applyFont="1" applyFill="1" applyBorder="1" applyAlignment="1">
      <alignment horizontal="center" vertical="top" wrapText="1"/>
    </xf>
    <xf numFmtId="0" fontId="28" fillId="6" borderId="37" xfId="16" applyFont="1" applyFill="1" applyBorder="1" applyAlignment="1">
      <alignment horizontal="left" vertical="top" wrapText="1"/>
    </xf>
    <xf numFmtId="0" fontId="28" fillId="6" borderId="37" xfId="16" applyFont="1" applyFill="1" applyBorder="1" applyAlignment="1">
      <alignment vertical="top" wrapText="1"/>
    </xf>
    <xf numFmtId="0" fontId="28" fillId="6" borderId="37" xfId="16" applyFont="1" applyFill="1" applyBorder="1" applyAlignment="1">
      <alignment horizontal="center" vertical="top"/>
    </xf>
    <xf numFmtId="0" fontId="28" fillId="8" borderId="6" xfId="16" applyFont="1" applyFill="1" applyBorder="1" applyAlignment="1">
      <alignment horizontal="right" vertical="top" wrapText="1"/>
    </xf>
    <xf numFmtId="0" fontId="28" fillId="8" borderId="6" xfId="16" applyFont="1" applyFill="1" applyBorder="1" applyAlignment="1">
      <alignment horizontal="center" vertical="top" wrapText="1"/>
    </xf>
    <xf numFmtId="0" fontId="28" fillId="8" borderId="43" xfId="16" applyFont="1" applyFill="1" applyBorder="1" applyAlignment="1">
      <alignment horizontal="left" vertical="top" wrapText="1"/>
    </xf>
    <xf numFmtId="0" fontId="28" fillId="8" borderId="7" xfId="16" applyFont="1" applyFill="1" applyBorder="1" applyAlignment="1">
      <alignment vertical="top" wrapText="1"/>
    </xf>
    <xf numFmtId="0" fontId="28" fillId="8" borderId="7" xfId="16" applyFont="1" applyFill="1" applyBorder="1" applyAlignment="1">
      <alignment horizontal="center" vertical="top"/>
    </xf>
    <xf numFmtId="49" fontId="28" fillId="8" borderId="6" xfId="16" applyNumberFormat="1" applyFont="1" applyFill="1" applyBorder="1" applyAlignment="1">
      <alignment horizontal="left" vertical="top" wrapText="1" indent="1"/>
    </xf>
    <xf numFmtId="0" fontId="7" fillId="3" borderId="4" xfId="18" applyFont="1" applyFill="1" applyBorder="1"/>
    <xf numFmtId="0" fontId="7" fillId="3" borderId="4" xfId="18" applyFont="1" applyFill="1" applyBorder="1" applyAlignment="1">
      <alignment horizontal="center"/>
    </xf>
    <xf numFmtId="49" fontId="7" fillId="3" borderId="4" xfId="18" applyNumberFormat="1" applyFont="1" applyFill="1" applyBorder="1" applyAlignment="1">
      <alignment horizontal="left" indent="1"/>
    </xf>
    <xf numFmtId="0" fontId="7" fillId="0" borderId="0" xfId="18" applyFont="1"/>
    <xf numFmtId="0" fontId="11" fillId="0" borderId="0" xfId="18" applyFont="1" applyBorder="1" applyAlignment="1">
      <alignment horizontal="center"/>
    </xf>
    <xf numFmtId="49" fontId="11" fillId="0" borderId="0" xfId="18" applyNumberFormat="1" applyFont="1" applyBorder="1" applyAlignment="1">
      <alignment horizontal="left" indent="1"/>
    </xf>
    <xf numFmtId="0" fontId="13" fillId="0" borderId="0" xfId="18" applyFont="1" applyBorder="1" applyAlignment="1">
      <alignment horizontal="left" vertical="top" indent="1"/>
    </xf>
    <xf numFmtId="0" fontId="28" fillId="0" borderId="0" xfId="18" applyFont="1" applyFill="1" applyBorder="1" applyAlignment="1">
      <alignment horizontal="left" vertical="center"/>
    </xf>
    <xf numFmtId="0" fontId="28" fillId="0" borderId="0" xfId="18" applyFont="1" applyFill="1" applyBorder="1" applyAlignment="1">
      <alignment horizontal="left" vertical="center" indent="1"/>
    </xf>
    <xf numFmtId="0" fontId="28" fillId="0" borderId="0" xfId="18" applyFont="1" applyFill="1" applyBorder="1" applyAlignment="1">
      <alignment horizontal="center" vertical="center"/>
    </xf>
    <xf numFmtId="49" fontId="28" fillId="0" borderId="0" xfId="18" applyNumberFormat="1" applyFont="1" applyFill="1" applyBorder="1" applyAlignment="1">
      <alignment horizontal="left" vertical="center" indent="1"/>
    </xf>
    <xf numFmtId="0" fontId="12" fillId="0" borderId="0" xfId="0" applyFont="1" applyAlignment="1">
      <alignment horizontal="left" vertical="top"/>
    </xf>
    <xf numFmtId="0" fontId="7" fillId="0" borderId="20" xfId="18" applyFont="1" applyBorder="1" applyProtection="1"/>
    <xf numFmtId="0" fontId="7" fillId="0" borderId="14" xfId="18" applyFont="1" applyBorder="1" applyProtection="1"/>
    <xf numFmtId="0" fontId="7" fillId="0" borderId="14" xfId="18" applyFont="1" applyBorder="1" applyAlignment="1" applyProtection="1">
      <alignment horizontal="right" indent="1"/>
    </xf>
    <xf numFmtId="0" fontId="7" fillId="0" borderId="14" xfId="18" applyFont="1" applyBorder="1" applyAlignment="1" applyProtection="1">
      <alignment horizontal="center"/>
    </xf>
    <xf numFmtId="0" fontId="7" fillId="0" borderId="8" xfId="18" applyFont="1" applyBorder="1" applyProtection="1"/>
    <xf numFmtId="0" fontId="7" fillId="0" borderId="5" xfId="18" applyFont="1" applyBorder="1" applyAlignment="1" applyProtection="1">
      <alignment horizontal="right"/>
    </xf>
    <xf numFmtId="0" fontId="7" fillId="0" borderId="0" xfId="18" applyFont="1" applyBorder="1" applyAlignment="1" applyProtection="1">
      <alignment horizontal="right"/>
    </xf>
    <xf numFmtId="0" fontId="7" fillId="0" borderId="32" xfId="18" applyFont="1" applyBorder="1" applyAlignment="1" applyProtection="1">
      <alignment horizontal="right"/>
    </xf>
    <xf numFmtId="0" fontId="7" fillId="0" borderId="10" xfId="18" applyFont="1" applyBorder="1" applyAlignment="1" applyProtection="1">
      <alignment horizontal="right"/>
    </xf>
    <xf numFmtId="0" fontId="7" fillId="0" borderId="10" xfId="18" applyFont="1" applyBorder="1" applyAlignment="1" applyProtection="1">
      <alignment horizontal="right" indent="1"/>
    </xf>
    <xf numFmtId="0" fontId="7" fillId="0" borderId="10" xfId="18" applyFont="1" applyBorder="1" applyAlignment="1" applyProtection="1">
      <alignment horizontal="center"/>
    </xf>
    <xf numFmtId="0" fontId="7" fillId="0" borderId="10" xfId="18" applyFont="1" applyBorder="1" applyProtection="1"/>
    <xf numFmtId="0" fontId="7" fillId="0" borderId="17" xfId="18" applyFont="1" applyBorder="1" applyProtection="1"/>
    <xf numFmtId="0" fontId="9" fillId="0" borderId="0" xfId="18" applyFont="1" applyAlignment="1">
      <alignment horizontal="right"/>
    </xf>
    <xf numFmtId="0" fontId="9" fillId="0" borderId="0" xfId="18" applyFont="1"/>
    <xf numFmtId="0" fontId="9" fillId="0" borderId="0" xfId="18" applyFont="1" applyAlignment="1">
      <alignment horizontal="right" indent="1"/>
    </xf>
    <xf numFmtId="0" fontId="9" fillId="0" borderId="0" xfId="18" applyFont="1" applyAlignment="1">
      <alignment horizontal="center"/>
    </xf>
    <xf numFmtId="0" fontId="20" fillId="0" borderId="37" xfId="18" applyFont="1" applyBorder="1" applyAlignment="1">
      <alignment vertical="center"/>
    </xf>
    <xf numFmtId="0" fontId="20" fillId="0" borderId="37" xfId="18" applyFont="1" applyBorder="1" applyAlignment="1">
      <alignment horizontal="right" vertical="center" indent="13"/>
    </xf>
    <xf numFmtId="0" fontId="20" fillId="0" borderId="37" xfId="18" applyFont="1" applyBorder="1" applyAlignment="1">
      <alignment horizontal="center" vertical="center"/>
    </xf>
    <xf numFmtId="0" fontId="21" fillId="0" borderId="37" xfId="18" applyFont="1" applyBorder="1" applyAlignment="1">
      <alignment horizontal="right" vertical="center"/>
    </xf>
    <xf numFmtId="0" fontId="20" fillId="0" borderId="36" xfId="18" applyFont="1" applyBorder="1" applyAlignment="1">
      <alignment horizontal="left" vertical="center"/>
    </xf>
    <xf numFmtId="0" fontId="20" fillId="0" borderId="35" xfId="18" applyFont="1" applyBorder="1" applyAlignment="1">
      <alignment horizontal="left" vertical="center"/>
    </xf>
    <xf numFmtId="0" fontId="19" fillId="0" borderId="34" xfId="18" applyFont="1" applyBorder="1" applyAlignment="1">
      <alignment horizontal="left" vertical="center" indent="1"/>
    </xf>
    <xf numFmtId="0" fontId="15" fillId="0" borderId="10" xfId="18" applyFont="1" applyBorder="1" applyAlignment="1">
      <alignment horizontal="right" vertical="center" indent="2"/>
    </xf>
    <xf numFmtId="0" fontId="15" fillId="0" borderId="10" xfId="18" applyFont="1" applyBorder="1" applyAlignment="1">
      <alignment horizontal="left" vertical="center" indent="1"/>
    </xf>
    <xf numFmtId="0" fontId="9" fillId="0" borderId="10" xfId="18" applyFont="1" applyBorder="1" applyAlignment="1">
      <alignment horizontal="right" vertical="center" indent="13"/>
    </xf>
    <xf numFmtId="0" fontId="15" fillId="0" borderId="10" xfId="18" applyFont="1" applyBorder="1" applyAlignment="1">
      <alignment horizontal="center" vertical="center"/>
    </xf>
    <xf numFmtId="0" fontId="9" fillId="0" borderId="17" xfId="18" applyFont="1" applyBorder="1" applyAlignment="1">
      <alignment horizontal="left" vertical="center"/>
    </xf>
    <xf numFmtId="0" fontId="15" fillId="0" borderId="13" xfId="18" applyFont="1" applyBorder="1" applyAlignment="1">
      <alignment horizontal="left" vertical="center"/>
    </xf>
    <xf numFmtId="0" fontId="15" fillId="0" borderId="38" xfId="18" applyFont="1" applyBorder="1" applyAlignment="1">
      <alignment horizontal="left" vertical="center" indent="1"/>
    </xf>
    <xf numFmtId="0" fontId="15" fillId="0" borderId="26" xfId="18" applyFont="1" applyBorder="1" applyAlignment="1">
      <alignment horizontal="right" vertical="center" indent="2"/>
    </xf>
    <xf numFmtId="0" fontId="15" fillId="0" borderId="26" xfId="18" applyFont="1" applyBorder="1" applyAlignment="1">
      <alignment horizontal="left" vertical="center" indent="1"/>
    </xf>
    <xf numFmtId="0" fontId="9" fillId="0" borderId="26" xfId="18" applyFont="1" applyBorder="1" applyAlignment="1">
      <alignment horizontal="center" vertical="center"/>
    </xf>
    <xf numFmtId="0" fontId="15" fillId="0" borderId="26" xfId="18" applyFont="1" applyBorder="1" applyAlignment="1">
      <alignment horizontal="center" vertical="center"/>
    </xf>
    <xf numFmtId="0" fontId="9" fillId="0" borderId="25" xfId="18" applyFont="1" applyBorder="1" applyAlignment="1">
      <alignment horizontal="left" vertical="center"/>
    </xf>
    <xf numFmtId="0" fontId="15" fillId="0" borderId="27" xfId="18" applyFont="1" applyBorder="1" applyAlignment="1">
      <alignment horizontal="left" vertical="center"/>
    </xf>
    <xf numFmtId="0" fontId="15" fillId="0" borderId="48" xfId="18" applyFont="1" applyBorder="1" applyAlignment="1">
      <alignment horizontal="left" vertical="center" indent="1"/>
    </xf>
    <xf numFmtId="165" fontId="28" fillId="6" borderId="37" xfId="18" applyNumberFormat="1" applyFont="1" applyFill="1" applyBorder="1" applyAlignment="1">
      <alignment horizontal="right" vertical="center" wrapText="1"/>
    </xf>
    <xf numFmtId="0" fontId="28" fillId="6" borderId="37" xfId="18" applyFont="1" applyFill="1" applyBorder="1" applyAlignment="1">
      <alignment horizontal="right" vertical="center" wrapText="1"/>
    </xf>
    <xf numFmtId="0" fontId="28" fillId="6" borderId="37" xfId="18" applyFont="1" applyFill="1" applyBorder="1" applyAlignment="1">
      <alignment horizontal="center" vertical="center" wrapText="1"/>
    </xf>
    <xf numFmtId="0" fontId="28" fillId="6" borderId="37" xfId="18" applyFont="1" applyFill="1" applyBorder="1" applyAlignment="1">
      <alignment horizontal="left" vertical="center" wrapText="1" indent="1"/>
    </xf>
    <xf numFmtId="0" fontId="28" fillId="6" borderId="37" xfId="18" applyFont="1" applyFill="1" applyBorder="1" applyAlignment="1">
      <alignment horizontal="center" vertical="center"/>
    </xf>
    <xf numFmtId="49" fontId="15" fillId="6" borderId="36" xfId="18" applyNumberFormat="1" applyFont="1" applyFill="1" applyBorder="1" applyAlignment="1">
      <alignment horizontal="left" vertical="center" indent="1"/>
    </xf>
    <xf numFmtId="165" fontId="28" fillId="6" borderId="37" xfId="18" applyNumberFormat="1" applyFont="1" applyFill="1" applyBorder="1" applyAlignment="1">
      <alignment horizontal="right" vertical="center" wrapText="1" indent="1"/>
    </xf>
    <xf numFmtId="0" fontId="28" fillId="6" borderId="33" xfId="18" applyFont="1" applyFill="1" applyBorder="1" applyAlignment="1">
      <alignment horizontal="center" vertical="center" wrapText="1"/>
    </xf>
    <xf numFmtId="0" fontId="28" fillId="6" borderId="33" xfId="18" applyFont="1" applyFill="1" applyBorder="1" applyAlignment="1">
      <alignment horizontal="left" vertical="center" wrapText="1" indent="1"/>
    </xf>
    <xf numFmtId="165" fontId="30" fillId="6" borderId="37" xfId="18" applyNumberFormat="1" applyFont="1" applyFill="1" applyBorder="1" applyAlignment="1">
      <alignment horizontal="right" vertical="center" wrapText="1" indent="1"/>
    </xf>
    <xf numFmtId="49" fontId="28" fillId="6" borderId="54" xfId="18" applyNumberFormat="1" applyFont="1" applyFill="1" applyBorder="1" applyAlignment="1">
      <alignment horizontal="center" vertical="center" wrapText="1"/>
    </xf>
    <xf numFmtId="0" fontId="28" fillId="6" borderId="37" xfId="18" applyFont="1" applyFill="1" applyBorder="1" applyAlignment="1">
      <alignment horizontal="right" vertical="top" wrapText="1"/>
    </xf>
    <xf numFmtId="0" fontId="28" fillId="6" borderId="54" xfId="18" applyFont="1" applyFill="1" applyBorder="1" applyAlignment="1">
      <alignment horizontal="center" vertical="top" wrapText="1"/>
    </xf>
    <xf numFmtId="0" fontId="28" fillId="6" borderId="37" xfId="18" applyFont="1" applyFill="1" applyBorder="1" applyAlignment="1">
      <alignment horizontal="left" vertical="top" wrapText="1"/>
    </xf>
    <xf numFmtId="0" fontId="28" fillId="6" borderId="37" xfId="18" applyFont="1" applyFill="1" applyBorder="1" applyAlignment="1">
      <alignment vertical="top" wrapText="1"/>
    </xf>
    <xf numFmtId="0" fontId="28" fillId="6" borderId="37" xfId="18" applyFont="1" applyFill="1" applyBorder="1" applyAlignment="1">
      <alignment horizontal="center" vertical="top"/>
    </xf>
    <xf numFmtId="0" fontId="28" fillId="8" borderId="6" xfId="18" applyFont="1" applyFill="1" applyBorder="1" applyAlignment="1">
      <alignment horizontal="right" vertical="top" wrapText="1"/>
    </xf>
    <xf numFmtId="0" fontId="28" fillId="8" borderId="6" xfId="18" applyFont="1" applyFill="1" applyBorder="1" applyAlignment="1">
      <alignment horizontal="center" vertical="top" wrapText="1"/>
    </xf>
    <xf numFmtId="0" fontId="28" fillId="8" borderId="43" xfId="18" applyFont="1" applyFill="1" applyBorder="1" applyAlignment="1">
      <alignment horizontal="left" vertical="top" wrapText="1"/>
    </xf>
    <xf numFmtId="0" fontId="28" fillId="8" borderId="7" xfId="18" applyFont="1" applyFill="1" applyBorder="1" applyAlignment="1">
      <alignment vertical="top" wrapText="1"/>
    </xf>
    <xf numFmtId="0" fontId="28" fillId="8" borderId="7" xfId="18" applyFont="1" applyFill="1" applyBorder="1" applyAlignment="1">
      <alignment horizontal="center" vertical="top"/>
    </xf>
    <xf numFmtId="49" fontId="28" fillId="8" borderId="6" xfId="18" applyNumberFormat="1" applyFont="1" applyFill="1" applyBorder="1" applyAlignment="1">
      <alignment horizontal="left" vertical="top" wrapText="1" indent="1"/>
    </xf>
    <xf numFmtId="0" fontId="14" fillId="9" borderId="74" xfId="13" applyFont="1" applyFill="1" applyBorder="1" applyAlignment="1" applyProtection="1">
      <alignment horizontal="left" vertical="center" wrapText="1" indent="1"/>
    </xf>
    <xf numFmtId="16" fontId="40" fillId="13" borderId="63" xfId="14" applyNumberFormat="1" applyFont="1" applyFill="1" applyBorder="1" applyAlignment="1">
      <alignment horizontal="center" vertical="center"/>
    </xf>
    <xf numFmtId="0" fontId="40" fillId="11" borderId="63" xfId="14" applyFont="1" applyFill="1" applyBorder="1" applyAlignment="1">
      <alignment horizontal="center" vertical="center"/>
    </xf>
    <xf numFmtId="0" fontId="40" fillId="14" borderId="63" xfId="14" applyFont="1" applyFill="1" applyBorder="1" applyAlignment="1">
      <alignment horizontal="center" vertical="center"/>
    </xf>
    <xf numFmtId="0" fontId="15" fillId="13" borderId="63" xfId="0" applyFont="1" applyFill="1" applyBorder="1" applyAlignment="1">
      <alignment horizontal="left" vertical="center" indent="1"/>
    </xf>
    <xf numFmtId="44" fontId="0" fillId="13" borderId="63" xfId="17" applyNumberFormat="1" applyFont="1" applyFill="1" applyBorder="1" applyAlignment="1">
      <alignment horizontal="right" vertical="center"/>
    </xf>
    <xf numFmtId="0" fontId="15" fillId="11" borderId="63" xfId="0" applyFont="1" applyFill="1" applyBorder="1" applyAlignment="1">
      <alignment horizontal="left" vertical="center" indent="1"/>
    </xf>
    <xf numFmtId="44" fontId="9" fillId="11" borderId="63" xfId="17" applyNumberFormat="1" applyFont="1" applyFill="1" applyBorder="1" applyAlignment="1">
      <alignment horizontal="right" vertical="center"/>
    </xf>
    <xf numFmtId="0" fontId="15" fillId="14" borderId="63" xfId="0" applyFont="1" applyFill="1" applyBorder="1" applyAlignment="1">
      <alignment horizontal="left" vertical="center" indent="1"/>
    </xf>
    <xf numFmtId="44" fontId="9" fillId="14" borderId="63" xfId="17" applyNumberFormat="1" applyFont="1" applyFill="1" applyBorder="1" applyAlignment="1">
      <alignment horizontal="right" vertical="center"/>
    </xf>
    <xf numFmtId="0" fontId="7" fillId="0" borderId="0" xfId="19" applyFont="1" applyAlignment="1">
      <alignment horizontal="left" indent="1"/>
    </xf>
    <xf numFmtId="0" fontId="33" fillId="0" borderId="0" xfId="19" applyFont="1" applyBorder="1" applyAlignment="1">
      <alignment horizontal="left" indent="1"/>
    </xf>
    <xf numFmtId="49" fontId="10" fillId="0" borderId="0" xfId="0" applyNumberFormat="1" applyFont="1" applyFill="1" applyBorder="1" applyAlignment="1">
      <alignment horizontal="left" vertical="center" indent="1"/>
    </xf>
    <xf numFmtId="0" fontId="7" fillId="0" borderId="0" xfId="19" applyFont="1" applyProtection="1"/>
    <xf numFmtId="0" fontId="7" fillId="0" borderId="0" xfId="19" applyFont="1" applyAlignment="1" applyProtection="1"/>
    <xf numFmtId="166" fontId="30" fillId="0" borderId="22" xfId="0" applyNumberFormat="1" applyFont="1" applyBorder="1" applyAlignment="1">
      <alignment horizontal="right" vertical="center" indent="1"/>
    </xf>
    <xf numFmtId="0" fontId="0" fillId="0" borderId="0" xfId="0" applyFont="1"/>
    <xf numFmtId="166" fontId="30" fillId="0" borderId="11" xfId="0" applyNumberFormat="1" applyFont="1" applyBorder="1" applyAlignment="1">
      <alignment horizontal="right" vertical="center" indent="1"/>
    </xf>
    <xf numFmtId="166" fontId="30" fillId="0" borderId="18" xfId="0" applyNumberFormat="1" applyFont="1" applyBorder="1" applyAlignment="1">
      <alignment horizontal="right" vertical="center" indent="1"/>
    </xf>
    <xf numFmtId="166" fontId="30" fillId="6" borderId="37" xfId="16" applyNumberFormat="1" applyFont="1" applyFill="1" applyBorder="1" applyAlignment="1">
      <alignment horizontal="right" vertical="center" wrapText="1" indent="1"/>
    </xf>
    <xf numFmtId="166" fontId="30" fillId="0" borderId="19" xfId="0" applyNumberFormat="1" applyFont="1" applyBorder="1" applyAlignment="1">
      <alignment horizontal="right" vertical="center" indent="1"/>
    </xf>
    <xf numFmtId="166" fontId="28" fillId="6" borderId="37" xfId="16" applyNumberFormat="1" applyFont="1" applyFill="1" applyBorder="1" applyAlignment="1">
      <alignment horizontal="right" vertical="center" wrapText="1" indent="1"/>
    </xf>
    <xf numFmtId="166" fontId="28" fillId="0" borderId="18" xfId="0" applyNumberFormat="1" applyFont="1" applyBorder="1" applyAlignment="1">
      <alignment horizontal="right" vertical="center" indent="1"/>
    </xf>
    <xf numFmtId="166" fontId="28" fillId="0" borderId="13" xfId="0" applyNumberFormat="1" applyFont="1" applyBorder="1" applyAlignment="1">
      <alignment horizontal="right" vertical="center" indent="1"/>
    </xf>
    <xf numFmtId="166" fontId="28" fillId="0" borderId="73" xfId="0" applyNumberFormat="1" applyFont="1" applyBorder="1" applyAlignment="1">
      <alignment horizontal="right" vertical="center" indent="1"/>
    </xf>
    <xf numFmtId="166" fontId="28" fillId="0" borderId="52" xfId="0" applyNumberFormat="1" applyFont="1" applyBorder="1" applyAlignment="1">
      <alignment horizontal="left" vertical="center" indent="1"/>
    </xf>
    <xf numFmtId="166" fontId="28" fillId="0" borderId="53" xfId="0" applyNumberFormat="1" applyFont="1" applyBorder="1" applyAlignment="1">
      <alignment horizontal="right" vertical="center" indent="1"/>
    </xf>
    <xf numFmtId="0" fontId="26" fillId="0" borderId="19" xfId="18" applyFont="1" applyFill="1" applyBorder="1" applyAlignment="1" applyProtection="1">
      <alignment horizontal="left" vertical="center" wrapText="1" indent="1"/>
    </xf>
    <xf numFmtId="0" fontId="7" fillId="0" borderId="19" xfId="0" applyFont="1" applyFill="1" applyBorder="1" applyAlignment="1" applyProtection="1">
      <alignment horizontal="left" vertical="center" wrapText="1" indent="1"/>
    </xf>
    <xf numFmtId="164" fontId="41" fillId="0" borderId="76" xfId="17" applyNumberFormat="1" applyFont="1" applyFill="1" applyBorder="1" applyAlignment="1" applyProtection="1">
      <alignment horizontal="right" vertical="center" indent="1"/>
    </xf>
    <xf numFmtId="165" fontId="28" fillId="0" borderId="53" xfId="0" applyNumberFormat="1" applyFont="1" applyFill="1" applyBorder="1" applyAlignment="1">
      <alignment horizontal="right" vertical="center" indent="1"/>
    </xf>
    <xf numFmtId="0" fontId="37" fillId="10" borderId="0" xfId="9" applyFont="1" applyFill="1" applyBorder="1" applyAlignment="1">
      <alignment horizontal="right" wrapText="1"/>
    </xf>
    <xf numFmtId="0" fontId="14" fillId="9" borderId="60" xfId="13" applyFont="1" applyFill="1" applyBorder="1" applyAlignment="1" applyProtection="1">
      <alignment horizontal="right" vertical="top" wrapText="1"/>
    </xf>
    <xf numFmtId="0" fontId="14" fillId="9" borderId="62" xfId="13" applyFont="1" applyFill="1" applyBorder="1" applyAlignment="1" applyProtection="1">
      <alignment horizontal="right" vertical="top" wrapText="1"/>
    </xf>
    <xf numFmtId="0" fontId="14" fillId="9" borderId="59" xfId="13" applyFont="1" applyFill="1" applyBorder="1" applyAlignment="1" applyProtection="1">
      <alignment horizontal="center" vertical="top" wrapText="1"/>
    </xf>
    <xf numFmtId="0" fontId="14" fillId="9" borderId="61" xfId="13" applyFont="1" applyFill="1" applyBorder="1" applyAlignment="1" applyProtection="1">
      <alignment horizontal="center" vertical="top" wrapText="1"/>
    </xf>
    <xf numFmtId="0" fontId="14" fillId="9" borderId="60" xfId="13" applyFont="1" applyFill="1" applyBorder="1" applyAlignment="1" applyProtection="1">
      <alignment horizontal="left" vertical="top" wrapText="1"/>
    </xf>
    <xf numFmtId="0" fontId="14" fillId="9" borderId="62" xfId="13" applyFont="1" applyFill="1" applyBorder="1" applyAlignment="1" applyProtection="1">
      <alignment horizontal="left" vertical="top" wrapText="1"/>
    </xf>
    <xf numFmtId="49" fontId="10" fillId="12" borderId="1" xfId="0" applyNumberFormat="1" applyFont="1" applyFill="1" applyBorder="1" applyAlignment="1">
      <alignment horizontal="right" vertical="center" indent="1"/>
    </xf>
    <xf numFmtId="49" fontId="10" fillId="12" borderId="3" xfId="0" applyNumberFormat="1" applyFont="1" applyFill="1" applyBorder="1" applyAlignment="1">
      <alignment horizontal="right" vertical="center" indent="1"/>
    </xf>
    <xf numFmtId="4" fontId="15" fillId="4" borderId="31" xfId="6" applyNumberFormat="1" applyFont="1" applyFill="1" applyBorder="1" applyAlignment="1" applyProtection="1">
      <alignment horizontal="right" vertical="center" indent="1"/>
      <protection locked="0"/>
    </xf>
    <xf numFmtId="4" fontId="15" fillId="4" borderId="9" xfId="6" applyNumberFormat="1" applyFont="1" applyFill="1" applyBorder="1" applyAlignment="1" applyProtection="1">
      <alignment horizontal="right" vertical="center" indent="1"/>
      <protection locked="0"/>
    </xf>
    <xf numFmtId="44" fontId="16" fillId="0" borderId="57" xfId="4" applyNumberFormat="1" applyFont="1" applyFill="1" applyBorder="1" applyAlignment="1">
      <alignment horizontal="center" vertical="center"/>
    </xf>
    <xf numFmtId="44" fontId="16" fillId="0" borderId="56" xfId="4" applyNumberFormat="1" applyFont="1" applyFill="1" applyBorder="1" applyAlignment="1">
      <alignment horizontal="center" vertical="center"/>
    </xf>
    <xf numFmtId="0" fontId="26" fillId="0" borderId="13" xfId="10" applyFont="1" applyFill="1" applyBorder="1" applyAlignment="1" applyProtection="1">
      <alignment horizontal="left" vertical="center" wrapText="1" indent="1"/>
    </xf>
    <xf numFmtId="0" fontId="26" fillId="0" borderId="11" xfId="10" applyFont="1" applyFill="1" applyBorder="1" applyAlignment="1" applyProtection="1">
      <alignment horizontal="left" vertical="center" wrapText="1" indent="1"/>
    </xf>
    <xf numFmtId="0" fontId="26" fillId="0" borderId="17" xfId="10" applyFont="1" applyFill="1" applyBorder="1" applyAlignment="1" applyProtection="1">
      <alignment horizontal="left" vertical="center" indent="1"/>
    </xf>
    <xf numFmtId="0" fontId="26" fillId="0" borderId="32" xfId="10" applyFont="1" applyFill="1" applyBorder="1" applyAlignment="1" applyProtection="1">
      <alignment horizontal="left" vertical="center" indent="1"/>
    </xf>
    <xf numFmtId="0" fontId="26" fillId="0" borderId="8" xfId="10" applyFont="1" applyFill="1" applyBorder="1" applyAlignment="1" applyProtection="1">
      <alignment horizontal="left" vertical="center" indent="1"/>
    </xf>
    <xf numFmtId="0" fontId="26" fillId="0" borderId="20" xfId="10" applyFont="1" applyFill="1" applyBorder="1" applyAlignment="1" applyProtection="1">
      <alignment horizontal="left" vertical="center" indent="1"/>
    </xf>
    <xf numFmtId="49" fontId="26" fillId="0" borderId="17" xfId="0" applyNumberFormat="1" applyFont="1" applyBorder="1" applyAlignment="1">
      <alignment horizontal="left" vertical="center" indent="1"/>
    </xf>
    <xf numFmtId="49" fontId="26" fillId="0" borderId="8" xfId="0" applyNumberFormat="1" applyFont="1" applyBorder="1" applyAlignment="1">
      <alignment horizontal="left" vertical="center" indent="1"/>
    </xf>
    <xf numFmtId="49" fontId="31" fillId="0" borderId="32" xfId="0" applyNumberFormat="1" applyFont="1" applyFill="1" applyBorder="1" applyAlignment="1" applyProtection="1">
      <alignment horizontal="center" vertical="center"/>
    </xf>
    <xf numFmtId="49" fontId="31" fillId="0" borderId="20" xfId="0" applyNumberFormat="1" applyFont="1" applyFill="1" applyBorder="1" applyAlignment="1" applyProtection="1">
      <alignment horizontal="center" vertical="center"/>
    </xf>
    <xf numFmtId="49" fontId="7" fillId="0" borderId="47" xfId="0" applyNumberFormat="1" applyFont="1" applyBorder="1" applyAlignment="1">
      <alignment horizontal="left" vertical="center" indent="1"/>
    </xf>
    <xf numFmtId="49" fontId="7" fillId="0" borderId="8" xfId="0" applyNumberFormat="1" applyFont="1" applyBorder="1" applyAlignment="1">
      <alignment horizontal="left" vertical="center" indent="1"/>
    </xf>
    <xf numFmtId="49" fontId="7" fillId="0" borderId="17" xfId="0" applyNumberFormat="1" applyFont="1" applyBorder="1" applyAlignment="1">
      <alignment horizontal="left" vertical="center" indent="1"/>
    </xf>
    <xf numFmtId="0" fontId="7" fillId="0" borderId="13" xfId="10" applyFont="1" applyFill="1" applyBorder="1" applyAlignment="1" applyProtection="1">
      <alignment horizontal="left" vertical="center" wrapText="1" indent="1"/>
    </xf>
    <xf numFmtId="0" fontId="7" fillId="0" borderId="11" xfId="10" applyFont="1" applyFill="1" applyBorder="1" applyAlignment="1" applyProtection="1">
      <alignment horizontal="left" vertical="center" wrapText="1" indent="1"/>
    </xf>
    <xf numFmtId="49" fontId="10" fillId="7" borderId="1" xfId="0" applyNumberFormat="1" applyFont="1" applyFill="1" applyBorder="1" applyAlignment="1">
      <alignment horizontal="left" vertical="center" indent="1"/>
    </xf>
    <xf numFmtId="49" fontId="10" fillId="7" borderId="2" xfId="0" applyNumberFormat="1" applyFont="1" applyFill="1" applyBorder="1" applyAlignment="1">
      <alignment horizontal="left" vertical="center" indent="1"/>
    </xf>
    <xf numFmtId="49" fontId="10" fillId="7" borderId="75" xfId="0" applyNumberFormat="1" applyFont="1" applyFill="1" applyBorder="1" applyAlignment="1">
      <alignment horizontal="left" vertical="center" indent="1"/>
    </xf>
    <xf numFmtId="0" fontId="7" fillId="0" borderId="17" xfId="10" applyFont="1" applyFill="1" applyBorder="1" applyAlignment="1" applyProtection="1">
      <alignment horizontal="left" vertical="center" indent="1"/>
    </xf>
    <xf numFmtId="0" fontId="7" fillId="0" borderId="32" xfId="10" applyFont="1" applyFill="1" applyBorder="1" applyAlignment="1" applyProtection="1">
      <alignment horizontal="left" vertical="center" indent="1"/>
    </xf>
    <xf numFmtId="0" fontId="7" fillId="0" borderId="8" xfId="10" applyFont="1" applyFill="1" applyBorder="1" applyAlignment="1" applyProtection="1">
      <alignment horizontal="left" vertical="center" indent="1"/>
    </xf>
    <xf numFmtId="0" fontId="7" fillId="0" borderId="20" xfId="10" applyFont="1" applyFill="1" applyBorder="1" applyAlignment="1" applyProtection="1">
      <alignment horizontal="left" vertical="center" indent="1"/>
    </xf>
    <xf numFmtId="49" fontId="10" fillId="12" borderId="65" xfId="0" applyNumberFormat="1" applyFont="1" applyFill="1" applyBorder="1" applyAlignment="1" applyProtection="1">
      <alignment horizontal="right" vertical="center" indent="1"/>
    </xf>
    <xf numFmtId="49" fontId="10" fillId="12" borderId="66" xfId="0" applyNumberFormat="1" applyFont="1" applyFill="1" applyBorder="1" applyAlignment="1" applyProtection="1">
      <alignment horizontal="right" vertical="center" indent="1"/>
    </xf>
    <xf numFmtId="44" fontId="16" fillId="0" borderId="55" xfId="4" applyNumberFormat="1" applyFont="1" applyFill="1" applyBorder="1" applyAlignment="1">
      <alignment horizontal="center" vertical="center"/>
    </xf>
    <xf numFmtId="49" fontId="10" fillId="4" borderId="2" xfId="0" applyNumberFormat="1" applyFont="1" applyFill="1" applyBorder="1" applyAlignment="1" applyProtection="1">
      <alignment horizontal="right" vertical="center" indent="1"/>
    </xf>
    <xf numFmtId="49" fontId="10" fillId="4" borderId="3" xfId="0" applyNumberFormat="1" applyFont="1" applyFill="1" applyBorder="1" applyAlignment="1" applyProtection="1">
      <alignment horizontal="right" vertical="center" indent="1"/>
    </xf>
    <xf numFmtId="0" fontId="7" fillId="0" borderId="25" xfId="0" applyFont="1" applyFill="1" applyBorder="1" applyAlignment="1" applyProtection="1">
      <alignment horizontal="left" vertical="center" wrapText="1" indent="1"/>
    </xf>
    <xf numFmtId="0" fontId="7" fillId="0" borderId="46" xfId="0" applyFont="1" applyFill="1" applyBorder="1" applyAlignment="1" applyProtection="1">
      <alignment horizontal="left" vertical="center" wrapText="1" indent="1"/>
    </xf>
    <xf numFmtId="0" fontId="26" fillId="0" borderId="17" xfId="18" applyFont="1" applyFill="1" applyBorder="1" applyAlignment="1" applyProtection="1">
      <alignment horizontal="left" vertical="center" indent="1"/>
    </xf>
    <xf numFmtId="0" fontId="26" fillId="0" borderId="32" xfId="18" applyFont="1" applyFill="1" applyBorder="1" applyAlignment="1" applyProtection="1">
      <alignment horizontal="left" vertical="center" indent="1"/>
    </xf>
    <xf numFmtId="0" fontId="26" fillId="0" borderId="8" xfId="18" applyFont="1" applyFill="1" applyBorder="1" applyAlignment="1" applyProtection="1">
      <alignment horizontal="left" vertical="center" indent="1"/>
    </xf>
    <xf numFmtId="0" fontId="26" fillId="0" borderId="20" xfId="18" applyFont="1" applyFill="1" applyBorder="1" applyAlignment="1" applyProtection="1">
      <alignment horizontal="left" vertical="center" indent="1"/>
    </xf>
    <xf numFmtId="0" fontId="26" fillId="0" borderId="32" xfId="0" applyFont="1" applyBorder="1" applyAlignment="1" applyProtection="1">
      <alignment horizontal="left" vertical="center"/>
    </xf>
    <xf numFmtId="0" fontId="26" fillId="0" borderId="20" xfId="0" applyFont="1" applyBorder="1" applyAlignment="1" applyProtection="1">
      <alignment horizontal="left" vertical="center"/>
    </xf>
    <xf numFmtId="49" fontId="7" fillId="0" borderId="3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0" fontId="26" fillId="0" borderId="19" xfId="10" applyFont="1" applyFill="1" applyBorder="1" applyAlignment="1" applyProtection="1">
      <alignment horizontal="left" vertical="center" wrapText="1" indent="1"/>
    </xf>
    <xf numFmtId="0" fontId="26" fillId="0" borderId="28" xfId="10" applyFont="1" applyFill="1" applyBorder="1" applyAlignment="1" applyProtection="1">
      <alignment horizontal="left" vertical="center" wrapText="1" indent="1"/>
    </xf>
    <xf numFmtId="0" fontId="7" fillId="0" borderId="19" xfId="10" applyFont="1" applyFill="1" applyBorder="1" applyAlignment="1" applyProtection="1">
      <alignment horizontal="left" vertical="center" wrapText="1" indent="2"/>
    </xf>
    <xf numFmtId="0" fontId="7" fillId="0" borderId="28" xfId="10" applyFont="1" applyFill="1" applyBorder="1" applyAlignment="1" applyProtection="1">
      <alignment horizontal="left" vertical="center" wrapText="1" indent="2"/>
    </xf>
    <xf numFmtId="0" fontId="7" fillId="0" borderId="45" xfId="10" applyFont="1" applyFill="1" applyBorder="1" applyAlignment="1" applyProtection="1">
      <alignment horizontal="left" vertical="center" wrapText="1" indent="2"/>
    </xf>
    <xf numFmtId="0" fontId="7" fillId="0" borderId="23" xfId="10" applyFont="1" applyFill="1" applyBorder="1" applyAlignment="1" applyProtection="1">
      <alignment horizontal="left" vertical="center" wrapText="1" indent="1"/>
    </xf>
    <xf numFmtId="0" fontId="7" fillId="0" borderId="29" xfId="10" applyFont="1" applyFill="1" applyBorder="1" applyAlignment="1" applyProtection="1">
      <alignment horizontal="left" vertical="center" wrapText="1" indent="1"/>
    </xf>
    <xf numFmtId="0" fontId="7" fillId="0" borderId="30" xfId="10" applyFont="1" applyFill="1" applyBorder="1" applyAlignment="1" applyProtection="1">
      <alignment horizontal="left" vertical="center" wrapText="1" indent="1"/>
    </xf>
    <xf numFmtId="0" fontId="7" fillId="0" borderId="47" xfId="10" applyFont="1" applyFill="1" applyBorder="1" applyAlignment="1" applyProtection="1">
      <alignment horizontal="left" vertical="center" indent="1"/>
    </xf>
    <xf numFmtId="0" fontId="7" fillId="0" borderId="24" xfId="10" applyFont="1" applyFill="1" applyBorder="1" applyAlignment="1" applyProtection="1">
      <alignment horizontal="left" vertical="center" indent="1"/>
    </xf>
    <xf numFmtId="0" fontId="26" fillId="0" borderId="19" xfId="10" applyFont="1" applyFill="1" applyBorder="1" applyAlignment="1" applyProtection="1">
      <alignment horizontal="left" vertical="center" wrapText="1"/>
    </xf>
    <xf numFmtId="0" fontId="26" fillId="0" borderId="28" xfId="10" applyFont="1" applyFill="1" applyBorder="1" applyAlignment="1" applyProtection="1">
      <alignment horizontal="left" vertical="center" wrapText="1"/>
    </xf>
    <xf numFmtId="4" fontId="15" fillId="4" borderId="31" xfId="17" applyNumberFormat="1" applyFont="1" applyFill="1" applyBorder="1" applyAlignment="1" applyProtection="1">
      <alignment horizontal="right" vertical="center" indent="1"/>
      <protection locked="0"/>
    </xf>
    <xf numFmtId="4" fontId="15" fillId="4" borderId="9" xfId="17" applyNumberFormat="1" applyFont="1" applyFill="1" applyBorder="1" applyAlignment="1" applyProtection="1">
      <alignment horizontal="right" vertical="center" indent="1"/>
      <protection locked="0"/>
    </xf>
    <xf numFmtId="0" fontId="26" fillId="0" borderId="13" xfId="18" applyFont="1" applyFill="1" applyBorder="1" applyAlignment="1" applyProtection="1">
      <alignment horizontal="left" vertical="center" wrapText="1" indent="1"/>
    </xf>
    <xf numFmtId="0" fontId="26" fillId="0" borderId="11" xfId="18" applyFont="1" applyFill="1" applyBorder="1" applyAlignment="1" applyProtection="1">
      <alignment horizontal="left" vertical="center" wrapText="1" indent="1"/>
    </xf>
    <xf numFmtId="49" fontId="10" fillId="12" borderId="65" xfId="0" applyNumberFormat="1" applyFont="1" applyFill="1" applyBorder="1" applyAlignment="1">
      <alignment horizontal="right" vertical="center" indent="1"/>
    </xf>
    <xf numFmtId="49" fontId="10" fillId="12" borderId="66" xfId="0" applyNumberFormat="1" applyFont="1" applyFill="1" applyBorder="1" applyAlignment="1">
      <alignment horizontal="right" vertical="center" indent="1"/>
    </xf>
    <xf numFmtId="49" fontId="10" fillId="11" borderId="2" xfId="0" applyNumberFormat="1" applyFont="1" applyFill="1" applyBorder="1" applyAlignment="1">
      <alignment horizontal="right" vertical="center" indent="1"/>
    </xf>
    <xf numFmtId="49" fontId="10" fillId="11" borderId="3" xfId="0" applyNumberFormat="1" applyFont="1" applyFill="1" applyBorder="1" applyAlignment="1">
      <alignment horizontal="right" vertical="center" indent="1"/>
    </xf>
    <xf numFmtId="0" fontId="7" fillId="0" borderId="13" xfId="18" applyFont="1" applyFill="1" applyBorder="1" applyAlignment="1" applyProtection="1">
      <alignment horizontal="left" vertical="center" wrapText="1" indent="1"/>
    </xf>
    <xf numFmtId="0" fontId="7" fillId="0" borderId="11" xfId="18" applyFont="1" applyFill="1" applyBorder="1" applyAlignment="1" applyProtection="1">
      <alignment horizontal="left" vertical="center" wrapText="1" indent="1"/>
    </xf>
    <xf numFmtId="0" fontId="7" fillId="0" borderId="17" xfId="18" applyFont="1" applyFill="1" applyBorder="1" applyAlignment="1" applyProtection="1">
      <alignment horizontal="left" vertical="center" indent="1"/>
    </xf>
    <xf numFmtId="0" fontId="7" fillId="0" borderId="32" xfId="18" applyFont="1" applyFill="1" applyBorder="1" applyAlignment="1" applyProtection="1">
      <alignment horizontal="left" vertical="center" indent="1"/>
    </xf>
    <xf numFmtId="0" fontId="7" fillId="0" borderId="8" xfId="18" applyFont="1" applyFill="1" applyBorder="1" applyAlignment="1" applyProtection="1">
      <alignment horizontal="left" vertical="center" indent="1"/>
    </xf>
    <xf numFmtId="0" fontId="7" fillId="0" borderId="20" xfId="18" applyFont="1" applyFill="1" applyBorder="1" applyAlignment="1" applyProtection="1">
      <alignment horizontal="left" vertical="center" indent="1"/>
    </xf>
    <xf numFmtId="0" fontId="26" fillId="0" borderId="19" xfId="18" applyFont="1" applyFill="1" applyBorder="1" applyAlignment="1" applyProtection="1">
      <alignment horizontal="left" vertical="center" wrapText="1" indent="1"/>
    </xf>
    <xf numFmtId="0" fontId="26" fillId="0" borderId="28" xfId="18" applyFont="1" applyFill="1" applyBorder="1" applyAlignment="1" applyProtection="1">
      <alignment horizontal="left" vertical="center" wrapText="1" indent="1"/>
    </xf>
    <xf numFmtId="0" fontId="7" fillId="0" borderId="19" xfId="18" applyFont="1" applyFill="1" applyBorder="1" applyAlignment="1" applyProtection="1">
      <alignment horizontal="left" vertical="center" wrapText="1" indent="2"/>
    </xf>
    <xf numFmtId="0" fontId="7" fillId="0" borderId="28" xfId="18" applyFont="1" applyFill="1" applyBorder="1" applyAlignment="1" applyProtection="1">
      <alignment horizontal="left" vertical="center" wrapText="1" indent="2"/>
    </xf>
    <xf numFmtId="0" fontId="7" fillId="0" borderId="45" xfId="18" applyFont="1" applyFill="1" applyBorder="1" applyAlignment="1" applyProtection="1">
      <alignment horizontal="left" vertical="center" wrapText="1" indent="2"/>
    </xf>
    <xf numFmtId="0" fontId="7" fillId="0" borderId="19" xfId="18" applyFont="1" applyFill="1" applyBorder="1" applyAlignment="1" applyProtection="1">
      <alignment horizontal="left" vertical="center" wrapText="1" indent="1"/>
    </xf>
    <xf numFmtId="0" fontId="7" fillId="0" borderId="28" xfId="18" applyFont="1" applyFill="1" applyBorder="1" applyAlignment="1" applyProtection="1">
      <alignment horizontal="left" vertical="center" wrapText="1" indent="1"/>
    </xf>
    <xf numFmtId="0" fontId="7" fillId="0" borderId="30" xfId="18" applyFont="1" applyFill="1" applyBorder="1" applyAlignment="1" applyProtection="1">
      <alignment horizontal="left" vertical="center" wrapText="1" indent="1"/>
    </xf>
    <xf numFmtId="0" fontId="7" fillId="0" borderId="47" xfId="18" applyFont="1" applyFill="1" applyBorder="1" applyAlignment="1" applyProtection="1">
      <alignment horizontal="left" vertical="center" indent="1"/>
    </xf>
    <xf numFmtId="0" fontId="7" fillId="0" borderId="24" xfId="18" applyFont="1" applyFill="1" applyBorder="1" applyAlignment="1" applyProtection="1">
      <alignment horizontal="left" vertical="center" indent="1"/>
    </xf>
    <xf numFmtId="0" fontId="26" fillId="0" borderId="17" xfId="18" applyFont="1" applyFill="1" applyBorder="1" applyAlignment="1" applyProtection="1">
      <alignment horizontal="left" vertical="center" wrapText="1"/>
    </xf>
    <xf numFmtId="0" fontId="26" fillId="0" borderId="10" xfId="18" applyFont="1" applyFill="1" applyBorder="1" applyAlignment="1" applyProtection="1">
      <alignment horizontal="left" vertical="center" wrapText="1"/>
    </xf>
    <xf numFmtId="0" fontId="26" fillId="0" borderId="32" xfId="18" applyFont="1" applyFill="1" applyBorder="1" applyAlignment="1" applyProtection="1">
      <alignment horizontal="left" vertical="center" wrapText="1"/>
    </xf>
    <xf numFmtId="49" fontId="7" fillId="0" borderId="7" xfId="0" applyNumberFormat="1" applyFont="1" applyBorder="1" applyAlignment="1">
      <alignment horizontal="left" vertical="center" indent="1"/>
    </xf>
    <xf numFmtId="49" fontId="10" fillId="15" borderId="2" xfId="0" applyNumberFormat="1" applyFont="1" applyFill="1" applyBorder="1" applyAlignment="1">
      <alignment horizontal="right" vertical="center" indent="1"/>
    </xf>
    <xf numFmtId="49" fontId="10" fillId="15" borderId="3" xfId="0" applyNumberFormat="1" applyFont="1" applyFill="1" applyBorder="1" applyAlignment="1">
      <alignment horizontal="right" vertical="center" indent="1"/>
    </xf>
    <xf numFmtId="0" fontId="7" fillId="0" borderId="17" xfId="18" applyFont="1" applyFill="1" applyBorder="1" applyAlignment="1" applyProtection="1">
      <alignment horizontal="left" vertical="center" wrapText="1" indent="1"/>
    </xf>
    <xf numFmtId="0" fontId="7" fillId="0" borderId="10" xfId="18" applyFont="1" applyFill="1" applyBorder="1" applyAlignment="1" applyProtection="1">
      <alignment horizontal="left" vertical="center" wrapText="1" indent="1"/>
    </xf>
    <xf numFmtId="0" fontId="7" fillId="0" borderId="6" xfId="18" applyFont="1" applyFill="1" applyBorder="1" applyAlignment="1" applyProtection="1">
      <alignment horizontal="left" vertical="center" wrapText="1" indent="1"/>
    </xf>
    <xf numFmtId="0" fontId="7" fillId="0" borderId="7" xfId="18" applyFont="1" applyFill="1" applyBorder="1" applyAlignment="1" applyProtection="1">
      <alignment horizontal="left" vertical="center" indent="1"/>
    </xf>
    <xf numFmtId="0" fontId="7" fillId="0" borderId="5" xfId="18" applyFont="1" applyFill="1" applyBorder="1" applyAlignment="1" applyProtection="1">
      <alignment horizontal="left" vertical="center" indent="1"/>
    </xf>
    <xf numFmtId="0" fontId="7" fillId="0" borderId="19" xfId="18" applyFont="1" applyFill="1" applyBorder="1" applyAlignment="1" applyProtection="1">
      <alignment horizontal="left" vertical="center" wrapText="1"/>
    </xf>
    <xf numFmtId="0" fontId="7" fillId="0" borderId="28" xfId="18" applyFont="1" applyFill="1" applyBorder="1" applyAlignment="1" applyProtection="1">
      <alignment horizontal="left" vertical="center" wrapText="1"/>
    </xf>
    <xf numFmtId="0" fontId="7" fillId="0" borderId="19" xfId="0" applyFont="1" applyFill="1" applyBorder="1" applyAlignment="1" applyProtection="1">
      <alignment horizontal="left" vertical="center" wrapText="1" indent="1"/>
    </xf>
    <xf numFmtId="0" fontId="7" fillId="0" borderId="45" xfId="0" applyFont="1" applyFill="1" applyBorder="1" applyAlignment="1" applyProtection="1">
      <alignment horizontal="left" vertical="center" wrapText="1" indent="1"/>
    </xf>
    <xf numFmtId="165" fontId="28" fillId="0" borderId="77" xfId="0" applyNumberFormat="1" applyFont="1" applyBorder="1" applyAlignment="1">
      <alignment horizontal="right" vertical="center" indent="1"/>
    </xf>
    <xf numFmtId="165" fontId="28" fillId="0" borderId="78" xfId="0" applyNumberFormat="1" applyFont="1" applyBorder="1" applyAlignment="1">
      <alignment horizontal="left" vertical="center" indent="1"/>
    </xf>
    <xf numFmtId="44" fontId="16" fillId="0" borderId="5" xfId="4" applyNumberFormat="1" applyFont="1" applyFill="1" applyBorder="1" applyAlignment="1">
      <alignment horizontal="center" vertical="center"/>
    </xf>
    <xf numFmtId="44" fontId="16" fillId="0" borderId="20" xfId="4" applyNumberFormat="1" applyFont="1" applyFill="1" applyBorder="1" applyAlignment="1">
      <alignment horizontal="center" vertical="center"/>
    </xf>
    <xf numFmtId="164" fontId="16" fillId="0" borderId="69" xfId="6" applyNumberFormat="1" applyFont="1" applyFill="1" applyBorder="1" applyAlignment="1" applyProtection="1">
      <alignment horizontal="right" vertical="center" indent="1"/>
    </xf>
    <xf numFmtId="164" fontId="16" fillId="0" borderId="69" xfId="17" applyNumberFormat="1" applyFont="1" applyFill="1" applyBorder="1" applyAlignment="1" applyProtection="1">
      <alignment horizontal="right" vertical="center" indent="1"/>
    </xf>
    <xf numFmtId="4" fontId="15" fillId="0" borderId="79" xfId="17" applyNumberFormat="1" applyFont="1" applyFill="1" applyBorder="1" applyAlignment="1" applyProtection="1">
      <alignment horizontal="right" vertical="center" indent="1"/>
    </xf>
    <xf numFmtId="4" fontId="15" fillId="0" borderId="18" xfId="17" applyNumberFormat="1" applyFont="1" applyFill="1" applyBorder="1" applyAlignment="1" applyProtection="1">
      <alignment horizontal="right" vertical="center" indent="1"/>
    </xf>
    <xf numFmtId="4" fontId="15" fillId="0" borderId="76" xfId="17" applyNumberFormat="1" applyFont="1" applyFill="1" applyBorder="1" applyAlignment="1" applyProtection="1">
      <alignment horizontal="right" vertical="center" indent="1"/>
    </xf>
    <xf numFmtId="164" fontId="41" fillId="0" borderId="80" xfId="17" applyNumberFormat="1" applyFont="1" applyFill="1" applyBorder="1" applyAlignment="1" applyProtection="1">
      <alignment horizontal="center" vertical="center"/>
    </xf>
    <xf numFmtId="164" fontId="41" fillId="0" borderId="81" xfId="17" applyNumberFormat="1" applyFont="1" applyFill="1" applyBorder="1" applyAlignment="1" applyProtection="1">
      <alignment horizontal="center" vertical="center"/>
    </xf>
    <xf numFmtId="44" fontId="28" fillId="0" borderId="45" xfId="1" applyFont="1" applyBorder="1" applyAlignment="1">
      <alignment vertical="center"/>
    </xf>
    <xf numFmtId="164" fontId="15" fillId="0" borderId="76" xfId="17" applyNumberFormat="1" applyFont="1" applyFill="1" applyBorder="1" applyAlignment="1" applyProtection="1">
      <alignment horizontal="right" vertical="center" indent="1"/>
    </xf>
    <xf numFmtId="166" fontId="28" fillId="0" borderId="77" xfId="0" applyNumberFormat="1" applyFont="1" applyBorder="1" applyAlignment="1">
      <alignment horizontal="right" vertical="center" indent="1"/>
    </xf>
    <xf numFmtId="166" fontId="28" fillId="0" borderId="78" xfId="0" applyNumberFormat="1" applyFont="1" applyBorder="1" applyAlignment="1">
      <alignment horizontal="left" vertical="center" indent="1"/>
    </xf>
    <xf numFmtId="164" fontId="41" fillId="0" borderId="82" xfId="17" applyNumberFormat="1" applyFont="1" applyFill="1" applyBorder="1" applyAlignment="1" applyProtection="1">
      <alignment horizontal="right" vertical="center" indent="1"/>
    </xf>
    <xf numFmtId="164" fontId="41" fillId="0" borderId="18" xfId="17" applyNumberFormat="1" applyFont="1" applyFill="1" applyBorder="1" applyAlignment="1" applyProtection="1">
      <alignment horizontal="right" vertical="center" indent="1"/>
    </xf>
    <xf numFmtId="164" fontId="15" fillId="0" borderId="79" xfId="17" applyNumberFormat="1" applyFont="1" applyFill="1" applyBorder="1" applyAlignment="1" applyProtection="1">
      <alignment horizontal="right" vertical="center" indent="1"/>
    </xf>
  </cellXfs>
  <cellStyles count="20">
    <cellStyle name="Akzent3 2" xfId="4"/>
    <cellStyle name="Erklärender Text 2" xfId="11"/>
    <cellStyle name="Link" xfId="14" builtinId="8"/>
    <cellStyle name="Standard" xfId="0" builtinId="0"/>
    <cellStyle name="Standard 2" xfId="2"/>
    <cellStyle name="Standard 2 2" xfId="13"/>
    <cellStyle name="Standard 2 3" xfId="19"/>
    <cellStyle name="Standard 2 3 2" xfId="15"/>
    <cellStyle name="Standard 2 3 2 2" xfId="9"/>
    <cellStyle name="Standard 2 3 3 2" xfId="7"/>
    <cellStyle name="Standard 2 4 2" xfId="3"/>
    <cellStyle name="Standard 2 4 2 2" xfId="10"/>
    <cellStyle name="Standard 2 4 2 2 2" xfId="18"/>
    <cellStyle name="Standard 2 4 2 3" xfId="16"/>
    <cellStyle name="Standard 2 4 3 2" xfId="12"/>
    <cellStyle name="Standard 2 5" xfId="8"/>
    <cellStyle name="Standard 3" xfId="5"/>
    <cellStyle name="Währung" xfId="1" builtinId="4"/>
    <cellStyle name="Währung 2 3" xfId="6"/>
    <cellStyle name="Währung 2 3 2" xfId="17"/>
  </cellStyles>
  <dxfs count="24"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  <dxf>
      <fill>
        <patternFill>
          <bgColor rgb="FFF5FAEB"/>
        </patternFill>
      </fill>
    </dxf>
    <dxf>
      <fill>
        <patternFill>
          <bgColor rgb="FFDBF3FF"/>
        </patternFill>
      </fill>
    </dxf>
    <dxf>
      <fill>
        <patternFill>
          <bgColor rgb="FFF2E2E9"/>
        </patternFill>
      </fill>
    </dxf>
    <dxf>
      <fill>
        <gradientFill>
          <stop position="0">
            <color theme="0"/>
          </stop>
          <stop position="1">
            <color theme="4"/>
          </stop>
        </gradientFill>
      </fill>
    </dxf>
    <dxf>
      <fill>
        <gradientFill>
          <stop position="0">
            <color theme="0"/>
          </stop>
          <stop position="1">
            <color rgb="FFF2DACD"/>
          </stop>
        </gradientFill>
      </fill>
    </dxf>
    <dxf>
      <fill>
        <patternFill>
          <bgColor rgb="FFF2DACD"/>
        </patternFill>
      </fill>
    </dxf>
  </dxfs>
  <tableStyles count="0" defaultTableStyle="TableStyleMedium2" defaultPivotStyle="PivotStyleLight16"/>
  <colors>
    <mruColors>
      <color rgb="FF92D050"/>
      <color rgb="FFF5FAEB"/>
      <color rgb="FFF2E2E9"/>
      <color rgb="FFDBF3FF"/>
      <color rgb="FFE8ECE8"/>
      <color rgb="FF9EDCFF"/>
      <color rgb="FFF2DACD"/>
      <color rgb="FF004141"/>
      <color rgb="FFC3C8C3"/>
      <color rgb="FFDCE1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2247900</xdr:colOff>
      <xdr:row>0</xdr:row>
      <xdr:rowOff>180975</xdr:rowOff>
    </xdr:from>
    <xdr:to>
      <xdr:col>3</xdr:col>
      <xdr:colOff>3305175</xdr:colOff>
      <xdr:row>4</xdr:row>
      <xdr:rowOff>28575</xdr:rowOff>
    </xdr:to>
    <xdr:sp macro="" textlink="">
      <xdr:nvSpPr>
        <xdr:cNvPr id="3" name="Abgerundetes Rechteck 2"/>
        <xdr:cNvSpPr/>
      </xdr:nvSpPr>
      <xdr:spPr>
        <a:xfrm>
          <a:off x="8258175" y="180975"/>
          <a:ext cx="1057275" cy="752475"/>
        </a:xfrm>
        <a:prstGeom prst="roundRect">
          <a:avLst/>
        </a:prstGeom>
        <a:solidFill>
          <a:srgbClr val="F5FAEB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>
              <a:solidFill>
                <a:sysClr val="windowText" lastClr="000000"/>
              </a:solidFill>
            </a:rPr>
            <a:t>Los-Nr.</a:t>
          </a:r>
        </a:p>
        <a:p>
          <a:pPr algn="ctr"/>
          <a:r>
            <a:rPr lang="de-DE" sz="1800" b="1">
              <a:solidFill>
                <a:sysClr val="windowText" lastClr="000000"/>
              </a:solidFill>
            </a:rPr>
            <a:t>1.1.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2143125</xdr:colOff>
      <xdr:row>0</xdr:row>
      <xdr:rowOff>171450</xdr:rowOff>
    </xdr:from>
    <xdr:to>
      <xdr:col>3</xdr:col>
      <xdr:colOff>3086100</xdr:colOff>
      <xdr:row>4</xdr:row>
      <xdr:rowOff>19050</xdr:rowOff>
    </xdr:to>
    <xdr:sp macro="" textlink="">
      <xdr:nvSpPr>
        <xdr:cNvPr id="2" name="Abgerundetes Rechteck 1"/>
        <xdr:cNvSpPr/>
      </xdr:nvSpPr>
      <xdr:spPr>
        <a:xfrm>
          <a:off x="7810500" y="171450"/>
          <a:ext cx="942975" cy="752475"/>
        </a:xfrm>
        <a:prstGeom prst="roundRect">
          <a:avLst/>
        </a:prstGeom>
        <a:solidFill>
          <a:srgbClr val="DBF3FF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>
              <a:solidFill>
                <a:sysClr val="windowText" lastClr="000000"/>
              </a:solidFill>
            </a:rPr>
            <a:t>Los-Nr.</a:t>
          </a:r>
        </a:p>
        <a:p>
          <a:pPr algn="ctr"/>
          <a:r>
            <a:rPr lang="de-DE" sz="1800" b="1">
              <a:solidFill>
                <a:sysClr val="windowText" lastClr="000000"/>
              </a:solidFill>
            </a:rPr>
            <a:t>1.2.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2295525</xdr:colOff>
      <xdr:row>1</xdr:row>
      <xdr:rowOff>0</xdr:rowOff>
    </xdr:from>
    <xdr:to>
      <xdr:col>3</xdr:col>
      <xdr:colOff>3352800</xdr:colOff>
      <xdr:row>4</xdr:row>
      <xdr:rowOff>38100</xdr:rowOff>
    </xdr:to>
    <xdr:sp macro="" textlink="">
      <xdr:nvSpPr>
        <xdr:cNvPr id="2" name="Abgerundetes Rechteck 1"/>
        <xdr:cNvSpPr/>
      </xdr:nvSpPr>
      <xdr:spPr>
        <a:xfrm>
          <a:off x="7962900" y="190500"/>
          <a:ext cx="1057275" cy="752475"/>
        </a:xfrm>
        <a:prstGeom prst="roundRect">
          <a:avLst/>
        </a:prstGeom>
        <a:solidFill>
          <a:srgbClr val="F2E2E9"/>
        </a:solidFill>
        <a:ln>
          <a:solidFill>
            <a:sysClr val="windowText" lastClr="000000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de-DE" sz="1800" b="1">
              <a:solidFill>
                <a:sysClr val="windowText" lastClr="000000"/>
              </a:solidFill>
            </a:rPr>
            <a:t>Los-Nr.</a:t>
          </a:r>
        </a:p>
        <a:p>
          <a:pPr algn="ctr"/>
          <a:r>
            <a:rPr lang="de-DE" sz="1800" b="1">
              <a:solidFill>
                <a:sysClr val="windowText" lastClr="000000"/>
              </a:solidFill>
            </a:rPr>
            <a:t>1.3.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3group_p\group$\VOEK\Abt3\Alle-Abt3\09_Ost\VOEK%204100\PrioGesamt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2home_p.kip.bundesimmobilien.intern\home$\VOEK\Abt3\Alle-Abt3\09_Ost\VOEK%204100\PrioGesamt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03group_p\group$\.tmp\171124%20Bedarfsabfrage%202018%20BF_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darfsmeldung alt"/>
      <sheetName val="Auswertung"/>
      <sheetName val="Bedarfsmeldung (2)"/>
      <sheetName val="Listen"/>
      <sheetName val="Übersicht Warengruppen"/>
      <sheetName val="Piv"/>
      <sheetName val="PrioGesamte"/>
      <sheetName val="Vorgaben"/>
      <sheetName val="Zuordnung_FG_34"/>
      <sheetName val="Zuordnung_FG_43"/>
      <sheetName val="Zuordnung"/>
    </sheetNames>
    <sheetDataSet>
      <sheetData sheetId="0"/>
      <sheetData sheetId="1"/>
      <sheetData sheetId="2"/>
      <sheetData sheetId="3">
        <row r="2">
          <cell r="J2" t="str">
            <v>Bau</v>
          </cell>
          <cell r="X2" t="str">
            <v>ja</v>
          </cell>
          <cell r="Y2">
            <v>1</v>
          </cell>
        </row>
        <row r="3">
          <cell r="X3" t="str">
            <v>nein</v>
          </cell>
          <cell r="Y3">
            <v>2</v>
          </cell>
        </row>
        <row r="4">
          <cell r="Y4">
            <v>3</v>
          </cell>
        </row>
        <row r="5">
          <cell r="Y5">
            <v>4</v>
          </cell>
        </row>
        <row r="6">
          <cell r="Y6">
            <v>5</v>
          </cell>
        </row>
        <row r="7">
          <cell r="Y7">
            <v>6</v>
          </cell>
        </row>
        <row r="8">
          <cell r="Y8">
            <v>7</v>
          </cell>
        </row>
        <row r="9">
          <cell r="Y9">
            <v>8</v>
          </cell>
        </row>
        <row r="10">
          <cell r="Y10">
            <v>9</v>
          </cell>
        </row>
        <row r="11">
          <cell r="Y11">
            <v>10</v>
          </cell>
        </row>
        <row r="12">
          <cell r="Y12">
            <v>11</v>
          </cell>
        </row>
        <row r="13">
          <cell r="Y13">
            <v>12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darfsmeldung alt"/>
      <sheetName val="Auswertung"/>
      <sheetName val="Bedarfsmeldung (2)"/>
      <sheetName val="Listen"/>
      <sheetName val="Übersicht Warengruppen"/>
      <sheetName val="Piv"/>
      <sheetName val="PrioGesamte"/>
      <sheetName val="Vorgaben"/>
      <sheetName val="Zuordnung_FG_34"/>
      <sheetName val="Zuordnung_FG_43"/>
      <sheetName val="Zuordnung"/>
      <sheetName val="FG_43"/>
    </sheetNames>
    <sheetDataSet>
      <sheetData sheetId="0"/>
      <sheetData sheetId="1"/>
      <sheetData sheetId="2"/>
      <sheetData sheetId="3">
        <row r="2">
          <cell r="J2" t="str">
            <v>Bau</v>
          </cell>
          <cell r="X2" t="str">
            <v>ja</v>
          </cell>
        </row>
        <row r="3">
          <cell r="X3" t="str">
            <v>nein</v>
          </cell>
        </row>
      </sheetData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darfsmeldung_BF"/>
      <sheetName val="Bedarfsmeldung"/>
      <sheetName val="Auswertung"/>
      <sheetName val="Auswertung N&amp;L"/>
      <sheetName val="orig_Bedarfsmeldung"/>
      <sheetName val="Listen"/>
      <sheetName val="Übersicht Warengruppen"/>
      <sheetName val="Grunddaten"/>
    </sheetNames>
    <sheetDataSet>
      <sheetData sheetId="0"/>
      <sheetData sheetId="1"/>
      <sheetData sheetId="2"/>
      <sheetData sheetId="3"/>
      <sheetData sheetId="4"/>
      <sheetData sheetId="5">
        <row r="2">
          <cell r="K2" t="str">
            <v>Bau</v>
          </cell>
        </row>
        <row r="3">
          <cell r="K3" t="str">
            <v>Bürobedarf</v>
          </cell>
        </row>
        <row r="4">
          <cell r="K4" t="str">
            <v>Energie</v>
          </cell>
        </row>
        <row r="5">
          <cell r="K5" t="str">
            <v>Entsorgung</v>
          </cell>
        </row>
        <row r="6">
          <cell r="K6" t="str">
            <v>IGM</v>
          </cell>
        </row>
        <row r="7">
          <cell r="K7" t="str">
            <v>Informationstechnik</v>
          </cell>
        </row>
        <row r="8">
          <cell r="K8" t="str">
            <v>KFZ</v>
          </cell>
        </row>
        <row r="9">
          <cell r="K9" t="str">
            <v>Natur_Landschaft</v>
          </cell>
        </row>
        <row r="10">
          <cell r="K10" t="str">
            <v>Sonderbedarf</v>
          </cell>
        </row>
        <row r="11">
          <cell r="K11" t="str">
            <v>TGM_Instandhaltung</v>
          </cell>
        </row>
        <row r="12">
          <cell r="K12" t="str">
            <v>TGM_Wartung</v>
          </cell>
        </row>
        <row r="13">
          <cell r="K13" t="str">
            <v>TK</v>
          </cell>
        </row>
        <row r="14">
          <cell r="K14" t="str">
            <v>Werkzeuge</v>
          </cell>
        </row>
      </sheetData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3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5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omments" Target="../comments3.xml"/><Relationship Id="rId4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>
    <tabColor rgb="FF9EDCFF"/>
    <pageSetUpPr fitToPage="1"/>
  </sheetPr>
  <dimension ref="A1:G25"/>
  <sheetViews>
    <sheetView showGridLines="0" tabSelected="1" view="pageLayout" zoomScaleNormal="100" workbookViewId="0">
      <selection activeCell="E6" sqref="E6:F6"/>
    </sheetView>
  </sheetViews>
  <sheetFormatPr baseColWidth="10" defaultRowHeight="15" x14ac:dyDescent="0.25"/>
  <cols>
    <col min="1" max="1" width="6.5703125" style="31" customWidth="1"/>
    <col min="2" max="2" width="34.7109375" style="4" bestFit="1" customWidth="1"/>
    <col min="3" max="6" width="24" style="4" customWidth="1"/>
    <col min="7" max="16384" width="11.42578125" style="4"/>
  </cols>
  <sheetData>
    <row r="1" spans="1:7" s="120" customFormat="1" ht="15" customHeight="1" x14ac:dyDescent="0.2">
      <c r="B1" s="121"/>
      <c r="C1" s="121"/>
      <c r="D1" s="121"/>
      <c r="E1" s="122"/>
      <c r="F1" s="121"/>
      <c r="G1" s="123"/>
    </row>
    <row r="2" spans="1:7" s="120" customFormat="1" ht="20.25" customHeight="1" x14ac:dyDescent="0.3">
      <c r="A2" s="2" t="s">
        <v>102</v>
      </c>
      <c r="B2" s="2"/>
      <c r="C2" s="124"/>
      <c r="E2" s="203"/>
      <c r="F2" s="204"/>
    </row>
    <row r="3" spans="1:7" s="120" customFormat="1" ht="20.25" customHeight="1" x14ac:dyDescent="0.25">
      <c r="A3" s="199" t="s">
        <v>165</v>
      </c>
      <c r="B3" s="125"/>
      <c r="C3" s="126"/>
      <c r="D3" s="127"/>
      <c r="E3" s="127"/>
      <c r="F3" s="140"/>
    </row>
    <row r="4" spans="1:7" s="120" customFormat="1" ht="12.75" x14ac:dyDescent="0.2">
      <c r="A4" s="432"/>
      <c r="B4" s="432"/>
      <c r="C4" s="432"/>
      <c r="D4" s="432"/>
      <c r="E4" s="432"/>
      <c r="F4" s="432"/>
    </row>
    <row r="5" spans="1:7" s="120" customFormat="1" x14ac:dyDescent="0.25">
      <c r="A5" s="128"/>
      <c r="B5" s="128"/>
      <c r="C5" s="126"/>
      <c r="D5" s="127"/>
      <c r="E5" s="127"/>
      <c r="F5" s="127"/>
    </row>
    <row r="6" spans="1:7" ht="24" customHeight="1" thickBot="1" x14ac:dyDescent="0.3">
      <c r="A6" s="39" t="s">
        <v>103</v>
      </c>
      <c r="B6" s="129"/>
      <c r="C6" s="126"/>
      <c r="D6" s="401" t="s">
        <v>107</v>
      </c>
      <c r="E6" s="439" t="s">
        <v>192</v>
      </c>
      <c r="F6" s="440"/>
    </row>
    <row r="7" spans="1:7" x14ac:dyDescent="0.25">
      <c r="A7" s="39"/>
    </row>
    <row r="9" spans="1:7" ht="7.5" customHeight="1" thickBot="1" x14ac:dyDescent="0.3">
      <c r="A9" s="130"/>
      <c r="B9" s="130"/>
      <c r="C9" s="130"/>
      <c r="D9" s="130"/>
      <c r="E9" s="130"/>
      <c r="F9" s="130"/>
    </row>
    <row r="10" spans="1:7" ht="15.75" customHeight="1" x14ac:dyDescent="0.25">
      <c r="A10" s="435" t="s">
        <v>181</v>
      </c>
      <c r="B10" s="437" t="s">
        <v>107</v>
      </c>
      <c r="C10" s="433" t="s">
        <v>104</v>
      </c>
      <c r="D10" s="433" t="s">
        <v>113</v>
      </c>
      <c r="E10" s="433" t="s">
        <v>105</v>
      </c>
      <c r="F10" s="433" t="s">
        <v>112</v>
      </c>
    </row>
    <row r="11" spans="1:7" ht="31.5" customHeight="1" thickBot="1" x14ac:dyDescent="0.3">
      <c r="A11" s="436"/>
      <c r="B11" s="438"/>
      <c r="C11" s="434"/>
      <c r="D11" s="434"/>
      <c r="E11" s="434"/>
      <c r="F11" s="434"/>
    </row>
    <row r="12" spans="1:7" ht="23.25" customHeight="1" x14ac:dyDescent="0.25">
      <c r="A12" s="402" t="s">
        <v>182</v>
      </c>
      <c r="B12" s="405" t="s">
        <v>187</v>
      </c>
      <c r="C12" s="406">
        <f>'Los 1.1. NW'!I83</f>
        <v>0</v>
      </c>
      <c r="D12" s="406">
        <f>'Los 1.1. NW'!I79</f>
        <v>-1940</v>
      </c>
      <c r="E12" s="406">
        <f>'Los 1.1. NW'!I80</f>
        <v>-3880</v>
      </c>
      <c r="F12" s="406">
        <f>'Los 1.3. NO'!I81</f>
        <v>-10670</v>
      </c>
    </row>
    <row r="13" spans="1:7" ht="23.25" customHeight="1" x14ac:dyDescent="0.25">
      <c r="A13" s="403" t="s">
        <v>183</v>
      </c>
      <c r="B13" s="407" t="s">
        <v>186</v>
      </c>
      <c r="C13" s="408">
        <f>'Los 1.2. N'!I83</f>
        <v>0</v>
      </c>
      <c r="D13" s="408">
        <f>'Los 1.2. N'!I79</f>
        <v>-242.5</v>
      </c>
      <c r="E13" s="408">
        <f>'Los 1.2. N'!I80</f>
        <v>-485</v>
      </c>
      <c r="F13" s="408">
        <f>'Los 1.3. NO'!I81</f>
        <v>-10670</v>
      </c>
    </row>
    <row r="14" spans="1:7" ht="23.25" customHeight="1" thickBot="1" x14ac:dyDescent="0.3">
      <c r="A14" s="404" t="s">
        <v>184</v>
      </c>
      <c r="B14" s="409" t="s">
        <v>185</v>
      </c>
      <c r="C14" s="410">
        <f>'Los 1.3. NO'!I83</f>
        <v>0</v>
      </c>
      <c r="D14" s="410">
        <f>'Los 1.3. NO'!I79</f>
        <v>-2667.5</v>
      </c>
      <c r="E14" s="410">
        <f>'Los 1.3. NO'!I80</f>
        <v>-5335</v>
      </c>
      <c r="F14" s="410">
        <f>'Los 1.3. NO'!I81</f>
        <v>-10670</v>
      </c>
    </row>
    <row r="15" spans="1:7" ht="23.25" customHeight="1" thickBot="1" x14ac:dyDescent="0.3">
      <c r="A15" s="131"/>
      <c r="B15" s="132" t="s">
        <v>106</v>
      </c>
      <c r="C15" s="133">
        <f>SUM(C12:C14)</f>
        <v>0</v>
      </c>
      <c r="D15" s="133">
        <f>SUM(D12:D14)</f>
        <v>-4850</v>
      </c>
      <c r="E15" s="133">
        <f>SUM(E12:E14)</f>
        <v>-9700</v>
      </c>
      <c r="F15" s="133">
        <f>SUM(F12:F14)</f>
        <v>-32010</v>
      </c>
    </row>
    <row r="16" spans="1:7" ht="15.75" thickTop="1" x14ac:dyDescent="0.25"/>
    <row r="19" spans="2:3" x14ac:dyDescent="0.25">
      <c r="B19" s="148"/>
    </row>
    <row r="20" spans="2:3" x14ac:dyDescent="0.25">
      <c r="B20" s="417"/>
      <c r="C20" s="417"/>
    </row>
    <row r="21" spans="2:3" x14ac:dyDescent="0.25">
      <c r="C21" s="417"/>
    </row>
    <row r="22" spans="2:3" x14ac:dyDescent="0.25">
      <c r="C22" s="417"/>
    </row>
    <row r="23" spans="2:3" x14ac:dyDescent="0.25">
      <c r="C23" s="417"/>
    </row>
    <row r="24" spans="2:3" x14ac:dyDescent="0.25">
      <c r="C24" s="417"/>
    </row>
    <row r="25" spans="2:3" x14ac:dyDescent="0.25">
      <c r="C25" s="417"/>
    </row>
  </sheetData>
  <sheetProtection algorithmName="SHA-512" hashValue="N4aX4EcT9LKvWMXQ4P6k6xsTPJdnYiZvuSEOctsZdC6Y5SqaAipcrppt48sii3nPylon6GcQ6QHAnAL5Ke1fLA==" saltValue="Gf/tfnM1ylf8VCBQQHyijQ==" spinCount="100000" sheet="1" objects="1" scenarios="1"/>
  <mergeCells count="8">
    <mergeCell ref="A4:F4"/>
    <mergeCell ref="F10:F11"/>
    <mergeCell ref="A10:A11"/>
    <mergeCell ref="B10:B11"/>
    <mergeCell ref="C10:C11"/>
    <mergeCell ref="D10:D11"/>
    <mergeCell ref="E10:E11"/>
    <mergeCell ref="E6:F6"/>
  </mergeCells>
  <conditionalFormatting sqref="F6">
    <cfRule type="containsText" dxfId="23" priority="1" operator="containsText" text="4 / Südost">
      <formula>NOT(ISERROR(SEARCH("4 / Südost",F6)))</formula>
    </cfRule>
    <cfRule type="containsText" dxfId="22" priority="2" operator="containsText" text="4 / Südost">
      <formula>NOT(ISERROR(SEARCH("4 / Südost",F6)))</formula>
    </cfRule>
    <cfRule type="containsText" dxfId="21" priority="3" operator="containsText" text="4 /">
      <formula>NOT(ISERROR(SEARCH("4 /",F6)))</formula>
    </cfRule>
    <cfRule type="containsText" dxfId="20" priority="4" operator="containsText" text="3 /">
      <formula>NOT(ISERROR(SEARCH("3 /",F6)))</formula>
    </cfRule>
    <cfRule type="containsText" dxfId="19" priority="5" operator="containsText" text="2 /">
      <formula>NOT(ISERROR(SEARCH("2 /",F6)))</formula>
    </cfRule>
    <cfRule type="containsText" dxfId="18" priority="6" operator="containsText" text="1 /">
      <formula>NOT(ISERROR(SEARCH("1 /",F6)))</formula>
    </cfRule>
  </conditionalFormatting>
  <dataValidations disablePrompts="1" count="1">
    <dataValidation type="list" allowBlank="1" showInputMessage="1" showErrorMessage="1" sqref="F6">
      <formula1>"bitte auswählen, 1 / Nordwest, 1 / Baden-Württemberg, 2 / Nord, 2 / Bayern, 3 / Nordost, 3 / Südwest, 4 / Südost"</formula1>
    </dataValidation>
  </dataValidations>
  <pageMargins left="0.78740157480314965" right="0.78740157480314965" top="0.78740157480314965" bottom="0.62992125984251968" header="0.31496062992125984" footer="0.31496062992125984"/>
  <pageSetup paperSize="9" scale="62" orientation="portrait" r:id="rId1"/>
  <headerFooter>
    <oddHeader xml:space="preserve">&amp;L&amp;G&amp;R&amp;"-,Fett"&amp;14Gewerbeabfälle RV Nord 2026 ff.&amp;"-,Standard"&amp;10&amp;K004141
</oddHeader>
    <oddFooter>&amp;R&amp;8Seite: 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>
    <tabColor rgb="FFF5FAEB"/>
    <pageSetUpPr fitToPage="1"/>
  </sheetPr>
  <dimension ref="A1:Q90"/>
  <sheetViews>
    <sheetView showGridLines="0" zoomScaleNormal="100" workbookViewId="0">
      <pane ySplit="7" topLeftCell="A8" activePane="bottomLeft" state="frozen"/>
      <selection pane="bottomLeft" activeCell="H2" sqref="H2:I2"/>
    </sheetView>
  </sheetViews>
  <sheetFormatPr baseColWidth="10" defaultRowHeight="12.75" x14ac:dyDescent="0.2"/>
  <cols>
    <col min="1" max="1" width="8.28515625" style="60" customWidth="1"/>
    <col min="2" max="2" width="9.42578125" style="46" customWidth="1"/>
    <col min="3" max="3" width="72.42578125" style="45" customWidth="1"/>
    <col min="4" max="4" width="50.85546875" style="46" customWidth="1"/>
    <col min="5" max="5" width="11.85546875" style="45" customWidth="1"/>
    <col min="6" max="6" width="14" style="45" customWidth="1"/>
    <col min="7" max="7" width="15.28515625" style="45" customWidth="1"/>
    <col min="8" max="8" width="14.28515625" style="45" customWidth="1"/>
    <col min="9" max="9" width="16.42578125" style="45" customWidth="1"/>
    <col min="10" max="16384" width="11.42578125" style="45"/>
  </cols>
  <sheetData>
    <row r="1" spans="1:10" s="1" customFormat="1" ht="15" customHeight="1" x14ac:dyDescent="0.2">
      <c r="A1" s="57"/>
      <c r="B1" s="40"/>
      <c r="C1" s="41"/>
      <c r="D1" s="40"/>
      <c r="E1" s="41"/>
      <c r="F1" s="41"/>
      <c r="G1" s="42"/>
      <c r="H1" s="41"/>
    </row>
    <row r="2" spans="1:10" s="1" customFormat="1" ht="20.25" customHeight="1" thickBot="1" x14ac:dyDescent="0.25">
      <c r="A2" s="134" t="s">
        <v>0</v>
      </c>
      <c r="B2" s="44"/>
      <c r="C2" s="43"/>
      <c r="E2" s="460" t="s">
        <v>101</v>
      </c>
      <c r="F2" s="461"/>
      <c r="G2" s="462"/>
      <c r="H2" s="467" t="s">
        <v>192</v>
      </c>
      <c r="I2" s="468"/>
    </row>
    <row r="3" spans="1:10" s="1" customFormat="1" ht="15.75" x14ac:dyDescent="0.25">
      <c r="A3" s="135" t="str">
        <f>'Losübersicht Fachlos 1'!A3</f>
        <v>Vergabenummer VOEK 100-25</v>
      </c>
      <c r="B3" s="3"/>
      <c r="E3" s="411"/>
      <c r="F3" s="412"/>
      <c r="G3" s="413"/>
      <c r="H3" s="414"/>
      <c r="I3" s="415"/>
    </row>
    <row r="4" spans="1:10" s="1" customFormat="1" ht="20.25" customHeight="1" thickBot="1" x14ac:dyDescent="0.25">
      <c r="A4" s="58"/>
      <c r="B4" s="3"/>
      <c r="E4" s="460" t="s">
        <v>188</v>
      </c>
      <c r="F4" s="461"/>
      <c r="G4" s="462"/>
      <c r="H4" s="470" t="s">
        <v>193</v>
      </c>
      <c r="I4" s="471"/>
    </row>
    <row r="6" spans="1:10" ht="13.5" thickBot="1" x14ac:dyDescent="0.25">
      <c r="A6" s="59"/>
      <c r="B6" s="48"/>
      <c r="C6" s="47"/>
      <c r="D6" s="47"/>
      <c r="E6" s="47"/>
      <c r="F6" s="47"/>
      <c r="G6" s="47"/>
      <c r="H6" s="47"/>
      <c r="I6" s="47"/>
    </row>
    <row r="7" spans="1:10" ht="52.5" customHeight="1" thickBot="1" x14ac:dyDescent="0.25">
      <c r="A7" s="141" t="s">
        <v>52</v>
      </c>
      <c r="B7" s="142" t="s">
        <v>16</v>
      </c>
      <c r="C7" s="143" t="s">
        <v>124</v>
      </c>
      <c r="D7" s="144" t="s">
        <v>91</v>
      </c>
      <c r="E7" s="145" t="s">
        <v>156</v>
      </c>
      <c r="F7" s="146" t="s">
        <v>1</v>
      </c>
      <c r="G7" s="146" t="s">
        <v>2</v>
      </c>
      <c r="H7" s="146" t="s">
        <v>98</v>
      </c>
      <c r="I7" s="147" t="s">
        <v>3</v>
      </c>
    </row>
    <row r="8" spans="1:10" ht="21.75" customHeight="1" thickBot="1" x14ac:dyDescent="0.25">
      <c r="A8" s="56" t="s">
        <v>126</v>
      </c>
      <c r="B8" s="51"/>
      <c r="C8" s="52"/>
      <c r="D8" s="53"/>
      <c r="E8" s="106"/>
      <c r="F8" s="54"/>
      <c r="G8" s="54"/>
      <c r="H8" s="54"/>
      <c r="I8" s="55"/>
    </row>
    <row r="9" spans="1:10" s="49" customFormat="1" ht="27" customHeight="1" thickTop="1" thickBot="1" x14ac:dyDescent="0.3">
      <c r="A9" s="239" t="s">
        <v>200</v>
      </c>
      <c r="B9" s="149" t="s">
        <v>17</v>
      </c>
      <c r="C9" s="150" t="s">
        <v>47</v>
      </c>
      <c r="D9" s="151" t="s">
        <v>117</v>
      </c>
      <c r="E9" s="193"/>
      <c r="F9" s="98" t="s">
        <v>6</v>
      </c>
      <c r="G9" s="164">
        <v>1</v>
      </c>
      <c r="H9" s="5"/>
      <c r="I9" s="175">
        <f t="shared" ref="I9:I14" si="0">H9*G9</f>
        <v>0</v>
      </c>
    </row>
    <row r="10" spans="1:10" s="49" customFormat="1" ht="27" customHeight="1" thickTop="1" thickBot="1" x14ac:dyDescent="0.3">
      <c r="A10" s="152" t="s">
        <v>53</v>
      </c>
      <c r="B10" s="153" t="s">
        <v>17</v>
      </c>
      <c r="C10" s="154" t="s">
        <v>166</v>
      </c>
      <c r="D10" s="155" t="s">
        <v>135</v>
      </c>
      <c r="E10" s="194"/>
      <c r="F10" s="171" t="s">
        <v>6</v>
      </c>
      <c r="G10" s="416">
        <v>1476</v>
      </c>
      <c r="H10" s="5"/>
      <c r="I10" s="180">
        <f t="shared" si="0"/>
        <v>0</v>
      </c>
    </row>
    <row r="11" spans="1:10" s="49" customFormat="1" ht="27" customHeight="1" thickTop="1" thickBot="1" x14ac:dyDescent="0.3">
      <c r="A11" s="239" t="s">
        <v>197</v>
      </c>
      <c r="B11" s="149" t="s">
        <v>18</v>
      </c>
      <c r="C11" s="150" t="s">
        <v>48</v>
      </c>
      <c r="D11" s="151" t="s">
        <v>117</v>
      </c>
      <c r="E11" s="194"/>
      <c r="F11" s="98" t="s">
        <v>6</v>
      </c>
      <c r="G11" s="164">
        <v>1</v>
      </c>
      <c r="H11" s="5"/>
      <c r="I11" s="175">
        <f t="shared" si="0"/>
        <v>0</v>
      </c>
    </row>
    <row r="12" spans="1:10" s="49" customFormat="1" ht="27" customHeight="1" thickTop="1" thickBot="1" x14ac:dyDescent="0.3">
      <c r="A12" s="185">
        <v>1104</v>
      </c>
      <c r="B12" s="153" t="s">
        <v>18</v>
      </c>
      <c r="C12" s="154" t="s">
        <v>48</v>
      </c>
      <c r="D12" s="155" t="s">
        <v>136</v>
      </c>
      <c r="E12" s="194"/>
      <c r="F12" s="171" t="s">
        <v>6</v>
      </c>
      <c r="G12" s="166">
        <v>26</v>
      </c>
      <c r="H12" s="5"/>
      <c r="I12" s="180">
        <f t="shared" si="0"/>
        <v>0</v>
      </c>
    </row>
    <row r="13" spans="1:10" s="49" customFormat="1" ht="27" customHeight="1" thickTop="1" thickBot="1" x14ac:dyDescent="0.3">
      <c r="A13" s="240" t="s">
        <v>171</v>
      </c>
      <c r="B13" s="62" t="s">
        <v>39</v>
      </c>
      <c r="C13" s="69" t="s">
        <v>40</v>
      </c>
      <c r="D13" s="71" t="s">
        <v>117</v>
      </c>
      <c r="E13" s="194"/>
      <c r="F13" s="98" t="s">
        <v>6</v>
      </c>
      <c r="G13" s="164">
        <v>1</v>
      </c>
      <c r="H13" s="5"/>
      <c r="I13" s="175">
        <f t="shared" si="0"/>
        <v>0</v>
      </c>
    </row>
    <row r="14" spans="1:10" s="49" customFormat="1" ht="27" customHeight="1" thickTop="1" thickBot="1" x14ac:dyDescent="0.3">
      <c r="A14" s="184">
        <v>1106</v>
      </c>
      <c r="B14" s="63" t="s">
        <v>39</v>
      </c>
      <c r="C14" s="69" t="s">
        <v>40</v>
      </c>
      <c r="D14" s="72" t="s">
        <v>137</v>
      </c>
      <c r="E14" s="194"/>
      <c r="F14" s="99" t="s">
        <v>6</v>
      </c>
      <c r="G14" s="165">
        <v>12</v>
      </c>
      <c r="H14" s="5"/>
      <c r="I14" s="176">
        <f t="shared" si="0"/>
        <v>0</v>
      </c>
      <c r="J14" s="196"/>
    </row>
    <row r="15" spans="1:10" s="49" customFormat="1" ht="27" customHeight="1" thickTop="1" thickBot="1" x14ac:dyDescent="0.3">
      <c r="A15" s="56" t="s">
        <v>122</v>
      </c>
      <c r="B15" s="64"/>
      <c r="C15" s="70"/>
      <c r="D15" s="70"/>
      <c r="E15" s="195"/>
      <c r="F15" s="66"/>
      <c r="G15" s="167"/>
      <c r="H15" s="104"/>
      <c r="I15" s="105"/>
    </row>
    <row r="16" spans="1:10" s="49" customFormat="1" ht="29.25" customHeight="1" thickTop="1" thickBot="1" x14ac:dyDescent="0.25">
      <c r="A16" s="186" t="s">
        <v>54</v>
      </c>
      <c r="B16" s="480" t="s">
        <v>17</v>
      </c>
      <c r="C16" s="33" t="s">
        <v>160</v>
      </c>
      <c r="D16" s="73" t="s">
        <v>161</v>
      </c>
      <c r="E16" s="193"/>
      <c r="F16" s="98" t="s">
        <v>5</v>
      </c>
      <c r="G16" s="165">
        <v>457.6</v>
      </c>
      <c r="H16" s="5"/>
      <c r="I16" s="175">
        <f>H16*G16</f>
        <v>0</v>
      </c>
    </row>
    <row r="17" spans="1:9" s="49" customFormat="1" ht="27" customHeight="1" thickTop="1" thickBot="1" x14ac:dyDescent="0.25">
      <c r="A17" s="187"/>
      <c r="B17" s="481"/>
      <c r="C17" s="482" t="s">
        <v>162</v>
      </c>
      <c r="D17" s="483"/>
      <c r="E17" s="67"/>
      <c r="F17" s="98" t="s">
        <v>5</v>
      </c>
      <c r="G17" s="188"/>
      <c r="H17" s="537">
        <v>-2</v>
      </c>
      <c r="I17" s="189"/>
    </row>
    <row r="18" spans="1:9" s="49" customFormat="1" ht="27" customHeight="1" thickTop="1" thickBot="1" x14ac:dyDescent="0.3">
      <c r="A18" s="68" t="s">
        <v>142</v>
      </c>
      <c r="B18" s="32"/>
      <c r="C18" s="35" t="s">
        <v>42</v>
      </c>
      <c r="D18" s="74"/>
      <c r="E18" s="67"/>
      <c r="F18" s="99" t="s">
        <v>5</v>
      </c>
      <c r="G18" s="165">
        <v>457.6</v>
      </c>
      <c r="H18" s="5"/>
      <c r="I18" s="176">
        <f>H18*G18</f>
        <v>0</v>
      </c>
    </row>
    <row r="19" spans="1:9" s="49" customFormat="1" ht="27" customHeight="1" thickTop="1" thickBot="1" x14ac:dyDescent="0.3">
      <c r="A19" s="68" t="s">
        <v>157</v>
      </c>
      <c r="B19" s="192"/>
      <c r="C19" s="492" t="s">
        <v>163</v>
      </c>
      <c r="D19" s="493"/>
      <c r="E19" s="67"/>
      <c r="F19" s="99" t="s">
        <v>5</v>
      </c>
      <c r="G19" s="165"/>
      <c r="H19" s="430"/>
      <c r="I19" s="176">
        <f>H19*G19</f>
        <v>0</v>
      </c>
    </row>
    <row r="20" spans="1:9" s="49" customFormat="1" ht="27" customHeight="1" thickTop="1" thickBot="1" x14ac:dyDescent="0.3">
      <c r="A20" s="68" t="s">
        <v>143</v>
      </c>
      <c r="B20" s="34" t="s">
        <v>41</v>
      </c>
      <c r="C20" s="35" t="s">
        <v>19</v>
      </c>
      <c r="D20" s="75" t="s">
        <v>4</v>
      </c>
      <c r="E20" s="193"/>
      <c r="F20" s="99" t="s">
        <v>5</v>
      </c>
      <c r="G20" s="165">
        <v>1</v>
      </c>
      <c r="H20" s="5"/>
      <c r="I20" s="176">
        <f>H20*G20</f>
        <v>0</v>
      </c>
    </row>
    <row r="21" spans="1:9" s="49" customFormat="1" ht="27" customHeight="1" thickTop="1" thickBot="1" x14ac:dyDescent="0.3">
      <c r="A21" s="68" t="s">
        <v>55</v>
      </c>
      <c r="B21" s="34" t="s">
        <v>39</v>
      </c>
      <c r="C21" s="35" t="s">
        <v>40</v>
      </c>
      <c r="D21" s="91" t="s">
        <v>189</v>
      </c>
      <c r="E21" s="194"/>
      <c r="F21" s="99" t="s">
        <v>5</v>
      </c>
      <c r="G21" s="165">
        <v>1</v>
      </c>
      <c r="H21" s="5"/>
      <c r="I21" s="176">
        <f t="shared" ref="I21:I22" si="1">H21*G21</f>
        <v>0</v>
      </c>
    </row>
    <row r="22" spans="1:9" s="49" customFormat="1" ht="27" customHeight="1" thickTop="1" thickBot="1" x14ac:dyDescent="0.3">
      <c r="A22" s="68" t="s">
        <v>56</v>
      </c>
      <c r="B22" s="36" t="s">
        <v>28</v>
      </c>
      <c r="C22" s="37" t="s">
        <v>20</v>
      </c>
      <c r="D22" s="75" t="s">
        <v>4</v>
      </c>
      <c r="E22" s="194"/>
      <c r="F22" s="99" t="s">
        <v>5</v>
      </c>
      <c r="G22" s="165">
        <v>1</v>
      </c>
      <c r="H22" s="5"/>
      <c r="I22" s="176">
        <f t="shared" si="1"/>
        <v>0</v>
      </c>
    </row>
    <row r="23" spans="1:9" s="49" customFormat="1" ht="27" customHeight="1" thickTop="1" thickBot="1" x14ac:dyDescent="0.3">
      <c r="A23" s="68" t="s">
        <v>57</v>
      </c>
      <c r="B23" s="36" t="s">
        <v>29</v>
      </c>
      <c r="C23" s="37" t="s">
        <v>21</v>
      </c>
      <c r="D23" s="75" t="s">
        <v>4</v>
      </c>
      <c r="E23" s="194"/>
      <c r="F23" s="99" t="s">
        <v>5</v>
      </c>
      <c r="G23" s="165">
        <v>1</v>
      </c>
      <c r="H23" s="5"/>
      <c r="I23" s="176">
        <f t="shared" ref="I23:I42" si="2">H23*G23</f>
        <v>0</v>
      </c>
    </row>
    <row r="24" spans="1:9" s="49" customFormat="1" ht="27" customHeight="1" thickTop="1" thickBot="1" x14ac:dyDescent="0.3">
      <c r="A24" s="68" t="s">
        <v>58</v>
      </c>
      <c r="B24" s="36" t="s">
        <v>30</v>
      </c>
      <c r="C24" s="35" t="s">
        <v>49</v>
      </c>
      <c r="D24" s="75" t="s">
        <v>151</v>
      </c>
      <c r="E24" s="194"/>
      <c r="F24" s="99" t="s">
        <v>5</v>
      </c>
      <c r="G24" s="165">
        <v>0.5</v>
      </c>
      <c r="H24" s="5"/>
      <c r="I24" s="176">
        <f t="shared" si="2"/>
        <v>0</v>
      </c>
    </row>
    <row r="25" spans="1:9" s="49" customFormat="1" ht="27" customHeight="1" thickTop="1" thickBot="1" x14ac:dyDescent="0.3">
      <c r="A25" s="68" t="s">
        <v>59</v>
      </c>
      <c r="B25" s="36" t="s">
        <v>30</v>
      </c>
      <c r="C25" s="35" t="s">
        <v>50</v>
      </c>
      <c r="D25" s="75" t="s">
        <v>152</v>
      </c>
      <c r="E25" s="194"/>
      <c r="F25" s="99" t="s">
        <v>123</v>
      </c>
      <c r="G25" s="165">
        <v>1</v>
      </c>
      <c r="H25" s="5"/>
      <c r="I25" s="176">
        <f t="shared" si="2"/>
        <v>0</v>
      </c>
    </row>
    <row r="26" spans="1:9" s="49" customFormat="1" ht="27" customHeight="1" thickTop="1" thickBot="1" x14ac:dyDescent="0.3">
      <c r="A26" s="68" t="s">
        <v>60</v>
      </c>
      <c r="B26" s="36" t="s">
        <v>31</v>
      </c>
      <c r="C26" s="37" t="s">
        <v>22</v>
      </c>
      <c r="D26" s="75" t="s">
        <v>4</v>
      </c>
      <c r="E26" s="194"/>
      <c r="F26" s="99" t="s">
        <v>5</v>
      </c>
      <c r="G26" s="165">
        <v>5</v>
      </c>
      <c r="H26" s="5"/>
      <c r="I26" s="176">
        <f t="shared" si="2"/>
        <v>0</v>
      </c>
    </row>
    <row r="27" spans="1:9" s="49" customFormat="1" ht="27" customHeight="1" thickTop="1" thickBot="1" x14ac:dyDescent="0.3">
      <c r="A27" s="68" t="s">
        <v>61</v>
      </c>
      <c r="B27" s="36" t="s">
        <v>32</v>
      </c>
      <c r="C27" s="37" t="s">
        <v>140</v>
      </c>
      <c r="D27" s="75" t="s">
        <v>4</v>
      </c>
      <c r="E27" s="194"/>
      <c r="F27" s="99" t="s">
        <v>5</v>
      </c>
      <c r="G27" s="165">
        <v>8</v>
      </c>
      <c r="H27" s="537">
        <v>-242.5</v>
      </c>
      <c r="I27" s="176">
        <f t="shared" si="2"/>
        <v>-1940</v>
      </c>
    </row>
    <row r="28" spans="1:9" s="49" customFormat="1" ht="27" customHeight="1" thickTop="1" thickBot="1" x14ac:dyDescent="0.3">
      <c r="A28" s="68" t="s">
        <v>144</v>
      </c>
      <c r="B28" s="36"/>
      <c r="C28" s="113" t="s">
        <v>43</v>
      </c>
      <c r="D28" s="74"/>
      <c r="E28" s="67"/>
      <c r="F28" s="99" t="s">
        <v>5</v>
      </c>
      <c r="G28" s="165">
        <v>2</v>
      </c>
      <c r="H28" s="5"/>
      <c r="I28" s="176">
        <f t="shared" si="2"/>
        <v>0</v>
      </c>
    </row>
    <row r="29" spans="1:9" s="49" customFormat="1" ht="27" customHeight="1" thickTop="1" thickBot="1" x14ac:dyDescent="0.3">
      <c r="A29" s="68" t="s">
        <v>145</v>
      </c>
      <c r="B29" s="36"/>
      <c r="C29" s="484" t="s">
        <v>141</v>
      </c>
      <c r="D29" s="485"/>
      <c r="E29" s="486"/>
      <c r="F29" s="99" t="s">
        <v>5</v>
      </c>
      <c r="G29" s="165">
        <v>5</v>
      </c>
      <c r="H29" s="5"/>
      <c r="I29" s="176">
        <f t="shared" si="2"/>
        <v>0</v>
      </c>
    </row>
    <row r="30" spans="1:9" s="49" customFormat="1" ht="27" customHeight="1" thickTop="1" thickBot="1" x14ac:dyDescent="0.3">
      <c r="A30" s="68" t="s">
        <v>146</v>
      </c>
      <c r="B30" s="36"/>
      <c r="C30" s="113" t="s">
        <v>44</v>
      </c>
      <c r="D30" s="74"/>
      <c r="E30" s="95"/>
      <c r="F30" s="99" t="s">
        <v>5</v>
      </c>
      <c r="G30" s="165">
        <v>1</v>
      </c>
      <c r="H30" s="5"/>
      <c r="I30" s="176">
        <f t="shared" si="2"/>
        <v>0</v>
      </c>
    </row>
    <row r="31" spans="1:9" s="49" customFormat="1" ht="27" customHeight="1" thickTop="1" thickBot="1" x14ac:dyDescent="0.3">
      <c r="A31" s="68" t="s">
        <v>62</v>
      </c>
      <c r="B31" s="34" t="s">
        <v>33</v>
      </c>
      <c r="C31" s="35" t="s">
        <v>23</v>
      </c>
      <c r="D31" s="75" t="s">
        <v>4</v>
      </c>
      <c r="E31" s="193"/>
      <c r="F31" s="99" t="s">
        <v>5</v>
      </c>
      <c r="G31" s="165">
        <v>16.2</v>
      </c>
      <c r="H31" s="5"/>
      <c r="I31" s="176">
        <f t="shared" si="2"/>
        <v>0</v>
      </c>
    </row>
    <row r="32" spans="1:9" s="49" customFormat="1" ht="27" customHeight="1" thickTop="1" thickBot="1" x14ac:dyDescent="0.3">
      <c r="A32" s="68" t="s">
        <v>63</v>
      </c>
      <c r="B32" s="34" t="s">
        <v>33</v>
      </c>
      <c r="C32" s="35" t="s">
        <v>46</v>
      </c>
      <c r="D32" s="75" t="s">
        <v>4</v>
      </c>
      <c r="E32" s="194"/>
      <c r="F32" s="99" t="s">
        <v>5</v>
      </c>
      <c r="G32" s="165">
        <v>10</v>
      </c>
      <c r="H32" s="5"/>
      <c r="I32" s="176">
        <f t="shared" si="2"/>
        <v>0</v>
      </c>
    </row>
    <row r="33" spans="1:10" s="49" customFormat="1" ht="27" customHeight="1" thickTop="1" thickBot="1" x14ac:dyDescent="0.3">
      <c r="A33" s="68" t="s">
        <v>66</v>
      </c>
      <c r="B33" s="36" t="s">
        <v>34</v>
      </c>
      <c r="C33" s="35" t="s">
        <v>109</v>
      </c>
      <c r="D33" s="75" t="s">
        <v>4</v>
      </c>
      <c r="E33" s="194"/>
      <c r="F33" s="99" t="s">
        <v>5</v>
      </c>
      <c r="G33" s="165">
        <v>17.2</v>
      </c>
      <c r="H33" s="5"/>
      <c r="I33" s="176">
        <f t="shared" si="2"/>
        <v>0</v>
      </c>
    </row>
    <row r="34" spans="1:10" s="49" customFormat="1" ht="27" customHeight="1" thickTop="1" thickBot="1" x14ac:dyDescent="0.3">
      <c r="A34" s="68" t="s">
        <v>147</v>
      </c>
      <c r="B34" s="36"/>
      <c r="C34" s="114" t="s">
        <v>164</v>
      </c>
      <c r="D34" s="75" t="s">
        <v>158</v>
      </c>
      <c r="E34" s="194"/>
      <c r="F34" s="99" t="s">
        <v>5</v>
      </c>
      <c r="G34" s="165">
        <v>17.2</v>
      </c>
      <c r="H34" s="5"/>
      <c r="I34" s="176">
        <f t="shared" si="2"/>
        <v>0</v>
      </c>
    </row>
    <row r="35" spans="1:10" s="49" customFormat="1" ht="27" customHeight="1" thickTop="1" thickBot="1" x14ac:dyDescent="0.3">
      <c r="A35" s="68" t="s">
        <v>64</v>
      </c>
      <c r="B35" s="34" t="s">
        <v>18</v>
      </c>
      <c r="C35" s="35" t="s">
        <v>24</v>
      </c>
      <c r="D35" s="75" t="s">
        <v>130</v>
      </c>
      <c r="E35" s="193"/>
      <c r="F35" s="99" t="s">
        <v>5</v>
      </c>
      <c r="G35" s="165">
        <v>211.8</v>
      </c>
      <c r="H35" s="5"/>
      <c r="I35" s="176">
        <f t="shared" si="2"/>
        <v>0</v>
      </c>
    </row>
    <row r="36" spans="1:10" s="49" customFormat="1" ht="27" customHeight="1" thickTop="1" thickBot="1" x14ac:dyDescent="0.3">
      <c r="A36" s="68" t="s">
        <v>65</v>
      </c>
      <c r="B36" s="36" t="s">
        <v>35</v>
      </c>
      <c r="C36" s="35" t="s">
        <v>51</v>
      </c>
      <c r="D36" s="75" t="s">
        <v>4</v>
      </c>
      <c r="E36" s="194"/>
      <c r="F36" s="99" t="s">
        <v>5</v>
      </c>
      <c r="G36" s="165">
        <v>34</v>
      </c>
      <c r="H36" s="5"/>
      <c r="I36" s="176">
        <f t="shared" si="2"/>
        <v>0</v>
      </c>
    </row>
    <row r="37" spans="1:10" s="49" customFormat="1" ht="27" customHeight="1" thickTop="1" thickBot="1" x14ac:dyDescent="0.3">
      <c r="A37" s="68" t="s">
        <v>148</v>
      </c>
      <c r="B37" s="36"/>
      <c r="C37" s="114" t="s">
        <v>129</v>
      </c>
      <c r="D37" s="75" t="s">
        <v>4</v>
      </c>
      <c r="E37" s="194"/>
      <c r="F37" s="38" t="s">
        <v>6</v>
      </c>
      <c r="G37" s="165">
        <v>1</v>
      </c>
      <c r="H37" s="5"/>
      <c r="I37" s="176">
        <f t="shared" si="2"/>
        <v>0</v>
      </c>
    </row>
    <row r="38" spans="1:10" s="49" customFormat="1" ht="27" customHeight="1" thickTop="1" thickBot="1" x14ac:dyDescent="0.3">
      <c r="A38" s="68" t="s">
        <v>67</v>
      </c>
      <c r="B38" s="36" t="s">
        <v>36</v>
      </c>
      <c r="C38" s="37" t="s">
        <v>25</v>
      </c>
      <c r="D38" s="75" t="s">
        <v>4</v>
      </c>
      <c r="E38" s="193"/>
      <c r="F38" s="99" t="s">
        <v>5</v>
      </c>
      <c r="G38" s="165">
        <v>2</v>
      </c>
      <c r="H38" s="5"/>
      <c r="I38" s="176">
        <f t="shared" si="2"/>
        <v>0</v>
      </c>
    </row>
    <row r="39" spans="1:10" s="49" customFormat="1" ht="27" customHeight="1" thickTop="1" thickBot="1" x14ac:dyDescent="0.3">
      <c r="A39" s="68" t="s">
        <v>68</v>
      </c>
      <c r="B39" s="36" t="s">
        <v>37</v>
      </c>
      <c r="C39" s="37" t="s">
        <v>45</v>
      </c>
      <c r="D39" s="91" t="s">
        <v>88</v>
      </c>
      <c r="E39" s="194"/>
      <c r="F39" s="99" t="s">
        <v>5</v>
      </c>
      <c r="G39" s="165">
        <v>5</v>
      </c>
      <c r="H39" s="5"/>
      <c r="I39" s="176">
        <f t="shared" si="2"/>
        <v>0</v>
      </c>
    </row>
    <row r="40" spans="1:10" s="49" customFormat="1" ht="27" customHeight="1" thickTop="1" thickBot="1" x14ac:dyDescent="0.3">
      <c r="A40" s="68" t="s">
        <v>69</v>
      </c>
      <c r="B40" s="36" t="s">
        <v>38</v>
      </c>
      <c r="C40" s="37" t="s">
        <v>26</v>
      </c>
      <c r="D40" s="91" t="s">
        <v>89</v>
      </c>
      <c r="E40" s="194"/>
      <c r="F40" s="99" t="s">
        <v>5</v>
      </c>
      <c r="G40" s="165">
        <v>194.8</v>
      </c>
      <c r="H40" s="5"/>
      <c r="I40" s="176">
        <f t="shared" si="2"/>
        <v>0</v>
      </c>
    </row>
    <row r="41" spans="1:10" s="49" customFormat="1" ht="27" customHeight="1" thickTop="1" thickBot="1" x14ac:dyDescent="0.3">
      <c r="A41" s="163" t="s">
        <v>201</v>
      </c>
      <c r="B41" s="36" t="s">
        <v>38</v>
      </c>
      <c r="C41" s="35" t="s">
        <v>150</v>
      </c>
      <c r="D41" s="91" t="s">
        <v>89</v>
      </c>
      <c r="E41" s="194"/>
      <c r="F41" s="99" t="s">
        <v>5</v>
      </c>
      <c r="G41" s="165">
        <v>1</v>
      </c>
      <c r="H41" s="5"/>
      <c r="I41" s="176">
        <f t="shared" si="2"/>
        <v>0</v>
      </c>
    </row>
    <row r="42" spans="1:10" s="49" customFormat="1" ht="27" customHeight="1" thickTop="1" thickBot="1" x14ac:dyDescent="0.3">
      <c r="A42" s="163" t="s">
        <v>202</v>
      </c>
      <c r="B42" s="36" t="s">
        <v>38</v>
      </c>
      <c r="C42" s="37" t="s">
        <v>27</v>
      </c>
      <c r="D42" s="91" t="s">
        <v>89</v>
      </c>
      <c r="E42" s="194"/>
      <c r="F42" s="99" t="s">
        <v>5</v>
      </c>
      <c r="G42" s="165">
        <v>1</v>
      </c>
      <c r="H42" s="5"/>
      <c r="I42" s="176">
        <f t="shared" si="2"/>
        <v>0</v>
      </c>
    </row>
    <row r="43" spans="1:10" s="49" customFormat="1" ht="27" customHeight="1" thickTop="1" thickBot="1" x14ac:dyDescent="0.3">
      <c r="A43" s="163" t="s">
        <v>203</v>
      </c>
      <c r="B43" s="36" t="s">
        <v>38</v>
      </c>
      <c r="C43" s="37" t="s">
        <v>159</v>
      </c>
      <c r="D43" s="75" t="s">
        <v>4</v>
      </c>
      <c r="E43" s="194"/>
      <c r="F43" s="99" t="s">
        <v>5</v>
      </c>
      <c r="G43" s="165">
        <v>1</v>
      </c>
      <c r="H43" s="5"/>
      <c r="I43" s="176">
        <f t="shared" ref="I43" si="3">H43*G43</f>
        <v>0</v>
      </c>
    </row>
    <row r="44" spans="1:10" s="49" customFormat="1" ht="27" customHeight="1" thickTop="1" thickBot="1" x14ac:dyDescent="0.3">
      <c r="A44" s="56" t="s">
        <v>70</v>
      </c>
      <c r="B44" s="64"/>
      <c r="C44" s="70"/>
      <c r="D44" s="70"/>
      <c r="E44" s="65"/>
      <c r="F44" s="66"/>
      <c r="G44" s="111"/>
      <c r="H44" s="241"/>
      <c r="I44" s="105"/>
      <c r="J44" s="196"/>
    </row>
    <row r="45" spans="1:10" s="49" customFormat="1" ht="27" customHeight="1" thickTop="1" thickBot="1" x14ac:dyDescent="0.3">
      <c r="A45" s="237" t="s">
        <v>71</v>
      </c>
      <c r="B45" s="81"/>
      <c r="C45" s="37" t="s">
        <v>134</v>
      </c>
      <c r="D45" s="168" t="s">
        <v>94</v>
      </c>
      <c r="E45" s="67"/>
      <c r="F45" s="99" t="s">
        <v>6</v>
      </c>
      <c r="G45" s="110">
        <v>6</v>
      </c>
      <c r="H45" s="5"/>
      <c r="I45" s="176">
        <f t="shared" ref="I45:I54" si="4">H45*G45</f>
        <v>0</v>
      </c>
    </row>
    <row r="46" spans="1:10" s="49" customFormat="1" ht="27" customHeight="1" thickTop="1" thickBot="1" x14ac:dyDescent="0.3">
      <c r="A46" s="237" t="s">
        <v>72</v>
      </c>
      <c r="B46" s="81"/>
      <c r="C46" s="37" t="s">
        <v>134</v>
      </c>
      <c r="D46" s="93" t="s">
        <v>95</v>
      </c>
      <c r="E46" s="67"/>
      <c r="F46" s="99" t="s">
        <v>6</v>
      </c>
      <c r="G46" s="110">
        <v>2</v>
      </c>
      <c r="H46" s="5"/>
      <c r="I46" s="176">
        <f t="shared" si="4"/>
        <v>0</v>
      </c>
    </row>
    <row r="47" spans="1:10" s="49" customFormat="1" ht="27" customHeight="1" thickTop="1" thickBot="1" x14ac:dyDescent="0.3">
      <c r="A47" s="237" t="s">
        <v>73</v>
      </c>
      <c r="B47" s="81"/>
      <c r="C47" s="37" t="s">
        <v>134</v>
      </c>
      <c r="D47" s="428" t="s">
        <v>190</v>
      </c>
      <c r="E47" s="67"/>
      <c r="F47" s="99" t="s">
        <v>6</v>
      </c>
      <c r="G47" s="110">
        <v>3</v>
      </c>
      <c r="H47" s="5"/>
      <c r="I47" s="176">
        <f t="shared" si="4"/>
        <v>0</v>
      </c>
    </row>
    <row r="48" spans="1:10" s="49" customFormat="1" ht="27" customHeight="1" thickTop="1" thickBot="1" x14ac:dyDescent="0.3">
      <c r="A48" s="237" t="s">
        <v>74</v>
      </c>
      <c r="B48" s="169" t="s">
        <v>99</v>
      </c>
      <c r="C48" s="37" t="s">
        <v>134</v>
      </c>
      <c r="D48" s="290" t="s">
        <v>191</v>
      </c>
      <c r="E48" s="67"/>
      <c r="F48" s="99" t="s">
        <v>6</v>
      </c>
      <c r="G48" s="110">
        <v>1</v>
      </c>
      <c r="H48" s="5"/>
      <c r="I48" s="176">
        <f t="shared" si="4"/>
        <v>0</v>
      </c>
    </row>
    <row r="49" spans="1:17" s="49" customFormat="1" ht="27" customHeight="1" thickTop="1" thickBot="1" x14ac:dyDescent="0.3">
      <c r="A49" s="237" t="s">
        <v>75</v>
      </c>
      <c r="B49" s="169"/>
      <c r="C49" s="37" t="s">
        <v>155</v>
      </c>
      <c r="D49" s="168" t="s">
        <v>115</v>
      </c>
      <c r="E49" s="67" t="s">
        <v>131</v>
      </c>
      <c r="F49" s="99" t="s">
        <v>6</v>
      </c>
      <c r="G49" s="110">
        <v>1</v>
      </c>
      <c r="H49" s="5"/>
      <c r="I49" s="176">
        <f t="shared" si="4"/>
        <v>0</v>
      </c>
    </row>
    <row r="50" spans="1:17" s="49" customFormat="1" ht="27" customHeight="1" thickTop="1" thickBot="1" x14ac:dyDescent="0.3">
      <c r="A50" s="237" t="s">
        <v>76</v>
      </c>
      <c r="B50" s="169" t="s">
        <v>99</v>
      </c>
      <c r="C50" s="37" t="s">
        <v>133</v>
      </c>
      <c r="D50" s="94" t="s">
        <v>132</v>
      </c>
      <c r="E50" s="67"/>
      <c r="F50" s="99" t="s">
        <v>6</v>
      </c>
      <c r="G50" s="110">
        <v>1</v>
      </c>
      <c r="H50" s="5"/>
      <c r="I50" s="176">
        <f t="shared" si="4"/>
        <v>0</v>
      </c>
    </row>
    <row r="51" spans="1:17" s="49" customFormat="1" ht="27" customHeight="1" thickTop="1" thickBot="1" x14ac:dyDescent="0.3">
      <c r="A51" s="237" t="s">
        <v>77</v>
      </c>
      <c r="B51" s="169" t="s">
        <v>99</v>
      </c>
      <c r="C51" s="174" t="s">
        <v>139</v>
      </c>
      <c r="D51" s="94" t="s">
        <v>132</v>
      </c>
      <c r="E51" s="67"/>
      <c r="F51" s="99" t="s">
        <v>6</v>
      </c>
      <c r="G51" s="110">
        <v>1</v>
      </c>
      <c r="H51" s="5"/>
      <c r="I51" s="176">
        <f t="shared" si="4"/>
        <v>0</v>
      </c>
    </row>
    <row r="52" spans="1:17" s="49" customFormat="1" ht="27" customHeight="1" thickTop="1" thickBot="1" x14ac:dyDescent="0.3">
      <c r="A52" s="237" t="s">
        <v>92</v>
      </c>
      <c r="B52" s="81"/>
      <c r="C52" s="35" t="s">
        <v>167</v>
      </c>
      <c r="D52" s="202" t="s">
        <v>168</v>
      </c>
      <c r="E52" s="205"/>
      <c r="F52" s="99" t="s">
        <v>6</v>
      </c>
      <c r="G52" s="110"/>
      <c r="H52" s="430"/>
      <c r="I52" s="176">
        <f t="shared" si="4"/>
        <v>0</v>
      </c>
    </row>
    <row r="53" spans="1:17" s="49" customFormat="1" ht="27" customHeight="1" thickTop="1" thickBot="1" x14ac:dyDescent="0.3">
      <c r="A53" s="237" t="s">
        <v>114</v>
      </c>
      <c r="B53" s="169" t="s">
        <v>99</v>
      </c>
      <c r="C53" s="35" t="s">
        <v>149</v>
      </c>
      <c r="D53" s="93" t="s">
        <v>90</v>
      </c>
      <c r="E53" s="67"/>
      <c r="F53" s="99" t="s">
        <v>6</v>
      </c>
      <c r="G53" s="110">
        <v>1</v>
      </c>
      <c r="H53" s="5"/>
      <c r="I53" s="176">
        <f t="shared" si="4"/>
        <v>0</v>
      </c>
    </row>
    <row r="54" spans="1:17" s="49" customFormat="1" ht="27" customHeight="1" thickTop="1" thickBot="1" x14ac:dyDescent="0.3">
      <c r="A54" s="238" t="s">
        <v>127</v>
      </c>
      <c r="B54" s="236" t="s">
        <v>99</v>
      </c>
      <c r="C54" s="487" t="s">
        <v>78</v>
      </c>
      <c r="D54" s="488"/>
      <c r="E54" s="201"/>
      <c r="F54" s="190" t="s">
        <v>7</v>
      </c>
      <c r="G54" s="191">
        <v>1</v>
      </c>
      <c r="H54" s="5"/>
      <c r="I54" s="176">
        <f t="shared" si="4"/>
        <v>0</v>
      </c>
    </row>
    <row r="55" spans="1:17" ht="21" customHeight="1" thickBot="1" x14ac:dyDescent="0.25">
      <c r="A55" s="235" t="s">
        <v>100</v>
      </c>
      <c r="B55" s="200"/>
      <c r="C55" s="137"/>
      <c r="D55" s="137"/>
      <c r="E55" s="138"/>
      <c r="F55" s="66"/>
      <c r="G55" s="111"/>
      <c r="H55" s="104"/>
      <c r="I55" s="105"/>
      <c r="J55" s="197"/>
      <c r="Q55" s="49"/>
    </row>
    <row r="56" spans="1:17" s="49" customFormat="1" ht="15" customHeight="1" thickTop="1" x14ac:dyDescent="0.2">
      <c r="A56" s="455" t="s">
        <v>79</v>
      </c>
      <c r="B56" s="78"/>
      <c r="C56" s="489" t="s">
        <v>93</v>
      </c>
      <c r="D56" s="490" t="s">
        <v>96</v>
      </c>
      <c r="E56" s="491"/>
      <c r="F56" s="101" t="s">
        <v>8</v>
      </c>
      <c r="G56" s="108">
        <v>3</v>
      </c>
      <c r="H56" s="441"/>
      <c r="I56" s="469">
        <f>G56*G57*H56</f>
        <v>0</v>
      </c>
      <c r="Q56" s="45"/>
    </row>
    <row r="57" spans="1:17" s="49" customFormat="1" ht="15" customHeight="1" thickBot="1" x14ac:dyDescent="0.3">
      <c r="A57" s="456"/>
      <c r="B57" s="81"/>
      <c r="C57" s="459"/>
      <c r="D57" s="465"/>
      <c r="E57" s="466"/>
      <c r="F57" s="102" t="s">
        <v>9</v>
      </c>
      <c r="G57" s="107">
        <v>12</v>
      </c>
      <c r="H57" s="442"/>
      <c r="I57" s="444"/>
    </row>
    <row r="58" spans="1:17" s="49" customFormat="1" ht="15" customHeight="1" thickTop="1" x14ac:dyDescent="0.25">
      <c r="A58" s="457" t="s">
        <v>80</v>
      </c>
      <c r="B58" s="96"/>
      <c r="C58" s="458" t="s">
        <v>93</v>
      </c>
      <c r="D58" s="463" t="s">
        <v>97</v>
      </c>
      <c r="E58" s="464"/>
      <c r="F58" s="103" t="s">
        <v>8</v>
      </c>
      <c r="G58" s="109">
        <v>3</v>
      </c>
      <c r="H58" s="441"/>
      <c r="I58" s="443">
        <f>G58*G59*H58</f>
        <v>0</v>
      </c>
    </row>
    <row r="59" spans="1:17" s="49" customFormat="1" ht="15" customHeight="1" thickBot="1" x14ac:dyDescent="0.3">
      <c r="A59" s="456"/>
      <c r="B59" s="81"/>
      <c r="C59" s="459"/>
      <c r="D59" s="465"/>
      <c r="E59" s="466"/>
      <c r="F59" s="102" t="s">
        <v>9</v>
      </c>
      <c r="G59" s="107">
        <v>12</v>
      </c>
      <c r="H59" s="442"/>
      <c r="I59" s="444"/>
    </row>
    <row r="60" spans="1:17" s="49" customFormat="1" ht="15" customHeight="1" thickTop="1" x14ac:dyDescent="0.25">
      <c r="A60" s="457" t="s">
        <v>125</v>
      </c>
      <c r="B60" s="96"/>
      <c r="C60" s="458" t="s">
        <v>93</v>
      </c>
      <c r="D60" s="474" t="s">
        <v>190</v>
      </c>
      <c r="E60" s="475"/>
      <c r="F60" s="103" t="s">
        <v>8</v>
      </c>
      <c r="G60" s="109">
        <v>1</v>
      </c>
      <c r="H60" s="441"/>
      <c r="I60" s="443">
        <f>G60*G61*H60</f>
        <v>0</v>
      </c>
    </row>
    <row r="61" spans="1:17" s="49" customFormat="1" ht="15" customHeight="1" thickBot="1" x14ac:dyDescent="0.3">
      <c r="A61" s="456"/>
      <c r="B61" s="81"/>
      <c r="C61" s="459"/>
      <c r="D61" s="476"/>
      <c r="E61" s="477"/>
      <c r="F61" s="102" t="s">
        <v>9</v>
      </c>
      <c r="G61" s="107">
        <v>12</v>
      </c>
      <c r="H61" s="442"/>
      <c r="I61" s="444"/>
    </row>
    <row r="62" spans="1:17" s="49" customFormat="1" ht="15" customHeight="1" thickTop="1" x14ac:dyDescent="0.25">
      <c r="A62" s="457" t="s">
        <v>81</v>
      </c>
      <c r="B62" s="453" t="s">
        <v>99</v>
      </c>
      <c r="C62" s="458" t="s">
        <v>93</v>
      </c>
      <c r="D62" s="474" t="s">
        <v>191</v>
      </c>
      <c r="E62" s="475"/>
      <c r="F62" s="103" t="s">
        <v>8</v>
      </c>
      <c r="G62" s="109">
        <v>1</v>
      </c>
      <c r="H62" s="441"/>
      <c r="I62" s="443">
        <f>G62*G63*H62</f>
        <v>0</v>
      </c>
    </row>
    <row r="63" spans="1:17" s="49" customFormat="1" ht="15" customHeight="1" thickBot="1" x14ac:dyDescent="0.3">
      <c r="A63" s="456"/>
      <c r="B63" s="454"/>
      <c r="C63" s="459"/>
      <c r="D63" s="476"/>
      <c r="E63" s="477"/>
      <c r="F63" s="102" t="s">
        <v>9</v>
      </c>
      <c r="G63" s="107">
        <v>1</v>
      </c>
      <c r="H63" s="442"/>
      <c r="I63" s="444"/>
    </row>
    <row r="64" spans="1:17" s="49" customFormat="1" ht="15" customHeight="1" thickTop="1" x14ac:dyDescent="0.25">
      <c r="A64" s="457" t="s">
        <v>82</v>
      </c>
      <c r="B64" s="96"/>
      <c r="C64" s="458" t="s">
        <v>93</v>
      </c>
      <c r="D64" s="463" t="s">
        <v>169</v>
      </c>
      <c r="E64" s="464"/>
      <c r="F64" s="103" t="s">
        <v>8</v>
      </c>
      <c r="G64" s="109"/>
      <c r="H64" s="542"/>
      <c r="I64" s="535">
        <f>G64*G65*H64</f>
        <v>0</v>
      </c>
    </row>
    <row r="65" spans="1:17" s="49" customFormat="1" ht="15" customHeight="1" thickBot="1" x14ac:dyDescent="0.3">
      <c r="A65" s="456"/>
      <c r="B65" s="81"/>
      <c r="C65" s="459"/>
      <c r="D65" s="465"/>
      <c r="E65" s="466"/>
      <c r="F65" s="102" t="s">
        <v>9</v>
      </c>
      <c r="G65" s="107">
        <v>12</v>
      </c>
      <c r="H65" s="543"/>
      <c r="I65" s="536"/>
    </row>
    <row r="66" spans="1:17" s="49" customFormat="1" ht="15" customHeight="1" thickTop="1" x14ac:dyDescent="0.25">
      <c r="A66" s="451" t="s">
        <v>83</v>
      </c>
      <c r="B66" s="453" t="s">
        <v>99</v>
      </c>
      <c r="C66" s="445" t="s">
        <v>93</v>
      </c>
      <c r="D66" s="447" t="s">
        <v>117</v>
      </c>
      <c r="E66" s="448"/>
      <c r="F66" s="103" t="s">
        <v>8</v>
      </c>
      <c r="G66" s="109">
        <v>3</v>
      </c>
      <c r="H66" s="441"/>
      <c r="I66" s="443">
        <f>G66*G67*H66</f>
        <v>0</v>
      </c>
    </row>
    <row r="67" spans="1:17" s="49" customFormat="1" ht="15" customHeight="1" thickBot="1" x14ac:dyDescent="0.3">
      <c r="A67" s="452"/>
      <c r="B67" s="454"/>
      <c r="C67" s="446"/>
      <c r="D67" s="449"/>
      <c r="E67" s="450"/>
      <c r="F67" s="102" t="s">
        <v>9</v>
      </c>
      <c r="G67" s="107">
        <v>12</v>
      </c>
      <c r="H67" s="442"/>
      <c r="I67" s="444"/>
    </row>
    <row r="68" spans="1:17" s="49" customFormat="1" ht="15" customHeight="1" thickTop="1" x14ac:dyDescent="0.25">
      <c r="A68" s="451" t="s">
        <v>84</v>
      </c>
      <c r="B68" s="158"/>
      <c r="C68" s="445" t="s">
        <v>93</v>
      </c>
      <c r="D68" s="447" t="s">
        <v>118</v>
      </c>
      <c r="E68" s="448"/>
      <c r="F68" s="103" t="s">
        <v>8</v>
      </c>
      <c r="G68" s="109">
        <v>11</v>
      </c>
      <c r="H68" s="441"/>
      <c r="I68" s="443">
        <f>G68*G69*H68</f>
        <v>0</v>
      </c>
    </row>
    <row r="69" spans="1:17" s="49" customFormat="1" ht="15" customHeight="1" thickBot="1" x14ac:dyDescent="0.3">
      <c r="A69" s="452"/>
      <c r="B69" s="159"/>
      <c r="C69" s="446"/>
      <c r="D69" s="449"/>
      <c r="E69" s="450"/>
      <c r="F69" s="102" t="s">
        <v>9</v>
      </c>
      <c r="G69" s="107">
        <v>12</v>
      </c>
      <c r="H69" s="442"/>
      <c r="I69" s="444"/>
    </row>
    <row r="70" spans="1:17" s="49" customFormat="1" ht="15" customHeight="1" thickTop="1" x14ac:dyDescent="0.25">
      <c r="A70" s="451" t="s">
        <v>85</v>
      </c>
      <c r="B70" s="158"/>
      <c r="C70" s="445" t="s">
        <v>93</v>
      </c>
      <c r="D70" s="474" t="s">
        <v>173</v>
      </c>
      <c r="E70" s="478" t="s">
        <v>131</v>
      </c>
      <c r="F70" s="103" t="s">
        <v>8</v>
      </c>
      <c r="G70" s="109">
        <v>24</v>
      </c>
      <c r="H70" s="441"/>
      <c r="I70" s="443">
        <f>G70*G71*H70</f>
        <v>0</v>
      </c>
    </row>
    <row r="71" spans="1:17" s="49" customFormat="1" ht="15" customHeight="1" thickBot="1" x14ac:dyDescent="0.3">
      <c r="A71" s="452"/>
      <c r="B71" s="159"/>
      <c r="C71" s="446"/>
      <c r="D71" s="476"/>
      <c r="E71" s="479"/>
      <c r="F71" s="102" t="s">
        <v>9</v>
      </c>
      <c r="G71" s="107">
        <v>12</v>
      </c>
      <c r="H71" s="442"/>
      <c r="I71" s="444"/>
    </row>
    <row r="72" spans="1:17" s="49" customFormat="1" ht="27" customHeight="1" thickTop="1" thickBot="1" x14ac:dyDescent="0.3">
      <c r="A72" s="79" t="s">
        <v>110</v>
      </c>
      <c r="B72" s="80"/>
      <c r="C72" s="38" t="s">
        <v>121</v>
      </c>
      <c r="D72" s="447" t="s">
        <v>119</v>
      </c>
      <c r="E72" s="448"/>
      <c r="F72" s="99" t="s">
        <v>6</v>
      </c>
      <c r="G72" s="110">
        <v>1</v>
      </c>
      <c r="H72" s="5"/>
      <c r="I72" s="177">
        <f>H72*G72</f>
        <v>0</v>
      </c>
    </row>
    <row r="73" spans="1:17" s="49" customFormat="1" ht="27" customHeight="1" thickTop="1" thickBot="1" x14ac:dyDescent="0.3">
      <c r="A73" s="79" t="s">
        <v>111</v>
      </c>
      <c r="B73" s="80"/>
      <c r="C73" s="97" t="s">
        <v>121</v>
      </c>
      <c r="D73" s="447" t="s">
        <v>120</v>
      </c>
      <c r="E73" s="448"/>
      <c r="F73" s="99" t="s">
        <v>6</v>
      </c>
      <c r="G73" s="110">
        <v>1</v>
      </c>
      <c r="H73" s="5"/>
      <c r="I73" s="181">
        <f>H73*G73</f>
        <v>0</v>
      </c>
    </row>
    <row r="74" spans="1:17" ht="21" customHeight="1" thickBot="1" x14ac:dyDescent="0.25">
      <c r="A74" s="56" t="s">
        <v>108</v>
      </c>
      <c r="B74" s="64"/>
      <c r="C74" s="70"/>
      <c r="D74" s="70"/>
      <c r="E74" s="65"/>
      <c r="F74" s="66"/>
      <c r="G74" s="112"/>
      <c r="H74" s="104"/>
      <c r="I74" s="105"/>
      <c r="J74" s="197"/>
      <c r="Q74" s="49"/>
    </row>
    <row r="75" spans="1:17" s="49" customFormat="1" ht="27" customHeight="1" thickTop="1" thickBot="1" x14ac:dyDescent="0.25">
      <c r="A75" s="76" t="s">
        <v>86</v>
      </c>
      <c r="B75" s="77"/>
      <c r="C75" s="170" t="s">
        <v>128</v>
      </c>
      <c r="D75" s="472" t="s">
        <v>138</v>
      </c>
      <c r="E75" s="473"/>
      <c r="F75" s="100" t="s">
        <v>6</v>
      </c>
      <c r="G75" s="173">
        <f>G70+G68+G66</f>
        <v>38</v>
      </c>
      <c r="H75" s="5"/>
      <c r="I75" s="182">
        <f>G75*H75/G81*G79</f>
        <v>0</v>
      </c>
      <c r="J75" s="172"/>
      <c r="Q75" s="45"/>
    </row>
    <row r="76" spans="1:17" s="49" customFormat="1" ht="27" customHeight="1" thickTop="1" thickBot="1" x14ac:dyDescent="0.3">
      <c r="A76" s="160" t="s">
        <v>87</v>
      </c>
      <c r="B76" s="119" t="s">
        <v>99</v>
      </c>
      <c r="C76" s="156" t="s">
        <v>116</v>
      </c>
      <c r="D76" s="161"/>
      <c r="E76" s="162"/>
      <c r="F76" s="157" t="s">
        <v>7</v>
      </c>
      <c r="G76" s="136">
        <v>5</v>
      </c>
      <c r="H76" s="5"/>
      <c r="I76" s="183">
        <f>H76*G76</f>
        <v>0</v>
      </c>
      <c r="J76" s="196"/>
    </row>
    <row r="77" spans="1:17" ht="13.5" thickTop="1" x14ac:dyDescent="0.2">
      <c r="A77" s="115"/>
      <c r="B77" s="116"/>
      <c r="C77" s="117"/>
      <c r="D77" s="116"/>
      <c r="E77" s="117"/>
      <c r="F77" s="117"/>
      <c r="G77" s="117"/>
      <c r="H77" s="117"/>
      <c r="I77" s="178"/>
      <c r="Q77" s="49"/>
    </row>
    <row r="78" spans="1:17" ht="13.5" thickBot="1" x14ac:dyDescent="0.25">
      <c r="I78" s="179"/>
    </row>
    <row r="79" spans="1:17" ht="15" x14ac:dyDescent="0.2">
      <c r="A79" s="82" t="s">
        <v>153</v>
      </c>
      <c r="B79" s="83"/>
      <c r="C79" s="84"/>
      <c r="D79" s="85"/>
      <c r="E79" s="86"/>
      <c r="F79" s="87" t="s">
        <v>10</v>
      </c>
      <c r="G79" s="88">
        <v>12</v>
      </c>
      <c r="H79" s="89"/>
      <c r="I79" s="90">
        <f>SUM(I9:I77)</f>
        <v>-1940</v>
      </c>
    </row>
    <row r="80" spans="1:17" ht="15.75" thickBot="1" x14ac:dyDescent="0.25">
      <c r="A80" s="6" t="s">
        <v>11</v>
      </c>
      <c r="B80" s="7"/>
      <c r="C80" s="8"/>
      <c r="D80" s="9"/>
      <c r="E80" s="10"/>
      <c r="F80" s="11" t="s">
        <v>10</v>
      </c>
      <c r="G80" s="12">
        <v>24</v>
      </c>
      <c r="H80" s="13"/>
      <c r="I80" s="14">
        <f>I79/G79*G80</f>
        <v>-3880</v>
      </c>
    </row>
    <row r="81" spans="1:10" ht="15.75" thickBot="1" x14ac:dyDescent="0.25">
      <c r="A81" s="15" t="s">
        <v>12</v>
      </c>
      <c r="B81" s="16"/>
      <c r="C81" s="16"/>
      <c r="D81" s="16"/>
      <c r="E81" s="16"/>
      <c r="F81" s="16" t="s">
        <v>10</v>
      </c>
      <c r="G81" s="17">
        <v>48</v>
      </c>
      <c r="H81" s="18"/>
      <c r="I81" s="92">
        <f>I79/G79*G81</f>
        <v>-7760</v>
      </c>
    </row>
    <row r="82" spans="1:10" ht="13.5" thickBot="1" x14ac:dyDescent="0.25">
      <c r="I82" s="179"/>
    </row>
    <row r="83" spans="1:10" ht="15.75" thickBot="1" x14ac:dyDescent="0.25">
      <c r="A83" s="118" t="s">
        <v>13</v>
      </c>
      <c r="B83" s="22"/>
      <c r="C83" s="23"/>
      <c r="D83" s="24"/>
      <c r="E83" s="25"/>
      <c r="F83" s="26"/>
      <c r="G83" s="27"/>
      <c r="H83" s="28"/>
      <c r="I83" s="29">
        <f>I76+I54+I51+I50+I53+I13+I11+I9+I42+I43+I66+I62+I48+I41</f>
        <v>0</v>
      </c>
    </row>
    <row r="84" spans="1:10" ht="15" x14ac:dyDescent="0.25">
      <c r="A84" s="19"/>
      <c r="B84" s="19"/>
      <c r="C84" s="19"/>
      <c r="D84" s="19"/>
      <c r="E84" s="20"/>
      <c r="F84" s="20"/>
      <c r="G84" s="30"/>
      <c r="H84" s="19"/>
      <c r="I84" s="21"/>
    </row>
    <row r="85" spans="1:10" s="230" customFormat="1" ht="15.75" x14ac:dyDescent="0.25">
      <c r="A85" s="206"/>
      <c r="B85" s="207"/>
      <c r="C85" s="207"/>
      <c r="D85" s="207"/>
      <c r="E85" s="208"/>
      <c r="F85" s="208"/>
      <c r="G85" s="209"/>
      <c r="H85" s="210"/>
      <c r="I85" s="211"/>
      <c r="J85" s="229"/>
    </row>
    <row r="86" spans="1:10" s="232" customFormat="1" ht="15.75" x14ac:dyDescent="0.2">
      <c r="A86" s="212" t="s">
        <v>154</v>
      </c>
      <c r="B86" s="213"/>
      <c r="C86" s="213"/>
      <c r="D86" s="213"/>
      <c r="E86" s="213"/>
      <c r="F86" s="213"/>
      <c r="G86" s="213"/>
      <c r="H86" s="213"/>
      <c r="I86" s="214"/>
      <c r="J86" s="231"/>
    </row>
    <row r="87" spans="1:10" s="232" customFormat="1" ht="15.75" x14ac:dyDescent="0.2">
      <c r="A87" s="215" t="s">
        <v>170</v>
      </c>
      <c r="B87" s="216"/>
      <c r="C87" s="216"/>
      <c r="D87" s="216"/>
      <c r="E87" s="216"/>
      <c r="F87" s="216"/>
      <c r="G87" s="216"/>
      <c r="H87" s="217"/>
      <c r="I87" s="218"/>
      <c r="J87" s="231"/>
    </row>
    <row r="88" spans="1:10" s="234" customFormat="1" ht="15.75" x14ac:dyDescent="0.25">
      <c r="A88" s="212" t="s">
        <v>14</v>
      </c>
      <c r="B88" s="219"/>
      <c r="C88" s="219"/>
      <c r="D88" s="219"/>
      <c r="E88" s="219"/>
      <c r="F88" s="219"/>
      <c r="G88" s="219"/>
      <c r="H88" s="219"/>
      <c r="I88" s="220"/>
      <c r="J88" s="233"/>
    </row>
    <row r="89" spans="1:10" s="232" customFormat="1" ht="15.75" x14ac:dyDescent="0.25">
      <c r="A89" s="221" t="s">
        <v>15</v>
      </c>
      <c r="B89" s="222"/>
      <c r="C89" s="222"/>
      <c r="D89" s="222"/>
      <c r="E89" s="222"/>
      <c r="F89" s="222"/>
      <c r="G89" s="222"/>
      <c r="H89" s="222"/>
      <c r="I89" s="223"/>
      <c r="J89" s="231"/>
    </row>
    <row r="90" spans="1:10" s="232" customFormat="1" ht="15.75" x14ac:dyDescent="0.2">
      <c r="A90" s="224"/>
      <c r="B90" s="225"/>
      <c r="C90" s="225"/>
      <c r="D90" s="225"/>
      <c r="E90" s="226"/>
      <c r="F90" s="225"/>
      <c r="G90" s="227"/>
      <c r="H90" s="225"/>
      <c r="I90" s="228"/>
      <c r="J90" s="231"/>
    </row>
  </sheetData>
  <sheetProtection algorithmName="SHA-512" hashValue="6GSeuv4vlIGFKk9bsR62VxXmutsKYIRXLjzZA0kX4sWGrWdLxAO68jab7Amuk+R+fVQTHS6kVKNXOL/+m68p8A==" saltValue="fvPlP/+9jb7lydoYsx0vEw==" spinCount="100000" sheet="1" objects="1" scenarios="1"/>
  <mergeCells count="55">
    <mergeCell ref="B16:B17"/>
    <mergeCell ref="C17:D17"/>
    <mergeCell ref="C29:E29"/>
    <mergeCell ref="C54:D54"/>
    <mergeCell ref="C56:C57"/>
    <mergeCell ref="D56:E57"/>
    <mergeCell ref="C19:D19"/>
    <mergeCell ref="D75:E75"/>
    <mergeCell ref="C62:C63"/>
    <mergeCell ref="D73:E73"/>
    <mergeCell ref="D58:E59"/>
    <mergeCell ref="D60:E61"/>
    <mergeCell ref="D62:E63"/>
    <mergeCell ref="D72:E72"/>
    <mergeCell ref="D70:D71"/>
    <mergeCell ref="E70:E71"/>
    <mergeCell ref="E2:G2"/>
    <mergeCell ref="E4:G4"/>
    <mergeCell ref="H64:H65"/>
    <mergeCell ref="H66:H67"/>
    <mergeCell ref="C64:C65"/>
    <mergeCell ref="D64:E65"/>
    <mergeCell ref="H56:H57"/>
    <mergeCell ref="H58:H59"/>
    <mergeCell ref="H60:H61"/>
    <mergeCell ref="H62:H63"/>
    <mergeCell ref="H2:I2"/>
    <mergeCell ref="I56:I57"/>
    <mergeCell ref="H4:I4"/>
    <mergeCell ref="I62:I63"/>
    <mergeCell ref="I60:I61"/>
    <mergeCell ref="I58:I59"/>
    <mergeCell ref="I64:I65"/>
    <mergeCell ref="I66:I67"/>
    <mergeCell ref="A56:A57"/>
    <mergeCell ref="A58:A59"/>
    <mergeCell ref="A60:A61"/>
    <mergeCell ref="A62:A63"/>
    <mergeCell ref="A64:A65"/>
    <mergeCell ref="C58:C59"/>
    <mergeCell ref="C60:C61"/>
    <mergeCell ref="B62:B63"/>
    <mergeCell ref="A68:A69"/>
    <mergeCell ref="A70:A71"/>
    <mergeCell ref="A66:A67"/>
    <mergeCell ref="C66:C67"/>
    <mergeCell ref="D66:E67"/>
    <mergeCell ref="B66:B67"/>
    <mergeCell ref="H68:H69"/>
    <mergeCell ref="I68:I69"/>
    <mergeCell ref="C70:C71"/>
    <mergeCell ref="H70:H71"/>
    <mergeCell ref="I70:I71"/>
    <mergeCell ref="C68:C69"/>
    <mergeCell ref="D68:E69"/>
  </mergeCells>
  <conditionalFormatting sqref="H4">
    <cfRule type="containsText" dxfId="17" priority="1" operator="containsText" text="4 / Südost">
      <formula>NOT(ISERROR(SEARCH("4 / Südost",H4)))</formula>
    </cfRule>
    <cfRule type="containsText" dxfId="16" priority="2" operator="containsText" text="4 / Südost">
      <formula>NOT(ISERROR(SEARCH("4 / Südost",H4)))</formula>
    </cfRule>
    <cfRule type="containsText" dxfId="15" priority="3" operator="containsText" text="4 /">
      <formula>NOT(ISERROR(SEARCH("4 /",H4)))</formula>
    </cfRule>
    <cfRule type="containsText" dxfId="14" priority="4" operator="containsText" text="3 /">
      <formula>NOT(ISERROR(SEARCH("3 /",H4)))</formula>
    </cfRule>
    <cfRule type="containsText" dxfId="13" priority="5" operator="containsText" text="2 /">
      <formula>NOT(ISERROR(SEARCH("2 /",H4)))</formula>
    </cfRule>
    <cfRule type="containsText" dxfId="12" priority="6" operator="containsText" text="1 /">
      <formula>NOT(ISERROR(SEARCH("1 /",H4)))</formula>
    </cfRule>
  </conditionalFormatting>
  <pageMargins left="0.59055118110236227" right="0.19685039370078741" top="0.78740157480314965" bottom="0.62992125984251968" header="0.31496062992125984" footer="0.31496062992125984"/>
  <pageSetup paperSize="9" scale="44" fitToHeight="0" orientation="portrait" r:id="rId1"/>
  <headerFooter>
    <oddHeader>&amp;L&amp;G&amp;R&amp;"-,Fett"&amp;12Gewerbeabfälle &amp;K000000RV Nord&amp;K01+000 2026 ff.&amp;"-,Standard"&amp;10
Warengruppen-Nr.: 4070410 Nicht gefährliche Abfälle</oddHeader>
    <oddFooter>&amp;R&amp;8Seite: &amp;P/&amp;N</oddFooter>
  </headerFooter>
  <rowBreaks count="1" manualBreakCount="1">
    <brk id="54" max="16383" man="1"/>
  </rowBreaks>
  <ignoredErrors>
    <ignoredError sqref="B33 B38:B43 B36 B21:B27 B13:B14" twoDigitTextYear="1"/>
    <ignoredError sqref="A56:A59 A10 A65 A63 A61 A71 A69 A60 A70 A72:A73 A62 A64 A66:A68 A75:A76 A45:A51 A16 A52:A54 A20:A27 A31:A40" numberStoredAsText="1"/>
  </ignoredErrors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DBF3FF"/>
    <pageSetUpPr fitToPage="1"/>
  </sheetPr>
  <dimension ref="A1:J94"/>
  <sheetViews>
    <sheetView showGridLines="0" showWhiteSpace="0" zoomScaleNormal="100" workbookViewId="0">
      <pane ySplit="7" topLeftCell="A8" activePane="bottomLeft" state="frozen"/>
      <selection pane="bottomLeft" activeCell="E9" sqref="E9"/>
    </sheetView>
  </sheetViews>
  <sheetFormatPr baseColWidth="10" defaultRowHeight="12.75" x14ac:dyDescent="0.2"/>
  <cols>
    <col min="1" max="1" width="8.28515625" style="60" customWidth="1"/>
    <col min="2" max="2" width="9.42578125" style="46" customWidth="1"/>
    <col min="3" max="3" width="67.28515625" style="45" customWidth="1"/>
    <col min="4" max="4" width="47.85546875" style="46" customWidth="1"/>
    <col min="5" max="5" width="11.85546875" style="45" customWidth="1"/>
    <col min="6" max="6" width="14" style="45" customWidth="1"/>
    <col min="7" max="7" width="15.28515625" style="45" customWidth="1"/>
    <col min="8" max="8" width="14.28515625" style="45" customWidth="1"/>
    <col min="9" max="9" width="16.42578125" style="45" customWidth="1"/>
    <col min="10" max="16384" width="11.42578125" style="45"/>
  </cols>
  <sheetData>
    <row r="1" spans="1:10" s="332" customFormat="1" ht="15" customHeight="1" x14ac:dyDescent="0.2">
      <c r="A1" s="339"/>
      <c r="B1" s="338"/>
      <c r="C1" s="336"/>
      <c r="D1" s="338"/>
      <c r="E1" s="336"/>
      <c r="F1" s="336"/>
      <c r="G1" s="337"/>
      <c r="H1" s="336"/>
    </row>
    <row r="2" spans="1:10" s="332" customFormat="1" ht="20.25" customHeight="1" thickBot="1" x14ac:dyDescent="0.25">
      <c r="A2" s="134" t="s">
        <v>0</v>
      </c>
      <c r="B2" s="44"/>
      <c r="C2" s="43"/>
      <c r="E2" s="460" t="s">
        <v>101</v>
      </c>
      <c r="F2" s="461"/>
      <c r="G2" s="462"/>
      <c r="H2" s="498" t="s">
        <v>192</v>
      </c>
      <c r="I2" s="499"/>
    </row>
    <row r="3" spans="1:10" s="332" customFormat="1" ht="15.75" x14ac:dyDescent="0.25">
      <c r="A3" s="335" t="s">
        <v>165</v>
      </c>
      <c r="B3" s="333"/>
      <c r="E3" s="411"/>
      <c r="F3" s="412"/>
      <c r="G3" s="413"/>
      <c r="H3" s="139"/>
      <c r="I3" s="139"/>
    </row>
    <row r="4" spans="1:10" s="332" customFormat="1" ht="20.25" customHeight="1" thickBot="1" x14ac:dyDescent="0.25">
      <c r="A4" s="334"/>
      <c r="B4" s="333"/>
      <c r="E4" s="460" t="s">
        <v>188</v>
      </c>
      <c r="F4" s="461"/>
      <c r="G4" s="462"/>
      <c r="H4" s="500" t="s">
        <v>194</v>
      </c>
      <c r="I4" s="501"/>
    </row>
    <row r="6" spans="1:10" ht="13.5" thickBot="1" x14ac:dyDescent="0.25">
      <c r="A6" s="331"/>
      <c r="B6" s="330"/>
      <c r="C6" s="329"/>
      <c r="D6" s="329"/>
      <c r="E6" s="329"/>
      <c r="F6" s="329"/>
      <c r="G6" s="329"/>
      <c r="H6" s="329"/>
      <c r="I6" s="329"/>
    </row>
    <row r="7" spans="1:10" ht="52.5" customHeight="1" thickBot="1" x14ac:dyDescent="0.25">
      <c r="A7" s="400" t="s">
        <v>52</v>
      </c>
      <c r="B7" s="399" t="s">
        <v>16</v>
      </c>
      <c r="C7" s="398" t="s">
        <v>124</v>
      </c>
      <c r="D7" s="397" t="s">
        <v>91</v>
      </c>
      <c r="E7" s="396" t="s">
        <v>156</v>
      </c>
      <c r="F7" s="395" t="s">
        <v>1</v>
      </c>
      <c r="G7" s="395" t="s">
        <v>2</v>
      </c>
      <c r="H7" s="395" t="s">
        <v>98</v>
      </c>
      <c r="I7" s="147" t="s">
        <v>3</v>
      </c>
    </row>
    <row r="8" spans="1:10" ht="21.75" customHeight="1" thickBot="1" x14ac:dyDescent="0.25">
      <c r="A8" s="384" t="s">
        <v>126</v>
      </c>
      <c r="B8" s="394"/>
      <c r="C8" s="393"/>
      <c r="D8" s="392"/>
      <c r="E8" s="391"/>
      <c r="F8" s="390"/>
      <c r="G8" s="390"/>
      <c r="H8" s="390"/>
      <c r="I8" s="55"/>
    </row>
    <row r="9" spans="1:10" s="49" customFormat="1" ht="27" customHeight="1" thickTop="1" thickBot="1" x14ac:dyDescent="0.3">
      <c r="A9" s="239" t="s">
        <v>200</v>
      </c>
      <c r="B9" s="149" t="s">
        <v>17</v>
      </c>
      <c r="C9" s="150" t="s">
        <v>47</v>
      </c>
      <c r="D9" s="151" t="s">
        <v>117</v>
      </c>
      <c r="E9" s="311"/>
      <c r="F9" s="98" t="s">
        <v>6</v>
      </c>
      <c r="G9" s="164">
        <v>1</v>
      </c>
      <c r="H9" s="289"/>
      <c r="I9" s="175">
        <f t="shared" ref="I9:I14" si="0">H9*G9</f>
        <v>0</v>
      </c>
    </row>
    <row r="10" spans="1:10" s="49" customFormat="1" ht="27" customHeight="1" thickTop="1" thickBot="1" x14ac:dyDescent="0.3">
      <c r="A10" s="152" t="s">
        <v>53</v>
      </c>
      <c r="B10" s="153" t="s">
        <v>17</v>
      </c>
      <c r="C10" s="154" t="s">
        <v>47</v>
      </c>
      <c r="D10" s="155" t="s">
        <v>135</v>
      </c>
      <c r="E10" s="310"/>
      <c r="F10" s="171" t="s">
        <v>6</v>
      </c>
      <c r="G10" s="166">
        <v>584</v>
      </c>
      <c r="H10" s="289"/>
      <c r="I10" s="180">
        <f t="shared" si="0"/>
        <v>0</v>
      </c>
    </row>
    <row r="11" spans="1:10" s="49" customFormat="1" ht="27" customHeight="1" thickTop="1" thickBot="1" x14ac:dyDescent="0.3">
      <c r="A11" s="239" t="s">
        <v>197</v>
      </c>
      <c r="B11" s="149" t="s">
        <v>18</v>
      </c>
      <c r="C11" s="150" t="s">
        <v>48</v>
      </c>
      <c r="D11" s="151" t="s">
        <v>117</v>
      </c>
      <c r="E11" s="310"/>
      <c r="F11" s="98" t="s">
        <v>6</v>
      </c>
      <c r="G11" s="164">
        <v>1</v>
      </c>
      <c r="H11" s="289"/>
      <c r="I11" s="175">
        <f t="shared" si="0"/>
        <v>0</v>
      </c>
    </row>
    <row r="12" spans="1:10" s="49" customFormat="1" ht="27" customHeight="1" thickTop="1" thickBot="1" x14ac:dyDescent="0.3">
      <c r="A12" s="185">
        <v>1104</v>
      </c>
      <c r="B12" s="153" t="s">
        <v>18</v>
      </c>
      <c r="C12" s="154" t="s">
        <v>48</v>
      </c>
      <c r="D12" s="155" t="s">
        <v>136</v>
      </c>
      <c r="E12" s="310"/>
      <c r="F12" s="171" t="s">
        <v>6</v>
      </c>
      <c r="G12" s="166">
        <v>52</v>
      </c>
      <c r="H12" s="289"/>
      <c r="I12" s="180">
        <f t="shared" si="0"/>
        <v>0</v>
      </c>
    </row>
    <row r="13" spans="1:10" s="49" customFormat="1" ht="27" customHeight="1" thickTop="1" thickBot="1" x14ac:dyDescent="0.3">
      <c r="A13" s="240" t="s">
        <v>198</v>
      </c>
      <c r="B13" s="62" t="s">
        <v>39</v>
      </c>
      <c r="C13" s="69" t="s">
        <v>40</v>
      </c>
      <c r="D13" s="71" t="s">
        <v>117</v>
      </c>
      <c r="E13" s="310"/>
      <c r="F13" s="98" t="s">
        <v>6</v>
      </c>
      <c r="G13" s="164">
        <v>1</v>
      </c>
      <c r="H13" s="289"/>
      <c r="I13" s="175">
        <f t="shared" si="0"/>
        <v>0</v>
      </c>
    </row>
    <row r="14" spans="1:10" s="49" customFormat="1" ht="27" customHeight="1" thickTop="1" thickBot="1" x14ac:dyDescent="0.3">
      <c r="A14" s="316" t="s">
        <v>199</v>
      </c>
      <c r="B14" s="63" t="s">
        <v>39</v>
      </c>
      <c r="C14" s="69" t="s">
        <v>40</v>
      </c>
      <c r="D14" s="72" t="s">
        <v>137</v>
      </c>
      <c r="E14" s="310"/>
      <c r="F14" s="99" t="s">
        <v>6</v>
      </c>
      <c r="G14" s="165">
        <v>1</v>
      </c>
      <c r="H14" s="289"/>
      <c r="I14" s="176">
        <f t="shared" si="0"/>
        <v>0</v>
      </c>
    </row>
    <row r="15" spans="1:10" s="49" customFormat="1" ht="27" customHeight="1" thickTop="1" thickBot="1" x14ac:dyDescent="0.3">
      <c r="A15" s="384" t="s">
        <v>122</v>
      </c>
      <c r="B15" s="383"/>
      <c r="C15" s="382"/>
      <c r="D15" s="382"/>
      <c r="E15" s="389"/>
      <c r="F15" s="380"/>
      <c r="G15" s="388"/>
      <c r="H15" s="104"/>
      <c r="I15" s="105"/>
      <c r="J15" s="196"/>
    </row>
    <row r="16" spans="1:10" s="49" customFormat="1" ht="29.25" customHeight="1" thickTop="1" thickBot="1" x14ac:dyDescent="0.25">
      <c r="A16" s="186" t="s">
        <v>54</v>
      </c>
      <c r="B16" s="480" t="s">
        <v>17</v>
      </c>
      <c r="C16" s="314" t="s">
        <v>160</v>
      </c>
      <c r="D16" s="73" t="s">
        <v>161</v>
      </c>
      <c r="E16" s="311"/>
      <c r="F16" s="98" t="s">
        <v>5</v>
      </c>
      <c r="G16" s="165">
        <v>1</v>
      </c>
      <c r="H16" s="289"/>
      <c r="I16" s="175">
        <f>H16*G16</f>
        <v>0</v>
      </c>
    </row>
    <row r="17" spans="1:9" s="49" customFormat="1" ht="27" customHeight="1" thickTop="1" thickBot="1" x14ac:dyDescent="0.25">
      <c r="A17" s="187"/>
      <c r="B17" s="481"/>
      <c r="C17" s="508" t="s">
        <v>162</v>
      </c>
      <c r="D17" s="509"/>
      <c r="E17" s="67"/>
      <c r="F17" s="98" t="s">
        <v>5</v>
      </c>
      <c r="G17" s="188"/>
      <c r="H17" s="538">
        <v>-2</v>
      </c>
      <c r="I17" s="189"/>
    </row>
    <row r="18" spans="1:9" s="49" customFormat="1" ht="27" customHeight="1" thickTop="1" thickBot="1" x14ac:dyDescent="0.3">
      <c r="A18" s="68" t="s">
        <v>142</v>
      </c>
      <c r="B18" s="242"/>
      <c r="C18" s="312" t="s">
        <v>42</v>
      </c>
      <c r="D18" s="74"/>
      <c r="E18" s="67"/>
      <c r="F18" s="99" t="s">
        <v>5</v>
      </c>
      <c r="G18" s="165">
        <v>1</v>
      </c>
      <c r="H18" s="289"/>
      <c r="I18" s="176">
        <f t="shared" ref="I18:I43" si="1">H18*G18</f>
        <v>0</v>
      </c>
    </row>
    <row r="19" spans="1:9" s="49" customFormat="1" ht="27" customHeight="1" thickTop="1" thickBot="1" x14ac:dyDescent="0.3">
      <c r="A19" s="68" t="s">
        <v>157</v>
      </c>
      <c r="B19" s="192"/>
      <c r="C19" s="518" t="s">
        <v>180</v>
      </c>
      <c r="D19" s="519"/>
      <c r="E19" s="520"/>
      <c r="F19" s="99" t="s">
        <v>5</v>
      </c>
      <c r="G19" s="165"/>
      <c r="H19" s="430"/>
      <c r="I19" s="176">
        <f t="shared" si="1"/>
        <v>0</v>
      </c>
    </row>
    <row r="20" spans="1:9" s="49" customFormat="1" ht="27" customHeight="1" thickTop="1" thickBot="1" x14ac:dyDescent="0.3">
      <c r="A20" s="68" t="s">
        <v>143</v>
      </c>
      <c r="B20" s="34" t="s">
        <v>41</v>
      </c>
      <c r="C20" s="308" t="s">
        <v>19</v>
      </c>
      <c r="D20" s="75" t="s">
        <v>4</v>
      </c>
      <c r="E20" s="311"/>
      <c r="F20" s="99" t="s">
        <v>5</v>
      </c>
      <c r="G20" s="165">
        <v>1</v>
      </c>
      <c r="H20" s="289"/>
      <c r="I20" s="176">
        <f t="shared" si="1"/>
        <v>0</v>
      </c>
    </row>
    <row r="21" spans="1:9" s="49" customFormat="1" ht="27" customHeight="1" thickTop="1" thickBot="1" x14ac:dyDescent="0.3">
      <c r="A21" s="68" t="s">
        <v>55</v>
      </c>
      <c r="B21" s="34" t="s">
        <v>39</v>
      </c>
      <c r="C21" s="308" t="s">
        <v>40</v>
      </c>
      <c r="D21" s="91" t="s">
        <v>189</v>
      </c>
      <c r="E21" s="310"/>
      <c r="F21" s="99" t="s">
        <v>5</v>
      </c>
      <c r="G21" s="165">
        <v>15.4</v>
      </c>
      <c r="H21" s="289"/>
      <c r="I21" s="176">
        <f t="shared" si="1"/>
        <v>0</v>
      </c>
    </row>
    <row r="22" spans="1:9" s="49" customFormat="1" ht="27" customHeight="1" thickTop="1" thickBot="1" x14ac:dyDescent="0.3">
      <c r="A22" s="68" t="s">
        <v>56</v>
      </c>
      <c r="B22" s="36" t="s">
        <v>28</v>
      </c>
      <c r="C22" s="309" t="s">
        <v>20</v>
      </c>
      <c r="D22" s="75" t="s">
        <v>4</v>
      </c>
      <c r="E22" s="310"/>
      <c r="F22" s="99" t="s">
        <v>5</v>
      </c>
      <c r="G22" s="165">
        <v>1</v>
      </c>
      <c r="H22" s="289"/>
      <c r="I22" s="176">
        <f t="shared" si="1"/>
        <v>0</v>
      </c>
    </row>
    <row r="23" spans="1:9" s="49" customFormat="1" ht="27" customHeight="1" thickTop="1" thickBot="1" x14ac:dyDescent="0.3">
      <c r="A23" s="68" t="s">
        <v>57</v>
      </c>
      <c r="B23" s="36" t="s">
        <v>29</v>
      </c>
      <c r="C23" s="309" t="s">
        <v>21</v>
      </c>
      <c r="D23" s="75" t="s">
        <v>4</v>
      </c>
      <c r="E23" s="310"/>
      <c r="F23" s="99" t="s">
        <v>5</v>
      </c>
      <c r="G23" s="165">
        <v>1</v>
      </c>
      <c r="H23" s="289"/>
      <c r="I23" s="176">
        <f t="shared" si="1"/>
        <v>0</v>
      </c>
    </row>
    <row r="24" spans="1:9" s="49" customFormat="1" ht="27" customHeight="1" thickTop="1" thickBot="1" x14ac:dyDescent="0.3">
      <c r="A24" s="68" t="s">
        <v>58</v>
      </c>
      <c r="B24" s="36" t="s">
        <v>30</v>
      </c>
      <c r="C24" s="308" t="s">
        <v>49</v>
      </c>
      <c r="D24" s="75" t="s">
        <v>151</v>
      </c>
      <c r="E24" s="310"/>
      <c r="F24" s="99" t="s">
        <v>5</v>
      </c>
      <c r="G24" s="165">
        <v>0.5</v>
      </c>
      <c r="H24" s="289"/>
      <c r="I24" s="176">
        <f t="shared" si="1"/>
        <v>0</v>
      </c>
    </row>
    <row r="25" spans="1:9" s="49" customFormat="1" ht="27" customHeight="1" thickTop="1" thickBot="1" x14ac:dyDescent="0.3">
      <c r="A25" s="68" t="s">
        <v>59</v>
      </c>
      <c r="B25" s="36" t="s">
        <v>30</v>
      </c>
      <c r="C25" s="308" t="s">
        <v>50</v>
      </c>
      <c r="D25" s="75" t="s">
        <v>152</v>
      </c>
      <c r="E25" s="310"/>
      <c r="F25" s="99" t="s">
        <v>123</v>
      </c>
      <c r="G25" s="165">
        <v>1</v>
      </c>
      <c r="H25" s="289"/>
      <c r="I25" s="176">
        <f t="shared" si="1"/>
        <v>0</v>
      </c>
    </row>
    <row r="26" spans="1:9" s="49" customFormat="1" ht="27" customHeight="1" thickTop="1" thickBot="1" x14ac:dyDescent="0.3">
      <c r="A26" s="68" t="s">
        <v>60</v>
      </c>
      <c r="B26" s="36" t="s">
        <v>31</v>
      </c>
      <c r="C26" s="309" t="s">
        <v>22</v>
      </c>
      <c r="D26" s="75" t="s">
        <v>4</v>
      </c>
      <c r="E26" s="310"/>
      <c r="F26" s="99" t="s">
        <v>5</v>
      </c>
      <c r="G26" s="165">
        <v>4</v>
      </c>
      <c r="H26" s="289"/>
      <c r="I26" s="176">
        <f t="shared" si="1"/>
        <v>0</v>
      </c>
    </row>
    <row r="27" spans="1:9" s="49" customFormat="1" ht="27" customHeight="1" thickTop="1" thickBot="1" x14ac:dyDescent="0.3">
      <c r="A27" s="68" t="s">
        <v>61</v>
      </c>
      <c r="B27" s="36" t="s">
        <v>32</v>
      </c>
      <c r="C27" s="309" t="s">
        <v>140</v>
      </c>
      <c r="D27" s="75" t="s">
        <v>4</v>
      </c>
      <c r="E27" s="310"/>
      <c r="F27" s="99" t="s">
        <v>5</v>
      </c>
      <c r="G27" s="165">
        <f>G28+G29+G30</f>
        <v>1</v>
      </c>
      <c r="H27" s="538">
        <v>-242.5</v>
      </c>
      <c r="I27" s="176">
        <f t="shared" si="1"/>
        <v>-242.5</v>
      </c>
    </row>
    <row r="28" spans="1:9" s="49" customFormat="1" ht="27" customHeight="1" thickTop="1" thickBot="1" x14ac:dyDescent="0.3">
      <c r="A28" s="68" t="s">
        <v>144</v>
      </c>
      <c r="B28" s="36"/>
      <c r="C28" s="313" t="s">
        <v>43</v>
      </c>
      <c r="D28" s="74"/>
      <c r="E28" s="67"/>
      <c r="F28" s="99" t="s">
        <v>5</v>
      </c>
      <c r="G28" s="165">
        <v>0.5</v>
      </c>
      <c r="H28" s="289"/>
      <c r="I28" s="176">
        <f t="shared" si="1"/>
        <v>0</v>
      </c>
    </row>
    <row r="29" spans="1:9" s="49" customFormat="1" ht="27" customHeight="1" thickTop="1" thickBot="1" x14ac:dyDescent="0.3">
      <c r="A29" s="68" t="s">
        <v>145</v>
      </c>
      <c r="B29" s="36"/>
      <c r="C29" s="510" t="s">
        <v>141</v>
      </c>
      <c r="D29" s="511"/>
      <c r="E29" s="512"/>
      <c r="F29" s="99" t="s">
        <v>5</v>
      </c>
      <c r="G29" s="165">
        <v>0.4</v>
      </c>
      <c r="H29" s="289"/>
      <c r="I29" s="176">
        <f t="shared" si="1"/>
        <v>0</v>
      </c>
    </row>
    <row r="30" spans="1:9" s="49" customFormat="1" ht="27" customHeight="1" thickTop="1" thickBot="1" x14ac:dyDescent="0.3">
      <c r="A30" s="163" t="s">
        <v>204</v>
      </c>
      <c r="B30" s="36"/>
      <c r="C30" s="313" t="s">
        <v>44</v>
      </c>
      <c r="D30" s="74"/>
      <c r="E30" s="95"/>
      <c r="F30" s="99" t="s">
        <v>5</v>
      </c>
      <c r="G30" s="165">
        <v>0.1</v>
      </c>
      <c r="H30" s="289"/>
      <c r="I30" s="176">
        <f t="shared" si="1"/>
        <v>0</v>
      </c>
    </row>
    <row r="31" spans="1:9" s="49" customFormat="1" ht="27" customHeight="1" thickTop="1" thickBot="1" x14ac:dyDescent="0.3">
      <c r="A31" s="68" t="s">
        <v>62</v>
      </c>
      <c r="B31" s="34" t="s">
        <v>33</v>
      </c>
      <c r="C31" s="308" t="s">
        <v>23</v>
      </c>
      <c r="D31" s="75" t="s">
        <v>4</v>
      </c>
      <c r="E31" s="311"/>
      <c r="F31" s="99" t="s">
        <v>5</v>
      </c>
      <c r="G31" s="165">
        <v>1</v>
      </c>
      <c r="H31" s="289"/>
      <c r="I31" s="176">
        <f t="shared" si="1"/>
        <v>0</v>
      </c>
    </row>
    <row r="32" spans="1:9" s="49" customFormat="1" ht="27" customHeight="1" thickTop="1" thickBot="1" x14ac:dyDescent="0.3">
      <c r="A32" s="68" t="s">
        <v>63</v>
      </c>
      <c r="B32" s="34" t="s">
        <v>33</v>
      </c>
      <c r="C32" s="308" t="s">
        <v>46</v>
      </c>
      <c r="D32" s="75" t="s">
        <v>4</v>
      </c>
      <c r="E32" s="310"/>
      <c r="F32" s="99" t="s">
        <v>5</v>
      </c>
      <c r="G32" s="165">
        <v>2</v>
      </c>
      <c r="H32" s="289"/>
      <c r="I32" s="176">
        <f t="shared" si="1"/>
        <v>0</v>
      </c>
    </row>
    <row r="33" spans="1:10" s="49" customFormat="1" ht="27" customHeight="1" thickTop="1" thickBot="1" x14ac:dyDescent="0.3">
      <c r="A33" s="68" t="s">
        <v>66</v>
      </c>
      <c r="B33" s="36" t="s">
        <v>34</v>
      </c>
      <c r="C33" s="308" t="s">
        <v>109</v>
      </c>
      <c r="D33" s="75" t="s">
        <v>4</v>
      </c>
      <c r="E33" s="310"/>
      <c r="F33" s="99" t="s">
        <v>5</v>
      </c>
      <c r="G33" s="165">
        <v>1</v>
      </c>
      <c r="H33" s="289"/>
      <c r="I33" s="176">
        <f t="shared" si="1"/>
        <v>0</v>
      </c>
    </row>
    <row r="34" spans="1:10" s="49" customFormat="1" ht="27" customHeight="1" thickTop="1" thickBot="1" x14ac:dyDescent="0.3">
      <c r="A34" s="68" t="s">
        <v>147</v>
      </c>
      <c r="B34" s="36"/>
      <c r="C34" s="312" t="s">
        <v>164</v>
      </c>
      <c r="D34" s="75" t="s">
        <v>158</v>
      </c>
      <c r="E34" s="310"/>
      <c r="F34" s="99" t="s">
        <v>5</v>
      </c>
      <c r="G34" s="165">
        <v>1</v>
      </c>
      <c r="H34" s="289"/>
      <c r="I34" s="176">
        <f t="shared" si="1"/>
        <v>0</v>
      </c>
    </row>
    <row r="35" spans="1:10" s="49" customFormat="1" ht="27" customHeight="1" thickTop="1" thickBot="1" x14ac:dyDescent="0.3">
      <c r="A35" s="68" t="s">
        <v>64</v>
      </c>
      <c r="B35" s="34" t="s">
        <v>18</v>
      </c>
      <c r="C35" s="308" t="s">
        <v>24</v>
      </c>
      <c r="D35" s="75" t="s">
        <v>130</v>
      </c>
      <c r="E35" s="311"/>
      <c r="F35" s="99" t="s">
        <v>5</v>
      </c>
      <c r="G35" s="165">
        <v>7</v>
      </c>
      <c r="H35" s="289"/>
      <c r="I35" s="176">
        <f t="shared" si="1"/>
        <v>0</v>
      </c>
    </row>
    <row r="36" spans="1:10" s="49" customFormat="1" ht="27" customHeight="1" thickTop="1" thickBot="1" x14ac:dyDescent="0.3">
      <c r="A36" s="68" t="s">
        <v>65</v>
      </c>
      <c r="B36" s="36" t="s">
        <v>35</v>
      </c>
      <c r="C36" s="308" t="s">
        <v>51</v>
      </c>
      <c r="D36" s="75" t="s">
        <v>4</v>
      </c>
      <c r="E36" s="310"/>
      <c r="F36" s="99" t="s">
        <v>5</v>
      </c>
      <c r="G36" s="165">
        <v>4</v>
      </c>
      <c r="H36" s="289"/>
      <c r="I36" s="176">
        <f t="shared" si="1"/>
        <v>0</v>
      </c>
    </row>
    <row r="37" spans="1:10" s="49" customFormat="1" ht="27" customHeight="1" thickTop="1" thickBot="1" x14ac:dyDescent="0.3">
      <c r="A37" s="68" t="s">
        <v>148</v>
      </c>
      <c r="B37" s="36"/>
      <c r="C37" s="312" t="s">
        <v>129</v>
      </c>
      <c r="D37" s="75" t="s">
        <v>4</v>
      </c>
      <c r="E37" s="310"/>
      <c r="F37" s="299" t="s">
        <v>6</v>
      </c>
      <c r="G37" s="165">
        <v>1</v>
      </c>
      <c r="H37" s="289"/>
      <c r="I37" s="176">
        <f t="shared" si="1"/>
        <v>0</v>
      </c>
    </row>
    <row r="38" spans="1:10" s="49" customFormat="1" ht="27" customHeight="1" thickTop="1" thickBot="1" x14ac:dyDescent="0.3">
      <c r="A38" s="68" t="s">
        <v>67</v>
      </c>
      <c r="B38" s="36" t="s">
        <v>36</v>
      </c>
      <c r="C38" s="309" t="s">
        <v>25</v>
      </c>
      <c r="D38" s="75" t="s">
        <v>4</v>
      </c>
      <c r="E38" s="311"/>
      <c r="F38" s="99" t="s">
        <v>5</v>
      </c>
      <c r="G38" s="165">
        <v>29</v>
      </c>
      <c r="H38" s="289"/>
      <c r="I38" s="176">
        <f t="shared" si="1"/>
        <v>0</v>
      </c>
    </row>
    <row r="39" spans="1:10" s="49" customFormat="1" ht="27" customHeight="1" thickTop="1" thickBot="1" x14ac:dyDescent="0.3">
      <c r="A39" s="68" t="s">
        <v>68</v>
      </c>
      <c r="B39" s="36" t="s">
        <v>37</v>
      </c>
      <c r="C39" s="309" t="s">
        <v>45</v>
      </c>
      <c r="D39" s="91" t="s">
        <v>88</v>
      </c>
      <c r="E39" s="310"/>
      <c r="F39" s="99" t="s">
        <v>5</v>
      </c>
      <c r="G39" s="165">
        <v>2</v>
      </c>
      <c r="H39" s="289"/>
      <c r="I39" s="176">
        <f t="shared" si="1"/>
        <v>0</v>
      </c>
    </row>
    <row r="40" spans="1:10" s="49" customFormat="1" ht="27" customHeight="1" thickTop="1" thickBot="1" x14ac:dyDescent="0.3">
      <c r="A40" s="68" t="s">
        <v>69</v>
      </c>
      <c r="B40" s="36" t="s">
        <v>38</v>
      </c>
      <c r="C40" s="309" t="s">
        <v>26</v>
      </c>
      <c r="D40" s="91" t="s">
        <v>89</v>
      </c>
      <c r="E40" s="310"/>
      <c r="F40" s="99" t="s">
        <v>5</v>
      </c>
      <c r="G40" s="165">
        <v>2</v>
      </c>
      <c r="H40" s="289"/>
      <c r="I40" s="176">
        <f t="shared" si="1"/>
        <v>0</v>
      </c>
    </row>
    <row r="41" spans="1:10" s="49" customFormat="1" ht="27" customHeight="1" thickTop="1" thickBot="1" x14ac:dyDescent="0.3">
      <c r="A41" s="163" t="s">
        <v>201</v>
      </c>
      <c r="B41" s="36" t="s">
        <v>38</v>
      </c>
      <c r="C41" s="308" t="s">
        <v>150</v>
      </c>
      <c r="D41" s="91" t="s">
        <v>89</v>
      </c>
      <c r="E41" s="310"/>
      <c r="F41" s="99" t="s">
        <v>5</v>
      </c>
      <c r="G41" s="165">
        <v>1</v>
      </c>
      <c r="H41" s="289"/>
      <c r="I41" s="176">
        <f t="shared" si="1"/>
        <v>0</v>
      </c>
    </row>
    <row r="42" spans="1:10" s="49" customFormat="1" ht="27" customHeight="1" thickTop="1" thickBot="1" x14ac:dyDescent="0.3">
      <c r="A42" s="163" t="s">
        <v>202</v>
      </c>
      <c r="B42" s="36" t="s">
        <v>38</v>
      </c>
      <c r="C42" s="309" t="s">
        <v>27</v>
      </c>
      <c r="D42" s="91" t="s">
        <v>89</v>
      </c>
      <c r="E42" s="310"/>
      <c r="F42" s="99" t="s">
        <v>5</v>
      </c>
      <c r="G42" s="165">
        <v>1</v>
      </c>
      <c r="H42" s="289"/>
      <c r="I42" s="176">
        <f t="shared" si="1"/>
        <v>0</v>
      </c>
    </row>
    <row r="43" spans="1:10" s="49" customFormat="1" ht="27" customHeight="1" thickTop="1" thickBot="1" x14ac:dyDescent="0.3">
      <c r="A43" s="163" t="s">
        <v>203</v>
      </c>
      <c r="B43" s="36" t="s">
        <v>38</v>
      </c>
      <c r="C43" s="309" t="s">
        <v>159</v>
      </c>
      <c r="D43" s="75" t="s">
        <v>4</v>
      </c>
      <c r="E43" s="310"/>
      <c r="F43" s="99" t="s">
        <v>5</v>
      </c>
      <c r="G43" s="165">
        <v>1</v>
      </c>
      <c r="H43" s="289"/>
      <c r="I43" s="176">
        <f t="shared" si="1"/>
        <v>0</v>
      </c>
    </row>
    <row r="44" spans="1:10" s="49" customFormat="1" ht="27" customHeight="1" thickTop="1" thickBot="1" x14ac:dyDescent="0.3">
      <c r="A44" s="384" t="s">
        <v>70</v>
      </c>
      <c r="B44" s="383"/>
      <c r="C44" s="382"/>
      <c r="D44" s="382"/>
      <c r="E44" s="381"/>
      <c r="F44" s="380"/>
      <c r="G44" s="385"/>
      <c r="H44" s="104"/>
      <c r="I44" s="105"/>
      <c r="J44" s="196"/>
    </row>
    <row r="45" spans="1:10" s="49" customFormat="1" ht="27" customHeight="1" thickTop="1" thickBot="1" x14ac:dyDescent="0.3">
      <c r="A45" s="79" t="s">
        <v>71</v>
      </c>
      <c r="B45" s="80"/>
      <c r="C45" s="309" t="s">
        <v>134</v>
      </c>
      <c r="D45" s="307" t="s">
        <v>94</v>
      </c>
      <c r="E45" s="67"/>
      <c r="F45" s="99" t="s">
        <v>6</v>
      </c>
      <c r="G45" s="110">
        <v>9</v>
      </c>
      <c r="H45" s="289"/>
      <c r="I45" s="176">
        <f t="shared" ref="I45:I54" si="2">H45*G45</f>
        <v>0</v>
      </c>
    </row>
    <row r="46" spans="1:10" s="49" customFormat="1" ht="27" customHeight="1" thickTop="1" thickBot="1" x14ac:dyDescent="0.3">
      <c r="A46" s="79" t="s">
        <v>72</v>
      </c>
      <c r="B46" s="80"/>
      <c r="C46" s="309" t="s">
        <v>134</v>
      </c>
      <c r="D46" s="307" t="s">
        <v>95</v>
      </c>
      <c r="E46" s="67"/>
      <c r="F46" s="99" t="s">
        <v>6</v>
      </c>
      <c r="G46" s="110">
        <v>1</v>
      </c>
      <c r="H46" s="289"/>
      <c r="I46" s="176">
        <f t="shared" si="2"/>
        <v>0</v>
      </c>
    </row>
    <row r="47" spans="1:10" s="49" customFormat="1" ht="27" customHeight="1" thickTop="1" thickBot="1" x14ac:dyDescent="0.3">
      <c r="A47" s="79" t="s">
        <v>73</v>
      </c>
      <c r="B47" s="119" t="s">
        <v>99</v>
      </c>
      <c r="C47" s="309" t="s">
        <v>134</v>
      </c>
      <c r="D47" s="428" t="s">
        <v>190</v>
      </c>
      <c r="E47" s="67"/>
      <c r="F47" s="99" t="s">
        <v>6</v>
      </c>
      <c r="G47" s="110">
        <v>1</v>
      </c>
      <c r="H47" s="289"/>
      <c r="I47" s="176">
        <f t="shared" si="2"/>
        <v>0</v>
      </c>
    </row>
    <row r="48" spans="1:10" s="49" customFormat="1" ht="27" customHeight="1" thickTop="1" thickBot="1" x14ac:dyDescent="0.3">
      <c r="A48" s="79" t="s">
        <v>74</v>
      </c>
      <c r="B48" s="80"/>
      <c r="C48" s="309" t="s">
        <v>134</v>
      </c>
      <c r="D48" s="290" t="s">
        <v>191</v>
      </c>
      <c r="E48" s="67"/>
      <c r="F48" s="99" t="s">
        <v>6</v>
      </c>
      <c r="G48" s="110"/>
      <c r="H48" s="430"/>
      <c r="I48" s="176">
        <f t="shared" si="2"/>
        <v>0</v>
      </c>
    </row>
    <row r="49" spans="1:10" s="49" customFormat="1" ht="27" customHeight="1" thickTop="1" thickBot="1" x14ac:dyDescent="0.3">
      <c r="A49" s="79" t="s">
        <v>75</v>
      </c>
      <c r="B49" s="119"/>
      <c r="C49" s="309" t="s">
        <v>155</v>
      </c>
      <c r="D49" s="307" t="s">
        <v>115</v>
      </c>
      <c r="E49" s="67" t="s">
        <v>131</v>
      </c>
      <c r="F49" s="99" t="s">
        <v>6</v>
      </c>
      <c r="G49" s="110">
        <v>2</v>
      </c>
      <c r="H49" s="289"/>
      <c r="I49" s="176">
        <f t="shared" si="2"/>
        <v>0</v>
      </c>
    </row>
    <row r="50" spans="1:10" s="49" customFormat="1" ht="27" customHeight="1" thickTop="1" thickBot="1" x14ac:dyDescent="0.3">
      <c r="A50" s="79" t="s">
        <v>76</v>
      </c>
      <c r="B50" s="119" t="s">
        <v>99</v>
      </c>
      <c r="C50" s="309" t="s">
        <v>133</v>
      </c>
      <c r="D50" s="94" t="s">
        <v>132</v>
      </c>
      <c r="E50" s="67"/>
      <c r="F50" s="99" t="s">
        <v>6</v>
      </c>
      <c r="G50" s="110">
        <v>1</v>
      </c>
      <c r="H50" s="289"/>
      <c r="I50" s="176">
        <f t="shared" si="2"/>
        <v>0</v>
      </c>
    </row>
    <row r="51" spans="1:10" s="49" customFormat="1" ht="27" customHeight="1" thickTop="1" thickBot="1" x14ac:dyDescent="0.3">
      <c r="A51" s="79" t="s">
        <v>77</v>
      </c>
      <c r="B51" s="119" t="s">
        <v>99</v>
      </c>
      <c r="C51" s="299" t="s">
        <v>139</v>
      </c>
      <c r="D51" s="94" t="s">
        <v>132</v>
      </c>
      <c r="E51" s="67"/>
      <c r="F51" s="99" t="s">
        <v>6</v>
      </c>
      <c r="G51" s="110">
        <v>1</v>
      </c>
      <c r="H51" s="289"/>
      <c r="I51" s="176">
        <f t="shared" si="2"/>
        <v>0</v>
      </c>
    </row>
    <row r="52" spans="1:10" s="49" customFormat="1" ht="27" customHeight="1" thickTop="1" thickBot="1" x14ac:dyDescent="0.3">
      <c r="A52" s="79" t="s">
        <v>92</v>
      </c>
      <c r="B52" s="80"/>
      <c r="C52" s="308" t="s">
        <v>167</v>
      </c>
      <c r="D52" s="290" t="s">
        <v>168</v>
      </c>
      <c r="E52" s="205"/>
      <c r="F52" s="99" t="s">
        <v>6</v>
      </c>
      <c r="G52" s="110"/>
      <c r="H52" s="430"/>
      <c r="I52" s="176">
        <f t="shared" si="2"/>
        <v>0</v>
      </c>
    </row>
    <row r="53" spans="1:10" s="49" customFormat="1" ht="27" customHeight="1" thickTop="1" thickBot="1" x14ac:dyDescent="0.3">
      <c r="A53" s="79" t="s">
        <v>114</v>
      </c>
      <c r="B53" s="119" t="s">
        <v>99</v>
      </c>
      <c r="C53" s="308" t="s">
        <v>149</v>
      </c>
      <c r="D53" s="307" t="s">
        <v>90</v>
      </c>
      <c r="E53" s="67"/>
      <c r="F53" s="99" t="s">
        <v>6</v>
      </c>
      <c r="G53" s="110">
        <v>1</v>
      </c>
      <c r="H53" s="289"/>
      <c r="I53" s="176">
        <f t="shared" si="2"/>
        <v>0</v>
      </c>
    </row>
    <row r="54" spans="1:10" s="49" customFormat="1" ht="27" customHeight="1" thickTop="1" thickBot="1" x14ac:dyDescent="0.3">
      <c r="A54" s="79" t="s">
        <v>127</v>
      </c>
      <c r="B54" s="119" t="s">
        <v>99</v>
      </c>
      <c r="C54" s="513" t="s">
        <v>78</v>
      </c>
      <c r="D54" s="514"/>
      <c r="E54" s="67"/>
      <c r="F54" s="99" t="s">
        <v>7</v>
      </c>
      <c r="G54" s="110">
        <v>1</v>
      </c>
      <c r="H54" s="289"/>
      <c r="I54" s="176">
        <f t="shared" si="2"/>
        <v>0</v>
      </c>
    </row>
    <row r="55" spans="1:10" ht="21" customHeight="1" thickTop="1" thickBot="1" x14ac:dyDescent="0.25">
      <c r="A55" s="384" t="s">
        <v>100</v>
      </c>
      <c r="B55" s="383"/>
      <c r="C55" s="387"/>
      <c r="D55" s="387"/>
      <c r="E55" s="386"/>
      <c r="F55" s="380"/>
      <c r="G55" s="385"/>
      <c r="H55" s="104"/>
      <c r="I55" s="105"/>
      <c r="J55" s="197"/>
    </row>
    <row r="56" spans="1:10" s="49" customFormat="1" ht="15" customHeight="1" thickTop="1" x14ac:dyDescent="0.25">
      <c r="A56" s="455" t="s">
        <v>79</v>
      </c>
      <c r="B56" s="78"/>
      <c r="C56" s="515" t="s">
        <v>93</v>
      </c>
      <c r="D56" s="516" t="s">
        <v>96</v>
      </c>
      <c r="E56" s="517"/>
      <c r="F56" s="101" t="s">
        <v>8</v>
      </c>
      <c r="G56" s="108">
        <v>5</v>
      </c>
      <c r="H56" s="494"/>
      <c r="I56" s="469">
        <f>G56*G57*H56</f>
        <v>0</v>
      </c>
    </row>
    <row r="57" spans="1:10" s="49" customFormat="1" ht="15" customHeight="1" thickBot="1" x14ac:dyDescent="0.3">
      <c r="A57" s="456"/>
      <c r="B57" s="81"/>
      <c r="C57" s="503"/>
      <c r="D57" s="506"/>
      <c r="E57" s="507"/>
      <c r="F57" s="102" t="s">
        <v>9</v>
      </c>
      <c r="G57" s="107">
        <v>12</v>
      </c>
      <c r="H57" s="495"/>
      <c r="I57" s="444"/>
    </row>
    <row r="58" spans="1:10" s="49" customFormat="1" ht="15" customHeight="1" thickTop="1" x14ac:dyDescent="0.25">
      <c r="A58" s="457" t="s">
        <v>80</v>
      </c>
      <c r="B58" s="96"/>
      <c r="C58" s="502" t="s">
        <v>93</v>
      </c>
      <c r="D58" s="504" t="s">
        <v>97</v>
      </c>
      <c r="E58" s="505"/>
      <c r="F58" s="103" t="s">
        <v>8</v>
      </c>
      <c r="G58" s="109">
        <v>1</v>
      </c>
      <c r="H58" s="494"/>
      <c r="I58" s="443">
        <f>G58*G59*H58</f>
        <v>0</v>
      </c>
    </row>
    <row r="59" spans="1:10" s="49" customFormat="1" ht="15" customHeight="1" thickBot="1" x14ac:dyDescent="0.3">
      <c r="A59" s="456"/>
      <c r="B59" s="81"/>
      <c r="C59" s="503"/>
      <c r="D59" s="506"/>
      <c r="E59" s="507"/>
      <c r="F59" s="102" t="s">
        <v>9</v>
      </c>
      <c r="G59" s="107">
        <v>12</v>
      </c>
      <c r="H59" s="495"/>
      <c r="I59" s="444"/>
    </row>
    <row r="60" spans="1:10" s="49" customFormat="1" ht="15" customHeight="1" thickTop="1" x14ac:dyDescent="0.25">
      <c r="A60" s="457" t="s">
        <v>125</v>
      </c>
      <c r="B60" s="453" t="s">
        <v>99</v>
      </c>
      <c r="C60" s="502" t="s">
        <v>93</v>
      </c>
      <c r="D60" s="504" t="s">
        <v>175</v>
      </c>
      <c r="E60" s="505"/>
      <c r="F60" s="103" t="s">
        <v>8</v>
      </c>
      <c r="G60" s="109">
        <v>1</v>
      </c>
      <c r="H60" s="494"/>
      <c r="I60" s="443">
        <f>G60*G61*H60</f>
        <v>0</v>
      </c>
    </row>
    <row r="61" spans="1:10" s="49" customFormat="1" ht="15" customHeight="1" thickBot="1" x14ac:dyDescent="0.3">
      <c r="A61" s="456"/>
      <c r="B61" s="454"/>
      <c r="C61" s="503"/>
      <c r="D61" s="506"/>
      <c r="E61" s="507"/>
      <c r="F61" s="102" t="s">
        <v>9</v>
      </c>
      <c r="G61" s="107">
        <v>12</v>
      </c>
      <c r="H61" s="495"/>
      <c r="I61" s="444"/>
    </row>
    <row r="62" spans="1:10" s="49" customFormat="1" ht="15" customHeight="1" thickTop="1" x14ac:dyDescent="0.25">
      <c r="A62" s="457" t="s">
        <v>81</v>
      </c>
      <c r="B62" s="96"/>
      <c r="C62" s="502" t="s">
        <v>93</v>
      </c>
      <c r="D62" s="504" t="s">
        <v>174</v>
      </c>
      <c r="E62" s="505"/>
      <c r="F62" s="103" t="s">
        <v>8</v>
      </c>
      <c r="G62" s="533"/>
      <c r="H62" s="539"/>
      <c r="I62" s="535">
        <f>G62*G63*H62</f>
        <v>0</v>
      </c>
    </row>
    <row r="63" spans="1:10" s="49" customFormat="1" ht="15" customHeight="1" x14ac:dyDescent="0.25">
      <c r="A63" s="456"/>
      <c r="B63" s="81"/>
      <c r="C63" s="503"/>
      <c r="D63" s="506"/>
      <c r="E63" s="507"/>
      <c r="F63" s="102" t="s">
        <v>9</v>
      </c>
      <c r="G63" s="534">
        <v>12</v>
      </c>
      <c r="H63" s="540"/>
      <c r="I63" s="536"/>
    </row>
    <row r="64" spans="1:10" s="49" customFormat="1" ht="15" customHeight="1" x14ac:dyDescent="0.25">
      <c r="A64" s="457" t="s">
        <v>82</v>
      </c>
      <c r="B64" s="96"/>
      <c r="C64" s="502" t="s">
        <v>93</v>
      </c>
      <c r="D64" s="504" t="s">
        <v>169</v>
      </c>
      <c r="E64" s="505"/>
      <c r="F64" s="103" t="s">
        <v>8</v>
      </c>
      <c r="G64" s="533"/>
      <c r="H64" s="540"/>
      <c r="I64" s="535">
        <f>G64*G65*H64</f>
        <v>0</v>
      </c>
    </row>
    <row r="65" spans="1:10" s="49" customFormat="1" ht="15" customHeight="1" thickBot="1" x14ac:dyDescent="0.3">
      <c r="A65" s="456"/>
      <c r="B65" s="81"/>
      <c r="C65" s="503"/>
      <c r="D65" s="506"/>
      <c r="E65" s="507"/>
      <c r="F65" s="102" t="s">
        <v>9</v>
      </c>
      <c r="G65" s="534">
        <v>12</v>
      </c>
      <c r="H65" s="541"/>
      <c r="I65" s="536"/>
    </row>
    <row r="66" spans="1:10" s="49" customFormat="1" ht="15" customHeight="1" thickTop="1" x14ac:dyDescent="0.25">
      <c r="A66" s="451" t="s">
        <v>83</v>
      </c>
      <c r="B66" s="453" t="s">
        <v>99</v>
      </c>
      <c r="C66" s="496" t="s">
        <v>93</v>
      </c>
      <c r="D66" s="474" t="s">
        <v>117</v>
      </c>
      <c r="E66" s="475"/>
      <c r="F66" s="103" t="s">
        <v>8</v>
      </c>
      <c r="G66" s="109">
        <v>3</v>
      </c>
      <c r="H66" s="494"/>
      <c r="I66" s="443">
        <f>G66*G67*H66</f>
        <v>0</v>
      </c>
    </row>
    <row r="67" spans="1:10" s="49" customFormat="1" ht="15" customHeight="1" thickBot="1" x14ac:dyDescent="0.3">
      <c r="A67" s="452"/>
      <c r="B67" s="454"/>
      <c r="C67" s="497"/>
      <c r="D67" s="476"/>
      <c r="E67" s="477"/>
      <c r="F67" s="102" t="s">
        <v>9</v>
      </c>
      <c r="G67" s="107">
        <v>12</v>
      </c>
      <c r="H67" s="495"/>
      <c r="I67" s="444"/>
    </row>
    <row r="68" spans="1:10" s="49" customFormat="1" ht="15" customHeight="1" thickTop="1" x14ac:dyDescent="0.25">
      <c r="A68" s="451" t="s">
        <v>84</v>
      </c>
      <c r="B68" s="158"/>
      <c r="C68" s="496" t="s">
        <v>93</v>
      </c>
      <c r="D68" s="474" t="s">
        <v>118</v>
      </c>
      <c r="E68" s="475"/>
      <c r="F68" s="103" t="s">
        <v>8</v>
      </c>
      <c r="G68" s="431">
        <v>14</v>
      </c>
      <c r="H68" s="494"/>
      <c r="I68" s="443">
        <f>G68*G69*H68</f>
        <v>0</v>
      </c>
    </row>
    <row r="69" spans="1:10" s="49" customFormat="1" ht="15" customHeight="1" thickBot="1" x14ac:dyDescent="0.3">
      <c r="A69" s="452"/>
      <c r="B69" s="159"/>
      <c r="C69" s="497"/>
      <c r="D69" s="476"/>
      <c r="E69" s="477"/>
      <c r="F69" s="102" t="s">
        <v>9</v>
      </c>
      <c r="G69" s="107">
        <v>12</v>
      </c>
      <c r="H69" s="495"/>
      <c r="I69" s="444"/>
    </row>
    <row r="70" spans="1:10" s="49" customFormat="1" ht="15" customHeight="1" thickTop="1" x14ac:dyDescent="0.25">
      <c r="A70" s="451" t="s">
        <v>85</v>
      </c>
      <c r="B70" s="158"/>
      <c r="C70" s="496" t="s">
        <v>93</v>
      </c>
      <c r="D70" s="474" t="s">
        <v>173</v>
      </c>
      <c r="E70" s="478" t="s">
        <v>131</v>
      </c>
      <c r="F70" s="103" t="s">
        <v>8</v>
      </c>
      <c r="G70" s="431">
        <v>2</v>
      </c>
      <c r="H70" s="494"/>
      <c r="I70" s="443">
        <f>G70*G71*H70</f>
        <v>0</v>
      </c>
    </row>
    <row r="71" spans="1:10" s="49" customFormat="1" ht="15" customHeight="1" thickBot="1" x14ac:dyDescent="0.3">
      <c r="A71" s="452"/>
      <c r="B71" s="159"/>
      <c r="C71" s="497"/>
      <c r="D71" s="476"/>
      <c r="E71" s="479"/>
      <c r="F71" s="102" t="s">
        <v>9</v>
      </c>
      <c r="G71" s="107">
        <v>12</v>
      </c>
      <c r="H71" s="495"/>
      <c r="I71" s="444"/>
    </row>
    <row r="72" spans="1:10" s="49" customFormat="1" ht="27" customHeight="1" thickTop="1" thickBot="1" x14ac:dyDescent="0.3">
      <c r="A72" s="79" t="s">
        <v>110</v>
      </c>
      <c r="B72" s="80"/>
      <c r="C72" s="299" t="s">
        <v>121</v>
      </c>
      <c r="D72" s="474" t="s">
        <v>119</v>
      </c>
      <c r="E72" s="475"/>
      <c r="F72" s="99" t="s">
        <v>6</v>
      </c>
      <c r="G72" s="110">
        <v>1</v>
      </c>
      <c r="H72" s="289"/>
      <c r="I72" s="177">
        <f>H72*G72</f>
        <v>0</v>
      </c>
    </row>
    <row r="73" spans="1:10" s="49" customFormat="1" ht="27" customHeight="1" thickTop="1" thickBot="1" x14ac:dyDescent="0.3">
      <c r="A73" s="79" t="s">
        <v>111</v>
      </c>
      <c r="B73" s="80"/>
      <c r="C73" s="298" t="s">
        <v>121</v>
      </c>
      <c r="D73" s="474" t="s">
        <v>120</v>
      </c>
      <c r="E73" s="475"/>
      <c r="F73" s="99" t="s">
        <v>6</v>
      </c>
      <c r="G73" s="110">
        <v>1</v>
      </c>
      <c r="H73" s="289"/>
      <c r="I73" s="181">
        <f>H73*G73</f>
        <v>0</v>
      </c>
    </row>
    <row r="74" spans="1:10" ht="21" customHeight="1" thickBot="1" x14ac:dyDescent="0.25">
      <c r="A74" s="384" t="s">
        <v>108</v>
      </c>
      <c r="B74" s="383"/>
      <c r="C74" s="382"/>
      <c r="D74" s="382"/>
      <c r="E74" s="381"/>
      <c r="F74" s="380"/>
      <c r="G74" s="379"/>
      <c r="H74" s="104"/>
      <c r="I74" s="105"/>
      <c r="J74" s="197"/>
    </row>
    <row r="75" spans="1:10" s="49" customFormat="1" ht="27" customHeight="1" thickTop="1" thickBot="1" x14ac:dyDescent="0.3">
      <c r="A75" s="76" t="s">
        <v>86</v>
      </c>
      <c r="B75" s="77"/>
      <c r="C75" s="291" t="s">
        <v>128</v>
      </c>
      <c r="D75" s="472" t="s">
        <v>138</v>
      </c>
      <c r="E75" s="473"/>
      <c r="F75" s="100" t="s">
        <v>6</v>
      </c>
      <c r="G75" s="173">
        <f>G70+G68+G66</f>
        <v>19</v>
      </c>
      <c r="H75" s="289"/>
      <c r="I75" s="182">
        <f>G75*H75/G81*G79</f>
        <v>0</v>
      </c>
      <c r="J75" s="172"/>
    </row>
    <row r="76" spans="1:10" s="49" customFormat="1" ht="27" customHeight="1" thickTop="1" thickBot="1" x14ac:dyDescent="0.3">
      <c r="A76" s="160" t="s">
        <v>87</v>
      </c>
      <c r="B76" s="119" t="s">
        <v>99</v>
      </c>
      <c r="C76" s="290" t="s">
        <v>116</v>
      </c>
      <c r="D76" s="161"/>
      <c r="E76" s="162"/>
      <c r="F76" s="157" t="s">
        <v>7</v>
      </c>
      <c r="G76" s="136">
        <v>1</v>
      </c>
      <c r="H76" s="289"/>
      <c r="I76" s="183">
        <f>H76*G76</f>
        <v>0</v>
      </c>
    </row>
    <row r="77" spans="1:10" ht="13.5" thickTop="1" x14ac:dyDescent="0.2">
      <c r="A77" s="115"/>
      <c r="B77" s="116"/>
      <c r="C77" s="117"/>
      <c r="D77" s="116"/>
      <c r="E77" s="117"/>
      <c r="F77" s="117"/>
      <c r="G77" s="117"/>
      <c r="H77" s="117"/>
      <c r="I77" s="178"/>
    </row>
    <row r="78" spans="1:10" ht="13.5" thickBot="1" x14ac:dyDescent="0.25">
      <c r="I78" s="179"/>
    </row>
    <row r="79" spans="1:10" ht="15" x14ac:dyDescent="0.2">
      <c r="A79" s="378" t="s">
        <v>153</v>
      </c>
      <c r="B79" s="377"/>
      <c r="C79" s="376"/>
      <c r="D79" s="375"/>
      <c r="E79" s="374"/>
      <c r="F79" s="373" t="s">
        <v>10</v>
      </c>
      <c r="G79" s="372">
        <v>12</v>
      </c>
      <c r="H79" s="281"/>
      <c r="I79" s="90">
        <f>SUM(I9:I76)</f>
        <v>-242.5</v>
      </c>
    </row>
    <row r="80" spans="1:10" ht="15.75" thickBot="1" x14ac:dyDescent="0.25">
      <c r="A80" s="371" t="s">
        <v>11</v>
      </c>
      <c r="B80" s="370"/>
      <c r="C80" s="369"/>
      <c r="D80" s="368"/>
      <c r="E80" s="367"/>
      <c r="F80" s="366" t="s">
        <v>10</v>
      </c>
      <c r="G80" s="365">
        <v>24</v>
      </c>
      <c r="H80" s="273"/>
      <c r="I80" s="14">
        <f>I79/G79*G80</f>
        <v>-485</v>
      </c>
    </row>
    <row r="81" spans="1:10" ht="15.75" thickBot="1" x14ac:dyDescent="0.25">
      <c r="A81" s="272" t="s">
        <v>12</v>
      </c>
      <c r="B81" s="271"/>
      <c r="C81" s="271"/>
      <c r="D81" s="271"/>
      <c r="E81" s="271"/>
      <c r="F81" s="271" t="s">
        <v>10</v>
      </c>
      <c r="G81" s="270">
        <v>48</v>
      </c>
      <c r="H81" s="269"/>
      <c r="I81" s="92">
        <f>I79/G79*G81</f>
        <v>-970</v>
      </c>
    </row>
    <row r="82" spans="1:10" ht="13.5" thickBot="1" x14ac:dyDescent="0.25">
      <c r="I82" s="179"/>
    </row>
    <row r="83" spans="1:10" ht="15.75" thickBot="1" x14ac:dyDescent="0.25">
      <c r="A83" s="364" t="s">
        <v>13</v>
      </c>
      <c r="B83" s="363"/>
      <c r="C83" s="362"/>
      <c r="D83" s="361"/>
      <c r="E83" s="360"/>
      <c r="F83" s="359"/>
      <c r="G83" s="358"/>
      <c r="H83" s="261"/>
      <c r="I83" s="29">
        <f>I76+I54+I51+I50+I53+I61+I41+I42+I43+I30+I9+I14+I47+I66+I13+I11</f>
        <v>0</v>
      </c>
    </row>
    <row r="84" spans="1:10" ht="15" x14ac:dyDescent="0.25">
      <c r="A84" s="355"/>
      <c r="B84" s="355"/>
      <c r="C84" s="355"/>
      <c r="D84" s="355"/>
      <c r="E84" s="357"/>
      <c r="F84" s="357"/>
      <c r="G84" s="356"/>
      <c r="H84" s="355"/>
      <c r="I84" s="354"/>
    </row>
    <row r="85" spans="1:10" s="230" customFormat="1" ht="15.75" x14ac:dyDescent="0.25">
      <c r="A85" s="353"/>
      <c r="B85" s="352"/>
      <c r="C85" s="352"/>
      <c r="D85" s="352"/>
      <c r="E85" s="351"/>
      <c r="F85" s="351"/>
      <c r="G85" s="350"/>
      <c r="H85" s="349"/>
      <c r="I85" s="348"/>
      <c r="J85" s="229"/>
    </row>
    <row r="86" spans="1:10" s="232" customFormat="1" ht="15.75" x14ac:dyDescent="0.2">
      <c r="A86" s="212" t="s">
        <v>154</v>
      </c>
      <c r="B86" s="213"/>
      <c r="C86" s="213"/>
      <c r="D86" s="213"/>
      <c r="E86" s="213"/>
      <c r="F86" s="213"/>
      <c r="G86" s="213"/>
      <c r="H86" s="213"/>
      <c r="I86" s="214"/>
      <c r="J86" s="231"/>
    </row>
    <row r="87" spans="1:10" s="232" customFormat="1" ht="15.75" x14ac:dyDescent="0.2">
      <c r="A87" s="215" t="s">
        <v>170</v>
      </c>
      <c r="B87" s="216"/>
      <c r="C87" s="216"/>
      <c r="D87" s="216"/>
      <c r="E87" s="216"/>
      <c r="F87" s="216"/>
      <c r="G87" s="216"/>
      <c r="H87" s="347"/>
      <c r="I87" s="346"/>
      <c r="J87" s="231"/>
    </row>
    <row r="88" spans="1:10" s="234" customFormat="1" ht="15.75" x14ac:dyDescent="0.25">
      <c r="A88" s="212" t="s">
        <v>14</v>
      </c>
      <c r="B88" s="219"/>
      <c r="C88" s="219"/>
      <c r="D88" s="219"/>
      <c r="E88" s="219"/>
      <c r="F88" s="219"/>
      <c r="G88" s="219"/>
      <c r="H88" s="219"/>
      <c r="I88" s="220"/>
      <c r="J88" s="233"/>
    </row>
    <row r="89" spans="1:10" s="232" customFormat="1" ht="15.75" x14ac:dyDescent="0.25">
      <c r="A89" s="221" t="s">
        <v>15</v>
      </c>
      <c r="B89" s="222"/>
      <c r="C89" s="222"/>
      <c r="D89" s="222"/>
      <c r="E89" s="222"/>
      <c r="F89" s="222"/>
      <c r="G89" s="222"/>
      <c r="H89" s="222"/>
      <c r="I89" s="223"/>
      <c r="J89" s="231"/>
    </row>
    <row r="90" spans="1:10" s="232" customFormat="1" ht="15.75" x14ac:dyDescent="0.2">
      <c r="A90" s="345"/>
      <c r="B90" s="342"/>
      <c r="C90" s="342"/>
      <c r="D90" s="342"/>
      <c r="E90" s="344"/>
      <c r="F90" s="342"/>
      <c r="G90" s="343"/>
      <c r="H90" s="342"/>
      <c r="I90" s="341"/>
      <c r="J90" s="231"/>
    </row>
    <row r="91" spans="1:10" s="49" customFormat="1" x14ac:dyDescent="0.25">
      <c r="A91" s="61"/>
      <c r="B91" s="340"/>
      <c r="D91" s="50"/>
    </row>
    <row r="92" spans="1:10" s="49" customFormat="1" x14ac:dyDescent="0.25">
      <c r="A92" s="61"/>
      <c r="B92" s="50"/>
      <c r="D92" s="50"/>
    </row>
    <row r="93" spans="1:10" s="49" customFormat="1" x14ac:dyDescent="0.25">
      <c r="A93" s="61"/>
      <c r="B93" s="50"/>
      <c r="D93" s="50"/>
    </row>
    <row r="94" spans="1:10" s="49" customFormat="1" x14ac:dyDescent="0.25">
      <c r="A94" s="61"/>
      <c r="B94" s="50"/>
      <c r="D94" s="50"/>
    </row>
  </sheetData>
  <sheetProtection algorithmName="SHA-512" hashValue="LwEPl8qWZHOzGZDO5noab2alMEDPH/0Y3qYTAyod+cuwcxPNdLY8D/GX4HRyfoGjkfhhAxYpT7WN3OcqylBABg==" saltValue="fEBa+6ppW1entVs3/7QEJQ==" spinCount="100000" sheet="1" objects="1" scenarios="1"/>
  <mergeCells count="55">
    <mergeCell ref="E2:G2"/>
    <mergeCell ref="E4:G4"/>
    <mergeCell ref="D70:D71"/>
    <mergeCell ref="E70:E71"/>
    <mergeCell ref="D72:E72"/>
    <mergeCell ref="B16:B17"/>
    <mergeCell ref="C17:D17"/>
    <mergeCell ref="C29:E29"/>
    <mergeCell ref="C54:D54"/>
    <mergeCell ref="C56:C57"/>
    <mergeCell ref="D56:E57"/>
    <mergeCell ref="C19:E19"/>
    <mergeCell ref="C58:C59"/>
    <mergeCell ref="C60:C61"/>
    <mergeCell ref="D75:E75"/>
    <mergeCell ref="C62:C63"/>
    <mergeCell ref="D73:E73"/>
    <mergeCell ref="D58:E59"/>
    <mergeCell ref="D60:E61"/>
    <mergeCell ref="D62:E63"/>
    <mergeCell ref="C64:C65"/>
    <mergeCell ref="D64:E65"/>
    <mergeCell ref="H56:H57"/>
    <mergeCell ref="H58:H59"/>
    <mergeCell ref="H60:H61"/>
    <mergeCell ref="H62:H63"/>
    <mergeCell ref="H2:I2"/>
    <mergeCell ref="I56:I57"/>
    <mergeCell ref="H4:I4"/>
    <mergeCell ref="I62:I63"/>
    <mergeCell ref="I60:I61"/>
    <mergeCell ref="I58:I59"/>
    <mergeCell ref="A68:A69"/>
    <mergeCell ref="A70:A71"/>
    <mergeCell ref="A66:A67"/>
    <mergeCell ref="C66:C67"/>
    <mergeCell ref="D66:E67"/>
    <mergeCell ref="A56:A57"/>
    <mergeCell ref="A58:A59"/>
    <mergeCell ref="A60:A61"/>
    <mergeCell ref="A62:A63"/>
    <mergeCell ref="A64:A65"/>
    <mergeCell ref="B60:B61"/>
    <mergeCell ref="B66:B67"/>
    <mergeCell ref="H68:H69"/>
    <mergeCell ref="I68:I69"/>
    <mergeCell ref="C70:C71"/>
    <mergeCell ref="H70:H71"/>
    <mergeCell ref="I70:I71"/>
    <mergeCell ref="C68:C69"/>
    <mergeCell ref="D68:E69"/>
    <mergeCell ref="H64:H65"/>
    <mergeCell ref="H66:H67"/>
    <mergeCell ref="I64:I65"/>
    <mergeCell ref="I66:I67"/>
  </mergeCells>
  <conditionalFormatting sqref="H4">
    <cfRule type="containsText" dxfId="11" priority="1" operator="containsText" text="4 / Südost">
      <formula>NOT(ISERROR(SEARCH("4 / Südost",H4)))</formula>
    </cfRule>
    <cfRule type="containsText" dxfId="10" priority="2" operator="containsText" text="4 / Südost">
      <formula>NOT(ISERROR(SEARCH("4 / Südost",H4)))</formula>
    </cfRule>
    <cfRule type="containsText" dxfId="9" priority="3" operator="containsText" text="4 /">
      <formula>NOT(ISERROR(SEARCH("4 /",H4)))</formula>
    </cfRule>
    <cfRule type="containsText" dxfId="8" priority="4" operator="containsText" text="3 /">
      <formula>NOT(ISERROR(SEARCH("3 /",H4)))</formula>
    </cfRule>
    <cfRule type="containsText" dxfId="7" priority="5" operator="containsText" text="2 /">
      <formula>NOT(ISERROR(SEARCH("2 /",H4)))</formula>
    </cfRule>
    <cfRule type="containsText" dxfId="6" priority="6" operator="containsText" text="1 /">
      <formula>NOT(ISERROR(SEARCH("1 /",H4)))</formula>
    </cfRule>
  </conditionalFormatting>
  <pageMargins left="0.59055118110236227" right="0.19685039370078741" top="0.78740157480314965" bottom="0.62992125984251968" header="0.31496062992125984" footer="0.31496062992125984"/>
  <pageSetup paperSize="9" scale="46" fitToHeight="0" orientation="portrait" r:id="rId1"/>
  <headerFooter>
    <oddHeader>&amp;L&amp;G&amp;R&amp;"-,Fett"&amp;12Gewerbeabfälle RV Nord 2026 ff.&amp;"-,Standard"&amp;10
Warengruppen-Nr.: 4070410 Nicht gefährliche Abfälle</oddHeader>
    <oddFooter>&amp;R&amp;8Seite: &amp;P/&amp;N</oddFooter>
  </headerFooter>
  <rowBreaks count="1" manualBreakCount="1">
    <brk id="54" max="16383" man="1"/>
  </rowBreaks>
  <ignoredErrors>
    <ignoredError sqref="B13:B14 B21:B27 B33 B36 B38:B43" twoDigitTextYear="1"/>
    <ignoredError sqref="A10 A20:A27 A31:A33 A35:A40 A45:A54 A56:A73 A75:A76" numberStoredAsText="1"/>
  </ignoredErrors>
  <drawing r:id="rId2"/>
  <legacyDrawing r:id="rId3"/>
  <legacyDrawingHF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2E2E9"/>
    <pageSetUpPr fitToPage="1"/>
  </sheetPr>
  <dimension ref="A1:J90"/>
  <sheetViews>
    <sheetView showGridLines="0" zoomScaleNormal="100" workbookViewId="0">
      <pane ySplit="7" topLeftCell="A8" activePane="bottomLeft" state="frozen"/>
      <selection pane="bottomLeft" activeCell="H2" sqref="H2:I2"/>
    </sheetView>
  </sheetViews>
  <sheetFormatPr baseColWidth="10" defaultRowHeight="12.75" x14ac:dyDescent="0.2"/>
  <cols>
    <col min="1" max="1" width="8.28515625" style="60" customWidth="1"/>
    <col min="2" max="2" width="9.42578125" style="46" customWidth="1"/>
    <col min="3" max="3" width="67.28515625" style="45" customWidth="1"/>
    <col min="4" max="4" width="51.42578125" style="46" customWidth="1"/>
    <col min="5" max="5" width="11.85546875" style="45" customWidth="1"/>
    <col min="6" max="6" width="14" style="45" customWidth="1"/>
    <col min="7" max="7" width="15.28515625" style="45" customWidth="1"/>
    <col min="8" max="8" width="14.28515625" style="45" customWidth="1"/>
    <col min="9" max="9" width="16.42578125" style="45" customWidth="1"/>
    <col min="10" max="16384" width="11.42578125" style="45"/>
  </cols>
  <sheetData>
    <row r="1" spans="1:10" s="332" customFormat="1" ht="15" customHeight="1" x14ac:dyDescent="0.2">
      <c r="A1" s="339"/>
      <c r="B1" s="338"/>
      <c r="C1" s="336"/>
      <c r="D1" s="338"/>
      <c r="E1" s="336"/>
      <c r="F1" s="336"/>
      <c r="G1" s="337"/>
      <c r="H1" s="336"/>
    </row>
    <row r="2" spans="1:10" s="332" customFormat="1" ht="20.25" customHeight="1" thickBot="1" x14ac:dyDescent="0.25">
      <c r="A2" s="134" t="s">
        <v>0</v>
      </c>
      <c r="B2" s="44"/>
      <c r="C2" s="43"/>
      <c r="E2" s="460" t="s">
        <v>101</v>
      </c>
      <c r="F2" s="461"/>
      <c r="G2" s="462"/>
      <c r="H2" s="498" t="s">
        <v>192</v>
      </c>
      <c r="I2" s="499"/>
    </row>
    <row r="3" spans="1:10" s="332" customFormat="1" ht="15.75" x14ac:dyDescent="0.25">
      <c r="A3" s="335" t="s">
        <v>165</v>
      </c>
      <c r="B3" s="333"/>
      <c r="E3" s="411"/>
      <c r="F3" s="412"/>
      <c r="G3" s="413"/>
      <c r="H3" s="139"/>
      <c r="I3" s="139"/>
    </row>
    <row r="4" spans="1:10" s="332" customFormat="1" ht="20.25" customHeight="1" thickBot="1" x14ac:dyDescent="0.25">
      <c r="A4" s="334"/>
      <c r="B4" s="333"/>
      <c r="E4" s="460" t="s">
        <v>188</v>
      </c>
      <c r="F4" s="461"/>
      <c r="G4" s="462"/>
      <c r="H4" s="522" t="s">
        <v>195</v>
      </c>
      <c r="I4" s="523"/>
    </row>
    <row r="6" spans="1:10" ht="13.5" thickBot="1" x14ac:dyDescent="0.25">
      <c r="A6" s="331"/>
      <c r="B6" s="330"/>
      <c r="C6" s="329"/>
      <c r="D6" s="329"/>
      <c r="E6" s="329"/>
      <c r="F6" s="329"/>
      <c r="G6" s="329"/>
      <c r="H6" s="329"/>
      <c r="I6" s="329"/>
    </row>
    <row r="7" spans="1:10" ht="52.5" customHeight="1" thickBot="1" x14ac:dyDescent="0.25">
      <c r="A7" s="328" t="s">
        <v>52</v>
      </c>
      <c r="B7" s="327" t="s">
        <v>16</v>
      </c>
      <c r="C7" s="326" t="s">
        <v>124</v>
      </c>
      <c r="D7" s="325" t="s">
        <v>91</v>
      </c>
      <c r="E7" s="324" t="s">
        <v>156</v>
      </c>
      <c r="F7" s="323" t="s">
        <v>1</v>
      </c>
      <c r="G7" s="323" t="s">
        <v>2</v>
      </c>
      <c r="H7" s="323" t="s">
        <v>98</v>
      </c>
      <c r="I7" s="147" t="s">
        <v>3</v>
      </c>
    </row>
    <row r="8" spans="1:10" ht="21.75" customHeight="1" thickBot="1" x14ac:dyDescent="0.25">
      <c r="A8" s="297" t="s">
        <v>126</v>
      </c>
      <c r="B8" s="322"/>
      <c r="C8" s="321"/>
      <c r="D8" s="320"/>
      <c r="E8" s="319"/>
      <c r="F8" s="318"/>
      <c r="G8" s="318"/>
      <c r="H8" s="318"/>
      <c r="I8" s="55"/>
    </row>
    <row r="9" spans="1:10" s="49" customFormat="1" ht="27" customHeight="1" thickTop="1" thickBot="1" x14ac:dyDescent="0.3">
      <c r="A9" s="239" t="s">
        <v>196</v>
      </c>
      <c r="B9" s="149" t="s">
        <v>17</v>
      </c>
      <c r="C9" s="150" t="s">
        <v>47</v>
      </c>
      <c r="D9" s="151" t="s">
        <v>117</v>
      </c>
      <c r="E9" s="311"/>
      <c r="F9" s="98" t="s">
        <v>6</v>
      </c>
      <c r="G9" s="418">
        <v>10</v>
      </c>
      <c r="H9" s="289"/>
      <c r="I9" s="175">
        <f t="shared" ref="I9:I14" si="0">H9*G9</f>
        <v>0</v>
      </c>
    </row>
    <row r="10" spans="1:10" s="49" customFormat="1" ht="27" customHeight="1" thickTop="1" thickBot="1" x14ac:dyDescent="0.3">
      <c r="A10" s="152" t="s">
        <v>53</v>
      </c>
      <c r="B10" s="153" t="s">
        <v>17</v>
      </c>
      <c r="C10" s="154" t="s">
        <v>47</v>
      </c>
      <c r="D10" s="155" t="s">
        <v>135</v>
      </c>
      <c r="E10" s="310"/>
      <c r="F10" s="171" t="s">
        <v>6</v>
      </c>
      <c r="G10" s="416">
        <v>2748</v>
      </c>
      <c r="H10" s="289"/>
      <c r="I10" s="180">
        <f t="shared" si="0"/>
        <v>0</v>
      </c>
    </row>
    <row r="11" spans="1:10" s="49" customFormat="1" ht="27" customHeight="1" thickTop="1" thickBot="1" x14ac:dyDescent="0.3">
      <c r="A11" s="239" t="s">
        <v>197</v>
      </c>
      <c r="B11" s="149" t="s">
        <v>18</v>
      </c>
      <c r="C11" s="150" t="s">
        <v>48</v>
      </c>
      <c r="D11" s="151" t="s">
        <v>117</v>
      </c>
      <c r="E11" s="310"/>
      <c r="F11" s="98" t="s">
        <v>6</v>
      </c>
      <c r="G11" s="418">
        <v>1</v>
      </c>
      <c r="H11" s="289"/>
      <c r="I11" s="175">
        <f>H11*G11</f>
        <v>0</v>
      </c>
    </row>
    <row r="12" spans="1:10" s="49" customFormat="1" ht="27" customHeight="1" thickTop="1" thickBot="1" x14ac:dyDescent="0.3">
      <c r="A12" s="317" t="s">
        <v>205</v>
      </c>
      <c r="B12" s="153" t="s">
        <v>18</v>
      </c>
      <c r="C12" s="154" t="s">
        <v>48</v>
      </c>
      <c r="D12" s="155" t="s">
        <v>136</v>
      </c>
      <c r="E12" s="310"/>
      <c r="F12" s="171" t="s">
        <v>6</v>
      </c>
      <c r="G12" s="416">
        <v>1</v>
      </c>
      <c r="H12" s="289"/>
      <c r="I12" s="180">
        <f t="shared" si="0"/>
        <v>0</v>
      </c>
    </row>
    <row r="13" spans="1:10" s="49" customFormat="1" ht="27" customHeight="1" thickTop="1" thickBot="1" x14ac:dyDescent="0.3">
      <c r="A13" s="240" t="s">
        <v>198</v>
      </c>
      <c r="B13" s="62" t="s">
        <v>39</v>
      </c>
      <c r="C13" s="69" t="s">
        <v>40</v>
      </c>
      <c r="D13" s="71" t="s">
        <v>117</v>
      </c>
      <c r="E13" s="310"/>
      <c r="F13" s="98" t="s">
        <v>6</v>
      </c>
      <c r="G13" s="418">
        <v>1</v>
      </c>
      <c r="H13" s="289"/>
      <c r="I13" s="175">
        <f t="shared" si="0"/>
        <v>0</v>
      </c>
    </row>
    <row r="14" spans="1:10" s="49" customFormat="1" ht="27" customHeight="1" thickTop="1" thickBot="1" x14ac:dyDescent="0.3">
      <c r="A14" s="316" t="s">
        <v>199</v>
      </c>
      <c r="B14" s="63" t="s">
        <v>39</v>
      </c>
      <c r="C14" s="69" t="s">
        <v>40</v>
      </c>
      <c r="D14" s="72" t="s">
        <v>137</v>
      </c>
      <c r="E14" s="310"/>
      <c r="F14" s="99" t="s">
        <v>6</v>
      </c>
      <c r="G14" s="419">
        <v>1</v>
      </c>
      <c r="H14" s="289"/>
      <c r="I14" s="176">
        <f t="shared" si="0"/>
        <v>0</v>
      </c>
    </row>
    <row r="15" spans="1:10" s="49" customFormat="1" ht="27" customHeight="1" thickTop="1" thickBot="1" x14ac:dyDescent="0.3">
      <c r="A15" s="297" t="s">
        <v>122</v>
      </c>
      <c r="B15" s="296"/>
      <c r="C15" s="295"/>
      <c r="D15" s="295"/>
      <c r="E15" s="315"/>
      <c r="F15" s="293"/>
      <c r="G15" s="420"/>
      <c r="H15" s="104"/>
      <c r="I15" s="105"/>
      <c r="J15" s="196"/>
    </row>
    <row r="16" spans="1:10" s="49" customFormat="1" ht="29.25" customHeight="1" thickTop="1" thickBot="1" x14ac:dyDescent="0.25">
      <c r="A16" s="186" t="s">
        <v>54</v>
      </c>
      <c r="B16" s="480" t="s">
        <v>17</v>
      </c>
      <c r="C16" s="314" t="s">
        <v>160</v>
      </c>
      <c r="D16" s="73" t="s">
        <v>161</v>
      </c>
      <c r="E16" s="311"/>
      <c r="F16" s="98" t="s">
        <v>5</v>
      </c>
      <c r="G16" s="419">
        <v>17.25</v>
      </c>
      <c r="H16" s="289"/>
      <c r="I16" s="175">
        <f>H16*G16</f>
        <v>0</v>
      </c>
    </row>
    <row r="17" spans="1:9" s="49" customFormat="1" ht="27" customHeight="1" thickTop="1" thickBot="1" x14ac:dyDescent="0.25">
      <c r="A17" s="187"/>
      <c r="B17" s="481"/>
      <c r="C17" s="508" t="s">
        <v>162</v>
      </c>
      <c r="D17" s="509"/>
      <c r="E17" s="67"/>
      <c r="F17" s="98" t="s">
        <v>5</v>
      </c>
      <c r="G17" s="421"/>
      <c r="H17" s="538">
        <v>-2</v>
      </c>
      <c r="I17" s="189"/>
    </row>
    <row r="18" spans="1:9" s="49" customFormat="1" ht="27" customHeight="1" thickTop="1" thickBot="1" x14ac:dyDescent="0.3">
      <c r="A18" s="68" t="s">
        <v>142</v>
      </c>
      <c r="B18" s="242"/>
      <c r="C18" s="308" t="s">
        <v>42</v>
      </c>
      <c r="D18" s="74"/>
      <c r="E18" s="67"/>
      <c r="F18" s="99" t="s">
        <v>5</v>
      </c>
      <c r="G18" s="419">
        <v>17.3</v>
      </c>
      <c r="H18" s="289"/>
      <c r="I18" s="176">
        <f t="shared" ref="I18:I43" si="1">H18*G18</f>
        <v>0</v>
      </c>
    </row>
    <row r="19" spans="1:9" s="49" customFormat="1" ht="27" customHeight="1" thickTop="1" x14ac:dyDescent="0.25">
      <c r="A19" s="68" t="s">
        <v>157</v>
      </c>
      <c r="B19" s="192"/>
      <c r="C19" s="529" t="s">
        <v>163</v>
      </c>
      <c r="D19" s="530"/>
      <c r="E19" s="67"/>
      <c r="F19" s="99" t="s">
        <v>5</v>
      </c>
      <c r="G19" s="421"/>
      <c r="H19" s="550"/>
      <c r="I19" s="544">
        <f t="shared" si="1"/>
        <v>0</v>
      </c>
    </row>
    <row r="20" spans="1:9" s="49" customFormat="1" ht="27" customHeight="1" thickBot="1" x14ac:dyDescent="0.3">
      <c r="A20" s="68" t="s">
        <v>143</v>
      </c>
      <c r="B20" s="34" t="s">
        <v>41</v>
      </c>
      <c r="C20" s="308" t="s">
        <v>19</v>
      </c>
      <c r="D20" s="429" t="s">
        <v>4</v>
      </c>
      <c r="E20" s="545"/>
      <c r="F20" s="99" t="s">
        <v>5</v>
      </c>
      <c r="G20" s="421"/>
      <c r="H20" s="545"/>
      <c r="I20" s="544">
        <f t="shared" si="1"/>
        <v>0</v>
      </c>
    </row>
    <row r="21" spans="1:9" s="49" customFormat="1" ht="27" customHeight="1" thickTop="1" thickBot="1" x14ac:dyDescent="0.3">
      <c r="A21" s="68" t="s">
        <v>55</v>
      </c>
      <c r="B21" s="34" t="s">
        <v>39</v>
      </c>
      <c r="C21" s="308" t="s">
        <v>40</v>
      </c>
      <c r="D21" s="91" t="s">
        <v>189</v>
      </c>
      <c r="E21" s="310"/>
      <c r="F21" s="99" t="s">
        <v>5</v>
      </c>
      <c r="G21" s="419">
        <v>2.5</v>
      </c>
      <c r="H21" s="289"/>
      <c r="I21" s="176">
        <f t="shared" si="1"/>
        <v>0</v>
      </c>
    </row>
    <row r="22" spans="1:9" s="49" customFormat="1" ht="27" customHeight="1" thickTop="1" thickBot="1" x14ac:dyDescent="0.3">
      <c r="A22" s="68" t="s">
        <v>56</v>
      </c>
      <c r="B22" s="36" t="s">
        <v>28</v>
      </c>
      <c r="C22" s="309" t="s">
        <v>20</v>
      </c>
      <c r="D22" s="75" t="s">
        <v>4</v>
      </c>
      <c r="E22" s="310"/>
      <c r="F22" s="99" t="s">
        <v>5</v>
      </c>
      <c r="G22" s="419">
        <v>1</v>
      </c>
      <c r="H22" s="289"/>
      <c r="I22" s="176">
        <f t="shared" si="1"/>
        <v>0</v>
      </c>
    </row>
    <row r="23" spans="1:9" s="49" customFormat="1" ht="27" customHeight="1" thickTop="1" thickBot="1" x14ac:dyDescent="0.3">
      <c r="A23" s="68" t="s">
        <v>57</v>
      </c>
      <c r="B23" s="36" t="s">
        <v>29</v>
      </c>
      <c r="C23" s="309" t="s">
        <v>21</v>
      </c>
      <c r="D23" s="75" t="s">
        <v>4</v>
      </c>
      <c r="E23" s="310"/>
      <c r="F23" s="99" t="s">
        <v>5</v>
      </c>
      <c r="G23" s="419">
        <v>1</v>
      </c>
      <c r="H23" s="289"/>
      <c r="I23" s="176">
        <f t="shared" si="1"/>
        <v>0</v>
      </c>
    </row>
    <row r="24" spans="1:9" s="49" customFormat="1" ht="27" customHeight="1" thickTop="1" thickBot="1" x14ac:dyDescent="0.3">
      <c r="A24" s="68" t="s">
        <v>58</v>
      </c>
      <c r="B24" s="36" t="s">
        <v>30</v>
      </c>
      <c r="C24" s="308" t="s">
        <v>49</v>
      </c>
      <c r="D24" s="75" t="s">
        <v>151</v>
      </c>
      <c r="E24" s="310"/>
      <c r="F24" s="99" t="s">
        <v>5</v>
      </c>
      <c r="G24" s="419">
        <v>1</v>
      </c>
      <c r="H24" s="289"/>
      <c r="I24" s="176">
        <f t="shared" si="1"/>
        <v>0</v>
      </c>
    </row>
    <row r="25" spans="1:9" s="49" customFormat="1" ht="27" customHeight="1" thickTop="1" thickBot="1" x14ac:dyDescent="0.3">
      <c r="A25" s="68" t="s">
        <v>59</v>
      </c>
      <c r="B25" s="36" t="s">
        <v>30</v>
      </c>
      <c r="C25" s="308" t="s">
        <v>50</v>
      </c>
      <c r="D25" s="75" t="s">
        <v>152</v>
      </c>
      <c r="E25" s="310"/>
      <c r="F25" s="99" t="s">
        <v>123</v>
      </c>
      <c r="G25" s="419">
        <v>26</v>
      </c>
      <c r="H25" s="289"/>
      <c r="I25" s="176">
        <f t="shared" si="1"/>
        <v>0</v>
      </c>
    </row>
    <row r="26" spans="1:9" s="49" customFormat="1" ht="27" customHeight="1" thickTop="1" thickBot="1" x14ac:dyDescent="0.3">
      <c r="A26" s="68" t="s">
        <v>60</v>
      </c>
      <c r="B26" s="36" t="s">
        <v>31</v>
      </c>
      <c r="C26" s="309" t="s">
        <v>22</v>
      </c>
      <c r="D26" s="75" t="s">
        <v>4</v>
      </c>
      <c r="E26" s="310"/>
      <c r="F26" s="99" t="s">
        <v>5</v>
      </c>
      <c r="G26" s="419">
        <v>17</v>
      </c>
      <c r="H26" s="289"/>
      <c r="I26" s="176">
        <f t="shared" si="1"/>
        <v>0</v>
      </c>
    </row>
    <row r="27" spans="1:9" s="49" customFormat="1" ht="27" customHeight="1" thickTop="1" thickBot="1" x14ac:dyDescent="0.3">
      <c r="A27" s="68" t="s">
        <v>61</v>
      </c>
      <c r="B27" s="36" t="s">
        <v>32</v>
      </c>
      <c r="C27" s="309" t="s">
        <v>140</v>
      </c>
      <c r="D27" s="75" t="s">
        <v>4</v>
      </c>
      <c r="E27" s="310"/>
      <c r="F27" s="99" t="s">
        <v>5</v>
      </c>
      <c r="G27" s="419">
        <f>G28+G29+G30</f>
        <v>11</v>
      </c>
      <c r="H27" s="538">
        <v>-242.5</v>
      </c>
      <c r="I27" s="176">
        <f t="shared" si="1"/>
        <v>-2667.5</v>
      </c>
    </row>
    <row r="28" spans="1:9" s="49" customFormat="1" ht="27" customHeight="1" thickTop="1" thickBot="1" x14ac:dyDescent="0.3">
      <c r="A28" s="68" t="s">
        <v>144</v>
      </c>
      <c r="B28" s="36"/>
      <c r="C28" s="313" t="s">
        <v>43</v>
      </c>
      <c r="D28" s="74"/>
      <c r="E28" s="67"/>
      <c r="F28" s="99" t="s">
        <v>5</v>
      </c>
      <c r="G28" s="419">
        <v>3</v>
      </c>
      <c r="H28" s="289"/>
      <c r="I28" s="176">
        <f t="shared" si="1"/>
        <v>0</v>
      </c>
    </row>
    <row r="29" spans="1:9" s="49" customFormat="1" ht="27" customHeight="1" thickTop="1" thickBot="1" x14ac:dyDescent="0.3">
      <c r="A29" s="68" t="s">
        <v>145</v>
      </c>
      <c r="B29" s="36"/>
      <c r="C29" s="510" t="s">
        <v>141</v>
      </c>
      <c r="D29" s="511"/>
      <c r="E29" s="512"/>
      <c r="F29" s="99" t="s">
        <v>5</v>
      </c>
      <c r="G29" s="419">
        <v>7</v>
      </c>
      <c r="H29" s="289"/>
      <c r="I29" s="176">
        <f t="shared" si="1"/>
        <v>0</v>
      </c>
    </row>
    <row r="30" spans="1:9" s="49" customFormat="1" ht="27" customHeight="1" thickTop="1" thickBot="1" x14ac:dyDescent="0.3">
      <c r="A30" s="163" t="s">
        <v>179</v>
      </c>
      <c r="B30" s="36"/>
      <c r="C30" s="313" t="s">
        <v>44</v>
      </c>
      <c r="D30" s="74"/>
      <c r="E30" s="95"/>
      <c r="F30" s="99" t="s">
        <v>5</v>
      </c>
      <c r="G30" s="419">
        <v>1</v>
      </c>
      <c r="H30" s="289"/>
      <c r="I30" s="176">
        <f t="shared" si="1"/>
        <v>0</v>
      </c>
    </row>
    <row r="31" spans="1:9" s="49" customFormat="1" ht="27" customHeight="1" thickTop="1" thickBot="1" x14ac:dyDescent="0.3">
      <c r="A31" s="68" t="s">
        <v>62</v>
      </c>
      <c r="B31" s="34" t="s">
        <v>33</v>
      </c>
      <c r="C31" s="308" t="s">
        <v>23</v>
      </c>
      <c r="D31" s="75" t="s">
        <v>4</v>
      </c>
      <c r="E31" s="311"/>
      <c r="F31" s="99" t="s">
        <v>5</v>
      </c>
      <c r="G31" s="419">
        <v>1.5</v>
      </c>
      <c r="H31" s="289"/>
      <c r="I31" s="176">
        <f t="shared" si="1"/>
        <v>0</v>
      </c>
    </row>
    <row r="32" spans="1:9" s="49" customFormat="1" ht="27" customHeight="1" thickTop="1" thickBot="1" x14ac:dyDescent="0.3">
      <c r="A32" s="68" t="s">
        <v>63</v>
      </c>
      <c r="B32" s="34" t="s">
        <v>33</v>
      </c>
      <c r="C32" s="308" t="s">
        <v>46</v>
      </c>
      <c r="D32" s="75" t="s">
        <v>4</v>
      </c>
      <c r="E32" s="310"/>
      <c r="F32" s="99" t="s">
        <v>5</v>
      </c>
      <c r="G32" s="419">
        <v>1</v>
      </c>
      <c r="H32" s="289"/>
      <c r="I32" s="176">
        <f t="shared" si="1"/>
        <v>0</v>
      </c>
    </row>
    <row r="33" spans="1:10" s="49" customFormat="1" ht="27" customHeight="1" thickTop="1" thickBot="1" x14ac:dyDescent="0.3">
      <c r="A33" s="68" t="s">
        <v>66</v>
      </c>
      <c r="B33" s="36" t="s">
        <v>34</v>
      </c>
      <c r="C33" s="308" t="s">
        <v>109</v>
      </c>
      <c r="D33" s="75" t="s">
        <v>4</v>
      </c>
      <c r="E33" s="310"/>
      <c r="F33" s="99" t="s">
        <v>5</v>
      </c>
      <c r="G33" s="419">
        <v>1</v>
      </c>
      <c r="H33" s="289"/>
      <c r="I33" s="176">
        <f t="shared" si="1"/>
        <v>0</v>
      </c>
    </row>
    <row r="34" spans="1:10" s="49" customFormat="1" ht="27" customHeight="1" thickTop="1" thickBot="1" x14ac:dyDescent="0.3">
      <c r="A34" s="68" t="s">
        <v>147</v>
      </c>
      <c r="B34" s="36"/>
      <c r="C34" s="312" t="s">
        <v>164</v>
      </c>
      <c r="D34" s="75" t="s">
        <v>158</v>
      </c>
      <c r="E34" s="430"/>
      <c r="F34" s="99" t="s">
        <v>5</v>
      </c>
      <c r="G34" s="419"/>
      <c r="H34" s="430"/>
      <c r="I34" s="176">
        <f t="shared" si="1"/>
        <v>0</v>
      </c>
    </row>
    <row r="35" spans="1:10" s="49" customFormat="1" ht="27" customHeight="1" thickTop="1" thickBot="1" x14ac:dyDescent="0.3">
      <c r="A35" s="68" t="s">
        <v>64</v>
      </c>
      <c r="B35" s="34" t="s">
        <v>18</v>
      </c>
      <c r="C35" s="308" t="s">
        <v>24</v>
      </c>
      <c r="D35" s="75" t="s">
        <v>130</v>
      </c>
      <c r="E35" s="311"/>
      <c r="F35" s="99" t="s">
        <v>5</v>
      </c>
      <c r="G35" s="419">
        <v>23.5</v>
      </c>
      <c r="H35" s="289"/>
      <c r="I35" s="176">
        <f t="shared" si="1"/>
        <v>0</v>
      </c>
    </row>
    <row r="36" spans="1:10" s="49" customFormat="1" ht="27" customHeight="1" thickTop="1" thickBot="1" x14ac:dyDescent="0.3">
      <c r="A36" s="68" t="s">
        <v>65</v>
      </c>
      <c r="B36" s="36" t="s">
        <v>35</v>
      </c>
      <c r="C36" s="308" t="s">
        <v>51</v>
      </c>
      <c r="D36" s="75" t="s">
        <v>4</v>
      </c>
      <c r="E36" s="310"/>
      <c r="F36" s="99" t="s">
        <v>5</v>
      </c>
      <c r="G36" s="419">
        <v>30</v>
      </c>
      <c r="H36" s="289"/>
      <c r="I36" s="176">
        <f t="shared" si="1"/>
        <v>0</v>
      </c>
    </row>
    <row r="37" spans="1:10" s="49" customFormat="1" ht="27" customHeight="1" thickTop="1" thickBot="1" x14ac:dyDescent="0.3">
      <c r="A37" s="68" t="s">
        <v>148</v>
      </c>
      <c r="B37" s="36"/>
      <c r="C37" s="312" t="s">
        <v>129</v>
      </c>
      <c r="D37" s="75" t="s">
        <v>4</v>
      </c>
      <c r="E37" s="310"/>
      <c r="F37" s="299" t="s">
        <v>6</v>
      </c>
      <c r="G37" s="419">
        <v>1</v>
      </c>
      <c r="H37" s="289"/>
      <c r="I37" s="176">
        <f t="shared" si="1"/>
        <v>0</v>
      </c>
    </row>
    <row r="38" spans="1:10" s="49" customFormat="1" ht="27" customHeight="1" thickTop="1" thickBot="1" x14ac:dyDescent="0.3">
      <c r="A38" s="68" t="s">
        <v>67</v>
      </c>
      <c r="B38" s="36" t="s">
        <v>36</v>
      </c>
      <c r="C38" s="309" t="s">
        <v>25</v>
      </c>
      <c r="D38" s="75" t="s">
        <v>4</v>
      </c>
      <c r="E38" s="311"/>
      <c r="F38" s="99" t="s">
        <v>5</v>
      </c>
      <c r="G38" s="419">
        <v>7.5</v>
      </c>
      <c r="H38" s="289"/>
      <c r="I38" s="176">
        <f t="shared" si="1"/>
        <v>0</v>
      </c>
    </row>
    <row r="39" spans="1:10" s="49" customFormat="1" ht="27" customHeight="1" thickTop="1" thickBot="1" x14ac:dyDescent="0.3">
      <c r="A39" s="68" t="s">
        <v>68</v>
      </c>
      <c r="B39" s="36" t="s">
        <v>37</v>
      </c>
      <c r="C39" s="309" t="s">
        <v>45</v>
      </c>
      <c r="D39" s="91" t="s">
        <v>88</v>
      </c>
      <c r="E39" s="310"/>
      <c r="F39" s="99" t="s">
        <v>5</v>
      </c>
      <c r="G39" s="419">
        <v>10</v>
      </c>
      <c r="H39" s="289"/>
      <c r="I39" s="176">
        <f t="shared" si="1"/>
        <v>0</v>
      </c>
    </row>
    <row r="40" spans="1:10" s="49" customFormat="1" ht="27" customHeight="1" thickTop="1" thickBot="1" x14ac:dyDescent="0.3">
      <c r="A40" s="68" t="s">
        <v>69</v>
      </c>
      <c r="B40" s="36" t="s">
        <v>38</v>
      </c>
      <c r="C40" s="309" t="s">
        <v>26</v>
      </c>
      <c r="D40" s="91" t="s">
        <v>89</v>
      </c>
      <c r="E40" s="310"/>
      <c r="F40" s="99" t="s">
        <v>5</v>
      </c>
      <c r="G40" s="419">
        <v>15</v>
      </c>
      <c r="H40" s="289"/>
      <c r="I40" s="176">
        <f t="shared" si="1"/>
        <v>0</v>
      </c>
    </row>
    <row r="41" spans="1:10" s="49" customFormat="1" ht="27" customHeight="1" thickTop="1" thickBot="1" x14ac:dyDescent="0.3">
      <c r="A41" s="68" t="s">
        <v>178</v>
      </c>
      <c r="B41" s="36" t="s">
        <v>38</v>
      </c>
      <c r="C41" s="308" t="s">
        <v>150</v>
      </c>
      <c r="D41" s="91" t="s">
        <v>89</v>
      </c>
      <c r="E41" s="310"/>
      <c r="F41" s="99" t="s">
        <v>5</v>
      </c>
      <c r="G41" s="419">
        <v>80</v>
      </c>
      <c r="H41" s="289"/>
      <c r="I41" s="176">
        <f t="shared" si="1"/>
        <v>0</v>
      </c>
    </row>
    <row r="42" spans="1:10" s="49" customFormat="1" ht="27" customHeight="1" thickTop="1" thickBot="1" x14ac:dyDescent="0.3">
      <c r="A42" s="68" t="s">
        <v>177</v>
      </c>
      <c r="B42" s="36" t="s">
        <v>38</v>
      </c>
      <c r="C42" s="309" t="s">
        <v>27</v>
      </c>
      <c r="D42" s="91" t="s">
        <v>89</v>
      </c>
      <c r="E42" s="310"/>
      <c r="F42" s="99" t="s">
        <v>5</v>
      </c>
      <c r="G42" s="419">
        <v>2</v>
      </c>
      <c r="H42" s="289"/>
      <c r="I42" s="176">
        <f t="shared" si="1"/>
        <v>0</v>
      </c>
    </row>
    <row r="43" spans="1:10" s="49" customFormat="1" ht="27" customHeight="1" thickTop="1" thickBot="1" x14ac:dyDescent="0.3">
      <c r="A43" s="163" t="s">
        <v>172</v>
      </c>
      <c r="B43" s="36" t="s">
        <v>38</v>
      </c>
      <c r="C43" s="309" t="s">
        <v>159</v>
      </c>
      <c r="D43" s="75" t="s">
        <v>4</v>
      </c>
      <c r="E43" s="310"/>
      <c r="F43" s="99" t="s">
        <v>5</v>
      </c>
      <c r="G43" s="419">
        <v>1</v>
      </c>
      <c r="H43" s="289"/>
      <c r="I43" s="176">
        <f t="shared" si="1"/>
        <v>0</v>
      </c>
    </row>
    <row r="44" spans="1:10" s="49" customFormat="1" ht="27" customHeight="1" thickTop="1" thickBot="1" x14ac:dyDescent="0.3">
      <c r="A44" s="297" t="s">
        <v>70</v>
      </c>
      <c r="B44" s="296"/>
      <c r="C44" s="295"/>
      <c r="D44" s="295"/>
      <c r="E44" s="294"/>
      <c r="F44" s="293"/>
      <c r="G44" s="422"/>
      <c r="H44" s="104"/>
      <c r="I44" s="105"/>
      <c r="J44" s="196"/>
    </row>
    <row r="45" spans="1:10" s="49" customFormat="1" ht="27" customHeight="1" thickTop="1" thickBot="1" x14ac:dyDescent="0.3">
      <c r="A45" s="79" t="s">
        <v>71</v>
      </c>
      <c r="B45" s="80"/>
      <c r="C45" s="309" t="s">
        <v>134</v>
      </c>
      <c r="D45" s="307" t="s">
        <v>94</v>
      </c>
      <c r="E45" s="67"/>
      <c r="F45" s="99" t="s">
        <v>6</v>
      </c>
      <c r="G45" s="423">
        <v>26</v>
      </c>
      <c r="H45" s="289"/>
      <c r="I45" s="176">
        <f t="shared" ref="I45:I54" si="2">H45*G45</f>
        <v>0</v>
      </c>
    </row>
    <row r="46" spans="1:10" s="49" customFormat="1" ht="27" customHeight="1" thickTop="1" thickBot="1" x14ac:dyDescent="0.3">
      <c r="A46" s="79" t="s">
        <v>72</v>
      </c>
      <c r="B46" s="80"/>
      <c r="C46" s="309" t="s">
        <v>134</v>
      </c>
      <c r="D46" s="307" t="s">
        <v>95</v>
      </c>
      <c r="E46" s="67"/>
      <c r="F46" s="99" t="s">
        <v>6</v>
      </c>
      <c r="G46" s="423">
        <v>7</v>
      </c>
      <c r="H46" s="289"/>
      <c r="I46" s="176">
        <f t="shared" si="2"/>
        <v>0</v>
      </c>
    </row>
    <row r="47" spans="1:10" s="49" customFormat="1" ht="27" customHeight="1" thickTop="1" x14ac:dyDescent="0.25">
      <c r="A47" s="79" t="s">
        <v>73</v>
      </c>
      <c r="B47" s="80"/>
      <c r="C47" s="309" t="s">
        <v>134</v>
      </c>
      <c r="D47" s="428" t="s">
        <v>190</v>
      </c>
      <c r="E47" s="67"/>
      <c r="F47" s="99" t="s">
        <v>6</v>
      </c>
      <c r="G47" s="423"/>
      <c r="H47" s="548"/>
      <c r="I47" s="176">
        <f t="shared" si="2"/>
        <v>0</v>
      </c>
    </row>
    <row r="48" spans="1:10" s="49" customFormat="1" ht="27" customHeight="1" x14ac:dyDescent="0.25">
      <c r="A48" s="79" t="s">
        <v>74</v>
      </c>
      <c r="B48" s="80"/>
      <c r="C48" s="309" t="s">
        <v>134</v>
      </c>
      <c r="D48" s="290" t="s">
        <v>191</v>
      </c>
      <c r="E48" s="67"/>
      <c r="F48" s="99" t="s">
        <v>6</v>
      </c>
      <c r="G48" s="423"/>
      <c r="H48" s="549"/>
      <c r="I48" s="176">
        <f t="shared" si="2"/>
        <v>0</v>
      </c>
    </row>
    <row r="49" spans="1:10" s="49" customFormat="1" ht="27" customHeight="1" thickBot="1" x14ac:dyDescent="0.3">
      <c r="A49" s="79" t="s">
        <v>75</v>
      </c>
      <c r="B49" s="119"/>
      <c r="C49" s="309" t="s">
        <v>155</v>
      </c>
      <c r="D49" s="307" t="s">
        <v>115</v>
      </c>
      <c r="E49" s="67" t="s">
        <v>131</v>
      </c>
      <c r="F49" s="99" t="s">
        <v>6</v>
      </c>
      <c r="G49" s="423"/>
      <c r="H49" s="430"/>
      <c r="I49" s="176">
        <f t="shared" si="2"/>
        <v>0</v>
      </c>
    </row>
    <row r="50" spans="1:10" s="49" customFormat="1" ht="27" customHeight="1" thickTop="1" thickBot="1" x14ac:dyDescent="0.3">
      <c r="A50" s="79" t="s">
        <v>76</v>
      </c>
      <c r="B50" s="119" t="s">
        <v>99</v>
      </c>
      <c r="C50" s="309" t="s">
        <v>133</v>
      </c>
      <c r="D50" s="94" t="s">
        <v>132</v>
      </c>
      <c r="E50" s="67"/>
      <c r="F50" s="99" t="s">
        <v>6</v>
      </c>
      <c r="G50" s="423">
        <v>1</v>
      </c>
      <c r="H50" s="289"/>
      <c r="I50" s="176">
        <f t="shared" si="2"/>
        <v>0</v>
      </c>
    </row>
    <row r="51" spans="1:10" s="49" customFormat="1" ht="27" customHeight="1" thickTop="1" thickBot="1" x14ac:dyDescent="0.3">
      <c r="A51" s="79" t="s">
        <v>77</v>
      </c>
      <c r="B51" s="119" t="s">
        <v>99</v>
      </c>
      <c r="C51" s="299" t="s">
        <v>139</v>
      </c>
      <c r="D51" s="94" t="s">
        <v>132</v>
      </c>
      <c r="E51" s="67"/>
      <c r="F51" s="99" t="s">
        <v>6</v>
      </c>
      <c r="G51" s="423">
        <v>1</v>
      </c>
      <c r="H51" s="289"/>
      <c r="I51" s="176">
        <f t="shared" si="2"/>
        <v>0</v>
      </c>
    </row>
    <row r="52" spans="1:10" s="49" customFormat="1" ht="27" customHeight="1" thickTop="1" thickBot="1" x14ac:dyDescent="0.3">
      <c r="A52" s="79" t="s">
        <v>92</v>
      </c>
      <c r="B52" s="80"/>
      <c r="C52" s="308" t="s">
        <v>167</v>
      </c>
      <c r="D52" s="531" t="s">
        <v>176</v>
      </c>
      <c r="E52" s="532"/>
      <c r="F52" s="99" t="s">
        <v>6</v>
      </c>
      <c r="G52" s="423"/>
      <c r="H52" s="430"/>
      <c r="I52" s="176">
        <f t="shared" si="2"/>
        <v>0</v>
      </c>
    </row>
    <row r="53" spans="1:10" s="49" customFormat="1" ht="27" customHeight="1" thickTop="1" thickBot="1" x14ac:dyDescent="0.3">
      <c r="A53" s="79" t="s">
        <v>114</v>
      </c>
      <c r="B53" s="119" t="s">
        <v>99</v>
      </c>
      <c r="C53" s="308" t="s">
        <v>149</v>
      </c>
      <c r="D53" s="307" t="s">
        <v>90</v>
      </c>
      <c r="E53" s="67"/>
      <c r="F53" s="99" t="s">
        <v>6</v>
      </c>
      <c r="G53" s="423">
        <v>1</v>
      </c>
      <c r="H53" s="289"/>
      <c r="I53" s="176">
        <f t="shared" si="2"/>
        <v>0</v>
      </c>
    </row>
    <row r="54" spans="1:10" s="49" customFormat="1" ht="27" customHeight="1" thickTop="1" thickBot="1" x14ac:dyDescent="0.3">
      <c r="A54" s="243" t="s">
        <v>127</v>
      </c>
      <c r="B54" s="306" t="s">
        <v>99</v>
      </c>
      <c r="C54" s="524" t="s">
        <v>78</v>
      </c>
      <c r="D54" s="525"/>
      <c r="E54" s="95"/>
      <c r="F54" s="305" t="s">
        <v>7</v>
      </c>
      <c r="G54" s="424">
        <v>1</v>
      </c>
      <c r="H54" s="304"/>
      <c r="I54" s="303">
        <f t="shared" si="2"/>
        <v>0</v>
      </c>
    </row>
    <row r="55" spans="1:10" ht="21" customHeight="1" thickBot="1" x14ac:dyDescent="0.25">
      <c r="A55" s="302" t="s">
        <v>100</v>
      </c>
      <c r="B55" s="296"/>
      <c r="C55" s="295"/>
      <c r="D55" s="295"/>
      <c r="E55" s="294"/>
      <c r="F55" s="293"/>
      <c r="G55" s="422"/>
      <c r="H55" s="104"/>
      <c r="I55" s="301"/>
      <c r="J55" s="197"/>
    </row>
    <row r="56" spans="1:10" s="49" customFormat="1" ht="15" customHeight="1" thickTop="1" x14ac:dyDescent="0.25">
      <c r="A56" s="521" t="s">
        <v>79</v>
      </c>
      <c r="B56" s="198"/>
      <c r="C56" s="526" t="s">
        <v>93</v>
      </c>
      <c r="D56" s="527" t="s">
        <v>96</v>
      </c>
      <c r="E56" s="528"/>
      <c r="F56" s="300" t="s">
        <v>8</v>
      </c>
      <c r="G56" s="425">
        <v>5</v>
      </c>
      <c r="H56" s="494"/>
      <c r="I56" s="443">
        <f>G56*G57*H56</f>
        <v>0</v>
      </c>
    </row>
    <row r="57" spans="1:10" s="49" customFormat="1" ht="15" customHeight="1" thickBot="1" x14ac:dyDescent="0.3">
      <c r="A57" s="456"/>
      <c r="B57" s="81"/>
      <c r="C57" s="503"/>
      <c r="D57" s="506"/>
      <c r="E57" s="507"/>
      <c r="F57" s="102" t="s">
        <v>9</v>
      </c>
      <c r="G57" s="426">
        <v>12</v>
      </c>
      <c r="H57" s="495"/>
      <c r="I57" s="444"/>
    </row>
    <row r="58" spans="1:10" s="49" customFormat="1" ht="15" customHeight="1" thickTop="1" x14ac:dyDescent="0.25">
      <c r="A58" s="457" t="s">
        <v>80</v>
      </c>
      <c r="B58" s="96"/>
      <c r="C58" s="502" t="s">
        <v>93</v>
      </c>
      <c r="D58" s="504" t="s">
        <v>97</v>
      </c>
      <c r="E58" s="505"/>
      <c r="F58" s="103" t="s">
        <v>8</v>
      </c>
      <c r="G58" s="427">
        <v>2</v>
      </c>
      <c r="H58" s="494"/>
      <c r="I58" s="443">
        <f>G58*G59*H58</f>
        <v>0</v>
      </c>
    </row>
    <row r="59" spans="1:10" s="49" customFormat="1" ht="15" customHeight="1" thickBot="1" x14ac:dyDescent="0.3">
      <c r="A59" s="456"/>
      <c r="B59" s="81"/>
      <c r="C59" s="503"/>
      <c r="D59" s="506"/>
      <c r="E59" s="507"/>
      <c r="F59" s="102" t="s">
        <v>9</v>
      </c>
      <c r="G59" s="426">
        <v>12</v>
      </c>
      <c r="H59" s="495"/>
      <c r="I59" s="444"/>
    </row>
    <row r="60" spans="1:10" s="49" customFormat="1" ht="15" customHeight="1" thickTop="1" x14ac:dyDescent="0.25">
      <c r="A60" s="457" t="s">
        <v>125</v>
      </c>
      <c r="B60" s="96"/>
      <c r="C60" s="502" t="s">
        <v>93</v>
      </c>
      <c r="D60" s="504" t="s">
        <v>175</v>
      </c>
      <c r="E60" s="505"/>
      <c r="F60" s="103" t="s">
        <v>8</v>
      </c>
      <c r="G60" s="546"/>
      <c r="H60" s="539"/>
      <c r="I60" s="535">
        <f>G60*G61*H60</f>
        <v>0</v>
      </c>
    </row>
    <row r="61" spans="1:10" s="49" customFormat="1" ht="15" customHeight="1" x14ac:dyDescent="0.25">
      <c r="A61" s="456"/>
      <c r="B61" s="81"/>
      <c r="C61" s="503"/>
      <c r="D61" s="506"/>
      <c r="E61" s="507"/>
      <c r="F61" s="102" t="s">
        <v>9</v>
      </c>
      <c r="G61" s="547">
        <v>12</v>
      </c>
      <c r="H61" s="540"/>
      <c r="I61" s="536"/>
    </row>
    <row r="62" spans="1:10" s="49" customFormat="1" ht="15" customHeight="1" x14ac:dyDescent="0.25">
      <c r="A62" s="457" t="s">
        <v>81</v>
      </c>
      <c r="B62" s="96"/>
      <c r="C62" s="502" t="s">
        <v>93</v>
      </c>
      <c r="D62" s="504" t="s">
        <v>174</v>
      </c>
      <c r="E62" s="505"/>
      <c r="F62" s="103" t="s">
        <v>8</v>
      </c>
      <c r="G62" s="546"/>
      <c r="H62" s="540"/>
      <c r="I62" s="535">
        <f>G62*G63*H62</f>
        <v>0</v>
      </c>
    </row>
    <row r="63" spans="1:10" s="49" customFormat="1" ht="15" customHeight="1" x14ac:dyDescent="0.25">
      <c r="A63" s="456"/>
      <c r="B63" s="81"/>
      <c r="C63" s="503"/>
      <c r="D63" s="506"/>
      <c r="E63" s="507"/>
      <c r="F63" s="102" t="s">
        <v>9</v>
      </c>
      <c r="G63" s="547">
        <v>12</v>
      </c>
      <c r="H63" s="540"/>
      <c r="I63" s="536"/>
    </row>
    <row r="64" spans="1:10" s="49" customFormat="1" ht="15" customHeight="1" x14ac:dyDescent="0.25">
      <c r="A64" s="457" t="s">
        <v>82</v>
      </c>
      <c r="B64" s="96"/>
      <c r="C64" s="502" t="s">
        <v>93</v>
      </c>
      <c r="D64" s="504" t="s">
        <v>169</v>
      </c>
      <c r="E64" s="505"/>
      <c r="F64" s="103" t="s">
        <v>8</v>
      </c>
      <c r="G64" s="546"/>
      <c r="H64" s="540"/>
      <c r="I64" s="535">
        <f>G64*G65*H64</f>
        <v>0</v>
      </c>
    </row>
    <row r="65" spans="1:10" s="49" customFormat="1" ht="15" customHeight="1" thickBot="1" x14ac:dyDescent="0.3">
      <c r="A65" s="456"/>
      <c r="B65" s="81"/>
      <c r="C65" s="503"/>
      <c r="D65" s="506"/>
      <c r="E65" s="507"/>
      <c r="F65" s="102" t="s">
        <v>9</v>
      </c>
      <c r="G65" s="547">
        <v>12</v>
      </c>
      <c r="H65" s="541"/>
      <c r="I65" s="536"/>
    </row>
    <row r="66" spans="1:10" s="49" customFormat="1" ht="15" customHeight="1" thickTop="1" x14ac:dyDescent="0.25">
      <c r="A66" s="451" t="s">
        <v>83</v>
      </c>
      <c r="B66" s="453"/>
      <c r="C66" s="496" t="s">
        <v>93</v>
      </c>
      <c r="D66" s="474" t="s">
        <v>117</v>
      </c>
      <c r="E66" s="475"/>
      <c r="F66" s="103" t="s">
        <v>8</v>
      </c>
      <c r="G66" s="427">
        <v>3</v>
      </c>
      <c r="H66" s="494"/>
      <c r="I66" s="443">
        <f>G66*G67*H66</f>
        <v>0</v>
      </c>
    </row>
    <row r="67" spans="1:10" s="49" customFormat="1" ht="15" customHeight="1" thickBot="1" x14ac:dyDescent="0.3">
      <c r="A67" s="452"/>
      <c r="B67" s="454"/>
      <c r="C67" s="497"/>
      <c r="D67" s="476"/>
      <c r="E67" s="477"/>
      <c r="F67" s="102" t="s">
        <v>9</v>
      </c>
      <c r="G67" s="426">
        <v>12</v>
      </c>
      <c r="H67" s="495"/>
      <c r="I67" s="444"/>
    </row>
    <row r="68" spans="1:10" s="49" customFormat="1" ht="15" customHeight="1" thickTop="1" x14ac:dyDescent="0.25">
      <c r="A68" s="451" t="s">
        <v>84</v>
      </c>
      <c r="B68" s="158"/>
      <c r="C68" s="496" t="s">
        <v>93</v>
      </c>
      <c r="D68" s="474" t="s">
        <v>118</v>
      </c>
      <c r="E68" s="475"/>
      <c r="F68" s="103" t="s">
        <v>8</v>
      </c>
      <c r="G68" s="427">
        <v>55</v>
      </c>
      <c r="H68" s="494"/>
      <c r="I68" s="443">
        <f>G68*G69*H68</f>
        <v>0</v>
      </c>
    </row>
    <row r="69" spans="1:10" s="49" customFormat="1" ht="15" customHeight="1" thickBot="1" x14ac:dyDescent="0.3">
      <c r="A69" s="452"/>
      <c r="B69" s="159"/>
      <c r="C69" s="497"/>
      <c r="D69" s="476"/>
      <c r="E69" s="477"/>
      <c r="F69" s="102" t="s">
        <v>9</v>
      </c>
      <c r="G69" s="426">
        <v>12</v>
      </c>
      <c r="H69" s="495"/>
      <c r="I69" s="444"/>
    </row>
    <row r="70" spans="1:10" s="49" customFormat="1" ht="15" customHeight="1" thickTop="1" x14ac:dyDescent="0.25">
      <c r="A70" s="451" t="s">
        <v>85</v>
      </c>
      <c r="B70" s="158"/>
      <c r="C70" s="496" t="s">
        <v>93</v>
      </c>
      <c r="D70" s="474" t="s">
        <v>173</v>
      </c>
      <c r="E70" s="478" t="s">
        <v>131</v>
      </c>
      <c r="F70" s="103" t="s">
        <v>8</v>
      </c>
      <c r="G70" s="427">
        <v>2</v>
      </c>
      <c r="H70" s="494"/>
      <c r="I70" s="443">
        <f>G70*G71*H70</f>
        <v>0</v>
      </c>
    </row>
    <row r="71" spans="1:10" s="49" customFormat="1" ht="15" customHeight="1" thickBot="1" x14ac:dyDescent="0.3">
      <c r="A71" s="452"/>
      <c r="B71" s="159"/>
      <c r="C71" s="497"/>
      <c r="D71" s="476"/>
      <c r="E71" s="479"/>
      <c r="F71" s="102" t="s">
        <v>9</v>
      </c>
      <c r="G71" s="426">
        <v>12</v>
      </c>
      <c r="H71" s="495"/>
      <c r="I71" s="444"/>
    </row>
    <row r="72" spans="1:10" s="49" customFormat="1" ht="27" customHeight="1" thickTop="1" thickBot="1" x14ac:dyDescent="0.3">
      <c r="A72" s="79" t="s">
        <v>110</v>
      </c>
      <c r="B72" s="80"/>
      <c r="C72" s="299" t="s">
        <v>121</v>
      </c>
      <c r="D72" s="474" t="s">
        <v>119</v>
      </c>
      <c r="E72" s="475"/>
      <c r="F72" s="99" t="s">
        <v>6</v>
      </c>
      <c r="G72" s="423">
        <v>1</v>
      </c>
      <c r="H72" s="289"/>
      <c r="I72" s="177">
        <f>H72*G72</f>
        <v>0</v>
      </c>
    </row>
    <row r="73" spans="1:10" s="49" customFormat="1" ht="27" customHeight="1" thickTop="1" thickBot="1" x14ac:dyDescent="0.3">
      <c r="A73" s="79" t="s">
        <v>111</v>
      </c>
      <c r="B73" s="80"/>
      <c r="C73" s="298" t="s">
        <v>121</v>
      </c>
      <c r="D73" s="474" t="s">
        <v>120</v>
      </c>
      <c r="E73" s="475"/>
      <c r="F73" s="99" t="s">
        <v>6</v>
      </c>
      <c r="G73" s="423">
        <v>1</v>
      </c>
      <c r="H73" s="289"/>
      <c r="I73" s="181">
        <f>H73*G73</f>
        <v>0</v>
      </c>
    </row>
    <row r="74" spans="1:10" ht="21" customHeight="1" thickBot="1" x14ac:dyDescent="0.25">
      <c r="A74" s="297" t="s">
        <v>108</v>
      </c>
      <c r="B74" s="296"/>
      <c r="C74" s="295"/>
      <c r="D74" s="295"/>
      <c r="E74" s="294"/>
      <c r="F74" s="293"/>
      <c r="G74" s="292"/>
      <c r="H74" s="104"/>
      <c r="I74" s="105"/>
      <c r="J74" s="197"/>
    </row>
    <row r="75" spans="1:10" s="49" customFormat="1" ht="27" customHeight="1" thickTop="1" thickBot="1" x14ac:dyDescent="0.3">
      <c r="A75" s="76" t="s">
        <v>86</v>
      </c>
      <c r="B75" s="77"/>
      <c r="C75" s="291" t="s">
        <v>128</v>
      </c>
      <c r="D75" s="472" t="s">
        <v>138</v>
      </c>
      <c r="E75" s="473"/>
      <c r="F75" s="100" t="s">
        <v>6</v>
      </c>
      <c r="G75" s="173">
        <f>G66+G68+G70</f>
        <v>60</v>
      </c>
      <c r="H75" s="289"/>
      <c r="I75" s="182">
        <f>G75*H75/G81*G79</f>
        <v>0</v>
      </c>
      <c r="J75" s="172"/>
    </row>
    <row r="76" spans="1:10" s="49" customFormat="1" ht="27" customHeight="1" thickTop="1" thickBot="1" x14ac:dyDescent="0.3">
      <c r="A76" s="160" t="s">
        <v>87</v>
      </c>
      <c r="B76" s="119" t="s">
        <v>99</v>
      </c>
      <c r="C76" s="290" t="s">
        <v>116</v>
      </c>
      <c r="D76" s="161"/>
      <c r="E76" s="162"/>
      <c r="F76" s="157" t="s">
        <v>7</v>
      </c>
      <c r="G76" s="136">
        <v>5</v>
      </c>
      <c r="H76" s="289"/>
      <c r="I76" s="183">
        <f>H76*G76</f>
        <v>0</v>
      </c>
      <c r="J76" s="196"/>
    </row>
    <row r="77" spans="1:10" ht="13.5" thickTop="1" x14ac:dyDescent="0.2">
      <c r="A77" s="115"/>
      <c r="B77" s="116"/>
      <c r="C77" s="117"/>
      <c r="D77" s="116"/>
      <c r="E77" s="117"/>
      <c r="F77" s="117"/>
      <c r="G77" s="117"/>
      <c r="H77" s="117"/>
      <c r="I77" s="178"/>
    </row>
    <row r="78" spans="1:10" ht="13.5" thickBot="1" x14ac:dyDescent="0.25">
      <c r="I78" s="179"/>
    </row>
    <row r="79" spans="1:10" ht="15" x14ac:dyDescent="0.2">
      <c r="A79" s="288" t="s">
        <v>153</v>
      </c>
      <c r="B79" s="287"/>
      <c r="C79" s="286"/>
      <c r="D79" s="285"/>
      <c r="E79" s="284"/>
      <c r="F79" s="283" t="s">
        <v>10</v>
      </c>
      <c r="G79" s="282">
        <v>12</v>
      </c>
      <c r="H79" s="281"/>
      <c r="I79" s="90">
        <f>SUM(I9:I77)</f>
        <v>-2667.5</v>
      </c>
    </row>
    <row r="80" spans="1:10" ht="15.75" thickBot="1" x14ac:dyDescent="0.25">
      <c r="A80" s="280" t="s">
        <v>11</v>
      </c>
      <c r="B80" s="279"/>
      <c r="C80" s="278"/>
      <c r="D80" s="277"/>
      <c r="E80" s="276"/>
      <c r="F80" s="275" t="s">
        <v>10</v>
      </c>
      <c r="G80" s="274">
        <v>24</v>
      </c>
      <c r="H80" s="273"/>
      <c r="I80" s="14">
        <f>I79/G79*G80</f>
        <v>-5335</v>
      </c>
    </row>
    <row r="81" spans="1:10" ht="15.75" thickBot="1" x14ac:dyDescent="0.25">
      <c r="A81" s="272" t="s">
        <v>12</v>
      </c>
      <c r="B81" s="271"/>
      <c r="C81" s="271"/>
      <c r="D81" s="271"/>
      <c r="E81" s="271"/>
      <c r="F81" s="271" t="s">
        <v>10</v>
      </c>
      <c r="G81" s="270">
        <v>48</v>
      </c>
      <c r="H81" s="269"/>
      <c r="I81" s="92">
        <f>I79/G79*G81</f>
        <v>-10670</v>
      </c>
    </row>
    <row r="82" spans="1:10" ht="13.5" thickBot="1" x14ac:dyDescent="0.25">
      <c r="I82" s="179"/>
    </row>
    <row r="83" spans="1:10" ht="15.75" thickBot="1" x14ac:dyDescent="0.25">
      <c r="A83" s="268" t="s">
        <v>13</v>
      </c>
      <c r="B83" s="267"/>
      <c r="C83" s="266"/>
      <c r="D83" s="265"/>
      <c r="E83" s="264"/>
      <c r="F83" s="263"/>
      <c r="G83" s="262"/>
      <c r="H83" s="261"/>
      <c r="I83" s="29">
        <f>I76+I54+I53+I51+I50+I53+I43+I30+I14+I12+I11+I13</f>
        <v>0</v>
      </c>
    </row>
    <row r="84" spans="1:10" s="230" customFormat="1" ht="15.75" x14ac:dyDescent="0.25">
      <c r="A84" s="258"/>
      <c r="B84" s="258"/>
      <c r="C84" s="258"/>
      <c r="D84" s="258"/>
      <c r="E84" s="260"/>
      <c r="F84" s="260"/>
      <c r="G84" s="259"/>
      <c r="H84" s="258"/>
      <c r="I84" s="257"/>
      <c r="J84" s="229"/>
    </row>
    <row r="85" spans="1:10" s="230" customFormat="1" ht="15.75" x14ac:dyDescent="0.25">
      <c r="A85" s="256"/>
      <c r="B85" s="255"/>
      <c r="C85" s="255"/>
      <c r="D85" s="255"/>
      <c r="E85" s="254"/>
      <c r="F85" s="254"/>
      <c r="G85" s="253"/>
      <c r="H85" s="252"/>
      <c r="I85" s="251"/>
      <c r="J85" s="229"/>
    </row>
    <row r="86" spans="1:10" s="232" customFormat="1" ht="15.75" x14ac:dyDescent="0.2">
      <c r="A86" s="212" t="s">
        <v>154</v>
      </c>
      <c r="B86" s="213"/>
      <c r="C86" s="213"/>
      <c r="D86" s="213"/>
      <c r="E86" s="213"/>
      <c r="F86" s="213"/>
      <c r="G86" s="213"/>
      <c r="H86" s="213"/>
      <c r="I86" s="214"/>
      <c r="J86" s="231"/>
    </row>
    <row r="87" spans="1:10" s="232" customFormat="1" ht="15.75" x14ac:dyDescent="0.2">
      <c r="A87" s="215" t="s">
        <v>170</v>
      </c>
      <c r="B87" s="216"/>
      <c r="C87" s="216"/>
      <c r="D87" s="216"/>
      <c r="E87" s="216"/>
      <c r="F87" s="216"/>
      <c r="G87" s="216"/>
      <c r="H87" s="250"/>
      <c r="I87" s="249"/>
      <c r="J87" s="231"/>
    </row>
    <row r="88" spans="1:10" s="234" customFormat="1" ht="15.75" x14ac:dyDescent="0.25">
      <c r="A88" s="212" t="s">
        <v>14</v>
      </c>
      <c r="B88" s="219"/>
      <c r="C88" s="219"/>
      <c r="D88" s="219"/>
      <c r="E88" s="219"/>
      <c r="F88" s="219"/>
      <c r="G88" s="219"/>
      <c r="H88" s="219"/>
      <c r="I88" s="220"/>
      <c r="J88" s="233"/>
    </row>
    <row r="89" spans="1:10" s="232" customFormat="1" ht="15.75" x14ac:dyDescent="0.25">
      <c r="A89" s="221" t="s">
        <v>15</v>
      </c>
      <c r="B89" s="222"/>
      <c r="C89" s="222"/>
      <c r="D89" s="222"/>
      <c r="E89" s="222"/>
      <c r="F89" s="222"/>
      <c r="G89" s="222"/>
      <c r="H89" s="222"/>
      <c r="I89" s="223"/>
      <c r="J89" s="231"/>
    </row>
    <row r="90" spans="1:10" s="232" customFormat="1" ht="15.75" x14ac:dyDescent="0.2">
      <c r="A90" s="248"/>
      <c r="B90" s="245"/>
      <c r="C90" s="245"/>
      <c r="D90" s="245"/>
      <c r="E90" s="247"/>
      <c r="F90" s="245"/>
      <c r="G90" s="246"/>
      <c r="H90" s="245"/>
      <c r="I90" s="244"/>
      <c r="J90" s="231"/>
    </row>
  </sheetData>
  <sheetProtection algorithmName="SHA-512" hashValue="uosp9MmrCf/7+fnppw5PbFib+f1HeaIfY3Km0HHyFMYj96H6wo/WqoIlk+oAIzzGc/dYhsAYXUObICpWU7eMbg==" saltValue="TnOyR8RMmOa+EVzSYIkEfg==" spinCount="100000" sheet="1" objects="1" scenarios="1"/>
  <mergeCells count="55">
    <mergeCell ref="E2:G2"/>
    <mergeCell ref="E4:G4"/>
    <mergeCell ref="D72:E72"/>
    <mergeCell ref="D70:D71"/>
    <mergeCell ref="E70:E71"/>
    <mergeCell ref="B16:B17"/>
    <mergeCell ref="C17:D17"/>
    <mergeCell ref="C29:E29"/>
    <mergeCell ref="C54:D54"/>
    <mergeCell ref="C56:C57"/>
    <mergeCell ref="D56:E57"/>
    <mergeCell ref="C19:D19"/>
    <mergeCell ref="D52:E52"/>
    <mergeCell ref="H64:H65"/>
    <mergeCell ref="H66:H67"/>
    <mergeCell ref="C64:C65"/>
    <mergeCell ref="D64:E65"/>
    <mergeCell ref="I64:I65"/>
    <mergeCell ref="I66:I67"/>
    <mergeCell ref="C58:C59"/>
    <mergeCell ref="C60:C61"/>
    <mergeCell ref="D75:E75"/>
    <mergeCell ref="C62:C63"/>
    <mergeCell ref="D73:E73"/>
    <mergeCell ref="D58:E59"/>
    <mergeCell ref="D60:E61"/>
    <mergeCell ref="D62:E63"/>
    <mergeCell ref="H56:H57"/>
    <mergeCell ref="H58:H59"/>
    <mergeCell ref="H60:H61"/>
    <mergeCell ref="H62:H63"/>
    <mergeCell ref="H2:I2"/>
    <mergeCell ref="I56:I57"/>
    <mergeCell ref="H4:I4"/>
    <mergeCell ref="I62:I63"/>
    <mergeCell ref="I60:I61"/>
    <mergeCell ref="I58:I59"/>
    <mergeCell ref="A68:A69"/>
    <mergeCell ref="A70:A71"/>
    <mergeCell ref="A66:A67"/>
    <mergeCell ref="C66:C67"/>
    <mergeCell ref="D66:E67"/>
    <mergeCell ref="B66:B67"/>
    <mergeCell ref="A56:A57"/>
    <mergeCell ref="A58:A59"/>
    <mergeCell ref="A60:A61"/>
    <mergeCell ref="A62:A63"/>
    <mergeCell ref="A64:A65"/>
    <mergeCell ref="H68:H69"/>
    <mergeCell ref="I68:I69"/>
    <mergeCell ref="C70:C71"/>
    <mergeCell ref="H70:H71"/>
    <mergeCell ref="I70:I71"/>
    <mergeCell ref="C68:C69"/>
    <mergeCell ref="D68:E69"/>
  </mergeCells>
  <conditionalFormatting sqref="H4">
    <cfRule type="containsText" dxfId="5" priority="1" operator="containsText" text="4 / Südost">
      <formula>NOT(ISERROR(SEARCH("4 / Südost",H4)))</formula>
    </cfRule>
    <cfRule type="containsText" dxfId="4" priority="2" operator="containsText" text="4 / Südost">
      <formula>NOT(ISERROR(SEARCH("4 / Südost",H4)))</formula>
    </cfRule>
    <cfRule type="containsText" dxfId="3" priority="3" operator="containsText" text="4 /">
      <formula>NOT(ISERROR(SEARCH("4 /",H4)))</formula>
    </cfRule>
    <cfRule type="containsText" dxfId="2" priority="4" operator="containsText" text="3 /">
      <formula>NOT(ISERROR(SEARCH("3 /",H4)))</formula>
    </cfRule>
    <cfRule type="containsText" dxfId="1" priority="5" operator="containsText" text="2 /">
      <formula>NOT(ISERROR(SEARCH("2 /",H4)))</formula>
    </cfRule>
    <cfRule type="containsText" dxfId="0" priority="6" operator="containsText" text="1 /">
      <formula>NOT(ISERROR(SEARCH("1 /",H4)))</formula>
    </cfRule>
  </conditionalFormatting>
  <pageMargins left="0.59055118110236227" right="0.19685039370078741" top="0.78740157480314965" bottom="0.62992125984251968" header="0.31496062992125984" footer="0.31496062992125984"/>
  <pageSetup paperSize="9" scale="45" fitToHeight="0" orientation="portrait" r:id="rId1"/>
  <headerFooter>
    <oddHeader>&amp;L&amp;G&amp;R&amp;"-,Fett"&amp;12Gewerbeabfälle RV&amp;K000000 Nord&amp;K01+000 2026 ff.&amp;"-,Standard"&amp;10
Warengruppen-Nr.: 4070410 Nicht gefährliche Abfälle</oddHeader>
    <oddFooter>&amp;R&amp;8Seite: &amp;P/&amp;N</oddFooter>
  </headerFooter>
  <rowBreaks count="1" manualBreakCount="1">
    <brk id="54" max="16383" man="1"/>
  </rowBreaks>
  <ignoredErrors>
    <ignoredError sqref="A56:A73 A45:A54 A38:A43 A35 A33 A31:A32 A25:A27" numberStoredAsText="1"/>
    <ignoredError sqref="B38:B43 A36 B33" twoDigitTextYear="1" numberStoredAsText="1"/>
    <ignoredError sqref="B36 B25:B27" twoDigitTextYear="1"/>
  </ignoredError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Losübersicht Fachlos 1</vt:lpstr>
      <vt:lpstr>Los 1.1. NW</vt:lpstr>
      <vt:lpstr>Los 1.2. N</vt:lpstr>
      <vt:lpstr>Los 1.3. NO</vt:lpstr>
      <vt:lpstr>'Los 1.1. NW'!Druckbereich</vt:lpstr>
      <vt:lpstr>'Los 1.2. N'!Druckbereich</vt:lpstr>
      <vt:lpstr>'Los 1.3. NO'!Druckbereich</vt:lpstr>
      <vt:lpstr>'Los 1.1. NW'!Drucktitel</vt:lpstr>
      <vt:lpstr>'Los 1.2. N'!Drucktitel</vt:lpstr>
      <vt:lpstr>'Los 1.3. NO'!Drucktitel</vt:lpstr>
    </vt:vector>
  </TitlesOfParts>
  <Company>Bundesanstalt für Immobilienaufgaben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Nüssel, Steffi</dc:creator>
  <cp:lastModifiedBy>Nüssel, Steffi</cp:lastModifiedBy>
  <cp:lastPrinted>2026-01-16T19:11:04Z</cp:lastPrinted>
  <dcterms:created xsi:type="dcterms:W3CDTF">2025-10-10T09:20:08Z</dcterms:created>
  <dcterms:modified xsi:type="dcterms:W3CDTF">2026-01-27T12:20:23Z</dcterms:modified>
</cp:coreProperties>
</file>